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HLCCISTERNASR\c$\Users\ccisternasr\Desktop\COMPARTIDOS\NATALIA\CONSOLIDADOS AÑO 2021\REM A Y BS CONSOLIDADOS\SERIE A\"/>
    </mc:Choice>
  </mc:AlternateContent>
  <xr:revisionPtr revIDLastSave="0" documentId="13_ncr:1_{0A8CFACB-1F26-4A79-9195-870C01A08B13}" xr6:coauthVersionLast="45" xr6:coauthVersionMax="45" xr10:uidLastSave="{00000000-0000-0000-0000-000000000000}"/>
  <bookViews>
    <workbookView xWindow="-120" yWindow="-120" windowWidth="24240" windowHeight="13140" tabRatio="757" activeTab="12" xr2:uid="{00000000-000D-0000-FFFF-FFFF00000000}"/>
  </bookViews>
  <sheets>
    <sheet name="RESUMEN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155" i="13" l="1"/>
  <c r="AP155" i="13"/>
  <c r="AO155" i="13"/>
  <c r="AN155" i="13"/>
  <c r="AM155" i="13"/>
  <c r="AL155" i="13"/>
  <c r="AK155" i="13"/>
  <c r="AJ155" i="13"/>
  <c r="AI155" i="13"/>
  <c r="AH155" i="13"/>
  <c r="AG155" i="13"/>
  <c r="AF155" i="13"/>
  <c r="AE155" i="13"/>
  <c r="AD155" i="13"/>
  <c r="AC155" i="13"/>
  <c r="AB155" i="13"/>
  <c r="AA155" i="13"/>
  <c r="Z155" i="13"/>
  <c r="Y155" i="13"/>
  <c r="X155" i="13"/>
  <c r="W155" i="13"/>
  <c r="V155" i="13"/>
  <c r="U155" i="13"/>
  <c r="T155" i="13"/>
  <c r="S155" i="13"/>
  <c r="R155" i="13"/>
  <c r="Q155" i="13"/>
  <c r="P155" i="13"/>
  <c r="O155" i="13"/>
  <c r="N155" i="13"/>
  <c r="M155" i="13"/>
  <c r="L155" i="13"/>
  <c r="K155" i="13"/>
  <c r="J155" i="13"/>
  <c r="I155" i="13"/>
  <c r="H155" i="13"/>
  <c r="G155" i="13"/>
  <c r="F155" i="13"/>
  <c r="E155" i="13"/>
  <c r="D155" i="13"/>
  <c r="C155" i="13" s="1"/>
  <c r="E154" i="13"/>
  <c r="D154" i="13"/>
  <c r="C154" i="13"/>
  <c r="CH153" i="13"/>
  <c r="CB153" i="13" s="1"/>
  <c r="CG153" i="13"/>
  <c r="CA153" i="13" s="1"/>
  <c r="E153" i="13"/>
  <c r="D153" i="13"/>
  <c r="C153" i="13" s="1"/>
  <c r="CJ153" i="13" s="1"/>
  <c r="CD153" i="13" s="1"/>
  <c r="CL152" i="13"/>
  <c r="CJ152" i="13"/>
  <c r="CD152" i="13" s="1"/>
  <c r="CF152" i="13"/>
  <c r="E152" i="13"/>
  <c r="D152" i="13"/>
  <c r="C152" i="13"/>
  <c r="CH152" i="13" s="1"/>
  <c r="CB152" i="13" s="1"/>
  <c r="E147" i="13"/>
  <c r="D147" i="13"/>
  <c r="C147" i="13" s="1"/>
  <c r="CI146" i="13"/>
  <c r="CC146" i="13" s="1"/>
  <c r="E146" i="13"/>
  <c r="D146" i="13"/>
  <c r="C146" i="13"/>
  <c r="CH145" i="13"/>
  <c r="CB145" i="13" s="1"/>
  <c r="CG145" i="13"/>
  <c r="CA145" i="13" s="1"/>
  <c r="AS145" i="13"/>
  <c r="AR145" i="13"/>
  <c r="AQ145" i="13"/>
  <c r="AP145" i="13"/>
  <c r="AO145" i="13"/>
  <c r="AN145" i="13"/>
  <c r="AM145" i="13"/>
  <c r="AL145" i="13"/>
  <c r="AK145" i="13"/>
  <c r="AJ145" i="13"/>
  <c r="AI145" i="13"/>
  <c r="AH145" i="13"/>
  <c r="AG145" i="13"/>
  <c r="AF145" i="13"/>
  <c r="AE145" i="13"/>
  <c r="AD145" i="13"/>
  <c r="AC145" i="13"/>
  <c r="AB145" i="13"/>
  <c r="AA145" i="13"/>
  <c r="Z145" i="13"/>
  <c r="Y145" i="13"/>
  <c r="X145" i="13"/>
  <c r="W145" i="13"/>
  <c r="V145" i="13"/>
  <c r="U145" i="13"/>
  <c r="T145" i="13"/>
  <c r="S145" i="13"/>
  <c r="R145" i="13"/>
  <c r="Q145" i="13"/>
  <c r="P145" i="13"/>
  <c r="O145" i="13"/>
  <c r="N145" i="13"/>
  <c r="M145" i="13"/>
  <c r="L145" i="13"/>
  <c r="K145" i="13"/>
  <c r="J145" i="13"/>
  <c r="I145" i="13"/>
  <c r="H145" i="13"/>
  <c r="G145" i="13"/>
  <c r="F145" i="13"/>
  <c r="E145" i="13"/>
  <c r="C145" i="13" s="1"/>
  <c r="D145" i="13"/>
  <c r="E144" i="13"/>
  <c r="C144" i="13" s="1"/>
  <c r="D144" i="13"/>
  <c r="E143" i="13"/>
  <c r="D143" i="13"/>
  <c r="C143" i="13"/>
  <c r="E142" i="13"/>
  <c r="D142" i="13"/>
  <c r="C142" i="13"/>
  <c r="E141" i="13"/>
  <c r="C141" i="13" s="1"/>
  <c r="D141" i="13"/>
  <c r="CI140" i="13"/>
  <c r="CC140" i="13" s="1"/>
  <c r="E140" i="13"/>
  <c r="C140" i="13" s="1"/>
  <c r="D140" i="13"/>
  <c r="CJ139" i="13"/>
  <c r="CD139" i="13" s="1"/>
  <c r="E139" i="13"/>
  <c r="D139" i="13"/>
  <c r="C139" i="13"/>
  <c r="CH138" i="13"/>
  <c r="CB138" i="13" s="1"/>
  <c r="E138" i="13"/>
  <c r="D138" i="13"/>
  <c r="C138" i="13"/>
  <c r="CG137" i="13"/>
  <c r="CA137" i="13" s="1"/>
  <c r="E137" i="13"/>
  <c r="C137" i="13" s="1"/>
  <c r="D137" i="13"/>
  <c r="E136" i="13"/>
  <c r="C136" i="13" s="1"/>
  <c r="D136" i="13"/>
  <c r="E135" i="13"/>
  <c r="D135" i="13"/>
  <c r="C135" i="13"/>
  <c r="B130" i="13"/>
  <c r="D126" i="13"/>
  <c r="C126" i="13"/>
  <c r="B126" i="13"/>
  <c r="D125" i="13"/>
  <c r="C125" i="13"/>
  <c r="B125" i="13"/>
  <c r="D124" i="13"/>
  <c r="B124" i="13" s="1"/>
  <c r="C124" i="13"/>
  <c r="D115" i="13"/>
  <c r="B115" i="13" s="1"/>
  <c r="CH115" i="13" s="1"/>
  <c r="CB115" i="13" s="1"/>
  <c r="C115" i="13"/>
  <c r="D110" i="13"/>
  <c r="C110" i="13"/>
  <c r="B110" i="13" s="1"/>
  <c r="D109" i="13"/>
  <c r="B109" i="13" s="1"/>
  <c r="C109" i="13"/>
  <c r="D104" i="13"/>
  <c r="C104" i="13"/>
  <c r="B104" i="13"/>
  <c r="E78" i="13"/>
  <c r="D78" i="13"/>
  <c r="C78" i="13" s="1"/>
  <c r="E77" i="13"/>
  <c r="D77" i="13"/>
  <c r="C77" i="13"/>
  <c r="CH76" i="13"/>
  <c r="CB76" i="13" s="1"/>
  <c r="AO76" i="13"/>
  <c r="E76" i="13"/>
  <c r="D76" i="13"/>
  <c r="C76" i="13"/>
  <c r="CG76" i="13" s="1"/>
  <c r="CA76" i="13" s="1"/>
  <c r="CH75" i="13"/>
  <c r="CB75" i="13" s="1"/>
  <c r="E75" i="13"/>
  <c r="D75" i="13"/>
  <c r="C75" i="13" s="1"/>
  <c r="CG75" i="13" s="1"/>
  <c r="CA75" i="13" s="1"/>
  <c r="E74" i="13"/>
  <c r="D74" i="13"/>
  <c r="C74" i="13"/>
  <c r="E73" i="13"/>
  <c r="D73" i="13"/>
  <c r="C73" i="13"/>
  <c r="CH72" i="13"/>
  <c r="CB72" i="13" s="1"/>
  <c r="AO72" i="13"/>
  <c r="E72" i="13"/>
  <c r="D72" i="13"/>
  <c r="C72" i="13"/>
  <c r="CG72" i="13" s="1"/>
  <c r="CA72" i="13" s="1"/>
  <c r="CH71" i="13"/>
  <c r="CB71" i="13"/>
  <c r="E71" i="13"/>
  <c r="D71" i="13"/>
  <c r="C71" i="13" s="1"/>
  <c r="CG71" i="13" s="1"/>
  <c r="CA71" i="13" s="1"/>
  <c r="E70" i="13"/>
  <c r="D70" i="13"/>
  <c r="C70" i="13"/>
  <c r="E69" i="13"/>
  <c r="D69" i="13"/>
  <c r="C69" i="13"/>
  <c r="CH68" i="13"/>
  <c r="CB68" i="13" s="1"/>
  <c r="AO68" i="13"/>
  <c r="E68" i="13"/>
  <c r="D68" i="13"/>
  <c r="C68" i="13"/>
  <c r="CG68" i="13" s="1"/>
  <c r="CA68" i="13" s="1"/>
  <c r="CH67" i="13"/>
  <c r="CB67" i="13"/>
  <c r="E67" i="13"/>
  <c r="D67" i="13"/>
  <c r="C67" i="13" s="1"/>
  <c r="CG67" i="13" s="1"/>
  <c r="CA67" i="13" s="1"/>
  <c r="E66" i="13"/>
  <c r="D66" i="13"/>
  <c r="C66" i="13"/>
  <c r="E65" i="13"/>
  <c r="D65" i="13"/>
  <c r="C65" i="13"/>
  <c r="CH64" i="13"/>
  <c r="CB64" i="13" s="1"/>
  <c r="E64" i="13"/>
  <c r="D64" i="13"/>
  <c r="C64" i="13"/>
  <c r="CG64" i="13" s="1"/>
  <c r="CA64" i="13" s="1"/>
  <c r="AO64" i="13" s="1"/>
  <c r="E63" i="13"/>
  <c r="D63" i="13"/>
  <c r="C63" i="13" s="1"/>
  <c r="CG63" i="13" s="1"/>
  <c r="CA63" i="13" s="1"/>
  <c r="E62" i="13"/>
  <c r="D62" i="13"/>
  <c r="C62" i="13" s="1"/>
  <c r="E61" i="13"/>
  <c r="D61" i="13"/>
  <c r="C61" i="13"/>
  <c r="E60" i="13"/>
  <c r="D60" i="13"/>
  <c r="C60" i="13"/>
  <c r="CG60" i="13" s="1"/>
  <c r="CA60" i="13" s="1"/>
  <c r="E59" i="13"/>
  <c r="D59" i="13"/>
  <c r="C59" i="13" s="1"/>
  <c r="CG59" i="13" s="1"/>
  <c r="CA59" i="13" s="1"/>
  <c r="CA58" i="13"/>
  <c r="E58" i="13"/>
  <c r="D58" i="13"/>
  <c r="C58" i="13"/>
  <c r="CG58" i="13" s="1"/>
  <c r="E57" i="13"/>
  <c r="D57" i="13"/>
  <c r="C57" i="13" s="1"/>
  <c r="E52" i="13"/>
  <c r="D52" i="13"/>
  <c r="C52" i="13"/>
  <c r="CG52" i="13" s="1"/>
  <c r="CA52" i="13" s="1"/>
  <c r="E51" i="13"/>
  <c r="D51" i="13"/>
  <c r="C51" i="13" s="1"/>
  <c r="CG51" i="13" s="1"/>
  <c r="CA51" i="13" s="1"/>
  <c r="M39" i="13"/>
  <c r="L39" i="13"/>
  <c r="K39" i="13"/>
  <c r="J39" i="13"/>
  <c r="I39" i="13"/>
  <c r="H39" i="13"/>
  <c r="G39" i="13"/>
  <c r="F39" i="13"/>
  <c r="D39" i="13"/>
  <c r="C39" i="13"/>
  <c r="E38" i="13"/>
  <c r="B38" i="13"/>
  <c r="E37" i="13"/>
  <c r="E39" i="13" s="1"/>
  <c r="B37" i="13"/>
  <c r="B39" i="13" s="1"/>
  <c r="AO33" i="13"/>
  <c r="AN33" i="13"/>
  <c r="AM33" i="13"/>
  <c r="AL33" i="13"/>
  <c r="AK33" i="13"/>
  <c r="AJ33" i="13"/>
  <c r="AI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F33" i="13"/>
  <c r="D33" i="13"/>
  <c r="C33" i="13"/>
  <c r="G32" i="13"/>
  <c r="E32" i="13" s="1"/>
  <c r="F32" i="13"/>
  <c r="B32" i="13"/>
  <c r="G31" i="13"/>
  <c r="E31" i="13" s="1"/>
  <c r="F31" i="13"/>
  <c r="B31" i="13"/>
  <c r="B33" i="13" s="1"/>
  <c r="CL27" i="13"/>
  <c r="CF27" i="13" s="1"/>
  <c r="CJ27" i="13"/>
  <c r="CD27" i="13"/>
  <c r="E27" i="13"/>
  <c r="D27" i="13"/>
  <c r="C27" i="13"/>
  <c r="E26" i="13"/>
  <c r="D26" i="13"/>
  <c r="C26" i="13"/>
  <c r="CH25" i="13"/>
  <c r="CB25" i="13" s="1"/>
  <c r="E25" i="13"/>
  <c r="D25" i="13"/>
  <c r="C25" i="13"/>
  <c r="E24" i="13"/>
  <c r="C24" i="13" s="1"/>
  <c r="D24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E23" i="13" s="1"/>
  <c r="F23" i="13"/>
  <c r="D23" i="13" s="1"/>
  <c r="C23" i="13" s="1"/>
  <c r="CK22" i="13"/>
  <c r="CE22" i="13"/>
  <c r="E22" i="13"/>
  <c r="D22" i="13"/>
  <c r="C22" i="13"/>
  <c r="CJ22" i="13" s="1"/>
  <c r="CD22" i="13" s="1"/>
  <c r="E21" i="13"/>
  <c r="D21" i="13"/>
  <c r="C21" i="13"/>
  <c r="CJ21" i="13" s="1"/>
  <c r="CD21" i="13" s="1"/>
  <c r="E20" i="13"/>
  <c r="C20" i="13" s="1"/>
  <c r="D20" i="13"/>
  <c r="E19" i="13"/>
  <c r="C19" i="13" s="1"/>
  <c r="D19" i="13"/>
  <c r="CK18" i="13"/>
  <c r="CE18" i="13"/>
  <c r="E18" i="13"/>
  <c r="D18" i="13"/>
  <c r="C18" i="13"/>
  <c r="CJ18" i="13" s="1"/>
  <c r="CD18" i="13" s="1"/>
  <c r="E17" i="13"/>
  <c r="D17" i="13"/>
  <c r="C17" i="13"/>
  <c r="CJ17" i="13" s="1"/>
  <c r="CD17" i="13" s="1"/>
  <c r="E16" i="13"/>
  <c r="C16" i="13" s="1"/>
  <c r="D16" i="13"/>
  <c r="E15" i="13"/>
  <c r="C15" i="13" s="1"/>
  <c r="D15" i="13"/>
  <c r="CK14" i="13"/>
  <c r="CE14" i="13"/>
  <c r="E14" i="13"/>
  <c r="D14" i="13"/>
  <c r="C14" i="13"/>
  <c r="CJ14" i="13" s="1"/>
  <c r="CD14" i="13" s="1"/>
  <c r="E13" i="13"/>
  <c r="D13" i="13"/>
  <c r="C13" i="13"/>
  <c r="CJ13" i="13" s="1"/>
  <c r="CD13" i="13" s="1"/>
  <c r="A5" i="13"/>
  <c r="A4" i="13"/>
  <c r="A3" i="13"/>
  <c r="A2" i="13"/>
  <c r="CJ16" i="13" l="1"/>
  <c r="CD16" i="13" s="1"/>
  <c r="CL16" i="13"/>
  <c r="CF16" i="13" s="1"/>
  <c r="CG16" i="13"/>
  <c r="CA16" i="13" s="1"/>
  <c r="CK16" i="13"/>
  <c r="CE16" i="13" s="1"/>
  <c r="CI16" i="13"/>
  <c r="CC16" i="13" s="1"/>
  <c r="CH16" i="13"/>
  <c r="CB16" i="13" s="1"/>
  <c r="CJ20" i="13"/>
  <c r="CD20" i="13" s="1"/>
  <c r="CL20" i="13"/>
  <c r="CF20" i="13" s="1"/>
  <c r="CG20" i="13"/>
  <c r="CA20" i="13" s="1"/>
  <c r="CK20" i="13"/>
  <c r="CE20" i="13" s="1"/>
  <c r="CI20" i="13"/>
  <c r="CC20" i="13" s="1"/>
  <c r="CH20" i="13"/>
  <c r="CB20" i="13" s="1"/>
  <c r="AO51" i="13"/>
  <c r="CJ23" i="13"/>
  <c r="CD23" i="13" s="1"/>
  <c r="CH23" i="13"/>
  <c r="CL23" i="13"/>
  <c r="CF23" i="13" s="1"/>
  <c r="CG23" i="13"/>
  <c r="CK23" i="13"/>
  <c r="CE23" i="13" s="1"/>
  <c r="A176" i="13"/>
  <c r="CI23" i="13"/>
  <c r="CC23" i="13" s="1"/>
  <c r="CK24" i="13"/>
  <c r="CE24" i="13" s="1"/>
  <c r="CG24" i="13"/>
  <c r="CA24" i="13" s="1"/>
  <c r="CL24" i="13"/>
  <c r="CF24" i="13" s="1"/>
  <c r="CH24" i="13"/>
  <c r="CB24" i="13" s="1"/>
  <c r="CJ24" i="13"/>
  <c r="CD24" i="13" s="1"/>
  <c r="CI24" i="13"/>
  <c r="CC24" i="13" s="1"/>
  <c r="E33" i="13"/>
  <c r="CG57" i="13"/>
  <c r="CA57" i="13" s="1"/>
  <c r="CH57" i="13"/>
  <c r="CB57" i="13" s="1"/>
  <c r="CJ15" i="13"/>
  <c r="CD15" i="13" s="1"/>
  <c r="CH15" i="13"/>
  <c r="CB15" i="13" s="1"/>
  <c r="CL15" i="13"/>
  <c r="CF15" i="13" s="1"/>
  <c r="CG15" i="13"/>
  <c r="CA15" i="13" s="1"/>
  <c r="CK15" i="13"/>
  <c r="CE15" i="13" s="1"/>
  <c r="CI15" i="13"/>
  <c r="CC15" i="13" s="1"/>
  <c r="CJ19" i="13"/>
  <c r="CD19" i="13" s="1"/>
  <c r="CH19" i="13"/>
  <c r="CB19" i="13" s="1"/>
  <c r="CL19" i="13"/>
  <c r="CF19" i="13" s="1"/>
  <c r="CG19" i="13"/>
  <c r="CA19" i="13" s="1"/>
  <c r="AS19" i="13" s="1"/>
  <c r="CK19" i="13"/>
  <c r="CE19" i="13" s="1"/>
  <c r="CI19" i="13"/>
  <c r="CC19" i="13" s="1"/>
  <c r="AO52" i="13"/>
  <c r="CG78" i="13"/>
  <c r="CA78" i="13" s="1"/>
  <c r="AO78" i="13" s="1"/>
  <c r="CH78" i="13"/>
  <c r="CB78" i="13" s="1"/>
  <c r="CG62" i="13"/>
  <c r="CA62" i="13" s="1"/>
  <c r="CH62" i="13"/>
  <c r="CB62" i="13" s="1"/>
  <c r="CG13" i="13"/>
  <c r="CL13" i="13"/>
  <c r="CF13" i="13" s="1"/>
  <c r="CG17" i="13"/>
  <c r="CA17" i="13" s="1"/>
  <c r="CL17" i="13"/>
  <c r="CF17" i="13" s="1"/>
  <c r="CG21" i="13"/>
  <c r="CA21" i="13" s="1"/>
  <c r="AS21" i="13" s="1"/>
  <c r="CL21" i="13"/>
  <c r="CF21" i="13" s="1"/>
  <c r="CK26" i="13"/>
  <c r="CE26" i="13" s="1"/>
  <c r="CG26" i="13"/>
  <c r="CA26" i="13" s="1"/>
  <c r="CI26" i="13"/>
  <c r="CC26" i="13" s="1"/>
  <c r="CH26" i="13"/>
  <c r="CB26" i="13" s="1"/>
  <c r="CH51" i="13"/>
  <c r="CB51" i="13" s="1"/>
  <c r="AO58" i="13"/>
  <c r="AO63" i="13"/>
  <c r="CG69" i="13"/>
  <c r="CA69" i="13" s="1"/>
  <c r="CH69" i="13"/>
  <c r="CB69" i="13" s="1"/>
  <c r="CG74" i="13"/>
  <c r="CA74" i="13" s="1"/>
  <c r="CH74" i="13"/>
  <c r="CB74" i="13" s="1"/>
  <c r="CI135" i="13"/>
  <c r="CC135" i="13" s="1"/>
  <c r="CG135" i="13"/>
  <c r="CA135" i="13" s="1"/>
  <c r="CL135" i="13"/>
  <c r="CF135" i="13" s="1"/>
  <c r="CL136" i="13"/>
  <c r="CF136" i="13" s="1"/>
  <c r="CG136" i="13"/>
  <c r="CA136" i="13" s="1"/>
  <c r="CH136" i="13"/>
  <c r="CB136" i="13" s="1"/>
  <c r="CJ136" i="13"/>
  <c r="CD136" i="13" s="1"/>
  <c r="CI141" i="13"/>
  <c r="CC141" i="13" s="1"/>
  <c r="CJ141" i="13"/>
  <c r="CD141" i="13" s="1"/>
  <c r="CH141" i="13"/>
  <c r="CB141" i="13" s="1"/>
  <c r="CL141" i="13"/>
  <c r="CF141" i="13" s="1"/>
  <c r="CI143" i="13"/>
  <c r="CC143" i="13" s="1"/>
  <c r="CG143" i="13"/>
  <c r="CA143" i="13" s="1"/>
  <c r="CL143" i="13"/>
  <c r="CF143" i="13" s="1"/>
  <c r="CL144" i="13"/>
  <c r="CF144" i="13" s="1"/>
  <c r="CG144" i="13"/>
  <c r="CA144" i="13" s="1"/>
  <c r="AT144" i="13" s="1"/>
  <c r="CH144" i="13"/>
  <c r="CB144" i="13" s="1"/>
  <c r="CJ144" i="13"/>
  <c r="CD144" i="13" s="1"/>
  <c r="CH13" i="13"/>
  <c r="CB13" i="13" s="1"/>
  <c r="CG14" i="13"/>
  <c r="CA14" i="13" s="1"/>
  <c r="CL14" i="13"/>
  <c r="CF14" i="13" s="1"/>
  <c r="CH17" i="13"/>
  <c r="CB17" i="13" s="1"/>
  <c r="CG18" i="13"/>
  <c r="CA18" i="13" s="1"/>
  <c r="CL18" i="13"/>
  <c r="CF18" i="13" s="1"/>
  <c r="CH21" i="13"/>
  <c r="CB21" i="13" s="1"/>
  <c r="CG22" i="13"/>
  <c r="CA22" i="13" s="1"/>
  <c r="CL22" i="13"/>
  <c r="CF22" i="13" s="1"/>
  <c r="CJ26" i="13"/>
  <c r="CD26" i="13" s="1"/>
  <c r="CH60" i="13"/>
  <c r="CB60" i="13" s="1"/>
  <c r="AO60" i="13" s="1"/>
  <c r="CG65" i="13"/>
  <c r="CA65" i="13" s="1"/>
  <c r="CH65" i="13"/>
  <c r="CB65" i="13" s="1"/>
  <c r="CG70" i="13"/>
  <c r="CA70" i="13" s="1"/>
  <c r="AO70" i="13" s="1"/>
  <c r="CH70" i="13"/>
  <c r="CB70" i="13" s="1"/>
  <c r="AO75" i="13"/>
  <c r="CG115" i="13"/>
  <c r="CA115" i="13" s="1"/>
  <c r="AN115" i="13" s="1"/>
  <c r="CH135" i="13"/>
  <c r="CB135" i="13" s="1"/>
  <c r="CL142" i="13"/>
  <c r="CF142" i="13" s="1"/>
  <c r="CG142" i="13"/>
  <c r="CA142" i="13" s="1"/>
  <c r="CJ142" i="13"/>
  <c r="CD142" i="13" s="1"/>
  <c r="CI142" i="13"/>
  <c r="CC142" i="13" s="1"/>
  <c r="CH143" i="13"/>
  <c r="CB143" i="13" s="1"/>
  <c r="CJ147" i="13"/>
  <c r="CD147" i="13" s="1"/>
  <c r="CH147" i="13"/>
  <c r="CB147" i="13" s="1"/>
  <c r="CG147" i="13"/>
  <c r="CA147" i="13" s="1"/>
  <c r="AT147" i="13" s="1"/>
  <c r="CI147" i="13"/>
  <c r="CC147" i="13" s="1"/>
  <c r="CH154" i="13"/>
  <c r="CB154" i="13" s="1"/>
  <c r="CL154" i="13"/>
  <c r="CF154" i="13" s="1"/>
  <c r="CJ154" i="13"/>
  <c r="CD154" i="13" s="1"/>
  <c r="CI13" i="13"/>
  <c r="CC13" i="13" s="1"/>
  <c r="CH14" i="13"/>
  <c r="CB14" i="13" s="1"/>
  <c r="CI17" i="13"/>
  <c r="CC17" i="13" s="1"/>
  <c r="CH18" i="13"/>
  <c r="CB18" i="13" s="1"/>
  <c r="CI21" i="13"/>
  <c r="CC21" i="13" s="1"/>
  <c r="CH22" i="13"/>
  <c r="CB22" i="13" s="1"/>
  <c r="CK25" i="13"/>
  <c r="CE25" i="13" s="1"/>
  <c r="CG25" i="13"/>
  <c r="CA25" i="13" s="1"/>
  <c r="AS25" i="13" s="1"/>
  <c r="CJ25" i="13"/>
  <c r="CD25" i="13" s="1"/>
  <c r="CI25" i="13"/>
  <c r="CC25" i="13" s="1"/>
  <c r="CL26" i="13"/>
  <c r="CF26" i="13" s="1"/>
  <c r="G33" i="13"/>
  <c r="CH52" i="13"/>
  <c r="CB52" i="13" s="1"/>
  <c r="CH58" i="13"/>
  <c r="CB58" i="13" s="1"/>
  <c r="CG61" i="13"/>
  <c r="CA61" i="13" s="1"/>
  <c r="CH61" i="13"/>
  <c r="CB61" i="13" s="1"/>
  <c r="CG66" i="13"/>
  <c r="CA66" i="13" s="1"/>
  <c r="CH66" i="13"/>
  <c r="CB66" i="13" s="1"/>
  <c r="AO71" i="13"/>
  <c r="CG77" i="13"/>
  <c r="CA77" i="13" s="1"/>
  <c r="AO77" i="13" s="1"/>
  <c r="CH77" i="13"/>
  <c r="CB77" i="13" s="1"/>
  <c r="CJ135" i="13"/>
  <c r="CD135" i="13" s="1"/>
  <c r="CI137" i="13"/>
  <c r="CC137" i="13" s="1"/>
  <c r="AT137" i="13" s="1"/>
  <c r="CJ137" i="13"/>
  <c r="CD137" i="13" s="1"/>
  <c r="CH137" i="13"/>
  <c r="CB137" i="13" s="1"/>
  <c r="CL137" i="13"/>
  <c r="CF137" i="13" s="1"/>
  <c r="CI139" i="13"/>
  <c r="CC139" i="13" s="1"/>
  <c r="CG139" i="13"/>
  <c r="CA139" i="13" s="1"/>
  <c r="CL139" i="13"/>
  <c r="CF139" i="13" s="1"/>
  <c r="CL140" i="13"/>
  <c r="CF140" i="13" s="1"/>
  <c r="CG140" i="13"/>
  <c r="CA140" i="13" s="1"/>
  <c r="CH140" i="13"/>
  <c r="CB140" i="13" s="1"/>
  <c r="CJ140" i="13"/>
  <c r="CD140" i="13" s="1"/>
  <c r="CJ143" i="13"/>
  <c r="CD143" i="13" s="1"/>
  <c r="CJ145" i="13"/>
  <c r="CD145" i="13" s="1"/>
  <c r="CL145" i="13"/>
  <c r="CF145" i="13" s="1"/>
  <c r="CI145" i="13"/>
  <c r="CC145" i="13" s="1"/>
  <c r="CH146" i="13"/>
  <c r="CB146" i="13" s="1"/>
  <c r="CL146" i="13"/>
  <c r="CF146" i="13" s="1"/>
  <c r="CJ146" i="13"/>
  <c r="CD146" i="13" s="1"/>
  <c r="CL147" i="13"/>
  <c r="CF147" i="13" s="1"/>
  <c r="CG154" i="13"/>
  <c r="CA154" i="13" s="1"/>
  <c r="CK13" i="13"/>
  <c r="CE13" i="13" s="1"/>
  <c r="CI14" i="13"/>
  <c r="CC14" i="13" s="1"/>
  <c r="CK17" i="13"/>
  <c r="CE17" i="13" s="1"/>
  <c r="CI18" i="13"/>
  <c r="CC18" i="13" s="1"/>
  <c r="CK21" i="13"/>
  <c r="CE21" i="13" s="1"/>
  <c r="CI22" i="13"/>
  <c r="CC22" i="13" s="1"/>
  <c r="CL25" i="13"/>
  <c r="CF25" i="13" s="1"/>
  <c r="CK27" i="13"/>
  <c r="CE27" i="13" s="1"/>
  <c r="CG27" i="13"/>
  <c r="CA27" i="13" s="1"/>
  <c r="CH27" i="13"/>
  <c r="CB27" i="13" s="1"/>
  <c r="CI27" i="13"/>
  <c r="CC27" i="13" s="1"/>
  <c r="CH59" i="13"/>
  <c r="CB59" i="13" s="1"/>
  <c r="AO59" i="13" s="1"/>
  <c r="CH63" i="13"/>
  <c r="CB63" i="13" s="1"/>
  <c r="AO67" i="13"/>
  <c r="CG73" i="13"/>
  <c r="CA73" i="13" s="1"/>
  <c r="CH73" i="13"/>
  <c r="CB73" i="13" s="1"/>
  <c r="CI136" i="13"/>
  <c r="CC136" i="13" s="1"/>
  <c r="CL138" i="13"/>
  <c r="CF138" i="13" s="1"/>
  <c r="CG138" i="13"/>
  <c r="CA138" i="13" s="1"/>
  <c r="CJ138" i="13"/>
  <c r="CD138" i="13" s="1"/>
  <c r="CI138" i="13"/>
  <c r="CC138" i="13" s="1"/>
  <c r="CH139" i="13"/>
  <c r="CB139" i="13" s="1"/>
  <c r="CG141" i="13"/>
  <c r="CA141" i="13" s="1"/>
  <c r="CH142" i="13"/>
  <c r="CB142" i="13" s="1"/>
  <c r="CI144" i="13"/>
  <c r="CC144" i="13" s="1"/>
  <c r="CG146" i="13"/>
  <c r="CA146" i="13" s="1"/>
  <c r="AT146" i="13" s="1"/>
  <c r="CI154" i="13"/>
  <c r="CC154" i="13" s="1"/>
  <c r="CG152" i="13"/>
  <c r="CA152" i="13" s="1"/>
  <c r="CI153" i="13"/>
  <c r="CC153" i="13" s="1"/>
  <c r="CI152" i="13"/>
  <c r="CC152" i="13" s="1"/>
  <c r="AR152" i="13" s="1"/>
  <c r="CL153" i="13"/>
  <c r="CF153" i="13" s="1"/>
  <c r="AQ155" i="12"/>
  <c r="AP155" i="12"/>
  <c r="AO155" i="12"/>
  <c r="AN155" i="12"/>
  <c r="AM155" i="12"/>
  <c r="AL155" i="12"/>
  <c r="AK155" i="12"/>
  <c r="AJ155" i="12"/>
  <c r="AI155" i="12"/>
  <c r="AH155" i="12"/>
  <c r="AG155" i="12"/>
  <c r="AF155" i="12"/>
  <c r="AE155" i="12"/>
  <c r="AD155" i="12"/>
  <c r="AC155" i="12"/>
  <c r="AB155" i="12"/>
  <c r="AA155" i="12"/>
  <c r="Z155" i="12"/>
  <c r="Y155" i="12"/>
  <c r="X155" i="12"/>
  <c r="W155" i="12"/>
  <c r="V155" i="12"/>
  <c r="U155" i="12"/>
  <c r="T155" i="12"/>
  <c r="S155" i="12"/>
  <c r="R155" i="12"/>
  <c r="Q155" i="12"/>
  <c r="P155" i="12"/>
  <c r="O155" i="12"/>
  <c r="N155" i="12"/>
  <c r="M155" i="12"/>
  <c r="L155" i="12"/>
  <c r="K155" i="12"/>
  <c r="J155" i="12"/>
  <c r="I155" i="12"/>
  <c r="H155" i="12"/>
  <c r="G155" i="12"/>
  <c r="E155" i="12" s="1"/>
  <c r="F155" i="12"/>
  <c r="D155" i="12"/>
  <c r="C155" i="12" s="1"/>
  <c r="CH154" i="12"/>
  <c r="CB154" i="12" s="1"/>
  <c r="E154" i="12"/>
  <c r="D154" i="12"/>
  <c r="C154" i="12" s="1"/>
  <c r="CG153" i="12"/>
  <c r="CA153" i="12" s="1"/>
  <c r="E153" i="12"/>
  <c r="D153" i="12"/>
  <c r="C153" i="12" s="1"/>
  <c r="CH152" i="12"/>
  <c r="CB152" i="12" s="1"/>
  <c r="E152" i="12"/>
  <c r="D152" i="12"/>
  <c r="C152" i="12" s="1"/>
  <c r="CG147" i="12"/>
  <c r="CA147" i="12" s="1"/>
  <c r="E147" i="12"/>
  <c r="D147" i="12"/>
  <c r="C147" i="12" s="1"/>
  <c r="CH146" i="12"/>
  <c r="CB146" i="12" s="1"/>
  <c r="E146" i="12"/>
  <c r="D146" i="12"/>
  <c r="C146" i="12" s="1"/>
  <c r="CG145" i="12"/>
  <c r="CA145" i="12" s="1"/>
  <c r="AS145" i="12"/>
  <c r="AR145" i="12"/>
  <c r="AQ145" i="12"/>
  <c r="AP145" i="12"/>
  <c r="AO145" i="12"/>
  <c r="AN145" i="12"/>
  <c r="AM145" i="12"/>
  <c r="AL145" i="12"/>
  <c r="AK145" i="12"/>
  <c r="AJ145" i="12"/>
  <c r="AI145" i="12"/>
  <c r="AH145" i="12"/>
  <c r="AG145" i="12"/>
  <c r="AF145" i="12"/>
  <c r="AE145" i="12"/>
  <c r="AD145" i="12"/>
  <c r="AC145" i="12"/>
  <c r="AB145" i="12"/>
  <c r="AA145" i="12"/>
  <c r="Z145" i="12"/>
  <c r="Y145" i="12"/>
  <c r="X145" i="12"/>
  <c r="W145" i="12"/>
  <c r="V145" i="12"/>
  <c r="U145" i="12"/>
  <c r="T145" i="12"/>
  <c r="S145" i="12"/>
  <c r="R145" i="12"/>
  <c r="Q145" i="12"/>
  <c r="P145" i="12"/>
  <c r="O145" i="12"/>
  <c r="N145" i="12"/>
  <c r="M145" i="12"/>
  <c r="L145" i="12"/>
  <c r="K145" i="12"/>
  <c r="J145" i="12"/>
  <c r="I145" i="12"/>
  <c r="H145" i="12"/>
  <c r="G145" i="12"/>
  <c r="E145" i="12" s="1"/>
  <c r="F145" i="12"/>
  <c r="D145" i="12" s="1"/>
  <c r="C145" i="12"/>
  <c r="E144" i="12"/>
  <c r="D144" i="12"/>
  <c r="CJ143" i="12"/>
  <c r="CD143" i="12" s="1"/>
  <c r="E143" i="12"/>
  <c r="D143" i="12"/>
  <c r="C143" i="12"/>
  <c r="E142" i="12"/>
  <c r="D142" i="12"/>
  <c r="CJ141" i="12"/>
  <c r="CD141" i="12" s="1"/>
  <c r="E141" i="12"/>
  <c r="D141" i="12"/>
  <c r="C141" i="12"/>
  <c r="E140" i="12"/>
  <c r="D140" i="12"/>
  <c r="CJ139" i="12"/>
  <c r="CD139" i="12" s="1"/>
  <c r="E139" i="12"/>
  <c r="D139" i="12"/>
  <c r="C139" i="12"/>
  <c r="E138" i="12"/>
  <c r="D138" i="12"/>
  <c r="CJ137" i="12"/>
  <c r="CD137" i="12" s="1"/>
  <c r="E137" i="12"/>
  <c r="D137" i="12"/>
  <c r="C137" i="12"/>
  <c r="E136" i="12"/>
  <c r="D136" i="12"/>
  <c r="E135" i="12"/>
  <c r="D135" i="12"/>
  <c r="C135" i="12"/>
  <c r="B130" i="12"/>
  <c r="D126" i="12"/>
  <c r="C126" i="12"/>
  <c r="B126" i="12"/>
  <c r="D125" i="12"/>
  <c r="C125" i="12"/>
  <c r="B125" i="12" s="1"/>
  <c r="D124" i="12"/>
  <c r="C124" i="12"/>
  <c r="B124" i="12" s="1"/>
  <c r="D115" i="12"/>
  <c r="C115" i="12"/>
  <c r="B115" i="12" s="1"/>
  <c r="D110" i="12"/>
  <c r="C110" i="12"/>
  <c r="B110" i="12" s="1"/>
  <c r="D109" i="12"/>
  <c r="C109" i="12"/>
  <c r="B109" i="12"/>
  <c r="D104" i="12"/>
  <c r="C104" i="12"/>
  <c r="B104" i="12"/>
  <c r="E78" i="12"/>
  <c r="D78" i="12"/>
  <c r="C78" i="12" s="1"/>
  <c r="E77" i="12"/>
  <c r="D77" i="12"/>
  <c r="CG76" i="12"/>
  <c r="CA76" i="12" s="1"/>
  <c r="AO76" i="12"/>
  <c r="E76" i="12"/>
  <c r="D76" i="12"/>
  <c r="C76" i="12" s="1"/>
  <c r="CH76" i="12" s="1"/>
  <c r="CB76" i="12" s="1"/>
  <c r="E75" i="12"/>
  <c r="D75" i="12"/>
  <c r="E74" i="12"/>
  <c r="D74" i="12"/>
  <c r="E73" i="12"/>
  <c r="D73" i="12"/>
  <c r="CG72" i="12"/>
  <c r="CA72" i="12" s="1"/>
  <c r="AO72" i="12" s="1"/>
  <c r="E72" i="12"/>
  <c r="D72" i="12"/>
  <c r="C72" i="12" s="1"/>
  <c r="CH72" i="12" s="1"/>
  <c r="CB72" i="12" s="1"/>
  <c r="CH71" i="12"/>
  <c r="CB71" i="12" s="1"/>
  <c r="CG71" i="12"/>
  <c r="CA71" i="12" s="1"/>
  <c r="E71" i="12"/>
  <c r="D71" i="12"/>
  <c r="C71" i="12" s="1"/>
  <c r="E70" i="12"/>
  <c r="D70" i="12"/>
  <c r="CH69" i="12"/>
  <c r="CB69" i="12" s="1"/>
  <c r="E69" i="12"/>
  <c r="D69" i="12"/>
  <c r="C69" i="12" s="1"/>
  <c r="CG69" i="12" s="1"/>
  <c r="CA69" i="12" s="1"/>
  <c r="E68" i="12"/>
  <c r="D68" i="12"/>
  <c r="CG67" i="12"/>
  <c r="CA67" i="12" s="1"/>
  <c r="CB67" i="12"/>
  <c r="E67" i="12"/>
  <c r="D67" i="12"/>
  <c r="C67" i="12" s="1"/>
  <c r="CH67" i="12" s="1"/>
  <c r="E66" i="12"/>
  <c r="D66" i="12"/>
  <c r="E65" i="12"/>
  <c r="D65" i="12"/>
  <c r="C65" i="12" s="1"/>
  <c r="CG65" i="12" s="1"/>
  <c r="CA65" i="12" s="1"/>
  <c r="E64" i="12"/>
  <c r="D64" i="12"/>
  <c r="E63" i="12"/>
  <c r="D63" i="12"/>
  <c r="C63" i="12"/>
  <c r="CH63" i="12" s="1"/>
  <c r="CB63" i="12" s="1"/>
  <c r="E62" i="12"/>
  <c r="D62" i="12"/>
  <c r="C62" i="12" s="1"/>
  <c r="CH62" i="12" s="1"/>
  <c r="CB62" i="12" s="1"/>
  <c r="E61" i="12"/>
  <c r="D61" i="12"/>
  <c r="C61" i="12"/>
  <c r="E60" i="12"/>
  <c r="D60" i="12"/>
  <c r="C60" i="12" s="1"/>
  <c r="CH60" i="12" s="1"/>
  <c r="CB60" i="12" s="1"/>
  <c r="E59" i="12"/>
  <c r="D59" i="12"/>
  <c r="C59" i="12"/>
  <c r="E58" i="12"/>
  <c r="D58" i="12"/>
  <c r="C58" i="12" s="1"/>
  <c r="CH58" i="12" s="1"/>
  <c r="CB58" i="12" s="1"/>
  <c r="E57" i="12"/>
  <c r="D57" i="12"/>
  <c r="C57" i="12"/>
  <c r="E52" i="12"/>
  <c r="D52" i="12"/>
  <c r="C52" i="12" s="1"/>
  <c r="CH52" i="12" s="1"/>
  <c r="CB52" i="12" s="1"/>
  <c r="E51" i="12"/>
  <c r="D51" i="12"/>
  <c r="C51" i="12"/>
  <c r="M39" i="12"/>
  <c r="L39" i="12"/>
  <c r="K39" i="12"/>
  <c r="J39" i="12"/>
  <c r="I39" i="12"/>
  <c r="H39" i="12"/>
  <c r="G39" i="12"/>
  <c r="F39" i="12"/>
  <c r="D39" i="12"/>
  <c r="C39" i="12"/>
  <c r="E38" i="12"/>
  <c r="B38" i="12"/>
  <c r="E37" i="12"/>
  <c r="E39" i="12" s="1"/>
  <c r="B37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D33" i="12"/>
  <c r="C33" i="12"/>
  <c r="G32" i="12"/>
  <c r="F32" i="12"/>
  <c r="E32" i="12"/>
  <c r="B32" i="12"/>
  <c r="G31" i="12"/>
  <c r="F31" i="12"/>
  <c r="F33" i="12" s="1"/>
  <c r="E31" i="12"/>
  <c r="E33" i="12" s="1"/>
  <c r="B31" i="12"/>
  <c r="B33" i="12" s="1"/>
  <c r="E27" i="12"/>
  <c r="D27" i="12"/>
  <c r="E26" i="12"/>
  <c r="D26" i="12"/>
  <c r="C26" i="12" s="1"/>
  <c r="E25" i="12"/>
  <c r="D25" i="12"/>
  <c r="E24" i="12"/>
  <c r="D24" i="12"/>
  <c r="C24" i="12" s="1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D23" i="12" s="1"/>
  <c r="E23" i="12"/>
  <c r="CL22" i="12"/>
  <c r="CF22" i="12" s="1"/>
  <c r="E22" i="12"/>
  <c r="C22" i="12" s="1"/>
  <c r="D22" i="12"/>
  <c r="E21" i="12"/>
  <c r="C21" i="12" s="1"/>
  <c r="D21" i="12"/>
  <c r="CL20" i="12"/>
  <c r="CF20" i="12" s="1"/>
  <c r="CK20" i="12"/>
  <c r="CE20" i="12" s="1"/>
  <c r="CH20" i="12"/>
  <c r="CB20" i="12" s="1"/>
  <c r="E20" i="12"/>
  <c r="C20" i="12" s="1"/>
  <c r="D20" i="12"/>
  <c r="CL19" i="12"/>
  <c r="CF19" i="12" s="1"/>
  <c r="CK19" i="12"/>
  <c r="CE19" i="12" s="1"/>
  <c r="E19" i="12"/>
  <c r="C19" i="12" s="1"/>
  <c r="D19" i="12"/>
  <c r="CL18" i="12"/>
  <c r="CF18" i="12" s="1"/>
  <c r="E18" i="12"/>
  <c r="C18" i="12" s="1"/>
  <c r="D18" i="12"/>
  <c r="E17" i="12"/>
  <c r="C17" i="12" s="1"/>
  <c r="D17" i="12"/>
  <c r="CL16" i="12"/>
  <c r="CF16" i="12" s="1"/>
  <c r="CK16" i="12"/>
  <c r="CE16" i="12" s="1"/>
  <c r="CH16" i="12"/>
  <c r="CB16" i="12" s="1"/>
  <c r="E16" i="12"/>
  <c r="C16" i="12" s="1"/>
  <c r="D16" i="12"/>
  <c r="CL15" i="12"/>
  <c r="CF15" i="12" s="1"/>
  <c r="CK15" i="12"/>
  <c r="CE15" i="12" s="1"/>
  <c r="E15" i="12"/>
  <c r="C15" i="12" s="1"/>
  <c r="D15" i="12"/>
  <c r="CL14" i="12"/>
  <c r="CF14" i="12" s="1"/>
  <c r="E14" i="12"/>
  <c r="C14" i="12" s="1"/>
  <c r="D14" i="12"/>
  <c r="E13" i="12"/>
  <c r="C13" i="12" s="1"/>
  <c r="D13" i="12"/>
  <c r="A5" i="12"/>
  <c r="A4" i="12"/>
  <c r="A3" i="12"/>
  <c r="A2" i="12"/>
  <c r="AT139" i="13" l="1"/>
  <c r="AS14" i="13"/>
  <c r="B176" i="13"/>
  <c r="CA13" i="13"/>
  <c r="AS13" i="13" s="1"/>
  <c r="AS27" i="13"/>
  <c r="AT140" i="13"/>
  <c r="AO61" i="13"/>
  <c r="AR154" i="13"/>
  <c r="AS18" i="13"/>
  <c r="AO74" i="13"/>
  <c r="AS26" i="13"/>
  <c r="AO57" i="13"/>
  <c r="AS20" i="13"/>
  <c r="AT142" i="13"/>
  <c r="AO65" i="13"/>
  <c r="AS22" i="13"/>
  <c r="AT135" i="13"/>
  <c r="AS17" i="13"/>
  <c r="AO62" i="13"/>
  <c r="AS15" i="13"/>
  <c r="AR153" i="13"/>
  <c r="AT141" i="13"/>
  <c r="AT138" i="13"/>
  <c r="AO73" i="13"/>
  <c r="AO66" i="13"/>
  <c r="AT143" i="13"/>
  <c r="AT136" i="13"/>
  <c r="AO69" i="13"/>
  <c r="AS24" i="13"/>
  <c r="AS16" i="13"/>
  <c r="CJ13" i="12"/>
  <c r="CD13" i="12" s="1"/>
  <c r="CI13" i="12"/>
  <c r="CC13" i="12" s="1"/>
  <c r="CG13" i="12"/>
  <c r="CJ17" i="12"/>
  <c r="CD17" i="12" s="1"/>
  <c r="CI17" i="12"/>
  <c r="CC17" i="12" s="1"/>
  <c r="CG17" i="12"/>
  <c r="CA17" i="12" s="1"/>
  <c r="CJ21" i="12"/>
  <c r="CD21" i="12" s="1"/>
  <c r="CI21" i="12"/>
  <c r="CC21" i="12" s="1"/>
  <c r="CG21" i="12"/>
  <c r="CA21" i="12" s="1"/>
  <c r="CH51" i="12"/>
  <c r="CB51" i="12" s="1"/>
  <c r="CG51" i="12"/>
  <c r="CA51" i="12" s="1"/>
  <c r="AO51" i="12" s="1"/>
  <c r="CH57" i="12"/>
  <c r="CB57" i="12" s="1"/>
  <c r="CG57" i="12"/>
  <c r="CA57" i="12" s="1"/>
  <c r="CH59" i="12"/>
  <c r="CB59" i="12" s="1"/>
  <c r="CG59" i="12"/>
  <c r="CA59" i="12" s="1"/>
  <c r="AO59" i="12" s="1"/>
  <c r="CH61" i="12"/>
  <c r="CB61" i="12" s="1"/>
  <c r="CG61" i="12"/>
  <c r="CA61" i="12" s="1"/>
  <c r="CG63" i="12"/>
  <c r="CA63" i="12" s="1"/>
  <c r="AO63" i="12" s="1"/>
  <c r="AO65" i="12"/>
  <c r="CG78" i="12"/>
  <c r="CA78" i="12" s="1"/>
  <c r="AO78" i="12" s="1"/>
  <c r="CH78" i="12"/>
  <c r="CB78" i="12" s="1"/>
  <c r="CL135" i="12"/>
  <c r="CF135" i="12" s="1"/>
  <c r="CG135" i="12"/>
  <c r="CA135" i="12" s="1"/>
  <c r="CH135" i="12"/>
  <c r="CB135" i="12" s="1"/>
  <c r="CJ135" i="12"/>
  <c r="CD135" i="12" s="1"/>
  <c r="CI135" i="12"/>
  <c r="CC135" i="12" s="1"/>
  <c r="CH13" i="12"/>
  <c r="CB13" i="12" s="1"/>
  <c r="CJ14" i="12"/>
  <c r="CD14" i="12" s="1"/>
  <c r="CI14" i="12"/>
  <c r="CC14" i="12" s="1"/>
  <c r="CG14" i="12"/>
  <c r="CA14" i="12" s="1"/>
  <c r="CH17" i="12"/>
  <c r="CB17" i="12" s="1"/>
  <c r="CJ18" i="12"/>
  <c r="CD18" i="12" s="1"/>
  <c r="CI18" i="12"/>
  <c r="CC18" i="12" s="1"/>
  <c r="CG18" i="12"/>
  <c r="CA18" i="12" s="1"/>
  <c r="CH21" i="12"/>
  <c r="CB21" i="12" s="1"/>
  <c r="CJ22" i="12"/>
  <c r="CD22" i="12" s="1"/>
  <c r="CI22" i="12"/>
  <c r="CC22" i="12" s="1"/>
  <c r="CG22" i="12"/>
  <c r="CA22" i="12" s="1"/>
  <c r="CL24" i="12"/>
  <c r="CF24" i="12" s="1"/>
  <c r="CH24" i="12"/>
  <c r="CB24" i="12" s="1"/>
  <c r="CG24" i="12"/>
  <c r="CA24" i="12" s="1"/>
  <c r="CK24" i="12"/>
  <c r="CE24" i="12" s="1"/>
  <c r="CI24" i="12"/>
  <c r="CC24" i="12" s="1"/>
  <c r="CL26" i="12"/>
  <c r="CF26" i="12" s="1"/>
  <c r="CH26" i="12"/>
  <c r="CB26" i="12" s="1"/>
  <c r="CG26" i="12"/>
  <c r="CA26" i="12" s="1"/>
  <c r="CK26" i="12"/>
  <c r="CE26" i="12" s="1"/>
  <c r="CI26" i="12"/>
  <c r="CC26" i="12" s="1"/>
  <c r="CK13" i="12"/>
  <c r="CE13" i="12" s="1"/>
  <c r="CH14" i="12"/>
  <c r="CB14" i="12" s="1"/>
  <c r="CJ15" i="12"/>
  <c r="CD15" i="12" s="1"/>
  <c r="CI15" i="12"/>
  <c r="CC15" i="12" s="1"/>
  <c r="CG15" i="12"/>
  <c r="CA15" i="12" s="1"/>
  <c r="CK17" i="12"/>
  <c r="CE17" i="12" s="1"/>
  <c r="CH18" i="12"/>
  <c r="CB18" i="12" s="1"/>
  <c r="CJ19" i="12"/>
  <c r="CD19" i="12" s="1"/>
  <c r="CI19" i="12"/>
  <c r="CC19" i="12" s="1"/>
  <c r="CG19" i="12"/>
  <c r="CA19" i="12" s="1"/>
  <c r="CK21" i="12"/>
  <c r="CE21" i="12" s="1"/>
  <c r="CH22" i="12"/>
  <c r="CB22" i="12" s="1"/>
  <c r="C23" i="12"/>
  <c r="CJ24" i="12"/>
  <c r="CD24" i="12" s="1"/>
  <c r="CJ26" i="12"/>
  <c r="CD26" i="12" s="1"/>
  <c r="B39" i="12"/>
  <c r="CH65" i="12"/>
  <c r="CB65" i="12" s="1"/>
  <c r="AO67" i="12"/>
  <c r="AO69" i="12"/>
  <c r="CH115" i="12"/>
  <c r="CB115" i="12" s="1"/>
  <c r="CG115" i="12"/>
  <c r="CA115" i="12" s="1"/>
  <c r="CL13" i="12"/>
  <c r="CF13" i="12" s="1"/>
  <c r="CK14" i="12"/>
  <c r="CE14" i="12" s="1"/>
  <c r="CH15" i="12"/>
  <c r="CB15" i="12" s="1"/>
  <c r="CJ16" i="12"/>
  <c r="CD16" i="12" s="1"/>
  <c r="CI16" i="12"/>
  <c r="CC16" i="12" s="1"/>
  <c r="CG16" i="12"/>
  <c r="CA16" i="12" s="1"/>
  <c r="AS16" i="12" s="1"/>
  <c r="CL17" i="12"/>
  <c r="CF17" i="12" s="1"/>
  <c r="CK18" i="12"/>
  <c r="CE18" i="12" s="1"/>
  <c r="CH19" i="12"/>
  <c r="CB19" i="12" s="1"/>
  <c r="CJ20" i="12"/>
  <c r="CD20" i="12" s="1"/>
  <c r="CI20" i="12"/>
  <c r="CC20" i="12" s="1"/>
  <c r="CG20" i="12"/>
  <c r="CA20" i="12" s="1"/>
  <c r="CL21" i="12"/>
  <c r="CF21" i="12" s="1"/>
  <c r="CK22" i="12"/>
  <c r="CE22" i="12" s="1"/>
  <c r="C25" i="12"/>
  <c r="C27" i="12"/>
  <c r="CG52" i="12"/>
  <c r="CA52" i="12" s="1"/>
  <c r="AO52" i="12" s="1"/>
  <c r="CG58" i="12"/>
  <c r="CA58" i="12" s="1"/>
  <c r="AO58" i="12" s="1"/>
  <c r="CG60" i="12"/>
  <c r="CA60" i="12" s="1"/>
  <c r="AO60" i="12" s="1"/>
  <c r="CG62" i="12"/>
  <c r="CA62" i="12" s="1"/>
  <c r="AO62" i="12" s="1"/>
  <c r="AO71" i="12"/>
  <c r="CJ146" i="12"/>
  <c r="CD146" i="12" s="1"/>
  <c r="CL146" i="12"/>
  <c r="CF146" i="12" s="1"/>
  <c r="CG146" i="12"/>
  <c r="CA146" i="12" s="1"/>
  <c r="CI146" i="12"/>
  <c r="CC146" i="12" s="1"/>
  <c r="CH147" i="12"/>
  <c r="CB147" i="12" s="1"/>
  <c r="AT147" i="12" s="1"/>
  <c r="CI147" i="12"/>
  <c r="CC147" i="12" s="1"/>
  <c r="CL147" i="12"/>
  <c r="CF147" i="12" s="1"/>
  <c r="CJ147" i="12"/>
  <c r="CD147" i="12" s="1"/>
  <c r="CJ152" i="12"/>
  <c r="CD152" i="12" s="1"/>
  <c r="CL152" i="12"/>
  <c r="CF152" i="12" s="1"/>
  <c r="CG152" i="12"/>
  <c r="CA152" i="12" s="1"/>
  <c r="CI152" i="12"/>
  <c r="CC152" i="12" s="1"/>
  <c r="CH153" i="12"/>
  <c r="CB153" i="12" s="1"/>
  <c r="CI153" i="12"/>
  <c r="CC153" i="12" s="1"/>
  <c r="CL153" i="12"/>
  <c r="CF153" i="12" s="1"/>
  <c r="CJ153" i="12"/>
  <c r="CD153" i="12" s="1"/>
  <c r="CJ154" i="12"/>
  <c r="CD154" i="12" s="1"/>
  <c r="CL154" i="12"/>
  <c r="CF154" i="12" s="1"/>
  <c r="CG154" i="12"/>
  <c r="CA154" i="12" s="1"/>
  <c r="CI154" i="12"/>
  <c r="CC154" i="12" s="1"/>
  <c r="CL137" i="12"/>
  <c r="CF137" i="12" s="1"/>
  <c r="CG137" i="12"/>
  <c r="CA137" i="12" s="1"/>
  <c r="CH137" i="12"/>
  <c r="CB137" i="12" s="1"/>
  <c r="CL139" i="12"/>
  <c r="CF139" i="12" s="1"/>
  <c r="CG139" i="12"/>
  <c r="CA139" i="12" s="1"/>
  <c r="AT139" i="12" s="1"/>
  <c r="CH139" i="12"/>
  <c r="CB139" i="12" s="1"/>
  <c r="CL141" i="12"/>
  <c r="CF141" i="12" s="1"/>
  <c r="CG141" i="12"/>
  <c r="CA141" i="12" s="1"/>
  <c r="CH141" i="12"/>
  <c r="CB141" i="12" s="1"/>
  <c r="CL143" i="12"/>
  <c r="CF143" i="12" s="1"/>
  <c r="CG143" i="12"/>
  <c r="CA143" i="12" s="1"/>
  <c r="CH143" i="12"/>
  <c r="CB143" i="12" s="1"/>
  <c r="CH145" i="12"/>
  <c r="CB145" i="12" s="1"/>
  <c r="CI145" i="12"/>
  <c r="CC145" i="12" s="1"/>
  <c r="CL145" i="12"/>
  <c r="CF145" i="12" s="1"/>
  <c r="CJ145" i="12"/>
  <c r="CD145" i="12" s="1"/>
  <c r="C74" i="12"/>
  <c r="C75" i="12"/>
  <c r="CI137" i="12"/>
  <c r="CC137" i="12" s="1"/>
  <c r="CI139" i="12"/>
  <c r="CC139" i="12" s="1"/>
  <c r="CI141" i="12"/>
  <c r="CC141" i="12" s="1"/>
  <c r="CI143" i="12"/>
  <c r="CC143" i="12" s="1"/>
  <c r="C64" i="12"/>
  <c r="C66" i="12"/>
  <c r="C68" i="12"/>
  <c r="C70" i="12"/>
  <c r="C73" i="12"/>
  <c r="C77" i="12"/>
  <c r="C136" i="12"/>
  <c r="C138" i="12"/>
  <c r="C140" i="12"/>
  <c r="C142" i="12"/>
  <c r="C144" i="12"/>
  <c r="AQ155" i="10"/>
  <c r="AP155" i="10"/>
  <c r="AO155" i="10"/>
  <c r="AN155" i="10"/>
  <c r="AM155" i="10"/>
  <c r="AL155" i="10"/>
  <c r="AK155" i="10"/>
  <c r="AJ155" i="10"/>
  <c r="AI155" i="10"/>
  <c r="AH155" i="10"/>
  <c r="AG155" i="10"/>
  <c r="AF155" i="10"/>
  <c r="AE155" i="10"/>
  <c r="AD155" i="10"/>
  <c r="AC155" i="10"/>
  <c r="AB155" i="10"/>
  <c r="AA155" i="10"/>
  <c r="Z155" i="10"/>
  <c r="Y155" i="10"/>
  <c r="X155" i="10"/>
  <c r="W155" i="10"/>
  <c r="V155" i="10"/>
  <c r="U155" i="10"/>
  <c r="T155" i="10"/>
  <c r="S155" i="10"/>
  <c r="R155" i="10"/>
  <c r="Q155" i="10"/>
  <c r="P155" i="10"/>
  <c r="O155" i="10"/>
  <c r="N155" i="10"/>
  <c r="M155" i="10"/>
  <c r="L155" i="10"/>
  <c r="K155" i="10"/>
  <c r="J155" i="10"/>
  <c r="I155" i="10"/>
  <c r="H155" i="10"/>
  <c r="G155" i="10"/>
  <c r="E155" i="10" s="1"/>
  <c r="F155" i="10"/>
  <c r="D155" i="10" s="1"/>
  <c r="C155" i="10"/>
  <c r="E154" i="10"/>
  <c r="D154" i="10"/>
  <c r="C154" i="10" s="1"/>
  <c r="CH153" i="10"/>
  <c r="CB153" i="10" s="1"/>
  <c r="E153" i="10"/>
  <c r="C153" i="10" s="1"/>
  <c r="D153" i="10"/>
  <c r="E152" i="10"/>
  <c r="D152" i="10"/>
  <c r="C152" i="10"/>
  <c r="E147" i="10"/>
  <c r="D147" i="10"/>
  <c r="C147" i="10"/>
  <c r="E146" i="10"/>
  <c r="D146" i="10"/>
  <c r="C146" i="10" s="1"/>
  <c r="AS145" i="10"/>
  <c r="AR145" i="10"/>
  <c r="AQ145" i="10"/>
  <c r="AP145" i="10"/>
  <c r="AO145" i="10"/>
  <c r="AN145" i="10"/>
  <c r="AM145" i="10"/>
  <c r="AL145" i="10"/>
  <c r="AK145" i="10"/>
  <c r="AJ145" i="10"/>
  <c r="AI145" i="10"/>
  <c r="AH145" i="10"/>
  <c r="AG145" i="10"/>
  <c r="AF145" i="10"/>
  <c r="AE145" i="10"/>
  <c r="AD145" i="10"/>
  <c r="AC145" i="10"/>
  <c r="AB145" i="10"/>
  <c r="AA145" i="10"/>
  <c r="Z145" i="10"/>
  <c r="Y145" i="10"/>
  <c r="X145" i="10"/>
  <c r="W145" i="10"/>
  <c r="V145" i="10"/>
  <c r="U145" i="10"/>
  <c r="T145" i="10"/>
  <c r="S145" i="10"/>
  <c r="R145" i="10"/>
  <c r="Q145" i="10"/>
  <c r="P145" i="10"/>
  <c r="O145" i="10"/>
  <c r="N145" i="10"/>
  <c r="M145" i="10"/>
  <c r="L145" i="10"/>
  <c r="K145" i="10"/>
  <c r="J145" i="10"/>
  <c r="I145" i="10"/>
  <c r="H145" i="10"/>
  <c r="G145" i="10"/>
  <c r="F145" i="10"/>
  <c r="E145" i="10"/>
  <c r="D145" i="10"/>
  <c r="C145" i="10" s="1"/>
  <c r="CL144" i="10"/>
  <c r="CG144" i="10"/>
  <c r="CA144" i="10" s="1"/>
  <c r="CF144" i="10"/>
  <c r="E144" i="10"/>
  <c r="D144" i="10"/>
  <c r="C144" i="10"/>
  <c r="E143" i="10"/>
  <c r="D143" i="10"/>
  <c r="CJ142" i="10"/>
  <c r="CD142" i="10" s="1"/>
  <c r="E142" i="10"/>
  <c r="D142" i="10"/>
  <c r="C142" i="10"/>
  <c r="CI141" i="10"/>
  <c r="CC141" i="10" s="1"/>
  <c r="E141" i="10"/>
  <c r="D141" i="10"/>
  <c r="C141" i="10" s="1"/>
  <c r="CL140" i="10"/>
  <c r="CF140" i="10" s="1"/>
  <c r="CJ140" i="10"/>
  <c r="CD140" i="10" s="1"/>
  <c r="E140" i="10"/>
  <c r="D140" i="10"/>
  <c r="C140" i="10"/>
  <c r="CG139" i="10"/>
  <c r="CA139" i="10" s="1"/>
  <c r="E139" i="10"/>
  <c r="D139" i="10"/>
  <c r="C139" i="10" s="1"/>
  <c r="E138" i="10"/>
  <c r="D138" i="10"/>
  <c r="C138" i="10" s="1"/>
  <c r="CI137" i="10"/>
  <c r="CC137" i="10" s="1"/>
  <c r="CH137" i="10"/>
  <c r="CB137" i="10" s="1"/>
  <c r="CG137" i="10"/>
  <c r="CA137" i="10" s="1"/>
  <c r="E137" i="10"/>
  <c r="D137" i="10"/>
  <c r="C137" i="10" s="1"/>
  <c r="CJ136" i="10"/>
  <c r="CD136" i="10" s="1"/>
  <c r="CG136" i="10"/>
  <c r="CA136" i="10" s="1"/>
  <c r="E136" i="10"/>
  <c r="D136" i="10"/>
  <c r="C136" i="10"/>
  <c r="CG135" i="10"/>
  <c r="CA135" i="10" s="1"/>
  <c r="E135" i="10"/>
  <c r="D135" i="10"/>
  <c r="C135" i="10" s="1"/>
  <c r="B130" i="10"/>
  <c r="D126" i="10"/>
  <c r="C126" i="10"/>
  <c r="B126" i="10" s="1"/>
  <c r="D125" i="10"/>
  <c r="B125" i="10" s="1"/>
  <c r="C125" i="10"/>
  <c r="D124" i="10"/>
  <c r="C124" i="10"/>
  <c r="B124" i="10" s="1"/>
  <c r="CH115" i="10"/>
  <c r="CB115" i="10" s="1"/>
  <c r="D115" i="10"/>
  <c r="C115" i="10"/>
  <c r="B115" i="10" s="1"/>
  <c r="CG115" i="10" s="1"/>
  <c r="CA115" i="10" s="1"/>
  <c r="AN115" i="10" s="1"/>
  <c r="D110" i="10"/>
  <c r="C110" i="10"/>
  <c r="B110" i="10"/>
  <c r="D109" i="10"/>
  <c r="C109" i="10"/>
  <c r="D104" i="10"/>
  <c r="C104" i="10"/>
  <c r="B104" i="10"/>
  <c r="E78" i="10"/>
  <c r="D78" i="10"/>
  <c r="C78" i="10"/>
  <c r="E77" i="10"/>
  <c r="D77" i="10"/>
  <c r="C77" i="10" s="1"/>
  <c r="E76" i="10"/>
  <c r="C76" i="10" s="1"/>
  <c r="D76" i="10"/>
  <c r="E75" i="10"/>
  <c r="D75" i="10"/>
  <c r="C75" i="10" s="1"/>
  <c r="E74" i="10"/>
  <c r="C74" i="10" s="1"/>
  <c r="D74" i="10"/>
  <c r="CB73" i="10"/>
  <c r="E73" i="10"/>
  <c r="D73" i="10"/>
  <c r="C73" i="10"/>
  <c r="CH73" i="10" s="1"/>
  <c r="E72" i="10"/>
  <c r="C72" i="10" s="1"/>
  <c r="D72" i="10"/>
  <c r="E71" i="10"/>
  <c r="D71" i="10"/>
  <c r="E70" i="10"/>
  <c r="C70" i="10" s="1"/>
  <c r="D70" i="10"/>
  <c r="CB69" i="10"/>
  <c r="E69" i="10"/>
  <c r="D69" i="10"/>
  <c r="C69" i="10"/>
  <c r="CH69" i="10" s="1"/>
  <c r="E68" i="10"/>
  <c r="D68" i="10"/>
  <c r="C68" i="10"/>
  <c r="E67" i="10"/>
  <c r="D67" i="10"/>
  <c r="C67" i="10" s="1"/>
  <c r="E66" i="10"/>
  <c r="D66" i="10"/>
  <c r="C66" i="10"/>
  <c r="CG65" i="10"/>
  <c r="CA65" i="10" s="1"/>
  <c r="AO65" i="10" s="1"/>
  <c r="E65" i="10"/>
  <c r="D65" i="10"/>
  <c r="C65" i="10"/>
  <c r="CH65" i="10" s="1"/>
  <c r="CB65" i="10" s="1"/>
  <c r="E64" i="10"/>
  <c r="D64" i="10"/>
  <c r="C64" i="10"/>
  <c r="E63" i="10"/>
  <c r="D63" i="10"/>
  <c r="E62" i="10"/>
  <c r="D62" i="10"/>
  <c r="E61" i="10"/>
  <c r="D61" i="10"/>
  <c r="CH60" i="10"/>
  <c r="CB60" i="10" s="1"/>
  <c r="E60" i="10"/>
  <c r="D60" i="10"/>
  <c r="C60" i="10" s="1"/>
  <c r="CG60" i="10" s="1"/>
  <c r="CA60" i="10" s="1"/>
  <c r="AO60" i="10" s="1"/>
  <c r="E59" i="10"/>
  <c r="D59" i="10"/>
  <c r="E58" i="10"/>
  <c r="D58" i="10"/>
  <c r="E57" i="10"/>
  <c r="D57" i="10"/>
  <c r="CH52" i="10"/>
  <c r="CB52" i="10" s="1"/>
  <c r="CG52" i="10"/>
  <c r="CA52" i="10" s="1"/>
  <c r="AO52" i="10" s="1"/>
  <c r="E52" i="10"/>
  <c r="D52" i="10"/>
  <c r="C52" i="10" s="1"/>
  <c r="E51" i="10"/>
  <c r="D51" i="10"/>
  <c r="M39" i="10"/>
  <c r="L39" i="10"/>
  <c r="K39" i="10"/>
  <c r="J39" i="10"/>
  <c r="I39" i="10"/>
  <c r="H39" i="10"/>
  <c r="G39" i="10"/>
  <c r="F39" i="10"/>
  <c r="D39" i="10"/>
  <c r="C39" i="10"/>
  <c r="E38" i="10"/>
  <c r="B38" i="10"/>
  <c r="E37" i="10"/>
  <c r="E39" i="10" s="1"/>
  <c r="B37" i="10"/>
  <c r="B39" i="10" s="1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D33" i="10"/>
  <c r="C33" i="10"/>
  <c r="G32" i="10"/>
  <c r="G33" i="10" s="1"/>
  <c r="F32" i="10"/>
  <c r="E32" i="10" s="1"/>
  <c r="B32" i="10"/>
  <c r="G31" i="10"/>
  <c r="F31" i="10"/>
  <c r="B31" i="10"/>
  <c r="B33" i="10" s="1"/>
  <c r="CL27" i="10"/>
  <c r="CF27" i="10" s="1"/>
  <c r="CH27" i="10"/>
  <c r="CG27" i="10"/>
  <c r="CA27" i="10" s="1"/>
  <c r="CB27" i="10"/>
  <c r="E27" i="10"/>
  <c r="D27" i="10"/>
  <c r="C27" i="10" s="1"/>
  <c r="E26" i="10"/>
  <c r="D26" i="10"/>
  <c r="C26" i="10" s="1"/>
  <c r="E25" i="10"/>
  <c r="C25" i="10" s="1"/>
  <c r="D25" i="10"/>
  <c r="E24" i="10"/>
  <c r="C24" i="10" s="1"/>
  <c r="D24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E23" i="10" s="1"/>
  <c r="C23" i="10" s="1"/>
  <c r="F23" i="10"/>
  <c r="D23" i="10"/>
  <c r="CK22" i="10"/>
  <c r="CE22" i="10" s="1"/>
  <c r="CG22" i="10"/>
  <c r="CA22" i="10" s="1"/>
  <c r="E22" i="10"/>
  <c r="D22" i="10"/>
  <c r="C22" i="10"/>
  <c r="CK21" i="10"/>
  <c r="CE21" i="10" s="1"/>
  <c r="CG21" i="10"/>
  <c r="CA21" i="10" s="1"/>
  <c r="E21" i="10"/>
  <c r="D21" i="10"/>
  <c r="C21" i="10"/>
  <c r="CK20" i="10"/>
  <c r="CE20" i="10" s="1"/>
  <c r="CG20" i="10"/>
  <c r="CA20" i="10" s="1"/>
  <c r="E20" i="10"/>
  <c r="D20" i="10"/>
  <c r="C20" i="10"/>
  <c r="CH19" i="10"/>
  <c r="CB19" i="10" s="1"/>
  <c r="E19" i="10"/>
  <c r="D19" i="10"/>
  <c r="C19" i="10"/>
  <c r="CL18" i="10"/>
  <c r="CF18" i="10" s="1"/>
  <c r="CH18" i="10"/>
  <c r="CB18" i="10" s="1"/>
  <c r="E18" i="10"/>
  <c r="D18" i="10"/>
  <c r="C18" i="10"/>
  <c r="CH17" i="10"/>
  <c r="CB17" i="10" s="1"/>
  <c r="E17" i="10"/>
  <c r="D17" i="10"/>
  <c r="C17" i="10"/>
  <c r="CL16" i="10"/>
  <c r="CF16" i="10" s="1"/>
  <c r="CH16" i="10"/>
  <c r="CB16" i="10" s="1"/>
  <c r="E16" i="10"/>
  <c r="D16" i="10"/>
  <c r="C16" i="10"/>
  <c r="CH15" i="10"/>
  <c r="CB15" i="10" s="1"/>
  <c r="E15" i="10"/>
  <c r="D15" i="10"/>
  <c r="C15" i="10"/>
  <c r="CL14" i="10"/>
  <c r="CF14" i="10" s="1"/>
  <c r="CH14" i="10"/>
  <c r="CB14" i="10" s="1"/>
  <c r="E14" i="10"/>
  <c r="D14" i="10"/>
  <c r="C14" i="10"/>
  <c r="CH13" i="10"/>
  <c r="CB13" i="10" s="1"/>
  <c r="E13" i="10"/>
  <c r="D13" i="10"/>
  <c r="C13" i="10"/>
  <c r="A5" i="10"/>
  <c r="A4" i="10"/>
  <c r="A3" i="10"/>
  <c r="A2" i="10"/>
  <c r="CI144" i="12" l="1"/>
  <c r="CC144" i="12" s="1"/>
  <c r="CJ144" i="12"/>
  <c r="CD144" i="12" s="1"/>
  <c r="CH144" i="12"/>
  <c r="CB144" i="12" s="1"/>
  <c r="CG144" i="12"/>
  <c r="CA144" i="12" s="1"/>
  <c r="AT144" i="12" s="1"/>
  <c r="CL144" i="12"/>
  <c r="CF144" i="12" s="1"/>
  <c r="CI142" i="12"/>
  <c r="CC142" i="12" s="1"/>
  <c r="CJ142" i="12"/>
  <c r="CD142" i="12" s="1"/>
  <c r="CH142" i="12"/>
  <c r="CB142" i="12" s="1"/>
  <c r="CG142" i="12"/>
  <c r="CA142" i="12" s="1"/>
  <c r="CL142" i="12"/>
  <c r="CF142" i="12" s="1"/>
  <c r="CG66" i="12"/>
  <c r="CA66" i="12" s="1"/>
  <c r="CH66" i="12"/>
  <c r="CB66" i="12" s="1"/>
  <c r="AT141" i="12"/>
  <c r="AT135" i="12"/>
  <c r="CA13" i="12"/>
  <c r="AS13" i="12" s="1"/>
  <c r="CI140" i="12"/>
  <c r="CC140" i="12" s="1"/>
  <c r="CJ140" i="12"/>
  <c r="CD140" i="12" s="1"/>
  <c r="CH140" i="12"/>
  <c r="CB140" i="12" s="1"/>
  <c r="CG140" i="12"/>
  <c r="CA140" i="12" s="1"/>
  <c r="AT140" i="12" s="1"/>
  <c r="CL140" i="12"/>
  <c r="CF140" i="12" s="1"/>
  <c r="CH73" i="12"/>
  <c r="CB73" i="12" s="1"/>
  <c r="CG73" i="12"/>
  <c r="CA73" i="12" s="1"/>
  <c r="AO73" i="12" s="1"/>
  <c r="CG64" i="12"/>
  <c r="CA64" i="12" s="1"/>
  <c r="AO64" i="12" s="1"/>
  <c r="CH64" i="12"/>
  <c r="CB64" i="12" s="1"/>
  <c r="AT143" i="12"/>
  <c r="AR153" i="12"/>
  <c r="AT146" i="12"/>
  <c r="AS19" i="12"/>
  <c r="AS26" i="12"/>
  <c r="AS22" i="12"/>
  <c r="AS18" i="12"/>
  <c r="AS14" i="12"/>
  <c r="AS17" i="12"/>
  <c r="CI136" i="12"/>
  <c r="CC136" i="12" s="1"/>
  <c r="CJ136" i="12"/>
  <c r="CD136" i="12" s="1"/>
  <c r="CG136" i="12"/>
  <c r="CA136" i="12" s="1"/>
  <c r="CH136" i="12"/>
  <c r="CB136" i="12" s="1"/>
  <c r="CL136" i="12"/>
  <c r="CF136" i="12" s="1"/>
  <c r="CG68" i="12"/>
  <c r="CA68" i="12" s="1"/>
  <c r="AO68" i="12" s="1"/>
  <c r="CH68" i="12"/>
  <c r="CB68" i="12" s="1"/>
  <c r="CG74" i="12"/>
  <c r="CA74" i="12" s="1"/>
  <c r="CH74" i="12"/>
  <c r="CB74" i="12" s="1"/>
  <c r="CL25" i="12"/>
  <c r="CF25" i="12" s="1"/>
  <c r="CH25" i="12"/>
  <c r="CB25" i="12" s="1"/>
  <c r="CG25" i="12"/>
  <c r="CA25" i="12" s="1"/>
  <c r="CK25" i="12"/>
  <c r="CE25" i="12" s="1"/>
  <c r="CI25" i="12"/>
  <c r="CC25" i="12" s="1"/>
  <c r="CJ25" i="12"/>
  <c r="CD25" i="12" s="1"/>
  <c r="CH77" i="12"/>
  <c r="CB77" i="12" s="1"/>
  <c r="CG77" i="12"/>
  <c r="CA77" i="12" s="1"/>
  <c r="AO77" i="12" s="1"/>
  <c r="CI138" i="12"/>
  <c r="CC138" i="12" s="1"/>
  <c r="CJ138" i="12"/>
  <c r="CD138" i="12" s="1"/>
  <c r="CH138" i="12"/>
  <c r="CB138" i="12" s="1"/>
  <c r="CG138" i="12"/>
  <c r="CA138" i="12" s="1"/>
  <c r="CL138" i="12"/>
  <c r="CF138" i="12" s="1"/>
  <c r="CG70" i="12"/>
  <c r="CA70" i="12" s="1"/>
  <c r="CH70" i="12"/>
  <c r="CB70" i="12" s="1"/>
  <c r="CH75" i="12"/>
  <c r="CB75" i="12" s="1"/>
  <c r="CG75" i="12"/>
  <c r="CA75" i="12" s="1"/>
  <c r="AO75" i="12" s="1"/>
  <c r="AT137" i="12"/>
  <c r="AR154" i="12"/>
  <c r="AR152" i="12"/>
  <c r="CL27" i="12"/>
  <c r="CF27" i="12" s="1"/>
  <c r="CH27" i="12"/>
  <c r="CB27" i="12" s="1"/>
  <c r="CG27" i="12"/>
  <c r="CA27" i="12" s="1"/>
  <c r="CK27" i="12"/>
  <c r="CE27" i="12" s="1"/>
  <c r="CI27" i="12"/>
  <c r="CC27" i="12" s="1"/>
  <c r="CJ27" i="12"/>
  <c r="CD27" i="12" s="1"/>
  <c r="AS20" i="12"/>
  <c r="AN115" i="12"/>
  <c r="A176" i="12"/>
  <c r="CL23" i="12"/>
  <c r="CF23" i="12" s="1"/>
  <c r="CH23" i="12"/>
  <c r="CG23" i="12"/>
  <c r="B176" i="12" s="1"/>
  <c r="CK23" i="12"/>
  <c r="CE23" i="12" s="1"/>
  <c r="CI23" i="12"/>
  <c r="CC23" i="12" s="1"/>
  <c r="CJ23" i="12"/>
  <c r="CD23" i="12" s="1"/>
  <c r="AS15" i="12"/>
  <c r="AS24" i="12"/>
  <c r="AO61" i="12"/>
  <c r="AO57" i="12"/>
  <c r="AS21" i="12"/>
  <c r="CL23" i="10"/>
  <c r="CF23" i="10" s="1"/>
  <c r="CH23" i="10"/>
  <c r="CI23" i="10"/>
  <c r="CC23" i="10" s="1"/>
  <c r="CG23" i="10"/>
  <c r="CK23" i="10"/>
  <c r="CE23" i="10" s="1"/>
  <c r="CJ23" i="10"/>
  <c r="CD23" i="10" s="1"/>
  <c r="CI25" i="10"/>
  <c r="CC25" i="10" s="1"/>
  <c r="CJ25" i="10"/>
  <c r="CD25" i="10" s="1"/>
  <c r="CK25" i="10"/>
  <c r="CE25" i="10" s="1"/>
  <c r="CH25" i="10"/>
  <c r="CB25" i="10" s="1"/>
  <c r="CL25" i="10"/>
  <c r="CF25" i="10" s="1"/>
  <c r="CH64" i="10"/>
  <c r="CB64" i="10" s="1"/>
  <c r="CG64" i="10"/>
  <c r="CA64" i="10" s="1"/>
  <c r="AO64" i="10" s="1"/>
  <c r="CH78" i="10"/>
  <c r="CB78" i="10" s="1"/>
  <c r="CG78" i="10"/>
  <c r="CA78" i="10" s="1"/>
  <c r="AO78" i="10" s="1"/>
  <c r="CK13" i="10"/>
  <c r="CE13" i="10" s="1"/>
  <c r="CG13" i="10"/>
  <c r="CJ13" i="10"/>
  <c r="CD13" i="10" s="1"/>
  <c r="CI13" i="10"/>
  <c r="CC13" i="10" s="1"/>
  <c r="CK15" i="10"/>
  <c r="CE15" i="10" s="1"/>
  <c r="CG15" i="10"/>
  <c r="CA15" i="10" s="1"/>
  <c r="CJ15" i="10"/>
  <c r="CD15" i="10" s="1"/>
  <c r="CI15" i="10"/>
  <c r="CC15" i="10" s="1"/>
  <c r="CK17" i="10"/>
  <c r="CE17" i="10" s="1"/>
  <c r="CG17" i="10"/>
  <c r="CA17" i="10" s="1"/>
  <c r="CJ17" i="10"/>
  <c r="CD17" i="10" s="1"/>
  <c r="CI17" i="10"/>
  <c r="CC17" i="10" s="1"/>
  <c r="CK19" i="10"/>
  <c r="CE19" i="10" s="1"/>
  <c r="CG19" i="10"/>
  <c r="CA19" i="10" s="1"/>
  <c r="CJ19" i="10"/>
  <c r="CD19" i="10" s="1"/>
  <c r="CI19" i="10"/>
  <c r="CC19" i="10" s="1"/>
  <c r="CL24" i="10"/>
  <c r="CF24" i="10" s="1"/>
  <c r="CH24" i="10"/>
  <c r="CB24" i="10" s="1"/>
  <c r="CI24" i="10"/>
  <c r="CC24" i="10" s="1"/>
  <c r="CG24" i="10"/>
  <c r="CA24" i="10" s="1"/>
  <c r="CJ24" i="10"/>
  <c r="CD24" i="10" s="1"/>
  <c r="CI26" i="10"/>
  <c r="CC26" i="10" s="1"/>
  <c r="CJ26" i="10"/>
  <c r="CD26" i="10" s="1"/>
  <c r="CG26" i="10"/>
  <c r="CA26" i="10" s="1"/>
  <c r="CL26" i="10"/>
  <c r="CF26" i="10" s="1"/>
  <c r="CH26" i="10"/>
  <c r="CB26" i="10" s="1"/>
  <c r="CH74" i="10"/>
  <c r="CB74" i="10" s="1"/>
  <c r="CG74" i="10"/>
  <c r="CA74" i="10" s="1"/>
  <c r="AO74" i="10" s="1"/>
  <c r="CH76" i="10"/>
  <c r="CB76" i="10" s="1"/>
  <c r="CG76" i="10"/>
  <c r="CA76" i="10" s="1"/>
  <c r="CL145" i="10"/>
  <c r="CF145" i="10" s="1"/>
  <c r="CG145" i="10"/>
  <c r="CA145" i="10" s="1"/>
  <c r="CI145" i="10"/>
  <c r="CC145" i="10" s="1"/>
  <c r="CJ145" i="10"/>
  <c r="CD145" i="10" s="1"/>
  <c r="CL13" i="10"/>
  <c r="CF13" i="10" s="1"/>
  <c r="CL15" i="10"/>
  <c r="CF15" i="10" s="1"/>
  <c r="CL17" i="10"/>
  <c r="CF17" i="10" s="1"/>
  <c r="CL19" i="10"/>
  <c r="CF19" i="10" s="1"/>
  <c r="CK24" i="10"/>
  <c r="CE24" i="10" s="1"/>
  <c r="CK26" i="10"/>
  <c r="CE26" i="10" s="1"/>
  <c r="CH75" i="10"/>
  <c r="CB75" i="10" s="1"/>
  <c r="CG75" i="10"/>
  <c r="CA75" i="10" s="1"/>
  <c r="AO75" i="10" s="1"/>
  <c r="CH77" i="10"/>
  <c r="CB77" i="10" s="1"/>
  <c r="CG77" i="10"/>
  <c r="CA77" i="10" s="1"/>
  <c r="AO77" i="10" s="1"/>
  <c r="CJ135" i="10"/>
  <c r="CD135" i="10" s="1"/>
  <c r="CH135" i="10"/>
  <c r="CB135" i="10" s="1"/>
  <c r="AT135" i="10" s="1"/>
  <c r="CI135" i="10"/>
  <c r="CC135" i="10" s="1"/>
  <c r="CL135" i="10"/>
  <c r="CF135" i="10" s="1"/>
  <c r="CJ139" i="10"/>
  <c r="CD139" i="10" s="1"/>
  <c r="CH139" i="10"/>
  <c r="CB139" i="10" s="1"/>
  <c r="CL139" i="10"/>
  <c r="CF139" i="10" s="1"/>
  <c r="CI139" i="10"/>
  <c r="CC139" i="10" s="1"/>
  <c r="AT139" i="10" s="1"/>
  <c r="CK14" i="10"/>
  <c r="CE14" i="10" s="1"/>
  <c r="CG14" i="10"/>
  <c r="CA14" i="10" s="1"/>
  <c r="CJ14" i="10"/>
  <c r="CD14" i="10" s="1"/>
  <c r="CI14" i="10"/>
  <c r="CC14" i="10" s="1"/>
  <c r="CK16" i="10"/>
  <c r="CE16" i="10" s="1"/>
  <c r="CG16" i="10"/>
  <c r="CA16" i="10" s="1"/>
  <c r="CJ16" i="10"/>
  <c r="CD16" i="10" s="1"/>
  <c r="CI16" i="10"/>
  <c r="CC16" i="10" s="1"/>
  <c r="CK18" i="10"/>
  <c r="CE18" i="10" s="1"/>
  <c r="CG18" i="10"/>
  <c r="CA18" i="10" s="1"/>
  <c r="CJ18" i="10"/>
  <c r="CD18" i="10" s="1"/>
  <c r="CI18" i="10"/>
  <c r="CC18" i="10" s="1"/>
  <c r="CL20" i="10"/>
  <c r="CF20" i="10" s="1"/>
  <c r="CH20" i="10"/>
  <c r="CB20" i="10" s="1"/>
  <c r="AS20" i="10" s="1"/>
  <c r="CJ20" i="10"/>
  <c r="CD20" i="10" s="1"/>
  <c r="CI20" i="10"/>
  <c r="CC20" i="10" s="1"/>
  <c r="CL21" i="10"/>
  <c r="CF21" i="10" s="1"/>
  <c r="CH21" i="10"/>
  <c r="CB21" i="10" s="1"/>
  <c r="AS21" i="10" s="1"/>
  <c r="CJ21" i="10"/>
  <c r="CD21" i="10" s="1"/>
  <c r="CI21" i="10"/>
  <c r="CC21" i="10" s="1"/>
  <c r="CL22" i="10"/>
  <c r="CF22" i="10" s="1"/>
  <c r="CH22" i="10"/>
  <c r="CB22" i="10" s="1"/>
  <c r="CJ22" i="10"/>
  <c r="CD22" i="10" s="1"/>
  <c r="CI22" i="10"/>
  <c r="CC22" i="10" s="1"/>
  <c r="AS22" i="10" s="1"/>
  <c r="CG25" i="10"/>
  <c r="CA25" i="10" s="1"/>
  <c r="CH70" i="10"/>
  <c r="CB70" i="10" s="1"/>
  <c r="CG70" i="10"/>
  <c r="CA70" i="10" s="1"/>
  <c r="AO70" i="10" s="1"/>
  <c r="CH72" i="10"/>
  <c r="CB72" i="10" s="1"/>
  <c r="CG72" i="10"/>
  <c r="CA72" i="10" s="1"/>
  <c r="CH145" i="10"/>
  <c r="CB145" i="10" s="1"/>
  <c r="CL147" i="10"/>
  <c r="CF147" i="10" s="1"/>
  <c r="CG147" i="10"/>
  <c r="CA147" i="10" s="1"/>
  <c r="CI147" i="10"/>
  <c r="CC147" i="10" s="1"/>
  <c r="CJ147" i="10"/>
  <c r="CD147" i="10" s="1"/>
  <c r="CH147" i="10"/>
  <c r="CB147" i="10" s="1"/>
  <c r="CI152" i="10"/>
  <c r="CC152" i="10" s="1"/>
  <c r="CL152" i="10"/>
  <c r="CF152" i="10" s="1"/>
  <c r="CJ152" i="10"/>
  <c r="CD152" i="10" s="1"/>
  <c r="CH152" i="10"/>
  <c r="CB152" i="10" s="1"/>
  <c r="CG152" i="10"/>
  <c r="CA152" i="10" s="1"/>
  <c r="CH66" i="10"/>
  <c r="CB66" i="10" s="1"/>
  <c r="CG66" i="10"/>
  <c r="CA66" i="10" s="1"/>
  <c r="AO66" i="10" s="1"/>
  <c r="CH68" i="10"/>
  <c r="CB68" i="10" s="1"/>
  <c r="CG68" i="10"/>
  <c r="CA68" i="10" s="1"/>
  <c r="CG69" i="10"/>
  <c r="CA69" i="10" s="1"/>
  <c r="AO69" i="10" s="1"/>
  <c r="CH142" i="10"/>
  <c r="CB142" i="10" s="1"/>
  <c r="CL142" i="10"/>
  <c r="CF142" i="10" s="1"/>
  <c r="CL153" i="10"/>
  <c r="CF153" i="10" s="1"/>
  <c r="CG153" i="10"/>
  <c r="CA153" i="10" s="1"/>
  <c r="CJ153" i="10"/>
  <c r="CD153" i="10" s="1"/>
  <c r="CI153" i="10"/>
  <c r="CC153" i="10" s="1"/>
  <c r="F33" i="10"/>
  <c r="E31" i="10"/>
  <c r="E33" i="10" s="1"/>
  <c r="CH67" i="10"/>
  <c r="CB67" i="10" s="1"/>
  <c r="CG67" i="10"/>
  <c r="CA67" i="10" s="1"/>
  <c r="AO67" i="10" s="1"/>
  <c r="CG73" i="10"/>
  <c r="CA73" i="10" s="1"/>
  <c r="AO73" i="10" s="1"/>
  <c r="CH136" i="10"/>
  <c r="CB136" i="10" s="1"/>
  <c r="AT136" i="10" s="1"/>
  <c r="CI136" i="10"/>
  <c r="CC136" i="10" s="1"/>
  <c r="CL136" i="10"/>
  <c r="CF136" i="10" s="1"/>
  <c r="CH138" i="10"/>
  <c r="CB138" i="10" s="1"/>
  <c r="CL138" i="10"/>
  <c r="CF138" i="10" s="1"/>
  <c r="CJ138" i="10"/>
  <c r="CD138" i="10" s="1"/>
  <c r="CG138" i="10"/>
  <c r="CA138" i="10" s="1"/>
  <c r="AT138" i="10" s="1"/>
  <c r="CH140" i="10"/>
  <c r="CB140" i="10" s="1"/>
  <c r="CI140" i="10"/>
  <c r="CC140" i="10" s="1"/>
  <c r="CG140" i="10"/>
  <c r="CA140" i="10" s="1"/>
  <c r="AT140" i="10" s="1"/>
  <c r="CJ141" i="10"/>
  <c r="CD141" i="10" s="1"/>
  <c r="CL141" i="10"/>
  <c r="CF141" i="10" s="1"/>
  <c r="CG141" i="10"/>
  <c r="CA141" i="10" s="1"/>
  <c r="CG142" i="10"/>
  <c r="CA142" i="10" s="1"/>
  <c r="CI146" i="10"/>
  <c r="CC146" i="10" s="1"/>
  <c r="CH146" i="10"/>
  <c r="CB146" i="10" s="1"/>
  <c r="CJ146" i="10"/>
  <c r="CD146" i="10" s="1"/>
  <c r="CG146" i="10"/>
  <c r="CA146" i="10" s="1"/>
  <c r="CI154" i="10"/>
  <c r="CC154" i="10" s="1"/>
  <c r="CH154" i="10"/>
  <c r="CB154" i="10" s="1"/>
  <c r="CL154" i="10"/>
  <c r="CF154" i="10" s="1"/>
  <c r="CG154" i="10"/>
  <c r="CA154" i="10" s="1"/>
  <c r="CI27" i="10"/>
  <c r="CC27" i="10" s="1"/>
  <c r="AS27" i="10" s="1"/>
  <c r="CJ27" i="10"/>
  <c r="CD27" i="10" s="1"/>
  <c r="CK27" i="10"/>
  <c r="CE27" i="10" s="1"/>
  <c r="C58" i="10"/>
  <c r="C62" i="10"/>
  <c r="C71" i="10"/>
  <c r="CI138" i="10"/>
  <c r="CC138" i="10" s="1"/>
  <c r="CH141" i="10"/>
  <c r="CB141" i="10" s="1"/>
  <c r="CI142" i="10"/>
  <c r="CC142" i="10" s="1"/>
  <c r="CL146" i="10"/>
  <c r="CF146" i="10" s="1"/>
  <c r="CJ154" i="10"/>
  <c r="CD154" i="10" s="1"/>
  <c r="C51" i="10"/>
  <c r="C57" i="10"/>
  <c r="C59" i="10"/>
  <c r="C61" i="10"/>
  <c r="C63" i="10"/>
  <c r="CJ137" i="10"/>
  <c r="CD137" i="10" s="1"/>
  <c r="AT137" i="10" s="1"/>
  <c r="CL137" i="10"/>
  <c r="CF137" i="10" s="1"/>
  <c r="C143" i="10"/>
  <c r="CH144" i="10"/>
  <c r="CB144" i="10" s="1"/>
  <c r="AT144" i="10" s="1"/>
  <c r="CI144" i="10"/>
  <c r="CC144" i="10" s="1"/>
  <c r="CJ144" i="10"/>
  <c r="CD144" i="10" s="1"/>
  <c r="B109" i="10"/>
  <c r="AO66" i="12" l="1"/>
  <c r="AS27" i="12"/>
  <c r="AS25" i="12"/>
  <c r="AO74" i="12"/>
  <c r="AT138" i="12"/>
  <c r="AO70" i="12"/>
  <c r="AT136" i="12"/>
  <c r="AT142" i="12"/>
  <c r="CG57" i="10"/>
  <c r="CA57" i="10" s="1"/>
  <c r="CH57" i="10"/>
  <c r="CB57" i="10" s="1"/>
  <c r="CH62" i="10"/>
  <c r="CB62" i="10" s="1"/>
  <c r="CG62" i="10"/>
  <c r="CA62" i="10" s="1"/>
  <c r="AO62" i="10" s="1"/>
  <c r="CH63" i="10"/>
  <c r="CB63" i="10" s="1"/>
  <c r="CG63" i="10"/>
  <c r="CA63" i="10" s="1"/>
  <c r="AO63" i="10" s="1"/>
  <c r="CG51" i="10"/>
  <c r="CA51" i="10" s="1"/>
  <c r="CH51" i="10"/>
  <c r="CB51" i="10" s="1"/>
  <c r="CH58" i="10"/>
  <c r="CB58" i="10" s="1"/>
  <c r="CG58" i="10"/>
  <c r="CA58" i="10" s="1"/>
  <c r="AO58" i="10" s="1"/>
  <c r="AT146" i="10"/>
  <c r="AT142" i="10"/>
  <c r="AS26" i="10"/>
  <c r="AS24" i="10"/>
  <c r="CJ143" i="10"/>
  <c r="CD143" i="10" s="1"/>
  <c r="CH143" i="10"/>
  <c r="CB143" i="10" s="1"/>
  <c r="CL143" i="10"/>
  <c r="CF143" i="10" s="1"/>
  <c r="CI143" i="10"/>
  <c r="CC143" i="10" s="1"/>
  <c r="CG143" i="10"/>
  <c r="CA143" i="10" s="1"/>
  <c r="CG61" i="10"/>
  <c r="CA61" i="10" s="1"/>
  <c r="AO61" i="10" s="1"/>
  <c r="CH61" i="10"/>
  <c r="CB61" i="10" s="1"/>
  <c r="AR154" i="10"/>
  <c r="AT141" i="10"/>
  <c r="AR152" i="10"/>
  <c r="AS18" i="10"/>
  <c r="AS16" i="10"/>
  <c r="AS14" i="10"/>
  <c r="CG59" i="10"/>
  <c r="CA59" i="10" s="1"/>
  <c r="AO59" i="10" s="1"/>
  <c r="CH59" i="10"/>
  <c r="CB59" i="10" s="1"/>
  <c r="CH71" i="10"/>
  <c r="CB71" i="10" s="1"/>
  <c r="CG71" i="10"/>
  <c r="CA71" i="10" s="1"/>
  <c r="AO71" i="10" s="1"/>
  <c r="AR153" i="10"/>
  <c r="AO68" i="10"/>
  <c r="AT147" i="10"/>
  <c r="AO72" i="10"/>
  <c r="AS25" i="10"/>
  <c r="AO76" i="10"/>
  <c r="AS19" i="10"/>
  <c r="AS17" i="10"/>
  <c r="AS15" i="10"/>
  <c r="CA13" i="10"/>
  <c r="AS13" i="10" s="1"/>
  <c r="A176" i="10"/>
  <c r="AT143" i="10" l="1"/>
  <c r="AO51" i="10"/>
  <c r="B176" i="10"/>
  <c r="AO57" i="10"/>
  <c r="AQ155" i="9" l="1"/>
  <c r="AP155" i="9"/>
  <c r="AO155" i="9"/>
  <c r="AN155" i="9"/>
  <c r="AM155" i="9"/>
  <c r="AL155" i="9"/>
  <c r="AK155" i="9"/>
  <c r="AJ155" i="9"/>
  <c r="AI155" i="9"/>
  <c r="AH155" i="9"/>
  <c r="AG155" i="9"/>
  <c r="AF155" i="9"/>
  <c r="AE155" i="9"/>
  <c r="AD155" i="9"/>
  <c r="AC155" i="9"/>
  <c r="AB155" i="9"/>
  <c r="AA155" i="9"/>
  <c r="Z155" i="9"/>
  <c r="Y155" i="9"/>
  <c r="X155" i="9"/>
  <c r="W155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E155" i="9" s="1"/>
  <c r="F155" i="9"/>
  <c r="D155" i="9" s="1"/>
  <c r="C155" i="9"/>
  <c r="E154" i="9"/>
  <c r="D154" i="9"/>
  <c r="C154" i="9" s="1"/>
  <c r="CH153" i="9"/>
  <c r="CB153" i="9" s="1"/>
  <c r="E153" i="9"/>
  <c r="C153" i="9" s="1"/>
  <c r="D153" i="9"/>
  <c r="E152" i="9"/>
  <c r="D152" i="9"/>
  <c r="C152" i="9"/>
  <c r="E147" i="9"/>
  <c r="D147" i="9"/>
  <c r="C147" i="9"/>
  <c r="E146" i="9"/>
  <c r="D146" i="9"/>
  <c r="C146" i="9" s="1"/>
  <c r="AS145" i="9"/>
  <c r="AR145" i="9"/>
  <c r="AQ145" i="9"/>
  <c r="AP145" i="9"/>
  <c r="AO145" i="9"/>
  <c r="AN145" i="9"/>
  <c r="AM145" i="9"/>
  <c r="AL145" i="9"/>
  <c r="AK145" i="9"/>
  <c r="AJ145" i="9"/>
  <c r="AI145" i="9"/>
  <c r="AH145" i="9"/>
  <c r="AG145" i="9"/>
  <c r="AF145" i="9"/>
  <c r="AE145" i="9"/>
  <c r="AD145" i="9"/>
  <c r="AC145" i="9"/>
  <c r="AB145" i="9"/>
  <c r="AA145" i="9"/>
  <c r="Z145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 s="1"/>
  <c r="CL144" i="9"/>
  <c r="CG144" i="9"/>
  <c r="CA144" i="9" s="1"/>
  <c r="CF144" i="9"/>
  <c r="E144" i="9"/>
  <c r="D144" i="9"/>
  <c r="C144" i="9"/>
  <c r="E143" i="9"/>
  <c r="D143" i="9"/>
  <c r="CJ142" i="9"/>
  <c r="CD142" i="9" s="1"/>
  <c r="E142" i="9"/>
  <c r="D142" i="9"/>
  <c r="C142" i="9"/>
  <c r="CI141" i="9"/>
  <c r="CC141" i="9" s="1"/>
  <c r="E141" i="9"/>
  <c r="D141" i="9"/>
  <c r="C141" i="9" s="1"/>
  <c r="CL140" i="9"/>
  <c r="CF140" i="9" s="1"/>
  <c r="CJ140" i="9"/>
  <c r="CD140" i="9" s="1"/>
  <c r="E140" i="9"/>
  <c r="D140" i="9"/>
  <c r="C140" i="9"/>
  <c r="CG139" i="9"/>
  <c r="CA139" i="9" s="1"/>
  <c r="E139" i="9"/>
  <c r="D139" i="9"/>
  <c r="C139" i="9" s="1"/>
  <c r="E138" i="9"/>
  <c r="D138" i="9"/>
  <c r="C138" i="9" s="1"/>
  <c r="CI137" i="9"/>
  <c r="CC137" i="9" s="1"/>
  <c r="CH137" i="9"/>
  <c r="CB137" i="9" s="1"/>
  <c r="CG137" i="9"/>
  <c r="CA137" i="9" s="1"/>
  <c r="E137" i="9"/>
  <c r="D137" i="9"/>
  <c r="C137" i="9" s="1"/>
  <c r="CJ136" i="9"/>
  <c r="CD136" i="9" s="1"/>
  <c r="CG136" i="9"/>
  <c r="CA136" i="9" s="1"/>
  <c r="E136" i="9"/>
  <c r="D136" i="9"/>
  <c r="C136" i="9"/>
  <c r="CG135" i="9"/>
  <c r="CA135" i="9" s="1"/>
  <c r="E135" i="9"/>
  <c r="D135" i="9"/>
  <c r="C135" i="9" s="1"/>
  <c r="B130" i="9"/>
  <c r="D126" i="9"/>
  <c r="C126" i="9"/>
  <c r="B126" i="9" s="1"/>
  <c r="D125" i="9"/>
  <c r="B125" i="9" s="1"/>
  <c r="C125" i="9"/>
  <c r="D124" i="9"/>
  <c r="C124" i="9"/>
  <c r="B124" i="9" s="1"/>
  <c r="CH115" i="9"/>
  <c r="CB115" i="9" s="1"/>
  <c r="D115" i="9"/>
  <c r="C115" i="9"/>
  <c r="B115" i="9" s="1"/>
  <c r="CG115" i="9" s="1"/>
  <c r="CA115" i="9" s="1"/>
  <c r="AN115" i="9" s="1"/>
  <c r="D110" i="9"/>
  <c r="C110" i="9"/>
  <c r="B110" i="9"/>
  <c r="D109" i="9"/>
  <c r="C109" i="9"/>
  <c r="D104" i="9"/>
  <c r="C104" i="9"/>
  <c r="B104" i="9"/>
  <c r="E78" i="9"/>
  <c r="D78" i="9"/>
  <c r="C78" i="9"/>
  <c r="E77" i="9"/>
  <c r="D77" i="9"/>
  <c r="C77" i="9" s="1"/>
  <c r="E76" i="9"/>
  <c r="C76" i="9" s="1"/>
  <c r="D76" i="9"/>
  <c r="E75" i="9"/>
  <c r="D75" i="9"/>
  <c r="C75" i="9" s="1"/>
  <c r="E74" i="9"/>
  <c r="C74" i="9" s="1"/>
  <c r="D74" i="9"/>
  <c r="CB73" i="9"/>
  <c r="E73" i="9"/>
  <c r="D73" i="9"/>
  <c r="C73" i="9"/>
  <c r="CH73" i="9" s="1"/>
  <c r="E72" i="9"/>
  <c r="C72" i="9" s="1"/>
  <c r="D72" i="9"/>
  <c r="E71" i="9"/>
  <c r="D71" i="9"/>
  <c r="E70" i="9"/>
  <c r="C70" i="9" s="1"/>
  <c r="D70" i="9"/>
  <c r="CB69" i="9"/>
  <c r="E69" i="9"/>
  <c r="D69" i="9"/>
  <c r="C69" i="9"/>
  <c r="CH69" i="9" s="1"/>
  <c r="E68" i="9"/>
  <c r="D68" i="9"/>
  <c r="C68" i="9"/>
  <c r="E67" i="9"/>
  <c r="D67" i="9"/>
  <c r="C67" i="9" s="1"/>
  <c r="E66" i="9"/>
  <c r="D66" i="9"/>
  <c r="C66" i="9"/>
  <c r="CG65" i="9"/>
  <c r="CA65" i="9" s="1"/>
  <c r="AO65" i="9" s="1"/>
  <c r="E65" i="9"/>
  <c r="D65" i="9"/>
  <c r="C65" i="9"/>
  <c r="CH65" i="9" s="1"/>
  <c r="CB65" i="9" s="1"/>
  <c r="E64" i="9"/>
  <c r="D64" i="9"/>
  <c r="C64" i="9"/>
  <c r="E63" i="9"/>
  <c r="D63" i="9"/>
  <c r="E62" i="9"/>
  <c r="D62" i="9"/>
  <c r="E61" i="9"/>
  <c r="D61" i="9"/>
  <c r="CH60" i="9"/>
  <c r="CB60" i="9" s="1"/>
  <c r="E60" i="9"/>
  <c r="D60" i="9"/>
  <c r="C60" i="9" s="1"/>
  <c r="CG60" i="9" s="1"/>
  <c r="CA60" i="9" s="1"/>
  <c r="AO60" i="9" s="1"/>
  <c r="E59" i="9"/>
  <c r="D59" i="9"/>
  <c r="E58" i="9"/>
  <c r="D58" i="9"/>
  <c r="E57" i="9"/>
  <c r="D57" i="9"/>
  <c r="CH52" i="9"/>
  <c r="CB52" i="9" s="1"/>
  <c r="CG52" i="9"/>
  <c r="CA52" i="9" s="1"/>
  <c r="AO52" i="9" s="1"/>
  <c r="E52" i="9"/>
  <c r="D52" i="9"/>
  <c r="C52" i="9" s="1"/>
  <c r="E51" i="9"/>
  <c r="D51" i="9"/>
  <c r="M39" i="9"/>
  <c r="L39" i="9"/>
  <c r="K39" i="9"/>
  <c r="J39" i="9"/>
  <c r="I39" i="9"/>
  <c r="H39" i="9"/>
  <c r="G39" i="9"/>
  <c r="F39" i="9"/>
  <c r="D39" i="9"/>
  <c r="C39" i="9"/>
  <c r="E38" i="9"/>
  <c r="B38" i="9"/>
  <c r="E37" i="9"/>
  <c r="E39" i="9" s="1"/>
  <c r="B37" i="9"/>
  <c r="B39" i="9" s="1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D33" i="9"/>
  <c r="C33" i="9"/>
  <c r="G32" i="9"/>
  <c r="G33" i="9" s="1"/>
  <c r="F32" i="9"/>
  <c r="E32" i="9" s="1"/>
  <c r="B32" i="9"/>
  <c r="G31" i="9"/>
  <c r="F31" i="9"/>
  <c r="B31" i="9"/>
  <c r="B33" i="9" s="1"/>
  <c r="CL27" i="9"/>
  <c r="CF27" i="9" s="1"/>
  <c r="CH27" i="9"/>
  <c r="CG27" i="9"/>
  <c r="CA27" i="9" s="1"/>
  <c r="CB27" i="9"/>
  <c r="E27" i="9"/>
  <c r="D27" i="9"/>
  <c r="C27" i="9" s="1"/>
  <c r="E26" i="9"/>
  <c r="D26" i="9"/>
  <c r="C26" i="9" s="1"/>
  <c r="E25" i="9"/>
  <c r="C25" i="9" s="1"/>
  <c r="D25" i="9"/>
  <c r="E24" i="9"/>
  <c r="C24" i="9" s="1"/>
  <c r="D24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E23" i="9" s="1"/>
  <c r="C23" i="9" s="1"/>
  <c r="F23" i="9"/>
  <c r="D23" i="9"/>
  <c r="CK22" i="9"/>
  <c r="CE22" i="9" s="1"/>
  <c r="CG22" i="9"/>
  <c r="CA22" i="9" s="1"/>
  <c r="E22" i="9"/>
  <c r="D22" i="9"/>
  <c r="C22" i="9"/>
  <c r="CK21" i="9"/>
  <c r="CE21" i="9" s="1"/>
  <c r="CG21" i="9"/>
  <c r="CA21" i="9" s="1"/>
  <c r="E21" i="9"/>
  <c r="D21" i="9"/>
  <c r="C21" i="9"/>
  <c r="CK20" i="9"/>
  <c r="CE20" i="9" s="1"/>
  <c r="CG20" i="9"/>
  <c r="CA20" i="9" s="1"/>
  <c r="E20" i="9"/>
  <c r="D20" i="9"/>
  <c r="C20" i="9"/>
  <c r="CH19" i="9"/>
  <c r="CB19" i="9" s="1"/>
  <c r="E19" i="9"/>
  <c r="D19" i="9"/>
  <c r="C19" i="9"/>
  <c r="CL18" i="9"/>
  <c r="CF18" i="9" s="1"/>
  <c r="CH18" i="9"/>
  <c r="CB18" i="9" s="1"/>
  <c r="E18" i="9"/>
  <c r="D18" i="9"/>
  <c r="C18" i="9"/>
  <c r="CH17" i="9"/>
  <c r="CB17" i="9" s="1"/>
  <c r="E17" i="9"/>
  <c r="D17" i="9"/>
  <c r="C17" i="9"/>
  <c r="CL16" i="9"/>
  <c r="CF16" i="9" s="1"/>
  <c r="CH16" i="9"/>
  <c r="CB16" i="9" s="1"/>
  <c r="E16" i="9"/>
  <c r="D16" i="9"/>
  <c r="C16" i="9"/>
  <c r="CH15" i="9"/>
  <c r="CB15" i="9" s="1"/>
  <c r="E15" i="9"/>
  <c r="D15" i="9"/>
  <c r="C15" i="9"/>
  <c r="CL14" i="9"/>
  <c r="CF14" i="9" s="1"/>
  <c r="CH14" i="9"/>
  <c r="CB14" i="9" s="1"/>
  <c r="E14" i="9"/>
  <c r="D14" i="9"/>
  <c r="C14" i="9"/>
  <c r="CH13" i="9"/>
  <c r="CB13" i="9" s="1"/>
  <c r="E13" i="9"/>
  <c r="D13" i="9"/>
  <c r="C13" i="9"/>
  <c r="A5" i="9"/>
  <c r="A4" i="9"/>
  <c r="A3" i="9"/>
  <c r="A2" i="9"/>
  <c r="CL23" i="9" l="1"/>
  <c r="CF23" i="9" s="1"/>
  <c r="CH23" i="9"/>
  <c r="CI23" i="9"/>
  <c r="CC23" i="9" s="1"/>
  <c r="CG23" i="9"/>
  <c r="CK23" i="9"/>
  <c r="CE23" i="9" s="1"/>
  <c r="CJ23" i="9"/>
  <c r="CD23" i="9" s="1"/>
  <c r="CI25" i="9"/>
  <c r="CC25" i="9" s="1"/>
  <c r="CJ25" i="9"/>
  <c r="CD25" i="9" s="1"/>
  <c r="CK25" i="9"/>
  <c r="CE25" i="9" s="1"/>
  <c r="CH25" i="9"/>
  <c r="CB25" i="9" s="1"/>
  <c r="CL25" i="9"/>
  <c r="CF25" i="9" s="1"/>
  <c r="CH64" i="9"/>
  <c r="CB64" i="9" s="1"/>
  <c r="CG64" i="9"/>
  <c r="CA64" i="9" s="1"/>
  <c r="AO64" i="9" s="1"/>
  <c r="CH78" i="9"/>
  <c r="CB78" i="9" s="1"/>
  <c r="CG78" i="9"/>
  <c r="CA78" i="9" s="1"/>
  <c r="AO78" i="9" s="1"/>
  <c r="CK13" i="9"/>
  <c r="CE13" i="9" s="1"/>
  <c r="CG13" i="9"/>
  <c r="CJ13" i="9"/>
  <c r="CD13" i="9" s="1"/>
  <c r="CI13" i="9"/>
  <c r="CC13" i="9" s="1"/>
  <c r="CK15" i="9"/>
  <c r="CE15" i="9" s="1"/>
  <c r="CG15" i="9"/>
  <c r="CA15" i="9" s="1"/>
  <c r="CJ15" i="9"/>
  <c r="CD15" i="9" s="1"/>
  <c r="CI15" i="9"/>
  <c r="CC15" i="9" s="1"/>
  <c r="CK17" i="9"/>
  <c r="CE17" i="9" s="1"/>
  <c r="CG17" i="9"/>
  <c r="CA17" i="9" s="1"/>
  <c r="CJ17" i="9"/>
  <c r="CD17" i="9" s="1"/>
  <c r="CI17" i="9"/>
  <c r="CC17" i="9" s="1"/>
  <c r="CK19" i="9"/>
  <c r="CE19" i="9" s="1"/>
  <c r="CG19" i="9"/>
  <c r="CA19" i="9" s="1"/>
  <c r="CJ19" i="9"/>
  <c r="CD19" i="9" s="1"/>
  <c r="CI19" i="9"/>
  <c r="CC19" i="9" s="1"/>
  <c r="CL24" i="9"/>
  <c r="CF24" i="9" s="1"/>
  <c r="CH24" i="9"/>
  <c r="CB24" i="9" s="1"/>
  <c r="CI24" i="9"/>
  <c r="CC24" i="9" s="1"/>
  <c r="CG24" i="9"/>
  <c r="CA24" i="9" s="1"/>
  <c r="CJ24" i="9"/>
  <c r="CD24" i="9" s="1"/>
  <c r="CI26" i="9"/>
  <c r="CC26" i="9" s="1"/>
  <c r="CJ26" i="9"/>
  <c r="CD26" i="9" s="1"/>
  <c r="CG26" i="9"/>
  <c r="CA26" i="9" s="1"/>
  <c r="CL26" i="9"/>
  <c r="CF26" i="9" s="1"/>
  <c r="CH26" i="9"/>
  <c r="CB26" i="9" s="1"/>
  <c r="CH74" i="9"/>
  <c r="CB74" i="9" s="1"/>
  <c r="CG74" i="9"/>
  <c r="CA74" i="9" s="1"/>
  <c r="AO74" i="9" s="1"/>
  <c r="CH76" i="9"/>
  <c r="CB76" i="9" s="1"/>
  <c r="CG76" i="9"/>
  <c r="CA76" i="9" s="1"/>
  <c r="CL145" i="9"/>
  <c r="CF145" i="9" s="1"/>
  <c r="CG145" i="9"/>
  <c r="CA145" i="9" s="1"/>
  <c r="CI145" i="9"/>
  <c r="CC145" i="9" s="1"/>
  <c r="CJ145" i="9"/>
  <c r="CD145" i="9" s="1"/>
  <c r="CL13" i="9"/>
  <c r="CF13" i="9" s="1"/>
  <c r="CL15" i="9"/>
  <c r="CF15" i="9" s="1"/>
  <c r="CL17" i="9"/>
  <c r="CF17" i="9" s="1"/>
  <c r="CL19" i="9"/>
  <c r="CF19" i="9" s="1"/>
  <c r="CK24" i="9"/>
  <c r="CE24" i="9" s="1"/>
  <c r="CK26" i="9"/>
  <c r="CE26" i="9" s="1"/>
  <c r="CH75" i="9"/>
  <c r="CB75" i="9" s="1"/>
  <c r="CG75" i="9"/>
  <c r="CA75" i="9" s="1"/>
  <c r="AO75" i="9" s="1"/>
  <c r="CH77" i="9"/>
  <c r="CB77" i="9" s="1"/>
  <c r="CG77" i="9"/>
  <c r="CA77" i="9" s="1"/>
  <c r="AO77" i="9" s="1"/>
  <c r="CJ135" i="9"/>
  <c r="CD135" i="9" s="1"/>
  <c r="CH135" i="9"/>
  <c r="CB135" i="9" s="1"/>
  <c r="AT135" i="9" s="1"/>
  <c r="CI135" i="9"/>
  <c r="CC135" i="9" s="1"/>
  <c r="CL135" i="9"/>
  <c r="CF135" i="9" s="1"/>
  <c r="CJ139" i="9"/>
  <c r="CD139" i="9" s="1"/>
  <c r="CH139" i="9"/>
  <c r="CB139" i="9" s="1"/>
  <c r="CL139" i="9"/>
  <c r="CF139" i="9" s="1"/>
  <c r="CI139" i="9"/>
  <c r="CC139" i="9" s="1"/>
  <c r="AT139" i="9" s="1"/>
  <c r="CK14" i="9"/>
  <c r="CE14" i="9" s="1"/>
  <c r="CG14" i="9"/>
  <c r="CA14" i="9" s="1"/>
  <c r="CJ14" i="9"/>
  <c r="CD14" i="9" s="1"/>
  <c r="CI14" i="9"/>
  <c r="CC14" i="9" s="1"/>
  <c r="CK16" i="9"/>
  <c r="CE16" i="9" s="1"/>
  <c r="CG16" i="9"/>
  <c r="CA16" i="9" s="1"/>
  <c r="CJ16" i="9"/>
  <c r="CD16" i="9" s="1"/>
  <c r="CI16" i="9"/>
  <c r="CC16" i="9" s="1"/>
  <c r="CK18" i="9"/>
  <c r="CE18" i="9" s="1"/>
  <c r="CG18" i="9"/>
  <c r="CA18" i="9" s="1"/>
  <c r="CJ18" i="9"/>
  <c r="CD18" i="9" s="1"/>
  <c r="CI18" i="9"/>
  <c r="CC18" i="9" s="1"/>
  <c r="CL20" i="9"/>
  <c r="CF20" i="9" s="1"/>
  <c r="CH20" i="9"/>
  <c r="CB20" i="9" s="1"/>
  <c r="AS20" i="9" s="1"/>
  <c r="CJ20" i="9"/>
  <c r="CD20" i="9" s="1"/>
  <c r="CI20" i="9"/>
  <c r="CC20" i="9" s="1"/>
  <c r="CL21" i="9"/>
  <c r="CF21" i="9" s="1"/>
  <c r="CH21" i="9"/>
  <c r="CB21" i="9" s="1"/>
  <c r="AS21" i="9" s="1"/>
  <c r="CJ21" i="9"/>
  <c r="CD21" i="9" s="1"/>
  <c r="CI21" i="9"/>
  <c r="CC21" i="9" s="1"/>
  <c r="CL22" i="9"/>
  <c r="CF22" i="9" s="1"/>
  <c r="CH22" i="9"/>
  <c r="CB22" i="9" s="1"/>
  <c r="CJ22" i="9"/>
  <c r="CD22" i="9" s="1"/>
  <c r="CI22" i="9"/>
  <c r="CC22" i="9" s="1"/>
  <c r="AS22" i="9" s="1"/>
  <c r="CG25" i="9"/>
  <c r="CA25" i="9" s="1"/>
  <c r="CH70" i="9"/>
  <c r="CB70" i="9" s="1"/>
  <c r="CG70" i="9"/>
  <c r="CA70" i="9" s="1"/>
  <c r="AO70" i="9" s="1"/>
  <c r="CH72" i="9"/>
  <c r="CB72" i="9" s="1"/>
  <c r="CG72" i="9"/>
  <c r="CA72" i="9" s="1"/>
  <c r="CH145" i="9"/>
  <c r="CB145" i="9" s="1"/>
  <c r="CL147" i="9"/>
  <c r="CF147" i="9" s="1"/>
  <c r="CG147" i="9"/>
  <c r="CA147" i="9" s="1"/>
  <c r="CI147" i="9"/>
  <c r="CC147" i="9" s="1"/>
  <c r="CJ147" i="9"/>
  <c r="CD147" i="9" s="1"/>
  <c r="CH147" i="9"/>
  <c r="CB147" i="9" s="1"/>
  <c r="CI152" i="9"/>
  <c r="CC152" i="9" s="1"/>
  <c r="CL152" i="9"/>
  <c r="CF152" i="9" s="1"/>
  <c r="CJ152" i="9"/>
  <c r="CD152" i="9" s="1"/>
  <c r="CH152" i="9"/>
  <c r="CB152" i="9" s="1"/>
  <c r="CG152" i="9"/>
  <c r="CA152" i="9" s="1"/>
  <c r="CH66" i="9"/>
  <c r="CB66" i="9" s="1"/>
  <c r="CG66" i="9"/>
  <c r="CA66" i="9" s="1"/>
  <c r="AO66" i="9" s="1"/>
  <c r="CH68" i="9"/>
  <c r="CB68" i="9" s="1"/>
  <c r="CG68" i="9"/>
  <c r="CA68" i="9" s="1"/>
  <c r="CG69" i="9"/>
  <c r="CA69" i="9" s="1"/>
  <c r="AO69" i="9" s="1"/>
  <c r="CH142" i="9"/>
  <c r="CB142" i="9" s="1"/>
  <c r="CL142" i="9"/>
  <c r="CF142" i="9" s="1"/>
  <c r="CL153" i="9"/>
  <c r="CF153" i="9" s="1"/>
  <c r="CG153" i="9"/>
  <c r="CA153" i="9" s="1"/>
  <c r="CJ153" i="9"/>
  <c r="CD153" i="9" s="1"/>
  <c r="CI153" i="9"/>
  <c r="CC153" i="9" s="1"/>
  <c r="F33" i="9"/>
  <c r="E31" i="9"/>
  <c r="E33" i="9" s="1"/>
  <c r="CH67" i="9"/>
  <c r="CB67" i="9" s="1"/>
  <c r="CG67" i="9"/>
  <c r="CA67" i="9" s="1"/>
  <c r="AO67" i="9" s="1"/>
  <c r="CG73" i="9"/>
  <c r="CA73" i="9" s="1"/>
  <c r="AO73" i="9" s="1"/>
  <c r="CH136" i="9"/>
  <c r="CB136" i="9" s="1"/>
  <c r="AT136" i="9" s="1"/>
  <c r="CI136" i="9"/>
  <c r="CC136" i="9" s="1"/>
  <c r="CL136" i="9"/>
  <c r="CF136" i="9" s="1"/>
  <c r="CH138" i="9"/>
  <c r="CB138" i="9" s="1"/>
  <c r="CL138" i="9"/>
  <c r="CF138" i="9" s="1"/>
  <c r="CJ138" i="9"/>
  <c r="CD138" i="9" s="1"/>
  <c r="CG138" i="9"/>
  <c r="CA138" i="9" s="1"/>
  <c r="AT138" i="9" s="1"/>
  <c r="CH140" i="9"/>
  <c r="CB140" i="9" s="1"/>
  <c r="CI140" i="9"/>
  <c r="CC140" i="9" s="1"/>
  <c r="CG140" i="9"/>
  <c r="CA140" i="9" s="1"/>
  <c r="AT140" i="9" s="1"/>
  <c r="CJ141" i="9"/>
  <c r="CD141" i="9" s="1"/>
  <c r="CL141" i="9"/>
  <c r="CF141" i="9" s="1"/>
  <c r="CG141" i="9"/>
  <c r="CA141" i="9" s="1"/>
  <c r="CG142" i="9"/>
  <c r="CA142" i="9" s="1"/>
  <c r="CI146" i="9"/>
  <c r="CC146" i="9" s="1"/>
  <c r="CH146" i="9"/>
  <c r="CB146" i="9" s="1"/>
  <c r="CJ146" i="9"/>
  <c r="CD146" i="9" s="1"/>
  <c r="CG146" i="9"/>
  <c r="CA146" i="9" s="1"/>
  <c r="CI154" i="9"/>
  <c r="CC154" i="9" s="1"/>
  <c r="CH154" i="9"/>
  <c r="CB154" i="9" s="1"/>
  <c r="CL154" i="9"/>
  <c r="CF154" i="9" s="1"/>
  <c r="CG154" i="9"/>
  <c r="CA154" i="9" s="1"/>
  <c r="CI27" i="9"/>
  <c r="CC27" i="9" s="1"/>
  <c r="AS27" i="9" s="1"/>
  <c r="CJ27" i="9"/>
  <c r="CD27" i="9" s="1"/>
  <c r="CK27" i="9"/>
  <c r="CE27" i="9" s="1"/>
  <c r="C58" i="9"/>
  <c r="C62" i="9"/>
  <c r="C71" i="9"/>
  <c r="CI138" i="9"/>
  <c r="CC138" i="9" s="1"/>
  <c r="CH141" i="9"/>
  <c r="CB141" i="9" s="1"/>
  <c r="CI142" i="9"/>
  <c r="CC142" i="9" s="1"/>
  <c r="CL146" i="9"/>
  <c r="CF146" i="9" s="1"/>
  <c r="CJ154" i="9"/>
  <c r="CD154" i="9" s="1"/>
  <c r="C51" i="9"/>
  <c r="C57" i="9"/>
  <c r="C59" i="9"/>
  <c r="C61" i="9"/>
  <c r="C63" i="9"/>
  <c r="CJ137" i="9"/>
  <c r="CD137" i="9" s="1"/>
  <c r="AT137" i="9" s="1"/>
  <c r="CL137" i="9"/>
  <c r="CF137" i="9" s="1"/>
  <c r="C143" i="9"/>
  <c r="CH144" i="9"/>
  <c r="CB144" i="9" s="1"/>
  <c r="AT144" i="9" s="1"/>
  <c r="CI144" i="9"/>
  <c r="CC144" i="9" s="1"/>
  <c r="CJ144" i="9"/>
  <c r="CD144" i="9" s="1"/>
  <c r="B109" i="9"/>
  <c r="CG57" i="9" l="1"/>
  <c r="CA57" i="9" s="1"/>
  <c r="CH57" i="9"/>
  <c r="CB57" i="9" s="1"/>
  <c r="CH62" i="9"/>
  <c r="CB62" i="9" s="1"/>
  <c r="CG62" i="9"/>
  <c r="CA62" i="9" s="1"/>
  <c r="AO62" i="9" s="1"/>
  <c r="CH63" i="9"/>
  <c r="CB63" i="9" s="1"/>
  <c r="CG63" i="9"/>
  <c r="CA63" i="9" s="1"/>
  <c r="AO63" i="9" s="1"/>
  <c r="CG51" i="9"/>
  <c r="CA51" i="9" s="1"/>
  <c r="CH51" i="9"/>
  <c r="CB51" i="9" s="1"/>
  <c r="CH58" i="9"/>
  <c r="CB58" i="9" s="1"/>
  <c r="CG58" i="9"/>
  <c r="CA58" i="9" s="1"/>
  <c r="AO58" i="9" s="1"/>
  <c r="AT146" i="9"/>
  <c r="AT142" i="9"/>
  <c r="AS26" i="9"/>
  <c r="AS24" i="9"/>
  <c r="CJ143" i="9"/>
  <c r="CD143" i="9" s="1"/>
  <c r="CH143" i="9"/>
  <c r="CB143" i="9" s="1"/>
  <c r="CL143" i="9"/>
  <c r="CF143" i="9" s="1"/>
  <c r="CI143" i="9"/>
  <c r="CC143" i="9" s="1"/>
  <c r="CG143" i="9"/>
  <c r="CA143" i="9" s="1"/>
  <c r="CG61" i="9"/>
  <c r="CA61" i="9" s="1"/>
  <c r="AO61" i="9" s="1"/>
  <c r="CH61" i="9"/>
  <c r="CB61" i="9" s="1"/>
  <c r="AR154" i="9"/>
  <c r="AT141" i="9"/>
  <c r="AR152" i="9"/>
  <c r="AS18" i="9"/>
  <c r="AS16" i="9"/>
  <c r="AS14" i="9"/>
  <c r="CG59" i="9"/>
  <c r="CA59" i="9" s="1"/>
  <c r="AO59" i="9" s="1"/>
  <c r="CH59" i="9"/>
  <c r="CB59" i="9" s="1"/>
  <c r="CH71" i="9"/>
  <c r="CB71" i="9" s="1"/>
  <c r="CG71" i="9"/>
  <c r="CA71" i="9" s="1"/>
  <c r="AO71" i="9" s="1"/>
  <c r="AR153" i="9"/>
  <c r="AO68" i="9"/>
  <c r="AT147" i="9"/>
  <c r="AO72" i="9"/>
  <c r="AS25" i="9"/>
  <c r="AO76" i="9"/>
  <c r="AS19" i="9"/>
  <c r="AS17" i="9"/>
  <c r="AS15" i="9"/>
  <c r="CA13" i="9"/>
  <c r="AS13" i="9" s="1"/>
  <c r="A176" i="9"/>
  <c r="AT143" i="9" l="1"/>
  <c r="AO51" i="9"/>
  <c r="B176" i="9"/>
  <c r="AO57" i="9"/>
  <c r="AQ155" i="8" l="1"/>
  <c r="AP155" i="8"/>
  <c r="AO155" i="8"/>
  <c r="AN155" i="8"/>
  <c r="AM155" i="8"/>
  <c r="AL155" i="8"/>
  <c r="AK155" i="8"/>
  <c r="AJ155" i="8"/>
  <c r="AI155" i="8"/>
  <c r="AH155" i="8"/>
  <c r="AG155" i="8"/>
  <c r="AF155" i="8"/>
  <c r="AE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E155" i="8" s="1"/>
  <c r="F155" i="8"/>
  <c r="D155" i="8" s="1"/>
  <c r="C155" i="8"/>
  <c r="CL154" i="8"/>
  <c r="CF154" i="8" s="1"/>
  <c r="E154" i="8"/>
  <c r="D154" i="8"/>
  <c r="C154" i="8" s="1"/>
  <c r="E153" i="8"/>
  <c r="D153" i="8"/>
  <c r="C153" i="8"/>
  <c r="CL152" i="8"/>
  <c r="CF152" i="8" s="1"/>
  <c r="E152" i="8"/>
  <c r="D152" i="8"/>
  <c r="C152" i="8" s="1"/>
  <c r="E147" i="8"/>
  <c r="D147" i="8"/>
  <c r="C147" i="8"/>
  <c r="CL146" i="8"/>
  <c r="CF146" i="8" s="1"/>
  <c r="E146" i="8"/>
  <c r="D146" i="8"/>
  <c r="C146" i="8" s="1"/>
  <c r="AS145" i="8"/>
  <c r="AR145" i="8"/>
  <c r="AQ145" i="8"/>
  <c r="AP145" i="8"/>
  <c r="AO145" i="8"/>
  <c r="AN145" i="8"/>
  <c r="AM145" i="8"/>
  <c r="AL145" i="8"/>
  <c r="AK145" i="8"/>
  <c r="AJ145" i="8"/>
  <c r="AI145" i="8"/>
  <c r="AH145" i="8"/>
  <c r="AG145" i="8"/>
  <c r="AF145" i="8"/>
  <c r="AE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D145" i="8" s="1"/>
  <c r="C145" i="8" s="1"/>
  <c r="E145" i="8"/>
  <c r="E144" i="8"/>
  <c r="D144" i="8"/>
  <c r="C144" i="8" s="1"/>
  <c r="E143" i="8"/>
  <c r="C143" i="8" s="1"/>
  <c r="D143" i="8"/>
  <c r="E142" i="8"/>
  <c r="D142" i="8"/>
  <c r="C142" i="8" s="1"/>
  <c r="E141" i="8"/>
  <c r="C141" i="8" s="1"/>
  <c r="D141" i="8"/>
  <c r="E140" i="8"/>
  <c r="D140" i="8"/>
  <c r="C140" i="8" s="1"/>
  <c r="E139" i="8"/>
  <c r="C139" i="8" s="1"/>
  <c r="D139" i="8"/>
  <c r="E138" i="8"/>
  <c r="D138" i="8"/>
  <c r="C138" i="8" s="1"/>
  <c r="E137" i="8"/>
  <c r="C137" i="8" s="1"/>
  <c r="D137" i="8"/>
  <c r="E136" i="8"/>
  <c r="D136" i="8"/>
  <c r="C136" i="8" s="1"/>
  <c r="E135" i="8"/>
  <c r="C135" i="8" s="1"/>
  <c r="D135" i="8"/>
  <c r="B130" i="8"/>
  <c r="D126" i="8"/>
  <c r="B126" i="8" s="1"/>
  <c r="C126" i="8"/>
  <c r="D125" i="8"/>
  <c r="C125" i="8"/>
  <c r="D124" i="8"/>
  <c r="C124" i="8"/>
  <c r="B124" i="8" s="1"/>
  <c r="D115" i="8"/>
  <c r="C115" i="8"/>
  <c r="B115" i="8" s="1"/>
  <c r="D110" i="8"/>
  <c r="C110" i="8"/>
  <c r="B110" i="8"/>
  <c r="D109" i="8"/>
  <c r="B109" i="8" s="1"/>
  <c r="C109" i="8"/>
  <c r="D104" i="8"/>
  <c r="C104" i="8"/>
  <c r="B104" i="8"/>
  <c r="E78" i="8"/>
  <c r="D78" i="8"/>
  <c r="E77" i="8"/>
  <c r="D77" i="8"/>
  <c r="E76" i="8"/>
  <c r="D76" i="8"/>
  <c r="E75" i="8"/>
  <c r="D75" i="8"/>
  <c r="E74" i="8"/>
  <c r="D74" i="8"/>
  <c r="E73" i="8"/>
  <c r="D73" i="8"/>
  <c r="E72" i="8"/>
  <c r="D72" i="8"/>
  <c r="E71" i="8"/>
  <c r="D71" i="8"/>
  <c r="E70" i="8"/>
  <c r="D70" i="8"/>
  <c r="E69" i="8"/>
  <c r="D69" i="8"/>
  <c r="CB68" i="8"/>
  <c r="E68" i="8"/>
  <c r="D68" i="8"/>
  <c r="C68" i="8" s="1"/>
  <c r="CH68" i="8" s="1"/>
  <c r="E67" i="8"/>
  <c r="D67" i="8"/>
  <c r="CB66" i="8"/>
  <c r="E66" i="8"/>
  <c r="D66" i="8"/>
  <c r="C66" i="8" s="1"/>
  <c r="CH66" i="8" s="1"/>
  <c r="E65" i="8"/>
  <c r="D65" i="8"/>
  <c r="CB64" i="8"/>
  <c r="E64" i="8"/>
  <c r="D64" i="8"/>
  <c r="C64" i="8" s="1"/>
  <c r="CH64" i="8" s="1"/>
  <c r="E63" i="8"/>
  <c r="D63" i="8"/>
  <c r="E62" i="8"/>
  <c r="D62" i="8"/>
  <c r="CG61" i="8"/>
  <c r="CA61" i="8" s="1"/>
  <c r="E61" i="8"/>
  <c r="D61" i="8"/>
  <c r="C61" i="8" s="1"/>
  <c r="CH61" i="8" s="1"/>
  <c r="CB61" i="8" s="1"/>
  <c r="E60" i="8"/>
  <c r="D60" i="8"/>
  <c r="E59" i="8"/>
  <c r="D59" i="8"/>
  <c r="C59" i="8" s="1"/>
  <c r="CH59" i="8" s="1"/>
  <c r="CB59" i="8" s="1"/>
  <c r="E58" i="8"/>
  <c r="D58" i="8"/>
  <c r="E57" i="8"/>
  <c r="D57" i="8"/>
  <c r="C57" i="8" s="1"/>
  <c r="CH57" i="8" s="1"/>
  <c r="CB57" i="8" s="1"/>
  <c r="E52" i="8"/>
  <c r="D52" i="8"/>
  <c r="E51" i="8"/>
  <c r="D51" i="8"/>
  <c r="C51" i="8" s="1"/>
  <c r="CH51" i="8" s="1"/>
  <c r="CB51" i="8" s="1"/>
  <c r="M39" i="8"/>
  <c r="L39" i="8"/>
  <c r="K39" i="8"/>
  <c r="J39" i="8"/>
  <c r="I39" i="8"/>
  <c r="H39" i="8"/>
  <c r="G39" i="8"/>
  <c r="F39" i="8"/>
  <c r="E39" i="8"/>
  <c r="D39" i="8"/>
  <c r="C39" i="8"/>
  <c r="E38" i="8"/>
  <c r="B38" i="8"/>
  <c r="E37" i="8"/>
  <c r="B37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D33" i="8"/>
  <c r="C33" i="8"/>
  <c r="G32" i="8"/>
  <c r="F32" i="8"/>
  <c r="E32" i="8"/>
  <c r="B32" i="8"/>
  <c r="G31" i="8"/>
  <c r="G33" i="8" s="1"/>
  <c r="F31" i="8"/>
  <c r="F33" i="8" s="1"/>
  <c r="E31" i="8"/>
  <c r="E33" i="8" s="1"/>
  <c r="B31" i="8"/>
  <c r="B33" i="8" s="1"/>
  <c r="E27" i="8"/>
  <c r="D27" i="8"/>
  <c r="C27" i="8" s="1"/>
  <c r="CI27" i="8" s="1"/>
  <c r="CC27" i="8" s="1"/>
  <c r="E26" i="8"/>
  <c r="D26" i="8"/>
  <c r="C26" i="8" s="1"/>
  <c r="CI26" i="8" s="1"/>
  <c r="CC26" i="8" s="1"/>
  <c r="E25" i="8"/>
  <c r="D25" i="8"/>
  <c r="C25" i="8" s="1"/>
  <c r="CI25" i="8" s="1"/>
  <c r="CC25" i="8" s="1"/>
  <c r="E24" i="8"/>
  <c r="D24" i="8"/>
  <c r="C24" i="8" s="1"/>
  <c r="CI24" i="8" s="1"/>
  <c r="CC24" i="8" s="1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E23" i="8" s="1"/>
  <c r="H23" i="8"/>
  <c r="G23" i="8"/>
  <c r="F23" i="8"/>
  <c r="D23" i="8" s="1"/>
  <c r="CJ22" i="8"/>
  <c r="CD22" i="8"/>
  <c r="E22" i="8"/>
  <c r="D22" i="8"/>
  <c r="C22" i="8"/>
  <c r="CI22" i="8" s="1"/>
  <c r="CC22" i="8" s="1"/>
  <c r="CL21" i="8"/>
  <c r="CF21" i="8" s="1"/>
  <c r="CH21" i="8"/>
  <c r="CB21" i="8" s="1"/>
  <c r="E21" i="8"/>
  <c r="D21" i="8"/>
  <c r="C21" i="8"/>
  <c r="CJ21" i="8" s="1"/>
  <c r="CD21" i="8" s="1"/>
  <c r="CL20" i="8"/>
  <c r="CF20" i="8" s="1"/>
  <c r="CH20" i="8"/>
  <c r="CB20" i="8" s="1"/>
  <c r="E20" i="8"/>
  <c r="D20" i="8"/>
  <c r="C20" i="8"/>
  <c r="CJ20" i="8" s="1"/>
  <c r="CD20" i="8" s="1"/>
  <c r="CL19" i="8"/>
  <c r="CF19" i="8" s="1"/>
  <c r="CH19" i="8"/>
  <c r="CB19" i="8" s="1"/>
  <c r="E19" i="8"/>
  <c r="D19" i="8"/>
  <c r="C19" i="8"/>
  <c r="CJ19" i="8" s="1"/>
  <c r="CD19" i="8" s="1"/>
  <c r="CL18" i="8"/>
  <c r="CF18" i="8" s="1"/>
  <c r="CH18" i="8"/>
  <c r="CB18" i="8" s="1"/>
  <c r="E18" i="8"/>
  <c r="D18" i="8"/>
  <c r="C18" i="8"/>
  <c r="CJ18" i="8" s="1"/>
  <c r="CD18" i="8" s="1"/>
  <c r="CL17" i="8"/>
  <c r="CF17" i="8" s="1"/>
  <c r="CH17" i="8"/>
  <c r="CB17" i="8" s="1"/>
  <c r="E17" i="8"/>
  <c r="D17" i="8"/>
  <c r="C17" i="8"/>
  <c r="CJ17" i="8" s="1"/>
  <c r="CD17" i="8" s="1"/>
  <c r="CL16" i="8"/>
  <c r="CF16" i="8" s="1"/>
  <c r="CH16" i="8"/>
  <c r="CB16" i="8" s="1"/>
  <c r="E16" i="8"/>
  <c r="D16" i="8"/>
  <c r="C16" i="8"/>
  <c r="CJ16" i="8" s="1"/>
  <c r="CD16" i="8" s="1"/>
  <c r="CL15" i="8"/>
  <c r="CF15" i="8" s="1"/>
  <c r="CH15" i="8"/>
  <c r="CB15" i="8" s="1"/>
  <c r="E15" i="8"/>
  <c r="D15" i="8"/>
  <c r="C15" i="8"/>
  <c r="CJ15" i="8" s="1"/>
  <c r="CD15" i="8" s="1"/>
  <c r="CL14" i="8"/>
  <c r="CF14" i="8" s="1"/>
  <c r="CH14" i="8"/>
  <c r="CB14" i="8" s="1"/>
  <c r="E14" i="8"/>
  <c r="D14" i="8"/>
  <c r="C14" i="8"/>
  <c r="CJ14" i="8" s="1"/>
  <c r="CD14" i="8" s="1"/>
  <c r="CL13" i="8"/>
  <c r="CF13" i="8" s="1"/>
  <c r="CH13" i="8"/>
  <c r="CB13" i="8" s="1"/>
  <c r="E13" i="8"/>
  <c r="D13" i="8"/>
  <c r="C13" i="8"/>
  <c r="CJ13" i="8" s="1"/>
  <c r="CD13" i="8" s="1"/>
  <c r="A5" i="8"/>
  <c r="A4" i="8"/>
  <c r="A3" i="8"/>
  <c r="A2" i="8"/>
  <c r="C23" i="8" l="1"/>
  <c r="AO61" i="8"/>
  <c r="CH24" i="8"/>
  <c r="CB24" i="8" s="1"/>
  <c r="CH26" i="8"/>
  <c r="CB26" i="8" s="1"/>
  <c r="CL135" i="8"/>
  <c r="CF135" i="8" s="1"/>
  <c r="CG135" i="8"/>
  <c r="CA135" i="8" s="1"/>
  <c r="CJ135" i="8"/>
  <c r="CD135" i="8" s="1"/>
  <c r="CI135" i="8"/>
  <c r="CC135" i="8" s="1"/>
  <c r="CL139" i="8"/>
  <c r="CF139" i="8" s="1"/>
  <c r="CG139" i="8"/>
  <c r="CA139" i="8" s="1"/>
  <c r="CJ139" i="8"/>
  <c r="CD139" i="8" s="1"/>
  <c r="CI139" i="8"/>
  <c r="CC139" i="8" s="1"/>
  <c r="CG13" i="8"/>
  <c r="CK13" i="8"/>
  <c r="CE13" i="8" s="1"/>
  <c r="CG14" i="8"/>
  <c r="CA14" i="8" s="1"/>
  <c r="CK14" i="8"/>
  <c r="CE14" i="8" s="1"/>
  <c r="CG15" i="8"/>
  <c r="CA15" i="8" s="1"/>
  <c r="CK15" i="8"/>
  <c r="CE15" i="8" s="1"/>
  <c r="CG16" i="8"/>
  <c r="CA16" i="8" s="1"/>
  <c r="CK16" i="8"/>
  <c r="CE16" i="8" s="1"/>
  <c r="CG17" i="8"/>
  <c r="CA17" i="8" s="1"/>
  <c r="CK17" i="8"/>
  <c r="CE17" i="8" s="1"/>
  <c r="CG18" i="8"/>
  <c r="CA18" i="8" s="1"/>
  <c r="CK18" i="8"/>
  <c r="CE18" i="8" s="1"/>
  <c r="CG19" i="8"/>
  <c r="CA19" i="8" s="1"/>
  <c r="CK19" i="8"/>
  <c r="CE19" i="8" s="1"/>
  <c r="CG20" i="8"/>
  <c r="CA20" i="8" s="1"/>
  <c r="CK20" i="8"/>
  <c r="CE20" i="8" s="1"/>
  <c r="CG21" i="8"/>
  <c r="CA21" i="8" s="1"/>
  <c r="CK21" i="8"/>
  <c r="CE21" i="8" s="1"/>
  <c r="CH22" i="8"/>
  <c r="CB22" i="8" s="1"/>
  <c r="CG24" i="8"/>
  <c r="CA24" i="8" s="1"/>
  <c r="AS24" i="8" s="1"/>
  <c r="CL24" i="8"/>
  <c r="CF24" i="8" s="1"/>
  <c r="CG25" i="8"/>
  <c r="CA25" i="8" s="1"/>
  <c r="CL25" i="8"/>
  <c r="CF25" i="8" s="1"/>
  <c r="CG26" i="8"/>
  <c r="CA26" i="8" s="1"/>
  <c r="AS26" i="8" s="1"/>
  <c r="CL26" i="8"/>
  <c r="CF26" i="8" s="1"/>
  <c r="CG27" i="8"/>
  <c r="CA27" i="8" s="1"/>
  <c r="CL27" i="8"/>
  <c r="CF27" i="8" s="1"/>
  <c r="C52" i="8"/>
  <c r="C58" i="8"/>
  <c r="C60" i="8"/>
  <c r="C63" i="8"/>
  <c r="CI136" i="8"/>
  <c r="CC136" i="8" s="1"/>
  <c r="CH136" i="8"/>
  <c r="CB136" i="8" s="1"/>
  <c r="CL136" i="8"/>
  <c r="CF136" i="8" s="1"/>
  <c r="CJ136" i="8"/>
  <c r="CD136" i="8" s="1"/>
  <c r="CI138" i="8"/>
  <c r="CC138" i="8" s="1"/>
  <c r="CH138" i="8"/>
  <c r="CB138" i="8" s="1"/>
  <c r="CL138" i="8"/>
  <c r="CF138" i="8" s="1"/>
  <c r="CJ138" i="8"/>
  <c r="CD138" i="8" s="1"/>
  <c r="CI140" i="8"/>
  <c r="CC140" i="8" s="1"/>
  <c r="CH140" i="8"/>
  <c r="CB140" i="8" s="1"/>
  <c r="CL140" i="8"/>
  <c r="CF140" i="8" s="1"/>
  <c r="CJ140" i="8"/>
  <c r="CD140" i="8" s="1"/>
  <c r="CI142" i="8"/>
  <c r="CC142" i="8" s="1"/>
  <c r="CH142" i="8"/>
  <c r="CB142" i="8" s="1"/>
  <c r="CL142" i="8"/>
  <c r="CF142" i="8" s="1"/>
  <c r="CJ142" i="8"/>
  <c r="CD142" i="8" s="1"/>
  <c r="CI144" i="8"/>
  <c r="CC144" i="8" s="1"/>
  <c r="CH144" i="8"/>
  <c r="CB144" i="8" s="1"/>
  <c r="CL144" i="8"/>
  <c r="CF144" i="8" s="1"/>
  <c r="CJ144" i="8"/>
  <c r="CD144" i="8" s="1"/>
  <c r="CH25" i="8"/>
  <c r="CB25" i="8" s="1"/>
  <c r="CH27" i="8"/>
  <c r="CB27" i="8" s="1"/>
  <c r="CL137" i="8"/>
  <c r="CF137" i="8" s="1"/>
  <c r="CG137" i="8"/>
  <c r="CA137" i="8" s="1"/>
  <c r="CJ137" i="8"/>
  <c r="CD137" i="8" s="1"/>
  <c r="CI137" i="8"/>
  <c r="CC137" i="8" s="1"/>
  <c r="CL141" i="8"/>
  <c r="CF141" i="8" s="1"/>
  <c r="CG141" i="8"/>
  <c r="CA141" i="8" s="1"/>
  <c r="CJ141" i="8"/>
  <c r="CD141" i="8" s="1"/>
  <c r="CI141" i="8"/>
  <c r="CC141" i="8" s="1"/>
  <c r="CL143" i="8"/>
  <c r="CF143" i="8" s="1"/>
  <c r="CG143" i="8"/>
  <c r="CA143" i="8" s="1"/>
  <c r="CJ143" i="8"/>
  <c r="CD143" i="8" s="1"/>
  <c r="CI143" i="8"/>
  <c r="CC143" i="8" s="1"/>
  <c r="CH145" i="8"/>
  <c r="CB145" i="8" s="1"/>
  <c r="CL145" i="8"/>
  <c r="CF145" i="8" s="1"/>
  <c r="CG145" i="8"/>
  <c r="CA145" i="8" s="1"/>
  <c r="CH147" i="8"/>
  <c r="CB147" i="8" s="1"/>
  <c r="CL147" i="8"/>
  <c r="CF147" i="8" s="1"/>
  <c r="CG147" i="8"/>
  <c r="CA147" i="8" s="1"/>
  <c r="CH153" i="8"/>
  <c r="CB153" i="8" s="1"/>
  <c r="CL153" i="8"/>
  <c r="CF153" i="8" s="1"/>
  <c r="CG153" i="8"/>
  <c r="CA153" i="8" s="1"/>
  <c r="CI13" i="8"/>
  <c r="CC13" i="8" s="1"/>
  <c r="CI14" i="8"/>
  <c r="CC14" i="8" s="1"/>
  <c r="CI15" i="8"/>
  <c r="CC15" i="8" s="1"/>
  <c r="CI16" i="8"/>
  <c r="CC16" i="8" s="1"/>
  <c r="CI17" i="8"/>
  <c r="CC17" i="8" s="1"/>
  <c r="CI18" i="8"/>
  <c r="CC18" i="8" s="1"/>
  <c r="CI19" i="8"/>
  <c r="CC19" i="8" s="1"/>
  <c r="CI20" i="8"/>
  <c r="CC20" i="8" s="1"/>
  <c r="CI21" i="8"/>
  <c r="CC21" i="8" s="1"/>
  <c r="CK22" i="8"/>
  <c r="CE22" i="8" s="1"/>
  <c r="CJ24" i="8"/>
  <c r="CD24" i="8" s="1"/>
  <c r="CJ25" i="8"/>
  <c r="CD25" i="8" s="1"/>
  <c r="CJ26" i="8"/>
  <c r="CD26" i="8" s="1"/>
  <c r="CJ27" i="8"/>
  <c r="CD27" i="8" s="1"/>
  <c r="CG51" i="8"/>
  <c r="CA51" i="8" s="1"/>
  <c r="AO51" i="8" s="1"/>
  <c r="CG57" i="8"/>
  <c r="CA57" i="8" s="1"/>
  <c r="AO57" i="8" s="1"/>
  <c r="CG59" i="8"/>
  <c r="CA59" i="8" s="1"/>
  <c r="AO59" i="8" s="1"/>
  <c r="CH115" i="8"/>
  <c r="CB115" i="8" s="1"/>
  <c r="CG115" i="8"/>
  <c r="CA115" i="8" s="1"/>
  <c r="AN115" i="8" s="1"/>
  <c r="CI145" i="8"/>
  <c r="CC145" i="8" s="1"/>
  <c r="CI147" i="8"/>
  <c r="CC147" i="8" s="1"/>
  <c r="CI153" i="8"/>
  <c r="CC153" i="8" s="1"/>
  <c r="CG22" i="8"/>
  <c r="CA22" i="8" s="1"/>
  <c r="CL22" i="8"/>
  <c r="CF22" i="8" s="1"/>
  <c r="CK24" i="8"/>
  <c r="CE24" i="8" s="1"/>
  <c r="CK25" i="8"/>
  <c r="CE25" i="8" s="1"/>
  <c r="CK26" i="8"/>
  <c r="CE26" i="8" s="1"/>
  <c r="CK27" i="8"/>
  <c r="CE27" i="8" s="1"/>
  <c r="B39" i="8"/>
  <c r="C62" i="8"/>
  <c r="CG64" i="8"/>
  <c r="CA64" i="8" s="1"/>
  <c r="AO64" i="8" s="1"/>
  <c r="CG66" i="8"/>
  <c r="CA66" i="8" s="1"/>
  <c r="AO66" i="8" s="1"/>
  <c r="CG68" i="8"/>
  <c r="CA68" i="8" s="1"/>
  <c r="AO68" i="8" s="1"/>
  <c r="CH135" i="8"/>
  <c r="CB135" i="8" s="1"/>
  <c r="CG136" i="8"/>
  <c r="CA136" i="8" s="1"/>
  <c r="CH137" i="8"/>
  <c r="CB137" i="8" s="1"/>
  <c r="CG138" i="8"/>
  <c r="CA138" i="8" s="1"/>
  <c r="CH139" i="8"/>
  <c r="CB139" i="8" s="1"/>
  <c r="CG140" i="8"/>
  <c r="CA140" i="8" s="1"/>
  <c r="CH141" i="8"/>
  <c r="CB141" i="8" s="1"/>
  <c r="CG142" i="8"/>
  <c r="CA142" i="8" s="1"/>
  <c r="CH143" i="8"/>
  <c r="CB143" i="8" s="1"/>
  <c r="CG144" i="8"/>
  <c r="CA144" i="8" s="1"/>
  <c r="CJ145" i="8"/>
  <c r="CD145" i="8" s="1"/>
  <c r="CJ147" i="8"/>
  <c r="CD147" i="8" s="1"/>
  <c r="CJ153" i="8"/>
  <c r="CD153" i="8" s="1"/>
  <c r="CJ146" i="8"/>
  <c r="CD146" i="8" s="1"/>
  <c r="CI146" i="8"/>
  <c r="CC146" i="8" s="1"/>
  <c r="CG146" i="8"/>
  <c r="CA146" i="8" s="1"/>
  <c r="CJ152" i="8"/>
  <c r="CD152" i="8" s="1"/>
  <c r="CI152" i="8"/>
  <c r="CC152" i="8" s="1"/>
  <c r="CG152" i="8"/>
  <c r="CA152" i="8" s="1"/>
  <c r="AR152" i="8" s="1"/>
  <c r="CJ154" i="8"/>
  <c r="CD154" i="8" s="1"/>
  <c r="CI154" i="8"/>
  <c r="CC154" i="8" s="1"/>
  <c r="CG154" i="8"/>
  <c r="CA154" i="8" s="1"/>
  <c r="AR154" i="8" s="1"/>
  <c r="C65" i="8"/>
  <c r="C67" i="8"/>
  <c r="C69" i="8"/>
  <c r="C70" i="8"/>
  <c r="C71" i="8"/>
  <c r="C72" i="8"/>
  <c r="C73" i="8"/>
  <c r="C74" i="8"/>
  <c r="C75" i="8"/>
  <c r="C76" i="8"/>
  <c r="C77" i="8"/>
  <c r="C78" i="8"/>
  <c r="B125" i="8"/>
  <c r="CH146" i="8"/>
  <c r="CB146" i="8" s="1"/>
  <c r="CH152" i="8"/>
  <c r="CB152" i="8" s="1"/>
  <c r="CH154" i="8"/>
  <c r="CB154" i="8" s="1"/>
  <c r="CH75" i="8" l="1"/>
  <c r="CB75" i="8" s="1"/>
  <c r="CG75" i="8"/>
  <c r="CA75" i="8" s="1"/>
  <c r="CH71" i="8"/>
  <c r="CB71" i="8" s="1"/>
  <c r="CG71" i="8"/>
  <c r="CA71" i="8" s="1"/>
  <c r="AO71" i="8" s="1"/>
  <c r="CG65" i="8"/>
  <c r="CA65" i="8" s="1"/>
  <c r="CH65" i="8"/>
  <c r="CB65" i="8" s="1"/>
  <c r="CH52" i="8"/>
  <c r="CB52" i="8" s="1"/>
  <c r="CG52" i="8"/>
  <c r="CA52" i="8" s="1"/>
  <c r="AO52" i="8" s="1"/>
  <c r="CH78" i="8"/>
  <c r="CB78" i="8" s="1"/>
  <c r="CG78" i="8"/>
  <c r="CA78" i="8" s="1"/>
  <c r="CH70" i="8"/>
  <c r="CB70" i="8" s="1"/>
  <c r="CG70" i="8"/>
  <c r="CA70" i="8" s="1"/>
  <c r="AO70" i="8" s="1"/>
  <c r="AT140" i="8"/>
  <c r="AR153" i="8"/>
  <c r="CG63" i="8"/>
  <c r="CA63" i="8" s="1"/>
  <c r="CH63" i="8"/>
  <c r="CB63" i="8" s="1"/>
  <c r="AS20" i="8"/>
  <c r="AS18" i="8"/>
  <c r="AS16" i="8"/>
  <c r="AS14" i="8"/>
  <c r="CH77" i="8"/>
  <c r="CB77" i="8" s="1"/>
  <c r="CG77" i="8"/>
  <c r="CA77" i="8" s="1"/>
  <c r="CH73" i="8"/>
  <c r="CB73" i="8" s="1"/>
  <c r="CG73" i="8"/>
  <c r="CA73" i="8" s="1"/>
  <c r="AO73" i="8" s="1"/>
  <c r="CH69" i="8"/>
  <c r="CB69" i="8" s="1"/>
  <c r="CG69" i="8"/>
  <c r="CA69" i="8" s="1"/>
  <c r="CH62" i="8"/>
  <c r="CB62" i="8" s="1"/>
  <c r="CG62" i="8"/>
  <c r="CA62" i="8" s="1"/>
  <c r="AO62" i="8" s="1"/>
  <c r="CG60" i="8"/>
  <c r="CA60" i="8" s="1"/>
  <c r="AO60" i="8" s="1"/>
  <c r="CH60" i="8"/>
  <c r="CB60" i="8" s="1"/>
  <c r="AS27" i="8"/>
  <c r="AS25" i="8"/>
  <c r="AT139" i="8"/>
  <c r="AT135" i="8"/>
  <c r="CH74" i="8"/>
  <c r="CB74" i="8" s="1"/>
  <c r="CG74" i="8"/>
  <c r="CA74" i="8" s="1"/>
  <c r="AO74" i="8" s="1"/>
  <c r="AT144" i="8"/>
  <c r="AT136" i="8"/>
  <c r="AS22" i="8"/>
  <c r="CH76" i="8"/>
  <c r="CB76" i="8" s="1"/>
  <c r="CG76" i="8"/>
  <c r="CA76" i="8" s="1"/>
  <c r="CH72" i="8"/>
  <c r="CB72" i="8" s="1"/>
  <c r="CG72" i="8"/>
  <c r="CA72" i="8" s="1"/>
  <c r="AO72" i="8" s="1"/>
  <c r="CG67" i="8"/>
  <c r="CA67" i="8" s="1"/>
  <c r="AO67" i="8" s="1"/>
  <c r="CH67" i="8"/>
  <c r="CB67" i="8" s="1"/>
  <c r="AT146" i="8"/>
  <c r="AT142" i="8"/>
  <c r="AT138" i="8"/>
  <c r="AT147" i="8"/>
  <c r="AT143" i="8"/>
  <c r="AT141" i="8"/>
  <c r="AT137" i="8"/>
  <c r="CH58" i="8"/>
  <c r="CB58" i="8" s="1"/>
  <c r="CG58" i="8"/>
  <c r="CA58" i="8" s="1"/>
  <c r="AS21" i="8"/>
  <c r="AS19" i="8"/>
  <c r="AS17" i="8"/>
  <c r="AS15" i="8"/>
  <c r="CA13" i="8"/>
  <c r="AS13" i="8" s="1"/>
  <c r="A176" i="8"/>
  <c r="CI23" i="8"/>
  <c r="CC23" i="8" s="1"/>
  <c r="CK23" i="8"/>
  <c r="CE23" i="8" s="1"/>
  <c r="CJ23" i="8"/>
  <c r="CD23" i="8" s="1"/>
  <c r="CH23" i="8"/>
  <c r="CL23" i="8"/>
  <c r="CF23" i="8" s="1"/>
  <c r="CG23" i="8"/>
  <c r="B176" i="8" s="1"/>
  <c r="AO63" i="8" l="1"/>
  <c r="AO58" i="8"/>
  <c r="AO69" i="8"/>
  <c r="AO77" i="8"/>
  <c r="AO78" i="8"/>
  <c r="AO75" i="8"/>
  <c r="AO76" i="8"/>
  <c r="AO65" i="8"/>
  <c r="AQ155" i="6" l="1"/>
  <c r="AP155" i="6"/>
  <c r="AO155" i="6"/>
  <c r="AN155" i="6"/>
  <c r="AM155" i="6"/>
  <c r="AL155" i="6"/>
  <c r="AK155" i="6"/>
  <c r="AJ155" i="6"/>
  <c r="AI155" i="6"/>
  <c r="AH155" i="6"/>
  <c r="AG155" i="6"/>
  <c r="AF155" i="6"/>
  <c r="AE155" i="6"/>
  <c r="AD155" i="6"/>
  <c r="AC155" i="6"/>
  <c r="AB155" i="6"/>
  <c r="AA155" i="6"/>
  <c r="Z155" i="6"/>
  <c r="Y155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E155" i="6" s="1"/>
  <c r="F155" i="6"/>
  <c r="D155" i="6" s="1"/>
  <c r="C155" i="6"/>
  <c r="E154" i="6"/>
  <c r="D154" i="6"/>
  <c r="C154" i="6" s="1"/>
  <c r="CH153" i="6"/>
  <c r="CB153" i="6" s="1"/>
  <c r="E153" i="6"/>
  <c r="C153" i="6" s="1"/>
  <c r="D153" i="6"/>
  <c r="E152" i="6"/>
  <c r="D152" i="6"/>
  <c r="C152" i="6"/>
  <c r="E147" i="6"/>
  <c r="D147" i="6"/>
  <c r="C147" i="6"/>
  <c r="E146" i="6"/>
  <c r="D146" i="6"/>
  <c r="C146" i="6" s="1"/>
  <c r="AS145" i="6"/>
  <c r="AR145" i="6"/>
  <c r="AQ145" i="6"/>
  <c r="AP145" i="6"/>
  <c r="AO145" i="6"/>
  <c r="AN145" i="6"/>
  <c r="AM145" i="6"/>
  <c r="AL145" i="6"/>
  <c r="AK145" i="6"/>
  <c r="AJ145" i="6"/>
  <c r="AI145" i="6"/>
  <c r="AH145" i="6"/>
  <c r="AG145" i="6"/>
  <c r="AF145" i="6"/>
  <c r="AE145" i="6"/>
  <c r="AD145" i="6"/>
  <c r="AC145" i="6"/>
  <c r="AB145" i="6"/>
  <c r="AA145" i="6"/>
  <c r="Z145" i="6"/>
  <c r="Y145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 s="1"/>
  <c r="CL144" i="6"/>
  <c r="CG144" i="6"/>
  <c r="CA144" i="6" s="1"/>
  <c r="CF144" i="6"/>
  <c r="E144" i="6"/>
  <c r="D144" i="6"/>
  <c r="C144" i="6"/>
  <c r="E143" i="6"/>
  <c r="D143" i="6"/>
  <c r="CJ142" i="6"/>
  <c r="CD142" i="6" s="1"/>
  <c r="E142" i="6"/>
  <c r="D142" i="6"/>
  <c r="C142" i="6"/>
  <c r="CI141" i="6"/>
  <c r="CC141" i="6" s="1"/>
  <c r="E141" i="6"/>
  <c r="D141" i="6"/>
  <c r="C141" i="6" s="1"/>
  <c r="CL140" i="6"/>
  <c r="CF140" i="6" s="1"/>
  <c r="CJ140" i="6"/>
  <c r="CD140" i="6" s="1"/>
  <c r="E140" i="6"/>
  <c r="D140" i="6"/>
  <c r="C140" i="6"/>
  <c r="CG139" i="6"/>
  <c r="CA139" i="6" s="1"/>
  <c r="E139" i="6"/>
  <c r="D139" i="6"/>
  <c r="C139" i="6" s="1"/>
  <c r="E138" i="6"/>
  <c r="D138" i="6"/>
  <c r="C138" i="6" s="1"/>
  <c r="CI137" i="6"/>
  <c r="CC137" i="6" s="1"/>
  <c r="CH137" i="6"/>
  <c r="CB137" i="6" s="1"/>
  <c r="CG137" i="6"/>
  <c r="CA137" i="6" s="1"/>
  <c r="E137" i="6"/>
  <c r="D137" i="6"/>
  <c r="C137" i="6" s="1"/>
  <c r="CJ136" i="6"/>
  <c r="CD136" i="6" s="1"/>
  <c r="CG136" i="6"/>
  <c r="CA136" i="6" s="1"/>
  <c r="E136" i="6"/>
  <c r="D136" i="6"/>
  <c r="C136" i="6"/>
  <c r="CG135" i="6"/>
  <c r="CA135" i="6" s="1"/>
  <c r="E135" i="6"/>
  <c r="D135" i="6"/>
  <c r="C135" i="6" s="1"/>
  <c r="B130" i="6"/>
  <c r="D126" i="6"/>
  <c r="C126" i="6"/>
  <c r="B126" i="6" s="1"/>
  <c r="D125" i="6"/>
  <c r="B125" i="6" s="1"/>
  <c r="C125" i="6"/>
  <c r="D124" i="6"/>
  <c r="C124" i="6"/>
  <c r="B124" i="6" s="1"/>
  <c r="CH115" i="6"/>
  <c r="CB115" i="6" s="1"/>
  <c r="D115" i="6"/>
  <c r="C115" i="6"/>
  <c r="B115" i="6" s="1"/>
  <c r="CG115" i="6" s="1"/>
  <c r="CA115" i="6" s="1"/>
  <c r="AN115" i="6" s="1"/>
  <c r="D110" i="6"/>
  <c r="C110" i="6"/>
  <c r="B110" i="6"/>
  <c r="D109" i="6"/>
  <c r="C109" i="6"/>
  <c r="D104" i="6"/>
  <c r="C104" i="6"/>
  <c r="B104" i="6"/>
  <c r="E78" i="6"/>
  <c r="D78" i="6"/>
  <c r="C78" i="6"/>
  <c r="E77" i="6"/>
  <c r="D77" i="6"/>
  <c r="C77" i="6" s="1"/>
  <c r="E76" i="6"/>
  <c r="C76" i="6" s="1"/>
  <c r="D76" i="6"/>
  <c r="E75" i="6"/>
  <c r="D75" i="6"/>
  <c r="C75" i="6" s="1"/>
  <c r="E74" i="6"/>
  <c r="C74" i="6" s="1"/>
  <c r="D74" i="6"/>
  <c r="CB73" i="6"/>
  <c r="E73" i="6"/>
  <c r="D73" i="6"/>
  <c r="C73" i="6"/>
  <c r="CH73" i="6" s="1"/>
  <c r="E72" i="6"/>
  <c r="C72" i="6" s="1"/>
  <c r="D72" i="6"/>
  <c r="E71" i="6"/>
  <c r="D71" i="6"/>
  <c r="E70" i="6"/>
  <c r="C70" i="6" s="1"/>
  <c r="D70" i="6"/>
  <c r="CB69" i="6"/>
  <c r="E69" i="6"/>
  <c r="D69" i="6"/>
  <c r="C69" i="6"/>
  <c r="CH69" i="6" s="1"/>
  <c r="E68" i="6"/>
  <c r="D68" i="6"/>
  <c r="C68" i="6"/>
  <c r="E67" i="6"/>
  <c r="D67" i="6"/>
  <c r="C67" i="6" s="1"/>
  <c r="E66" i="6"/>
  <c r="D66" i="6"/>
  <c r="C66" i="6"/>
  <c r="CG65" i="6"/>
  <c r="CA65" i="6" s="1"/>
  <c r="AO65" i="6" s="1"/>
  <c r="E65" i="6"/>
  <c r="D65" i="6"/>
  <c r="C65" i="6"/>
  <c r="CH65" i="6" s="1"/>
  <c r="CB65" i="6" s="1"/>
  <c r="E64" i="6"/>
  <c r="D64" i="6"/>
  <c r="C64" i="6"/>
  <c r="E63" i="6"/>
  <c r="D63" i="6"/>
  <c r="E62" i="6"/>
  <c r="D62" i="6"/>
  <c r="E61" i="6"/>
  <c r="D61" i="6"/>
  <c r="CH60" i="6"/>
  <c r="CB60" i="6" s="1"/>
  <c r="E60" i="6"/>
  <c r="D60" i="6"/>
  <c r="C60" i="6" s="1"/>
  <c r="CG60" i="6" s="1"/>
  <c r="CA60" i="6" s="1"/>
  <c r="AO60" i="6" s="1"/>
  <c r="E59" i="6"/>
  <c r="D59" i="6"/>
  <c r="E58" i="6"/>
  <c r="D58" i="6"/>
  <c r="E57" i="6"/>
  <c r="D57" i="6"/>
  <c r="CH52" i="6"/>
  <c r="CB52" i="6" s="1"/>
  <c r="CG52" i="6"/>
  <c r="CA52" i="6" s="1"/>
  <c r="AO52" i="6" s="1"/>
  <c r="E52" i="6"/>
  <c r="D52" i="6"/>
  <c r="C52" i="6" s="1"/>
  <c r="E51" i="6"/>
  <c r="D51" i="6"/>
  <c r="M39" i="6"/>
  <c r="L39" i="6"/>
  <c r="K39" i="6"/>
  <c r="J39" i="6"/>
  <c r="I39" i="6"/>
  <c r="H39" i="6"/>
  <c r="G39" i="6"/>
  <c r="F39" i="6"/>
  <c r="D39" i="6"/>
  <c r="C39" i="6"/>
  <c r="E38" i="6"/>
  <c r="B38" i="6"/>
  <c r="E37" i="6"/>
  <c r="E39" i="6" s="1"/>
  <c r="B37" i="6"/>
  <c r="B39" i="6" s="1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D33" i="6"/>
  <c r="C33" i="6"/>
  <c r="G32" i="6"/>
  <c r="G33" i="6" s="1"/>
  <c r="F32" i="6"/>
  <c r="E32" i="6" s="1"/>
  <c r="B32" i="6"/>
  <c r="G31" i="6"/>
  <c r="F31" i="6"/>
  <c r="B31" i="6"/>
  <c r="B33" i="6" s="1"/>
  <c r="CL27" i="6"/>
  <c r="CF27" i="6" s="1"/>
  <c r="CH27" i="6"/>
  <c r="CG27" i="6"/>
  <c r="CA27" i="6" s="1"/>
  <c r="CB27" i="6"/>
  <c r="E27" i="6"/>
  <c r="D27" i="6"/>
  <c r="C27" i="6" s="1"/>
  <c r="E26" i="6"/>
  <c r="D26" i="6"/>
  <c r="C26" i="6" s="1"/>
  <c r="E25" i="6"/>
  <c r="C25" i="6" s="1"/>
  <c r="D25" i="6"/>
  <c r="E24" i="6"/>
  <c r="C24" i="6" s="1"/>
  <c r="D24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E23" i="6" s="1"/>
  <c r="C23" i="6" s="1"/>
  <c r="F23" i="6"/>
  <c r="D23" i="6"/>
  <c r="CK22" i="6"/>
  <c r="CE22" i="6" s="1"/>
  <c r="CG22" i="6"/>
  <c r="CA22" i="6" s="1"/>
  <c r="E22" i="6"/>
  <c r="D22" i="6"/>
  <c r="C22" i="6"/>
  <c r="CK21" i="6"/>
  <c r="CE21" i="6" s="1"/>
  <c r="CG21" i="6"/>
  <c r="CA21" i="6" s="1"/>
  <c r="E21" i="6"/>
  <c r="D21" i="6"/>
  <c r="C21" i="6"/>
  <c r="CK20" i="6"/>
  <c r="CE20" i="6" s="1"/>
  <c r="CG20" i="6"/>
  <c r="CA20" i="6" s="1"/>
  <c r="E20" i="6"/>
  <c r="D20" i="6"/>
  <c r="C20" i="6"/>
  <c r="CH19" i="6"/>
  <c r="CB19" i="6" s="1"/>
  <c r="E19" i="6"/>
  <c r="D19" i="6"/>
  <c r="C19" i="6"/>
  <c r="CL18" i="6"/>
  <c r="CF18" i="6" s="1"/>
  <c r="CH18" i="6"/>
  <c r="CB18" i="6" s="1"/>
  <c r="E18" i="6"/>
  <c r="D18" i="6"/>
  <c r="C18" i="6"/>
  <c r="CH17" i="6"/>
  <c r="CB17" i="6" s="1"/>
  <c r="E17" i="6"/>
  <c r="D17" i="6"/>
  <c r="C17" i="6"/>
  <c r="CL16" i="6"/>
  <c r="CF16" i="6" s="1"/>
  <c r="CH16" i="6"/>
  <c r="CB16" i="6" s="1"/>
  <c r="E16" i="6"/>
  <c r="D16" i="6"/>
  <c r="C16" i="6"/>
  <c r="CH15" i="6"/>
  <c r="CB15" i="6" s="1"/>
  <c r="E15" i="6"/>
  <c r="D15" i="6"/>
  <c r="C15" i="6"/>
  <c r="CL14" i="6"/>
  <c r="CF14" i="6" s="1"/>
  <c r="CH14" i="6"/>
  <c r="CB14" i="6" s="1"/>
  <c r="E14" i="6"/>
  <c r="D14" i="6"/>
  <c r="C14" i="6"/>
  <c r="CH13" i="6"/>
  <c r="CB13" i="6" s="1"/>
  <c r="E13" i="6"/>
  <c r="D13" i="6"/>
  <c r="C13" i="6"/>
  <c r="A5" i="6"/>
  <c r="A4" i="6"/>
  <c r="A3" i="6"/>
  <c r="A2" i="6"/>
  <c r="CL23" i="6" l="1"/>
  <c r="CF23" i="6" s="1"/>
  <c r="CH23" i="6"/>
  <c r="CI23" i="6"/>
  <c r="CC23" i="6" s="1"/>
  <c r="CG23" i="6"/>
  <c r="CK23" i="6"/>
  <c r="CE23" i="6" s="1"/>
  <c r="CJ23" i="6"/>
  <c r="CD23" i="6" s="1"/>
  <c r="CI25" i="6"/>
  <c r="CC25" i="6" s="1"/>
  <c r="CJ25" i="6"/>
  <c r="CD25" i="6" s="1"/>
  <c r="CK25" i="6"/>
  <c r="CE25" i="6" s="1"/>
  <c r="CH25" i="6"/>
  <c r="CB25" i="6" s="1"/>
  <c r="CL25" i="6"/>
  <c r="CF25" i="6" s="1"/>
  <c r="CH64" i="6"/>
  <c r="CB64" i="6" s="1"/>
  <c r="CG64" i="6"/>
  <c r="CA64" i="6" s="1"/>
  <c r="AO64" i="6" s="1"/>
  <c r="CH78" i="6"/>
  <c r="CB78" i="6" s="1"/>
  <c r="CG78" i="6"/>
  <c r="CA78" i="6" s="1"/>
  <c r="AO78" i="6" s="1"/>
  <c r="CK13" i="6"/>
  <c r="CE13" i="6" s="1"/>
  <c r="CG13" i="6"/>
  <c r="CJ13" i="6"/>
  <c r="CD13" i="6" s="1"/>
  <c r="CI13" i="6"/>
  <c r="CC13" i="6" s="1"/>
  <c r="CK15" i="6"/>
  <c r="CE15" i="6" s="1"/>
  <c r="CG15" i="6"/>
  <c r="CA15" i="6" s="1"/>
  <c r="CJ15" i="6"/>
  <c r="CD15" i="6" s="1"/>
  <c r="CI15" i="6"/>
  <c r="CC15" i="6" s="1"/>
  <c r="CK17" i="6"/>
  <c r="CE17" i="6" s="1"/>
  <c r="CG17" i="6"/>
  <c r="CA17" i="6" s="1"/>
  <c r="CJ17" i="6"/>
  <c r="CD17" i="6" s="1"/>
  <c r="CI17" i="6"/>
  <c r="CC17" i="6" s="1"/>
  <c r="CK19" i="6"/>
  <c r="CE19" i="6" s="1"/>
  <c r="CG19" i="6"/>
  <c r="CA19" i="6" s="1"/>
  <c r="CJ19" i="6"/>
  <c r="CD19" i="6" s="1"/>
  <c r="CI19" i="6"/>
  <c r="CC19" i="6" s="1"/>
  <c r="CL24" i="6"/>
  <c r="CF24" i="6" s="1"/>
  <c r="CH24" i="6"/>
  <c r="CB24" i="6" s="1"/>
  <c r="CI24" i="6"/>
  <c r="CC24" i="6" s="1"/>
  <c r="CG24" i="6"/>
  <c r="CA24" i="6" s="1"/>
  <c r="CJ24" i="6"/>
  <c r="CD24" i="6" s="1"/>
  <c r="CI26" i="6"/>
  <c r="CC26" i="6" s="1"/>
  <c r="CJ26" i="6"/>
  <c r="CD26" i="6" s="1"/>
  <c r="CG26" i="6"/>
  <c r="CA26" i="6" s="1"/>
  <c r="CL26" i="6"/>
  <c r="CF26" i="6" s="1"/>
  <c r="CH26" i="6"/>
  <c r="CB26" i="6" s="1"/>
  <c r="CH74" i="6"/>
  <c r="CB74" i="6" s="1"/>
  <c r="CG74" i="6"/>
  <c r="CA74" i="6" s="1"/>
  <c r="AO74" i="6" s="1"/>
  <c r="CH76" i="6"/>
  <c r="CB76" i="6" s="1"/>
  <c r="CG76" i="6"/>
  <c r="CA76" i="6" s="1"/>
  <c r="CL145" i="6"/>
  <c r="CF145" i="6" s="1"/>
  <c r="CG145" i="6"/>
  <c r="CA145" i="6" s="1"/>
  <c r="CI145" i="6"/>
  <c r="CC145" i="6" s="1"/>
  <c r="CJ145" i="6"/>
  <c r="CD145" i="6" s="1"/>
  <c r="CL13" i="6"/>
  <c r="CF13" i="6" s="1"/>
  <c r="CL15" i="6"/>
  <c r="CF15" i="6" s="1"/>
  <c r="CL17" i="6"/>
  <c r="CF17" i="6" s="1"/>
  <c r="CL19" i="6"/>
  <c r="CF19" i="6" s="1"/>
  <c r="CK24" i="6"/>
  <c r="CE24" i="6" s="1"/>
  <c r="CK26" i="6"/>
  <c r="CE26" i="6" s="1"/>
  <c r="CH75" i="6"/>
  <c r="CB75" i="6" s="1"/>
  <c r="CG75" i="6"/>
  <c r="CA75" i="6" s="1"/>
  <c r="AO75" i="6" s="1"/>
  <c r="CH77" i="6"/>
  <c r="CB77" i="6" s="1"/>
  <c r="CG77" i="6"/>
  <c r="CA77" i="6" s="1"/>
  <c r="AO77" i="6" s="1"/>
  <c r="CJ135" i="6"/>
  <c r="CD135" i="6" s="1"/>
  <c r="CH135" i="6"/>
  <c r="CB135" i="6" s="1"/>
  <c r="AT135" i="6" s="1"/>
  <c r="CI135" i="6"/>
  <c r="CC135" i="6" s="1"/>
  <c r="CL135" i="6"/>
  <c r="CF135" i="6" s="1"/>
  <c r="CJ139" i="6"/>
  <c r="CD139" i="6" s="1"/>
  <c r="CH139" i="6"/>
  <c r="CB139" i="6" s="1"/>
  <c r="CL139" i="6"/>
  <c r="CF139" i="6" s="1"/>
  <c r="CI139" i="6"/>
  <c r="CC139" i="6" s="1"/>
  <c r="AT139" i="6" s="1"/>
  <c r="CK14" i="6"/>
  <c r="CE14" i="6" s="1"/>
  <c r="CG14" i="6"/>
  <c r="CA14" i="6" s="1"/>
  <c r="CJ14" i="6"/>
  <c r="CD14" i="6" s="1"/>
  <c r="CI14" i="6"/>
  <c r="CC14" i="6" s="1"/>
  <c r="CK16" i="6"/>
  <c r="CE16" i="6" s="1"/>
  <c r="CG16" i="6"/>
  <c r="CA16" i="6" s="1"/>
  <c r="CJ16" i="6"/>
  <c r="CD16" i="6" s="1"/>
  <c r="CI16" i="6"/>
  <c r="CC16" i="6" s="1"/>
  <c r="CK18" i="6"/>
  <c r="CE18" i="6" s="1"/>
  <c r="CG18" i="6"/>
  <c r="CA18" i="6" s="1"/>
  <c r="CJ18" i="6"/>
  <c r="CD18" i="6" s="1"/>
  <c r="CI18" i="6"/>
  <c r="CC18" i="6" s="1"/>
  <c r="CL20" i="6"/>
  <c r="CF20" i="6" s="1"/>
  <c r="CH20" i="6"/>
  <c r="CB20" i="6" s="1"/>
  <c r="AS20" i="6" s="1"/>
  <c r="CJ20" i="6"/>
  <c r="CD20" i="6" s="1"/>
  <c r="CI20" i="6"/>
  <c r="CC20" i="6" s="1"/>
  <c r="CL21" i="6"/>
  <c r="CF21" i="6" s="1"/>
  <c r="CH21" i="6"/>
  <c r="CB21" i="6" s="1"/>
  <c r="AS21" i="6" s="1"/>
  <c r="CJ21" i="6"/>
  <c r="CD21" i="6" s="1"/>
  <c r="CI21" i="6"/>
  <c r="CC21" i="6" s="1"/>
  <c r="CL22" i="6"/>
  <c r="CF22" i="6" s="1"/>
  <c r="CH22" i="6"/>
  <c r="CB22" i="6" s="1"/>
  <c r="CJ22" i="6"/>
  <c r="CD22" i="6" s="1"/>
  <c r="CI22" i="6"/>
  <c r="CC22" i="6" s="1"/>
  <c r="AS22" i="6" s="1"/>
  <c r="CG25" i="6"/>
  <c r="CA25" i="6" s="1"/>
  <c r="CH70" i="6"/>
  <c r="CB70" i="6" s="1"/>
  <c r="CG70" i="6"/>
  <c r="CA70" i="6" s="1"/>
  <c r="AO70" i="6" s="1"/>
  <c r="CH72" i="6"/>
  <c r="CB72" i="6" s="1"/>
  <c r="CG72" i="6"/>
  <c r="CA72" i="6" s="1"/>
  <c r="CH145" i="6"/>
  <c r="CB145" i="6" s="1"/>
  <c r="CL147" i="6"/>
  <c r="CF147" i="6" s="1"/>
  <c r="CG147" i="6"/>
  <c r="CA147" i="6" s="1"/>
  <c r="CI147" i="6"/>
  <c r="CC147" i="6" s="1"/>
  <c r="CJ147" i="6"/>
  <c r="CD147" i="6" s="1"/>
  <c r="CH147" i="6"/>
  <c r="CB147" i="6" s="1"/>
  <c r="CI152" i="6"/>
  <c r="CC152" i="6" s="1"/>
  <c r="CL152" i="6"/>
  <c r="CF152" i="6" s="1"/>
  <c r="CJ152" i="6"/>
  <c r="CD152" i="6" s="1"/>
  <c r="CH152" i="6"/>
  <c r="CB152" i="6" s="1"/>
  <c r="CG152" i="6"/>
  <c r="CA152" i="6" s="1"/>
  <c r="CH66" i="6"/>
  <c r="CB66" i="6" s="1"/>
  <c r="CG66" i="6"/>
  <c r="CA66" i="6" s="1"/>
  <c r="AO66" i="6" s="1"/>
  <c r="CH68" i="6"/>
  <c r="CB68" i="6" s="1"/>
  <c r="CG68" i="6"/>
  <c r="CA68" i="6" s="1"/>
  <c r="CG69" i="6"/>
  <c r="CA69" i="6" s="1"/>
  <c r="AO69" i="6" s="1"/>
  <c r="CH142" i="6"/>
  <c r="CB142" i="6" s="1"/>
  <c r="CL142" i="6"/>
  <c r="CF142" i="6" s="1"/>
  <c r="CL153" i="6"/>
  <c r="CF153" i="6" s="1"/>
  <c r="CG153" i="6"/>
  <c r="CA153" i="6" s="1"/>
  <c r="CJ153" i="6"/>
  <c r="CD153" i="6" s="1"/>
  <c r="CI153" i="6"/>
  <c r="CC153" i="6" s="1"/>
  <c r="F33" i="6"/>
  <c r="E31" i="6"/>
  <c r="E33" i="6" s="1"/>
  <c r="CH67" i="6"/>
  <c r="CB67" i="6" s="1"/>
  <c r="CG67" i="6"/>
  <c r="CA67" i="6" s="1"/>
  <c r="AO67" i="6" s="1"/>
  <c r="CG73" i="6"/>
  <c r="CA73" i="6" s="1"/>
  <c r="AO73" i="6" s="1"/>
  <c r="CH136" i="6"/>
  <c r="CB136" i="6" s="1"/>
  <c r="AT136" i="6" s="1"/>
  <c r="CI136" i="6"/>
  <c r="CC136" i="6" s="1"/>
  <c r="CL136" i="6"/>
  <c r="CF136" i="6" s="1"/>
  <c r="CH138" i="6"/>
  <c r="CB138" i="6" s="1"/>
  <c r="CL138" i="6"/>
  <c r="CF138" i="6" s="1"/>
  <c r="CJ138" i="6"/>
  <c r="CD138" i="6" s="1"/>
  <c r="CG138" i="6"/>
  <c r="CA138" i="6" s="1"/>
  <c r="AT138" i="6" s="1"/>
  <c r="CH140" i="6"/>
  <c r="CB140" i="6" s="1"/>
  <c r="CI140" i="6"/>
  <c r="CC140" i="6" s="1"/>
  <c r="CG140" i="6"/>
  <c r="CA140" i="6" s="1"/>
  <c r="AT140" i="6" s="1"/>
  <c r="CJ141" i="6"/>
  <c r="CD141" i="6" s="1"/>
  <c r="CL141" i="6"/>
  <c r="CF141" i="6" s="1"/>
  <c r="CG141" i="6"/>
  <c r="CA141" i="6" s="1"/>
  <c r="CG142" i="6"/>
  <c r="CA142" i="6" s="1"/>
  <c r="CI146" i="6"/>
  <c r="CC146" i="6" s="1"/>
  <c r="CH146" i="6"/>
  <c r="CB146" i="6" s="1"/>
  <c r="CJ146" i="6"/>
  <c r="CD146" i="6" s="1"/>
  <c r="CG146" i="6"/>
  <c r="CA146" i="6" s="1"/>
  <c r="CI154" i="6"/>
  <c r="CC154" i="6" s="1"/>
  <c r="CH154" i="6"/>
  <c r="CB154" i="6" s="1"/>
  <c r="CL154" i="6"/>
  <c r="CF154" i="6" s="1"/>
  <c r="CG154" i="6"/>
  <c r="CA154" i="6" s="1"/>
  <c r="CI27" i="6"/>
  <c r="CC27" i="6" s="1"/>
  <c r="AS27" i="6" s="1"/>
  <c r="CJ27" i="6"/>
  <c r="CD27" i="6" s="1"/>
  <c r="CK27" i="6"/>
  <c r="CE27" i="6" s="1"/>
  <c r="C58" i="6"/>
  <c r="C62" i="6"/>
  <c r="C71" i="6"/>
  <c r="CI138" i="6"/>
  <c r="CC138" i="6" s="1"/>
  <c r="CH141" i="6"/>
  <c r="CB141" i="6" s="1"/>
  <c r="CI142" i="6"/>
  <c r="CC142" i="6" s="1"/>
  <c r="CL146" i="6"/>
  <c r="CF146" i="6" s="1"/>
  <c r="CJ154" i="6"/>
  <c r="CD154" i="6" s="1"/>
  <c r="C51" i="6"/>
  <c r="C57" i="6"/>
  <c r="C59" i="6"/>
  <c r="C61" i="6"/>
  <c r="C63" i="6"/>
  <c r="CJ137" i="6"/>
  <c r="CD137" i="6" s="1"/>
  <c r="AT137" i="6" s="1"/>
  <c r="CL137" i="6"/>
  <c r="CF137" i="6" s="1"/>
  <c r="C143" i="6"/>
  <c r="CH144" i="6"/>
  <c r="CB144" i="6" s="1"/>
  <c r="AT144" i="6" s="1"/>
  <c r="CI144" i="6"/>
  <c r="CC144" i="6" s="1"/>
  <c r="CJ144" i="6"/>
  <c r="CD144" i="6" s="1"/>
  <c r="B109" i="6"/>
  <c r="CG57" i="6" l="1"/>
  <c r="CA57" i="6" s="1"/>
  <c r="CH57" i="6"/>
  <c r="CB57" i="6" s="1"/>
  <c r="CH62" i="6"/>
  <c r="CB62" i="6" s="1"/>
  <c r="CG62" i="6"/>
  <c r="CA62" i="6" s="1"/>
  <c r="AO62" i="6" s="1"/>
  <c r="CH63" i="6"/>
  <c r="CB63" i="6" s="1"/>
  <c r="CG63" i="6"/>
  <c r="CA63" i="6" s="1"/>
  <c r="AO63" i="6" s="1"/>
  <c r="CG51" i="6"/>
  <c r="CA51" i="6" s="1"/>
  <c r="CH51" i="6"/>
  <c r="CB51" i="6" s="1"/>
  <c r="CH58" i="6"/>
  <c r="CB58" i="6" s="1"/>
  <c r="CG58" i="6"/>
  <c r="CA58" i="6" s="1"/>
  <c r="AO58" i="6" s="1"/>
  <c r="AT146" i="6"/>
  <c r="AT142" i="6"/>
  <c r="AS26" i="6"/>
  <c r="AS24" i="6"/>
  <c r="CJ143" i="6"/>
  <c r="CD143" i="6" s="1"/>
  <c r="CH143" i="6"/>
  <c r="CB143" i="6" s="1"/>
  <c r="CL143" i="6"/>
  <c r="CF143" i="6" s="1"/>
  <c r="CI143" i="6"/>
  <c r="CC143" i="6" s="1"/>
  <c r="CG143" i="6"/>
  <c r="CA143" i="6" s="1"/>
  <c r="CG61" i="6"/>
  <c r="CA61" i="6" s="1"/>
  <c r="AO61" i="6" s="1"/>
  <c r="CH61" i="6"/>
  <c r="CB61" i="6" s="1"/>
  <c r="AR154" i="6"/>
  <c r="AT141" i="6"/>
  <c r="AR152" i="6"/>
  <c r="AS18" i="6"/>
  <c r="AS16" i="6"/>
  <c r="AS14" i="6"/>
  <c r="CG59" i="6"/>
  <c r="CA59" i="6" s="1"/>
  <c r="AO59" i="6" s="1"/>
  <c r="CH59" i="6"/>
  <c r="CB59" i="6" s="1"/>
  <c r="CH71" i="6"/>
  <c r="CB71" i="6" s="1"/>
  <c r="CG71" i="6"/>
  <c r="CA71" i="6" s="1"/>
  <c r="AO71" i="6" s="1"/>
  <c r="AR153" i="6"/>
  <c r="AO68" i="6"/>
  <c r="AT147" i="6"/>
  <c r="AO72" i="6"/>
  <c r="AS25" i="6"/>
  <c r="AO76" i="6"/>
  <c r="AS19" i="6"/>
  <c r="AS17" i="6"/>
  <c r="AS15" i="6"/>
  <c r="CA13" i="6"/>
  <c r="AS13" i="6" s="1"/>
  <c r="A176" i="6"/>
  <c r="AT143" i="6" l="1"/>
  <c r="AO51" i="6"/>
  <c r="B176" i="6"/>
  <c r="AO57" i="6"/>
  <c r="AQ155" i="7" l="1"/>
  <c r="AP155" i="7"/>
  <c r="AO155" i="7"/>
  <c r="AN155" i="7"/>
  <c r="AM155" i="7"/>
  <c r="AL155" i="7"/>
  <c r="AK155" i="7"/>
  <c r="AJ155" i="7"/>
  <c r="AI155" i="7"/>
  <c r="AH155" i="7"/>
  <c r="AG155" i="7"/>
  <c r="AF155" i="7"/>
  <c r="AE155" i="7"/>
  <c r="AD155" i="7"/>
  <c r="AC155" i="7"/>
  <c r="AB155" i="7"/>
  <c r="AA155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L155" i="7"/>
  <c r="K155" i="7"/>
  <c r="J155" i="7"/>
  <c r="I155" i="7"/>
  <c r="H155" i="7"/>
  <c r="D155" i="7" s="1"/>
  <c r="C155" i="7" s="1"/>
  <c r="G155" i="7"/>
  <c r="E155" i="7" s="1"/>
  <c r="F155" i="7"/>
  <c r="E154" i="7"/>
  <c r="D154" i="7"/>
  <c r="C154" i="7" s="1"/>
  <c r="CG153" i="7"/>
  <c r="CA153" i="7" s="1"/>
  <c r="E153" i="7"/>
  <c r="D153" i="7"/>
  <c r="C153" i="7"/>
  <c r="CL152" i="7"/>
  <c r="CF152" i="7" s="1"/>
  <c r="CI152" i="7"/>
  <c r="CC152" i="7" s="1"/>
  <c r="E152" i="7"/>
  <c r="D152" i="7"/>
  <c r="C152" i="7" s="1"/>
  <c r="E147" i="7"/>
  <c r="D147" i="7"/>
  <c r="C147" i="7"/>
  <c r="E146" i="7"/>
  <c r="D146" i="7"/>
  <c r="C146" i="7" s="1"/>
  <c r="AS145" i="7"/>
  <c r="AR145" i="7"/>
  <c r="AQ145" i="7"/>
  <c r="AP145" i="7"/>
  <c r="AO145" i="7"/>
  <c r="AN145" i="7"/>
  <c r="AM145" i="7"/>
  <c r="AL145" i="7"/>
  <c r="AK145" i="7"/>
  <c r="AJ145" i="7"/>
  <c r="AI145" i="7"/>
  <c r="AH145" i="7"/>
  <c r="AG145" i="7"/>
  <c r="AF145" i="7"/>
  <c r="AE145" i="7"/>
  <c r="AD145" i="7"/>
  <c r="AC145" i="7"/>
  <c r="AB145" i="7"/>
  <c r="AA145" i="7"/>
  <c r="Z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G145" i="7"/>
  <c r="F145" i="7"/>
  <c r="D145" i="7" s="1"/>
  <c r="E145" i="7"/>
  <c r="C145" i="7"/>
  <c r="E144" i="7"/>
  <c r="D144" i="7"/>
  <c r="C144" i="7"/>
  <c r="E143" i="7"/>
  <c r="C143" i="7" s="1"/>
  <c r="D143" i="7"/>
  <c r="E142" i="7"/>
  <c r="D142" i="7"/>
  <c r="E141" i="7"/>
  <c r="C141" i="7" s="1"/>
  <c r="D141" i="7"/>
  <c r="E140" i="7"/>
  <c r="D140" i="7"/>
  <c r="C140" i="7"/>
  <c r="E139" i="7"/>
  <c r="D139" i="7"/>
  <c r="C139" i="7"/>
  <c r="CG138" i="7"/>
  <c r="CA138" i="7" s="1"/>
  <c r="E138" i="7"/>
  <c r="D138" i="7"/>
  <c r="C138" i="7" s="1"/>
  <c r="CH137" i="7"/>
  <c r="CB137" i="7" s="1"/>
  <c r="E137" i="7"/>
  <c r="C137" i="7" s="1"/>
  <c r="D137" i="7"/>
  <c r="CH136" i="7"/>
  <c r="CB136" i="7" s="1"/>
  <c r="CG136" i="7"/>
  <c r="CA136" i="7" s="1"/>
  <c r="E136" i="7"/>
  <c r="D136" i="7"/>
  <c r="C136" i="7"/>
  <c r="E135" i="7"/>
  <c r="D135" i="7"/>
  <c r="C135" i="7"/>
  <c r="B130" i="7"/>
  <c r="D126" i="7"/>
  <c r="C126" i="7"/>
  <c r="B126" i="7"/>
  <c r="D125" i="7"/>
  <c r="C125" i="7"/>
  <c r="D124" i="7"/>
  <c r="C124" i="7"/>
  <c r="B124" i="7"/>
  <c r="D115" i="7"/>
  <c r="C115" i="7"/>
  <c r="B115" i="7" s="1"/>
  <c r="D110" i="7"/>
  <c r="C110" i="7"/>
  <c r="B110" i="7"/>
  <c r="D109" i="7"/>
  <c r="C109" i="7"/>
  <c r="B109" i="7"/>
  <c r="D104" i="7"/>
  <c r="C104" i="7"/>
  <c r="B104" i="7"/>
  <c r="CG78" i="7"/>
  <c r="CA78" i="7" s="1"/>
  <c r="AO78" i="7" s="1"/>
  <c r="E78" i="7"/>
  <c r="D78" i="7"/>
  <c r="C78" i="7" s="1"/>
  <c r="CH78" i="7" s="1"/>
  <c r="CB78" i="7" s="1"/>
  <c r="CG77" i="7"/>
  <c r="CA77" i="7" s="1"/>
  <c r="E77" i="7"/>
  <c r="D77" i="7"/>
  <c r="C77" i="7" s="1"/>
  <c r="CH77" i="7" s="1"/>
  <c r="CB77" i="7" s="1"/>
  <c r="CH76" i="7"/>
  <c r="CB76" i="7" s="1"/>
  <c r="E76" i="7"/>
  <c r="D76" i="7"/>
  <c r="C76" i="7" s="1"/>
  <c r="CG76" i="7" s="1"/>
  <c r="CA76" i="7" s="1"/>
  <c r="CB75" i="7"/>
  <c r="E75" i="7"/>
  <c r="D75" i="7"/>
  <c r="C75" i="7" s="1"/>
  <c r="CH75" i="7" s="1"/>
  <c r="CG74" i="7"/>
  <c r="CA74" i="7" s="1"/>
  <c r="AO74" i="7"/>
  <c r="E74" i="7"/>
  <c r="D74" i="7"/>
  <c r="C74" i="7" s="1"/>
  <c r="CH74" i="7" s="1"/>
  <c r="CB74" i="7" s="1"/>
  <c r="CG73" i="7"/>
  <c r="CA73" i="7" s="1"/>
  <c r="CB73" i="7"/>
  <c r="E73" i="7"/>
  <c r="D73" i="7"/>
  <c r="C73" i="7" s="1"/>
  <c r="CH73" i="7" s="1"/>
  <c r="E72" i="7"/>
  <c r="D72" i="7"/>
  <c r="CB71" i="7"/>
  <c r="E71" i="7"/>
  <c r="D71" i="7"/>
  <c r="C71" i="7" s="1"/>
  <c r="CH71" i="7" s="1"/>
  <c r="CG70" i="7"/>
  <c r="CA70" i="7" s="1"/>
  <c r="AO70" i="7"/>
  <c r="E70" i="7"/>
  <c r="D70" i="7"/>
  <c r="C70" i="7" s="1"/>
  <c r="CH70" i="7" s="1"/>
  <c r="CB70" i="7" s="1"/>
  <c r="CG69" i="7"/>
  <c r="CA69" i="7" s="1"/>
  <c r="CB69" i="7"/>
  <c r="E69" i="7"/>
  <c r="D69" i="7"/>
  <c r="C69" i="7" s="1"/>
  <c r="CH69" i="7" s="1"/>
  <c r="E68" i="7"/>
  <c r="D68" i="7"/>
  <c r="C68" i="7" s="1"/>
  <c r="CG68" i="7" s="1"/>
  <c r="CA68" i="7" s="1"/>
  <c r="CB67" i="7"/>
  <c r="E67" i="7"/>
  <c r="D67" i="7"/>
  <c r="C67" i="7" s="1"/>
  <c r="CH67" i="7" s="1"/>
  <c r="CG66" i="7"/>
  <c r="CA66" i="7" s="1"/>
  <c r="E66" i="7"/>
  <c r="D66" i="7"/>
  <c r="C66" i="7" s="1"/>
  <c r="CH66" i="7" s="1"/>
  <c r="CB66" i="7" s="1"/>
  <c r="AO66" i="7" s="1"/>
  <c r="E65" i="7"/>
  <c r="D65" i="7"/>
  <c r="C65" i="7" s="1"/>
  <c r="CH65" i="7" s="1"/>
  <c r="CB65" i="7" s="1"/>
  <c r="E64" i="7"/>
  <c r="D64" i="7"/>
  <c r="C64" i="7" s="1"/>
  <c r="CG64" i="7" s="1"/>
  <c r="CA64" i="7" s="1"/>
  <c r="E63" i="7"/>
  <c r="D63" i="7"/>
  <c r="C63" i="7"/>
  <c r="CH63" i="7" s="1"/>
  <c r="CB63" i="7" s="1"/>
  <c r="CH62" i="7"/>
  <c r="CB62" i="7" s="1"/>
  <c r="E62" i="7"/>
  <c r="D62" i="7"/>
  <c r="C62" i="7" s="1"/>
  <c r="CG62" i="7" s="1"/>
  <c r="CA62" i="7" s="1"/>
  <c r="E61" i="7"/>
  <c r="D61" i="7"/>
  <c r="C61" i="7"/>
  <c r="E60" i="7"/>
  <c r="D60" i="7"/>
  <c r="C60" i="7"/>
  <c r="CH59" i="7"/>
  <c r="CB59" i="7" s="1"/>
  <c r="AO59" i="7"/>
  <c r="E59" i="7"/>
  <c r="D59" i="7"/>
  <c r="C59" i="7"/>
  <c r="CG59" i="7" s="1"/>
  <c r="CA59" i="7" s="1"/>
  <c r="CH58" i="7"/>
  <c r="CB58" i="7"/>
  <c r="E58" i="7"/>
  <c r="D58" i="7"/>
  <c r="C58" i="7" s="1"/>
  <c r="CG58" i="7" s="1"/>
  <c r="CA58" i="7" s="1"/>
  <c r="E57" i="7"/>
  <c r="D57" i="7"/>
  <c r="C57" i="7"/>
  <c r="E52" i="7"/>
  <c r="D52" i="7"/>
  <c r="C52" i="7"/>
  <c r="CH51" i="7"/>
  <c r="CB51" i="7" s="1"/>
  <c r="AO51" i="7"/>
  <c r="E51" i="7"/>
  <c r="D51" i="7"/>
  <c r="C51" i="7"/>
  <c r="CG51" i="7" s="1"/>
  <c r="CA51" i="7" s="1"/>
  <c r="M39" i="7"/>
  <c r="L39" i="7"/>
  <c r="K39" i="7"/>
  <c r="J39" i="7"/>
  <c r="I39" i="7"/>
  <c r="H39" i="7"/>
  <c r="G39" i="7"/>
  <c r="F39" i="7"/>
  <c r="E39" i="7"/>
  <c r="D39" i="7"/>
  <c r="C39" i="7"/>
  <c r="E38" i="7"/>
  <c r="B38" i="7"/>
  <c r="E37" i="7"/>
  <c r="B37" i="7"/>
  <c r="B39" i="7" s="1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F33" i="7"/>
  <c r="D33" i="7"/>
  <c r="C33" i="7"/>
  <c r="G32" i="7"/>
  <c r="E32" i="7" s="1"/>
  <c r="F32" i="7"/>
  <c r="B32" i="7"/>
  <c r="G31" i="7"/>
  <c r="F31" i="7"/>
  <c r="B31" i="7"/>
  <c r="B33" i="7" s="1"/>
  <c r="CJ27" i="7"/>
  <c r="CD27" i="7" s="1"/>
  <c r="E27" i="7"/>
  <c r="D27" i="7"/>
  <c r="C27" i="7"/>
  <c r="E26" i="7"/>
  <c r="D26" i="7"/>
  <c r="C26" i="7" s="1"/>
  <c r="E25" i="7"/>
  <c r="D25" i="7"/>
  <c r="C25" i="7" s="1"/>
  <c r="CJ24" i="7"/>
  <c r="CD24" i="7" s="1"/>
  <c r="CI24" i="7"/>
  <c r="CC24" i="7" s="1"/>
  <c r="E24" i="7"/>
  <c r="D24" i="7"/>
  <c r="C24" i="7"/>
  <c r="CL23" i="7"/>
  <c r="CF23" i="7" s="1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E23" i="7" s="1"/>
  <c r="F23" i="7"/>
  <c r="D23" i="7" s="1"/>
  <c r="C23" i="7" s="1"/>
  <c r="CJ22" i="7"/>
  <c r="CD22" i="7" s="1"/>
  <c r="E22" i="7"/>
  <c r="D22" i="7"/>
  <c r="C22" i="7"/>
  <c r="CL21" i="7"/>
  <c r="CF21" i="7" s="1"/>
  <c r="E21" i="7"/>
  <c r="D21" i="7"/>
  <c r="C21" i="7"/>
  <c r="CI20" i="7"/>
  <c r="CC20" i="7" s="1"/>
  <c r="E20" i="7"/>
  <c r="C20" i="7" s="1"/>
  <c r="D20" i="7"/>
  <c r="CL19" i="7"/>
  <c r="CF19" i="7" s="1"/>
  <c r="CK19" i="7"/>
  <c r="CE19" i="7" s="1"/>
  <c r="E19" i="7"/>
  <c r="C19" i="7" s="1"/>
  <c r="D19" i="7"/>
  <c r="E18" i="7"/>
  <c r="C18" i="7" s="1"/>
  <c r="D18" i="7"/>
  <c r="CK17" i="7"/>
  <c r="CE17" i="7"/>
  <c r="E17" i="7"/>
  <c r="D17" i="7"/>
  <c r="C17" i="7"/>
  <c r="CJ17" i="7" s="1"/>
  <c r="CD17" i="7" s="1"/>
  <c r="E16" i="7"/>
  <c r="D16" i="7"/>
  <c r="C16" i="7"/>
  <c r="CJ16" i="7" s="1"/>
  <c r="CD16" i="7" s="1"/>
  <c r="E15" i="7"/>
  <c r="C15" i="7" s="1"/>
  <c r="D15" i="7"/>
  <c r="E14" i="7"/>
  <c r="C14" i="7" s="1"/>
  <c r="D14" i="7"/>
  <c r="CK13" i="7"/>
  <c r="CE13" i="7"/>
  <c r="E13" i="7"/>
  <c r="D13" i="7"/>
  <c r="C13" i="7"/>
  <c r="CJ13" i="7" s="1"/>
  <c r="CD13" i="7" s="1"/>
  <c r="A5" i="7"/>
  <c r="A4" i="7"/>
  <c r="A3" i="7"/>
  <c r="A2" i="7"/>
  <c r="CK26" i="7" l="1"/>
  <c r="CE26" i="7" s="1"/>
  <c r="CG26" i="7"/>
  <c r="CA26" i="7" s="1"/>
  <c r="CJ26" i="7"/>
  <c r="CD26" i="7" s="1"/>
  <c r="CI26" i="7"/>
  <c r="CC26" i="7" s="1"/>
  <c r="CL26" i="7"/>
  <c r="CF26" i="7" s="1"/>
  <c r="CH26" i="7"/>
  <c r="CB26" i="7" s="1"/>
  <c r="CJ14" i="7"/>
  <c r="CD14" i="7" s="1"/>
  <c r="CH14" i="7"/>
  <c r="CB14" i="7" s="1"/>
  <c r="CL14" i="7"/>
  <c r="CF14" i="7" s="1"/>
  <c r="CG14" i="7"/>
  <c r="CA14" i="7" s="1"/>
  <c r="CK14" i="7"/>
  <c r="CE14" i="7" s="1"/>
  <c r="CI14" i="7"/>
  <c r="CC14" i="7" s="1"/>
  <c r="CJ18" i="7"/>
  <c r="CD18" i="7" s="1"/>
  <c r="CI18" i="7"/>
  <c r="CC18" i="7" s="1"/>
  <c r="CK18" i="7"/>
  <c r="CE18" i="7" s="1"/>
  <c r="CH18" i="7"/>
  <c r="CB18" i="7" s="1"/>
  <c r="CG18" i="7"/>
  <c r="CA18" i="7" s="1"/>
  <c r="CL18" i="7"/>
  <c r="CF18" i="7" s="1"/>
  <c r="CJ15" i="7"/>
  <c r="CD15" i="7" s="1"/>
  <c r="CL15" i="7"/>
  <c r="CF15" i="7" s="1"/>
  <c r="CG15" i="7"/>
  <c r="CA15" i="7" s="1"/>
  <c r="CK15" i="7"/>
  <c r="CE15" i="7" s="1"/>
  <c r="CI15" i="7"/>
  <c r="CC15" i="7" s="1"/>
  <c r="CH15" i="7"/>
  <c r="CB15" i="7" s="1"/>
  <c r="CG16" i="7"/>
  <c r="CA16" i="7" s="1"/>
  <c r="CL16" i="7"/>
  <c r="CF16" i="7" s="1"/>
  <c r="CG52" i="7"/>
  <c r="CA52" i="7" s="1"/>
  <c r="CH52" i="7"/>
  <c r="CB52" i="7" s="1"/>
  <c r="CG61" i="7"/>
  <c r="CA61" i="7" s="1"/>
  <c r="CH61" i="7"/>
  <c r="CB61" i="7" s="1"/>
  <c r="AO77" i="7"/>
  <c r="CI140" i="7"/>
  <c r="CC140" i="7" s="1"/>
  <c r="CL140" i="7"/>
  <c r="CF140" i="7" s="1"/>
  <c r="CG140" i="7"/>
  <c r="CA140" i="7" s="1"/>
  <c r="CL141" i="7"/>
  <c r="CF141" i="7" s="1"/>
  <c r="CG141" i="7"/>
  <c r="CA141" i="7" s="1"/>
  <c r="CJ141" i="7"/>
  <c r="CD141" i="7" s="1"/>
  <c r="CJ146" i="7"/>
  <c r="CD146" i="7" s="1"/>
  <c r="CL146" i="7"/>
  <c r="CF146" i="7" s="1"/>
  <c r="CH146" i="7"/>
  <c r="CB146" i="7" s="1"/>
  <c r="CG146" i="7"/>
  <c r="CA146" i="7" s="1"/>
  <c r="AT146" i="7" s="1"/>
  <c r="CI146" i="7"/>
  <c r="CC146" i="7" s="1"/>
  <c r="CJ154" i="7"/>
  <c r="CD154" i="7" s="1"/>
  <c r="CL154" i="7"/>
  <c r="CF154" i="7" s="1"/>
  <c r="CI154" i="7"/>
  <c r="CC154" i="7" s="1"/>
  <c r="CH154" i="7"/>
  <c r="CB154" i="7" s="1"/>
  <c r="CG13" i="7"/>
  <c r="CL13" i="7"/>
  <c r="CF13" i="7" s="1"/>
  <c r="CH16" i="7"/>
  <c r="CB16" i="7" s="1"/>
  <c r="CG17" i="7"/>
  <c r="CA17" i="7" s="1"/>
  <c r="CL17" i="7"/>
  <c r="CF17" i="7" s="1"/>
  <c r="CK21" i="7"/>
  <c r="CE21" i="7" s="1"/>
  <c r="CG21" i="7"/>
  <c r="CA21" i="7" s="1"/>
  <c r="CJ21" i="7"/>
  <c r="CD21" i="7" s="1"/>
  <c r="CI21" i="7"/>
  <c r="CC21" i="7" s="1"/>
  <c r="CK22" i="7"/>
  <c r="CE22" i="7" s="1"/>
  <c r="CG22" i="7"/>
  <c r="CA22" i="7" s="1"/>
  <c r="AS22" i="7" s="1"/>
  <c r="CI22" i="7"/>
  <c r="CC22" i="7" s="1"/>
  <c r="CH22" i="7"/>
  <c r="CB22" i="7" s="1"/>
  <c r="CL22" i="7"/>
  <c r="CF22" i="7" s="1"/>
  <c r="CK25" i="7"/>
  <c r="CE25" i="7" s="1"/>
  <c r="CG25" i="7"/>
  <c r="CA25" i="7" s="1"/>
  <c r="CL25" i="7"/>
  <c r="CF25" i="7" s="1"/>
  <c r="CJ25" i="7"/>
  <c r="CD25" i="7" s="1"/>
  <c r="CH25" i="7"/>
  <c r="CB25" i="7" s="1"/>
  <c r="CG57" i="7"/>
  <c r="CA57" i="7" s="1"/>
  <c r="CH57" i="7"/>
  <c r="CB57" i="7" s="1"/>
  <c r="AO62" i="7"/>
  <c r="AO64" i="7"/>
  <c r="AO73" i="7"/>
  <c r="CL135" i="7"/>
  <c r="CF135" i="7" s="1"/>
  <c r="CG135" i="7"/>
  <c r="CA135" i="7" s="1"/>
  <c r="CI135" i="7"/>
  <c r="CC135" i="7" s="1"/>
  <c r="CH140" i="7"/>
  <c r="CB140" i="7" s="1"/>
  <c r="CI144" i="7"/>
  <c r="CC144" i="7" s="1"/>
  <c r="CL144" i="7"/>
  <c r="CF144" i="7" s="1"/>
  <c r="CH144" i="7"/>
  <c r="CB144" i="7" s="1"/>
  <c r="CG144" i="7"/>
  <c r="CA144" i="7" s="1"/>
  <c r="CH147" i="7"/>
  <c r="CB147" i="7" s="1"/>
  <c r="CL147" i="7"/>
  <c r="CF147" i="7" s="1"/>
  <c r="CG147" i="7"/>
  <c r="CA147" i="7" s="1"/>
  <c r="CH13" i="7"/>
  <c r="CB13" i="7" s="1"/>
  <c r="CI16" i="7"/>
  <c r="CC16" i="7" s="1"/>
  <c r="CH17" i="7"/>
  <c r="CB17" i="7" s="1"/>
  <c r="CJ19" i="7"/>
  <c r="CD19" i="7" s="1"/>
  <c r="CI19" i="7"/>
  <c r="CC19" i="7" s="1"/>
  <c r="CG19" i="7"/>
  <c r="CA19" i="7" s="1"/>
  <c r="AS19" i="7" s="1"/>
  <c r="CK23" i="7"/>
  <c r="CE23" i="7" s="1"/>
  <c r="CG23" i="7"/>
  <c r="CI23" i="7"/>
  <c r="CC23" i="7" s="1"/>
  <c r="CH23" i="7"/>
  <c r="CI25" i="7"/>
  <c r="CC25" i="7" s="1"/>
  <c r="G33" i="7"/>
  <c r="E31" i="7"/>
  <c r="E33" i="7" s="1"/>
  <c r="AO58" i="7"/>
  <c r="CH68" i="7"/>
  <c r="CB68" i="7" s="1"/>
  <c r="AO68" i="7" s="1"/>
  <c r="AO69" i="7"/>
  <c r="AO76" i="7"/>
  <c r="CH115" i="7"/>
  <c r="CB115" i="7" s="1"/>
  <c r="CG115" i="7"/>
  <c r="CA115" i="7" s="1"/>
  <c r="AN115" i="7" s="1"/>
  <c r="CH135" i="7"/>
  <c r="CB135" i="7" s="1"/>
  <c r="CI138" i="7"/>
  <c r="CC138" i="7" s="1"/>
  <c r="CH138" i="7"/>
  <c r="CB138" i="7" s="1"/>
  <c r="AT138" i="7" s="1"/>
  <c r="CL138" i="7"/>
  <c r="CF138" i="7" s="1"/>
  <c r="CJ138" i="7"/>
  <c r="CD138" i="7" s="1"/>
  <c r="CL139" i="7"/>
  <c r="CF139" i="7" s="1"/>
  <c r="CG139" i="7"/>
  <c r="CA139" i="7" s="1"/>
  <c r="CI139" i="7"/>
  <c r="CC139" i="7" s="1"/>
  <c r="CH139" i="7"/>
  <c r="CB139" i="7" s="1"/>
  <c r="CJ140" i="7"/>
  <c r="CD140" i="7" s="1"/>
  <c r="CH141" i="7"/>
  <c r="CB141" i="7" s="1"/>
  <c r="CL143" i="7"/>
  <c r="CF143" i="7" s="1"/>
  <c r="CG143" i="7"/>
  <c r="CA143" i="7" s="1"/>
  <c r="CI143" i="7"/>
  <c r="CC143" i="7" s="1"/>
  <c r="CJ143" i="7"/>
  <c r="CD143" i="7" s="1"/>
  <c r="CH143" i="7"/>
  <c r="CB143" i="7" s="1"/>
  <c r="CJ144" i="7"/>
  <c r="CD144" i="7" s="1"/>
  <c r="CI147" i="7"/>
  <c r="CC147" i="7" s="1"/>
  <c r="CI13" i="7"/>
  <c r="CC13" i="7" s="1"/>
  <c r="CK16" i="7"/>
  <c r="CE16" i="7" s="1"/>
  <c r="CI17" i="7"/>
  <c r="CC17" i="7" s="1"/>
  <c r="CH19" i="7"/>
  <c r="CB19" i="7" s="1"/>
  <c r="CK20" i="7"/>
  <c r="CE20" i="7" s="1"/>
  <c r="CG20" i="7"/>
  <c r="CA20" i="7" s="1"/>
  <c r="AS20" i="7" s="1"/>
  <c r="CL20" i="7"/>
  <c r="CF20" i="7" s="1"/>
  <c r="CJ20" i="7"/>
  <c r="CD20" i="7" s="1"/>
  <c r="CH20" i="7"/>
  <c r="CB20" i="7" s="1"/>
  <c r="CH21" i="7"/>
  <c r="CB21" i="7" s="1"/>
  <c r="CJ23" i="7"/>
  <c r="CD23" i="7" s="1"/>
  <c r="CK27" i="7"/>
  <c r="CE27" i="7" s="1"/>
  <c r="CG27" i="7"/>
  <c r="CA27" i="7" s="1"/>
  <c r="CI27" i="7"/>
  <c r="CC27" i="7" s="1"/>
  <c r="CH27" i="7"/>
  <c r="CB27" i="7" s="1"/>
  <c r="CL27" i="7"/>
  <c r="CF27" i="7" s="1"/>
  <c r="CG60" i="7"/>
  <c r="CA60" i="7" s="1"/>
  <c r="CH60" i="7"/>
  <c r="CB60" i="7" s="1"/>
  <c r="CH64" i="7"/>
  <c r="CB64" i="7" s="1"/>
  <c r="CG65" i="7"/>
  <c r="CA65" i="7" s="1"/>
  <c r="AO65" i="7" s="1"/>
  <c r="C72" i="7"/>
  <c r="CJ135" i="7"/>
  <c r="CD135" i="7" s="1"/>
  <c r="CL137" i="7"/>
  <c r="CF137" i="7" s="1"/>
  <c r="CG137" i="7"/>
  <c r="CA137" i="7" s="1"/>
  <c r="CJ137" i="7"/>
  <c r="CD137" i="7" s="1"/>
  <c r="CI137" i="7"/>
  <c r="CC137" i="7" s="1"/>
  <c r="CJ139" i="7"/>
  <c r="CD139" i="7" s="1"/>
  <c r="CI141" i="7"/>
  <c r="CC141" i="7" s="1"/>
  <c r="CH145" i="7"/>
  <c r="CB145" i="7" s="1"/>
  <c r="CI145" i="7"/>
  <c r="CC145" i="7" s="1"/>
  <c r="CJ145" i="7"/>
  <c r="CD145" i="7" s="1"/>
  <c r="CG145" i="7"/>
  <c r="CA145" i="7" s="1"/>
  <c r="CL145" i="7"/>
  <c r="CF145" i="7" s="1"/>
  <c r="CJ147" i="7"/>
  <c r="CD147" i="7" s="1"/>
  <c r="CG154" i="7"/>
  <c r="CA154" i="7" s="1"/>
  <c r="CK24" i="7"/>
  <c r="CE24" i="7" s="1"/>
  <c r="CG24" i="7"/>
  <c r="CA24" i="7" s="1"/>
  <c r="CL24" i="7"/>
  <c r="CF24" i="7" s="1"/>
  <c r="CI136" i="7"/>
  <c r="CC136" i="7" s="1"/>
  <c r="CL136" i="7"/>
  <c r="CF136" i="7" s="1"/>
  <c r="CJ136" i="7"/>
  <c r="CD136" i="7" s="1"/>
  <c r="AT136" i="7" s="1"/>
  <c r="CJ152" i="7"/>
  <c r="CD152" i="7" s="1"/>
  <c r="CH152" i="7"/>
  <c r="CB152" i="7" s="1"/>
  <c r="CH153" i="7"/>
  <c r="CB153" i="7" s="1"/>
  <c r="CI153" i="7"/>
  <c r="CC153" i="7" s="1"/>
  <c r="CJ153" i="7"/>
  <c r="CD153" i="7" s="1"/>
  <c r="CH24" i="7"/>
  <c r="CB24" i="7" s="1"/>
  <c r="CG63" i="7"/>
  <c r="CA63" i="7" s="1"/>
  <c r="AO63" i="7" s="1"/>
  <c r="CG67" i="7"/>
  <c r="CA67" i="7" s="1"/>
  <c r="AO67" i="7" s="1"/>
  <c r="CG71" i="7"/>
  <c r="CA71" i="7" s="1"/>
  <c r="AO71" i="7" s="1"/>
  <c r="CG75" i="7"/>
  <c r="CA75" i="7" s="1"/>
  <c r="AO75" i="7" s="1"/>
  <c r="B125" i="7"/>
  <c r="C142" i="7"/>
  <c r="CG152" i="7"/>
  <c r="CA152" i="7" s="1"/>
  <c r="AR152" i="7" s="1"/>
  <c r="CL153" i="7"/>
  <c r="CF153" i="7" s="1"/>
  <c r="AS21" i="7" l="1"/>
  <c r="CI142" i="7"/>
  <c r="CC142" i="7" s="1"/>
  <c r="CH142" i="7"/>
  <c r="CB142" i="7" s="1"/>
  <c r="CL142" i="7"/>
  <c r="CF142" i="7" s="1"/>
  <c r="CG142" i="7"/>
  <c r="CA142" i="7" s="1"/>
  <c r="AT142" i="7" s="1"/>
  <c r="CJ142" i="7"/>
  <c r="CD142" i="7" s="1"/>
  <c r="AS24" i="7"/>
  <c r="CG72" i="7"/>
  <c r="CA72" i="7" s="1"/>
  <c r="CH72" i="7"/>
  <c r="CB72" i="7" s="1"/>
  <c r="AO60" i="7"/>
  <c r="AS27" i="7"/>
  <c r="AT139" i="7"/>
  <c r="AT135" i="7"/>
  <c r="AR154" i="7"/>
  <c r="AT141" i="7"/>
  <c r="AO61" i="7"/>
  <c r="AS16" i="7"/>
  <c r="AS14" i="7"/>
  <c r="AT137" i="7"/>
  <c r="AT144" i="7"/>
  <c r="B176" i="7"/>
  <c r="CA13" i="7"/>
  <c r="AS13" i="7" s="1"/>
  <c r="AS15" i="7"/>
  <c r="AS18" i="7"/>
  <c r="A176" i="7"/>
  <c r="AR153" i="7"/>
  <c r="AT143" i="7"/>
  <c r="AT147" i="7"/>
  <c r="AO57" i="7"/>
  <c r="AS25" i="7"/>
  <c r="AS17" i="7"/>
  <c r="AT140" i="7"/>
  <c r="AO52" i="7"/>
  <c r="AS26" i="7"/>
  <c r="AO72" i="7" l="1"/>
  <c r="AQ155" i="5" l="1"/>
  <c r="AP155" i="5"/>
  <c r="AO155" i="5"/>
  <c r="AN155" i="5"/>
  <c r="AM155" i="5"/>
  <c r="AL155" i="5"/>
  <c r="AK155" i="5"/>
  <c r="AJ155" i="5"/>
  <c r="AI155" i="5"/>
  <c r="AH155" i="5"/>
  <c r="AG155" i="5"/>
  <c r="AF155" i="5"/>
  <c r="AE155" i="5"/>
  <c r="AD155" i="5"/>
  <c r="AC155" i="5"/>
  <c r="AB155" i="5"/>
  <c r="AA155" i="5"/>
  <c r="Z155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E155" i="5" s="1"/>
  <c r="F155" i="5"/>
  <c r="D155" i="5"/>
  <c r="C155" i="5" s="1"/>
  <c r="CI154" i="5"/>
  <c r="CC154" i="5" s="1"/>
  <c r="E154" i="5"/>
  <c r="D154" i="5"/>
  <c r="C154" i="5" s="1"/>
  <c r="CL153" i="5"/>
  <c r="CG153" i="5"/>
  <c r="CA153" i="5" s="1"/>
  <c r="CF153" i="5"/>
  <c r="E153" i="5"/>
  <c r="D153" i="5"/>
  <c r="C153" i="5"/>
  <c r="E152" i="5"/>
  <c r="D152" i="5"/>
  <c r="CJ147" i="5"/>
  <c r="CD147" i="5" s="1"/>
  <c r="E147" i="5"/>
  <c r="D147" i="5"/>
  <c r="C147" i="5" s="1"/>
  <c r="E146" i="5"/>
  <c r="D146" i="5"/>
  <c r="C146" i="5" s="1"/>
  <c r="AS145" i="5"/>
  <c r="AR145" i="5"/>
  <c r="AQ145" i="5"/>
  <c r="AP145" i="5"/>
  <c r="AO145" i="5"/>
  <c r="AN145" i="5"/>
  <c r="AM145" i="5"/>
  <c r="AL145" i="5"/>
  <c r="AK145" i="5"/>
  <c r="AJ145" i="5"/>
  <c r="AI145" i="5"/>
  <c r="AH145" i="5"/>
  <c r="AG145" i="5"/>
  <c r="AF145" i="5"/>
  <c r="AE145" i="5"/>
  <c r="AD145" i="5"/>
  <c r="AC145" i="5"/>
  <c r="AB145" i="5"/>
  <c r="AA145" i="5"/>
  <c r="Z145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D145" i="5" s="1"/>
  <c r="E145" i="5"/>
  <c r="E144" i="5"/>
  <c r="D144" i="5"/>
  <c r="C144" i="5"/>
  <c r="CH143" i="5"/>
  <c r="CB143" i="5" s="1"/>
  <c r="E143" i="5"/>
  <c r="D143" i="5"/>
  <c r="C143" i="5"/>
  <c r="CG142" i="5"/>
  <c r="CA142" i="5" s="1"/>
  <c r="E142" i="5"/>
  <c r="C142" i="5" s="1"/>
  <c r="D142" i="5"/>
  <c r="CI141" i="5"/>
  <c r="CC141" i="5"/>
  <c r="E141" i="5"/>
  <c r="C141" i="5" s="1"/>
  <c r="D141" i="5"/>
  <c r="E140" i="5"/>
  <c r="D140" i="5"/>
  <c r="C140" i="5" s="1"/>
  <c r="E139" i="5"/>
  <c r="D139" i="5"/>
  <c r="C139" i="5"/>
  <c r="E138" i="5"/>
  <c r="D138" i="5"/>
  <c r="C138" i="5"/>
  <c r="E137" i="5"/>
  <c r="C137" i="5" s="1"/>
  <c r="D137" i="5"/>
  <c r="E136" i="5"/>
  <c r="D136" i="5"/>
  <c r="C136" i="5" s="1"/>
  <c r="CH135" i="5"/>
  <c r="CB135" i="5" s="1"/>
  <c r="E135" i="5"/>
  <c r="D135" i="5"/>
  <c r="C135" i="5"/>
  <c r="B130" i="5"/>
  <c r="D126" i="5"/>
  <c r="C126" i="5"/>
  <c r="B126" i="5"/>
  <c r="D125" i="5"/>
  <c r="C125" i="5"/>
  <c r="D124" i="5"/>
  <c r="C124" i="5"/>
  <c r="B124" i="5"/>
  <c r="D115" i="5"/>
  <c r="C115" i="5"/>
  <c r="B115" i="5"/>
  <c r="D110" i="5"/>
  <c r="C110" i="5"/>
  <c r="B110" i="5" s="1"/>
  <c r="D109" i="5"/>
  <c r="B109" i="5" s="1"/>
  <c r="C109" i="5"/>
  <c r="D104" i="5"/>
  <c r="C104" i="5"/>
  <c r="B104" i="5"/>
  <c r="E78" i="5"/>
  <c r="D78" i="5"/>
  <c r="CG77" i="5"/>
  <c r="CA77" i="5" s="1"/>
  <c r="E77" i="5"/>
  <c r="D77" i="5"/>
  <c r="C77" i="5" s="1"/>
  <c r="CH77" i="5" s="1"/>
  <c r="CB77" i="5" s="1"/>
  <c r="E76" i="5"/>
  <c r="D76" i="5"/>
  <c r="E75" i="5"/>
  <c r="D75" i="5"/>
  <c r="C75" i="5" s="1"/>
  <c r="CG75" i="5" s="1"/>
  <c r="CA75" i="5" s="1"/>
  <c r="E74" i="5"/>
  <c r="D74" i="5"/>
  <c r="CG73" i="5"/>
  <c r="CA73" i="5" s="1"/>
  <c r="E73" i="5"/>
  <c r="D73" i="5"/>
  <c r="C73" i="5" s="1"/>
  <c r="CH73" i="5" s="1"/>
  <c r="CB73" i="5" s="1"/>
  <c r="E72" i="5"/>
  <c r="D72" i="5"/>
  <c r="E71" i="5"/>
  <c r="D71" i="5"/>
  <c r="C71" i="5" s="1"/>
  <c r="CG71" i="5" s="1"/>
  <c r="CA71" i="5" s="1"/>
  <c r="E70" i="5"/>
  <c r="D70" i="5"/>
  <c r="CG69" i="5"/>
  <c r="CA69" i="5" s="1"/>
  <c r="E69" i="5"/>
  <c r="D69" i="5"/>
  <c r="C69" i="5" s="1"/>
  <c r="CH69" i="5" s="1"/>
  <c r="CB69" i="5" s="1"/>
  <c r="E68" i="5"/>
  <c r="D68" i="5"/>
  <c r="E67" i="5"/>
  <c r="D67" i="5"/>
  <c r="C67" i="5" s="1"/>
  <c r="CG67" i="5" s="1"/>
  <c r="CA67" i="5" s="1"/>
  <c r="E66" i="5"/>
  <c r="D66" i="5"/>
  <c r="CG65" i="5"/>
  <c r="CA65" i="5" s="1"/>
  <c r="E65" i="5"/>
  <c r="D65" i="5"/>
  <c r="C65" i="5" s="1"/>
  <c r="CH65" i="5" s="1"/>
  <c r="CB65" i="5" s="1"/>
  <c r="E64" i="5"/>
  <c r="D64" i="5"/>
  <c r="E63" i="5"/>
  <c r="D63" i="5"/>
  <c r="C63" i="5" s="1"/>
  <c r="E62" i="5"/>
  <c r="D62" i="5"/>
  <c r="C62" i="5"/>
  <c r="CH62" i="5" s="1"/>
  <c r="CB62" i="5" s="1"/>
  <c r="E61" i="5"/>
  <c r="D61" i="5"/>
  <c r="C61" i="5" s="1"/>
  <c r="E60" i="5"/>
  <c r="D60" i="5"/>
  <c r="C60" i="5"/>
  <c r="CH60" i="5" s="1"/>
  <c r="CB60" i="5" s="1"/>
  <c r="E59" i="5"/>
  <c r="D59" i="5"/>
  <c r="C59" i="5" s="1"/>
  <c r="E58" i="5"/>
  <c r="D58" i="5"/>
  <c r="C58" i="5"/>
  <c r="CH58" i="5" s="1"/>
  <c r="CB58" i="5" s="1"/>
  <c r="E57" i="5"/>
  <c r="D57" i="5"/>
  <c r="C57" i="5" s="1"/>
  <c r="E52" i="5"/>
  <c r="D52" i="5"/>
  <c r="C52" i="5"/>
  <c r="CH52" i="5" s="1"/>
  <c r="CB52" i="5" s="1"/>
  <c r="E51" i="5"/>
  <c r="D51" i="5"/>
  <c r="C51" i="5" s="1"/>
  <c r="M39" i="5"/>
  <c r="L39" i="5"/>
  <c r="K39" i="5"/>
  <c r="J39" i="5"/>
  <c r="I39" i="5"/>
  <c r="H39" i="5"/>
  <c r="G39" i="5"/>
  <c r="F39" i="5"/>
  <c r="D39" i="5"/>
  <c r="C39" i="5"/>
  <c r="E38" i="5"/>
  <c r="B38" i="5"/>
  <c r="E37" i="5"/>
  <c r="E39" i="5" s="1"/>
  <c r="B37" i="5"/>
  <c r="B39" i="5" s="1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D33" i="5"/>
  <c r="C33" i="5"/>
  <c r="G32" i="5"/>
  <c r="F32" i="5"/>
  <c r="E32" i="5"/>
  <c r="B32" i="5"/>
  <c r="G31" i="5"/>
  <c r="F31" i="5"/>
  <c r="E31" i="5"/>
  <c r="E33" i="5" s="1"/>
  <c r="B31" i="5"/>
  <c r="B33" i="5" s="1"/>
  <c r="CK27" i="5"/>
  <c r="CE27" i="5" s="1"/>
  <c r="E27" i="5"/>
  <c r="D27" i="5"/>
  <c r="C27" i="5"/>
  <c r="CK26" i="5"/>
  <c r="CE26" i="5" s="1"/>
  <c r="E26" i="5"/>
  <c r="D26" i="5"/>
  <c r="C26" i="5"/>
  <c r="CK25" i="5"/>
  <c r="CE25" i="5" s="1"/>
  <c r="E25" i="5"/>
  <c r="D25" i="5"/>
  <c r="C25" i="5"/>
  <c r="CK24" i="5"/>
  <c r="CE24" i="5" s="1"/>
  <c r="E24" i="5"/>
  <c r="D24" i="5"/>
  <c r="C24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E23" i="5" s="1"/>
  <c r="C23" i="5" s="1"/>
  <c r="F23" i="5"/>
  <c r="D23" i="5"/>
  <c r="E22" i="5"/>
  <c r="D22" i="5"/>
  <c r="C22" i="5"/>
  <c r="E21" i="5"/>
  <c r="D21" i="5"/>
  <c r="C21" i="5"/>
  <c r="E20" i="5"/>
  <c r="D20" i="5"/>
  <c r="C20" i="5"/>
  <c r="E19" i="5"/>
  <c r="D19" i="5"/>
  <c r="C19" i="5"/>
  <c r="E18" i="5"/>
  <c r="D18" i="5"/>
  <c r="C18" i="5"/>
  <c r="E17" i="5"/>
  <c r="D17" i="5"/>
  <c r="C17" i="5"/>
  <c r="E16" i="5"/>
  <c r="D16" i="5"/>
  <c r="C16" i="5"/>
  <c r="E15" i="5"/>
  <c r="D15" i="5"/>
  <c r="C15" i="5"/>
  <c r="E14" i="5"/>
  <c r="D14" i="5"/>
  <c r="C14" i="5"/>
  <c r="E13" i="5"/>
  <c r="D13" i="5"/>
  <c r="C13" i="5"/>
  <c r="A5" i="5"/>
  <c r="A4" i="5"/>
  <c r="A3" i="5"/>
  <c r="A2" i="5"/>
  <c r="CH57" i="5" l="1"/>
  <c r="CB57" i="5" s="1"/>
  <c r="CG57" i="5"/>
  <c r="CA57" i="5" s="1"/>
  <c r="AO57" i="5" s="1"/>
  <c r="CI140" i="5"/>
  <c r="CC140" i="5" s="1"/>
  <c r="CG140" i="5"/>
  <c r="CA140" i="5" s="1"/>
  <c r="CL140" i="5"/>
  <c r="CF140" i="5" s="1"/>
  <c r="CJ140" i="5"/>
  <c r="CD140" i="5" s="1"/>
  <c r="CH140" i="5"/>
  <c r="CB140" i="5" s="1"/>
  <c r="CL23" i="5"/>
  <c r="CF23" i="5" s="1"/>
  <c r="CH23" i="5"/>
  <c r="CJ23" i="5"/>
  <c r="CD23" i="5" s="1"/>
  <c r="CI23" i="5"/>
  <c r="CC23" i="5" s="1"/>
  <c r="CG23" i="5"/>
  <c r="CK23" i="5"/>
  <c r="CE23" i="5" s="1"/>
  <c r="CH59" i="5"/>
  <c r="CB59" i="5" s="1"/>
  <c r="CG59" i="5"/>
  <c r="CA59" i="5" s="1"/>
  <c r="AO59" i="5" s="1"/>
  <c r="CH61" i="5"/>
  <c r="CB61" i="5" s="1"/>
  <c r="CG61" i="5"/>
  <c r="CA61" i="5" s="1"/>
  <c r="AO75" i="5"/>
  <c r="CI136" i="5"/>
  <c r="CC136" i="5" s="1"/>
  <c r="CG136" i="5"/>
  <c r="CA136" i="5" s="1"/>
  <c r="AT136" i="5" s="1"/>
  <c r="CL136" i="5"/>
  <c r="CF136" i="5" s="1"/>
  <c r="CJ136" i="5"/>
  <c r="CD136" i="5" s="1"/>
  <c r="CH136" i="5"/>
  <c r="CB136" i="5" s="1"/>
  <c r="CH51" i="5"/>
  <c r="CB51" i="5" s="1"/>
  <c r="CG51" i="5"/>
  <c r="CA51" i="5" s="1"/>
  <c r="CG63" i="5"/>
  <c r="CA63" i="5" s="1"/>
  <c r="CH63" i="5"/>
  <c r="CB63" i="5" s="1"/>
  <c r="CL13" i="5"/>
  <c r="CF13" i="5" s="1"/>
  <c r="CH13" i="5"/>
  <c r="CB13" i="5" s="1"/>
  <c r="CG13" i="5"/>
  <c r="CL14" i="5"/>
  <c r="CF14" i="5" s="1"/>
  <c r="CH14" i="5"/>
  <c r="CB14" i="5" s="1"/>
  <c r="CG14" i="5"/>
  <c r="CA14" i="5" s="1"/>
  <c r="CL15" i="5"/>
  <c r="CF15" i="5" s="1"/>
  <c r="CH15" i="5"/>
  <c r="CB15" i="5" s="1"/>
  <c r="CG15" i="5"/>
  <c r="CA15" i="5" s="1"/>
  <c r="CL16" i="5"/>
  <c r="CF16" i="5" s="1"/>
  <c r="CH16" i="5"/>
  <c r="CB16" i="5" s="1"/>
  <c r="CG16" i="5"/>
  <c r="CA16" i="5" s="1"/>
  <c r="AS16" i="5" s="1"/>
  <c r="CL17" i="5"/>
  <c r="CF17" i="5" s="1"/>
  <c r="CH17" i="5"/>
  <c r="CB17" i="5" s="1"/>
  <c r="CG17" i="5"/>
  <c r="CA17" i="5" s="1"/>
  <c r="CL18" i="5"/>
  <c r="CF18" i="5" s="1"/>
  <c r="CH18" i="5"/>
  <c r="CB18" i="5" s="1"/>
  <c r="CG18" i="5"/>
  <c r="CA18" i="5" s="1"/>
  <c r="CL19" i="5"/>
  <c r="CF19" i="5" s="1"/>
  <c r="CH19" i="5"/>
  <c r="CB19" i="5" s="1"/>
  <c r="CG19" i="5"/>
  <c r="CA19" i="5" s="1"/>
  <c r="CL20" i="5"/>
  <c r="CF20" i="5" s="1"/>
  <c r="CH20" i="5"/>
  <c r="CB20" i="5" s="1"/>
  <c r="CG20" i="5"/>
  <c r="CA20" i="5" s="1"/>
  <c r="AS20" i="5" s="1"/>
  <c r="CL21" i="5"/>
  <c r="CF21" i="5" s="1"/>
  <c r="CH21" i="5"/>
  <c r="CB21" i="5" s="1"/>
  <c r="CG21" i="5"/>
  <c r="CA21" i="5" s="1"/>
  <c r="CL22" i="5"/>
  <c r="CF22" i="5" s="1"/>
  <c r="CH22" i="5"/>
  <c r="CB22" i="5" s="1"/>
  <c r="CG22" i="5"/>
  <c r="CA22" i="5" s="1"/>
  <c r="CH67" i="5"/>
  <c r="CB67" i="5" s="1"/>
  <c r="AO67" i="5" s="1"/>
  <c r="CH71" i="5"/>
  <c r="CB71" i="5" s="1"/>
  <c r="AO71" i="5" s="1"/>
  <c r="CH75" i="5"/>
  <c r="CB75" i="5" s="1"/>
  <c r="CH115" i="5"/>
  <c r="CB115" i="5" s="1"/>
  <c r="CG115" i="5"/>
  <c r="CA115" i="5" s="1"/>
  <c r="AN115" i="5" s="1"/>
  <c r="CI138" i="5"/>
  <c r="CC138" i="5" s="1"/>
  <c r="CJ138" i="5"/>
  <c r="CD138" i="5" s="1"/>
  <c r="CH138" i="5"/>
  <c r="CB138" i="5" s="1"/>
  <c r="CL139" i="5"/>
  <c r="CF139" i="5" s="1"/>
  <c r="CG139" i="5"/>
  <c r="CA139" i="5" s="1"/>
  <c r="CJ139" i="5"/>
  <c r="CD139" i="5" s="1"/>
  <c r="CI139" i="5"/>
  <c r="CC139" i="5" s="1"/>
  <c r="CI13" i="5"/>
  <c r="CC13" i="5" s="1"/>
  <c r="CI14" i="5"/>
  <c r="CC14" i="5" s="1"/>
  <c r="CI15" i="5"/>
  <c r="CC15" i="5" s="1"/>
  <c r="CI16" i="5"/>
  <c r="CC16" i="5" s="1"/>
  <c r="CI17" i="5"/>
  <c r="CC17" i="5" s="1"/>
  <c r="CI18" i="5"/>
  <c r="CC18" i="5" s="1"/>
  <c r="CI19" i="5"/>
  <c r="CC19" i="5" s="1"/>
  <c r="CI20" i="5"/>
  <c r="CC20" i="5" s="1"/>
  <c r="CI21" i="5"/>
  <c r="CC21" i="5" s="1"/>
  <c r="CI22" i="5"/>
  <c r="CC22" i="5" s="1"/>
  <c r="CL24" i="5"/>
  <c r="CF24" i="5" s="1"/>
  <c r="CH24" i="5"/>
  <c r="CB24" i="5" s="1"/>
  <c r="CG24" i="5"/>
  <c r="CA24" i="5" s="1"/>
  <c r="AS24" i="5" s="1"/>
  <c r="CL25" i="5"/>
  <c r="CF25" i="5" s="1"/>
  <c r="CH25" i="5"/>
  <c r="CB25" i="5" s="1"/>
  <c r="CG25" i="5"/>
  <c r="CA25" i="5" s="1"/>
  <c r="CL26" i="5"/>
  <c r="CF26" i="5" s="1"/>
  <c r="CH26" i="5"/>
  <c r="CB26" i="5" s="1"/>
  <c r="CG26" i="5"/>
  <c r="CA26" i="5" s="1"/>
  <c r="CL27" i="5"/>
  <c r="CF27" i="5" s="1"/>
  <c r="CH27" i="5"/>
  <c r="CB27" i="5" s="1"/>
  <c r="CG27" i="5"/>
  <c r="CA27" i="5" s="1"/>
  <c r="AO65" i="5"/>
  <c r="AO69" i="5"/>
  <c r="AO73" i="5"/>
  <c r="AO77" i="5"/>
  <c r="CL137" i="5"/>
  <c r="CF137" i="5" s="1"/>
  <c r="CG137" i="5"/>
  <c r="CA137" i="5" s="1"/>
  <c r="CH137" i="5"/>
  <c r="CB137" i="5" s="1"/>
  <c r="CI142" i="5"/>
  <c r="CC142" i="5" s="1"/>
  <c r="CJ142" i="5"/>
  <c r="CD142" i="5" s="1"/>
  <c r="CH142" i="5"/>
  <c r="CB142" i="5" s="1"/>
  <c r="AT142" i="5" s="1"/>
  <c r="CL142" i="5"/>
  <c r="CF142" i="5" s="1"/>
  <c r="CI144" i="5"/>
  <c r="CC144" i="5" s="1"/>
  <c r="CG144" i="5"/>
  <c r="CA144" i="5" s="1"/>
  <c r="CL144" i="5"/>
  <c r="CF144" i="5" s="1"/>
  <c r="C145" i="5"/>
  <c r="CJ146" i="5"/>
  <c r="CD146" i="5" s="1"/>
  <c r="CG146" i="5"/>
  <c r="CA146" i="5" s="1"/>
  <c r="CL146" i="5"/>
  <c r="CF146" i="5" s="1"/>
  <c r="CH146" i="5"/>
  <c r="CB146" i="5" s="1"/>
  <c r="CJ13" i="5"/>
  <c r="CD13" i="5" s="1"/>
  <c r="CJ14" i="5"/>
  <c r="CD14" i="5" s="1"/>
  <c r="CJ15" i="5"/>
  <c r="CD15" i="5" s="1"/>
  <c r="CJ16" i="5"/>
  <c r="CD16" i="5" s="1"/>
  <c r="CJ17" i="5"/>
  <c r="CD17" i="5" s="1"/>
  <c r="CJ18" i="5"/>
  <c r="CD18" i="5" s="1"/>
  <c r="CJ19" i="5"/>
  <c r="CD19" i="5" s="1"/>
  <c r="CJ20" i="5"/>
  <c r="CD20" i="5" s="1"/>
  <c r="CJ21" i="5"/>
  <c r="CD21" i="5" s="1"/>
  <c r="CJ22" i="5"/>
  <c r="CD22" i="5" s="1"/>
  <c r="CI24" i="5"/>
  <c r="CC24" i="5" s="1"/>
  <c r="CI25" i="5"/>
  <c r="CC25" i="5" s="1"/>
  <c r="CI26" i="5"/>
  <c r="CC26" i="5" s="1"/>
  <c r="CI27" i="5"/>
  <c r="CC27" i="5" s="1"/>
  <c r="CG52" i="5"/>
  <c r="CA52" i="5" s="1"/>
  <c r="AO52" i="5" s="1"/>
  <c r="CG58" i="5"/>
  <c r="CA58" i="5" s="1"/>
  <c r="AO58" i="5" s="1"/>
  <c r="CG60" i="5"/>
  <c r="CA60" i="5" s="1"/>
  <c r="AO60" i="5" s="1"/>
  <c r="CG62" i="5"/>
  <c r="CA62" i="5" s="1"/>
  <c r="AO62" i="5" s="1"/>
  <c r="CL135" i="5"/>
  <c r="CF135" i="5" s="1"/>
  <c r="CG135" i="5"/>
  <c r="CA135" i="5" s="1"/>
  <c r="CJ135" i="5"/>
  <c r="CD135" i="5" s="1"/>
  <c r="CI135" i="5"/>
  <c r="CC135" i="5" s="1"/>
  <c r="CI137" i="5"/>
  <c r="CC137" i="5" s="1"/>
  <c r="CG138" i="5"/>
  <c r="CA138" i="5" s="1"/>
  <c r="CH139" i="5"/>
  <c r="CB139" i="5" s="1"/>
  <c r="CL143" i="5"/>
  <c r="CF143" i="5" s="1"/>
  <c r="CG143" i="5"/>
  <c r="CA143" i="5" s="1"/>
  <c r="CJ143" i="5"/>
  <c r="CD143" i="5" s="1"/>
  <c r="CI143" i="5"/>
  <c r="CC143" i="5" s="1"/>
  <c r="CH144" i="5"/>
  <c r="CB144" i="5" s="1"/>
  <c r="CI146" i="5"/>
  <c r="CC146" i="5" s="1"/>
  <c r="CK13" i="5"/>
  <c r="CE13" i="5" s="1"/>
  <c r="CK14" i="5"/>
  <c r="CE14" i="5" s="1"/>
  <c r="CK15" i="5"/>
  <c r="CE15" i="5" s="1"/>
  <c r="CK16" i="5"/>
  <c r="CE16" i="5" s="1"/>
  <c r="CK17" i="5"/>
  <c r="CE17" i="5" s="1"/>
  <c r="CK18" i="5"/>
  <c r="CE18" i="5" s="1"/>
  <c r="CK19" i="5"/>
  <c r="CE19" i="5" s="1"/>
  <c r="CK20" i="5"/>
  <c r="CE20" i="5" s="1"/>
  <c r="CK21" i="5"/>
  <c r="CE21" i="5" s="1"/>
  <c r="CK22" i="5"/>
  <c r="CE22" i="5" s="1"/>
  <c r="CJ24" i="5"/>
  <c r="CD24" i="5" s="1"/>
  <c r="CJ25" i="5"/>
  <c r="CD25" i="5" s="1"/>
  <c r="CJ26" i="5"/>
  <c r="CD26" i="5" s="1"/>
  <c r="CJ27" i="5"/>
  <c r="CD27" i="5" s="1"/>
  <c r="CJ137" i="5"/>
  <c r="CD137" i="5" s="1"/>
  <c r="CL138" i="5"/>
  <c r="CF138" i="5" s="1"/>
  <c r="CL141" i="5"/>
  <c r="CF141" i="5" s="1"/>
  <c r="CG141" i="5"/>
  <c r="CA141" i="5" s="1"/>
  <c r="AT141" i="5" s="1"/>
  <c r="CH141" i="5"/>
  <c r="CB141" i="5" s="1"/>
  <c r="CJ141" i="5"/>
  <c r="CD141" i="5" s="1"/>
  <c r="CJ144" i="5"/>
  <c r="CD144" i="5" s="1"/>
  <c r="CH147" i="5"/>
  <c r="CB147" i="5" s="1"/>
  <c r="CG147" i="5"/>
  <c r="CA147" i="5" s="1"/>
  <c r="CL147" i="5"/>
  <c r="CF147" i="5" s="1"/>
  <c r="CI147" i="5"/>
  <c r="CC147" i="5" s="1"/>
  <c r="CH153" i="5"/>
  <c r="CB153" i="5" s="1"/>
  <c r="AR153" i="5" s="1"/>
  <c r="CJ153" i="5"/>
  <c r="CD153" i="5" s="1"/>
  <c r="CI153" i="5"/>
  <c r="CC153" i="5" s="1"/>
  <c r="CJ154" i="5"/>
  <c r="CD154" i="5" s="1"/>
  <c r="CG154" i="5"/>
  <c r="CA154" i="5" s="1"/>
  <c r="CL154" i="5"/>
  <c r="CF154" i="5" s="1"/>
  <c r="CH154" i="5"/>
  <c r="CB154" i="5" s="1"/>
  <c r="C64" i="5"/>
  <c r="C66" i="5"/>
  <c r="C68" i="5"/>
  <c r="C70" i="5"/>
  <c r="C72" i="5"/>
  <c r="C74" i="5"/>
  <c r="C76" i="5"/>
  <c r="C78" i="5"/>
  <c r="B125" i="5"/>
  <c r="C152" i="5"/>
  <c r="CJ152" i="5" l="1"/>
  <c r="CD152" i="5" s="1"/>
  <c r="CI152" i="5"/>
  <c r="CC152" i="5" s="1"/>
  <c r="CH152" i="5"/>
  <c r="CB152" i="5" s="1"/>
  <c r="CL152" i="5"/>
  <c r="CF152" i="5" s="1"/>
  <c r="AR152" i="5" s="1"/>
  <c r="CG152" i="5"/>
  <c r="CA152" i="5" s="1"/>
  <c r="CG74" i="5"/>
  <c r="CA74" i="5" s="1"/>
  <c r="CH74" i="5"/>
  <c r="CB74" i="5" s="1"/>
  <c r="CG66" i="5"/>
  <c r="CA66" i="5" s="1"/>
  <c r="AO66" i="5" s="1"/>
  <c r="CH66" i="5"/>
  <c r="CB66" i="5" s="1"/>
  <c r="AS27" i="5"/>
  <c r="AT139" i="5"/>
  <c r="CG72" i="5"/>
  <c r="CA72" i="5" s="1"/>
  <c r="AO72" i="5" s="1"/>
  <c r="CH72" i="5"/>
  <c r="CB72" i="5" s="1"/>
  <c r="CG64" i="5"/>
  <c r="CA64" i="5" s="1"/>
  <c r="CH64" i="5"/>
  <c r="CB64" i="5" s="1"/>
  <c r="AT138" i="5"/>
  <c r="AT135" i="5"/>
  <c r="CH145" i="5"/>
  <c r="CB145" i="5" s="1"/>
  <c r="CJ145" i="5"/>
  <c r="CD145" i="5" s="1"/>
  <c r="CI145" i="5"/>
  <c r="CC145" i="5" s="1"/>
  <c r="CG145" i="5"/>
  <c r="CA145" i="5" s="1"/>
  <c r="CL145" i="5"/>
  <c r="CF145" i="5" s="1"/>
  <c r="AS21" i="5"/>
  <c r="AS17" i="5"/>
  <c r="CA13" i="5"/>
  <c r="AS13" i="5" s="1"/>
  <c r="CG78" i="5"/>
  <c r="CA78" i="5" s="1"/>
  <c r="CH78" i="5"/>
  <c r="CB78" i="5" s="1"/>
  <c r="CG70" i="5"/>
  <c r="CA70" i="5" s="1"/>
  <c r="CH70" i="5"/>
  <c r="CB70" i="5" s="1"/>
  <c r="AT143" i="5"/>
  <c r="AT137" i="5"/>
  <c r="AS25" i="5"/>
  <c r="AS22" i="5"/>
  <c r="AS18" i="5"/>
  <c r="AS14" i="5"/>
  <c r="AO63" i="5"/>
  <c r="A176" i="5"/>
  <c r="CG76" i="5"/>
  <c r="CA76" i="5" s="1"/>
  <c r="CH76" i="5"/>
  <c r="CB76" i="5" s="1"/>
  <c r="CG68" i="5"/>
  <c r="CA68" i="5" s="1"/>
  <c r="CH68" i="5"/>
  <c r="CB68" i="5" s="1"/>
  <c r="AR154" i="5"/>
  <c r="AT147" i="5"/>
  <c r="AT146" i="5"/>
  <c r="AT144" i="5"/>
  <c r="AS26" i="5"/>
  <c r="AS19" i="5"/>
  <c r="AS15" i="5"/>
  <c r="AO51" i="5"/>
  <c r="AO61" i="5"/>
  <c r="AT140" i="5"/>
  <c r="AO76" i="5" l="1"/>
  <c r="AO78" i="5"/>
  <c r="AO64" i="5"/>
  <c r="AO74" i="5"/>
  <c r="AO68" i="5"/>
  <c r="AO70" i="5"/>
  <c r="B176" i="5"/>
  <c r="AQ155" i="4" l="1"/>
  <c r="AP155" i="4"/>
  <c r="AO155" i="4"/>
  <c r="AN155" i="4"/>
  <c r="AM155" i="4"/>
  <c r="AL155" i="4"/>
  <c r="AK155" i="4"/>
  <c r="AJ155" i="4"/>
  <c r="AI155" i="4"/>
  <c r="AH155" i="4"/>
  <c r="AG155" i="4"/>
  <c r="AF155" i="4"/>
  <c r="AE155" i="4"/>
  <c r="AD155" i="4"/>
  <c r="AC155" i="4"/>
  <c r="AB155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 s="1"/>
  <c r="CL154" i="4"/>
  <c r="CF154" i="4" s="1"/>
  <c r="CG154" i="4"/>
  <c r="CA154" i="4" s="1"/>
  <c r="E154" i="4"/>
  <c r="D154" i="4"/>
  <c r="C154" i="4" s="1"/>
  <c r="CI154" i="4" s="1"/>
  <c r="CC154" i="4" s="1"/>
  <c r="CL153" i="4"/>
  <c r="CF153" i="4" s="1"/>
  <c r="CG153" i="4"/>
  <c r="CA153" i="4" s="1"/>
  <c r="E153" i="4"/>
  <c r="D153" i="4"/>
  <c r="C153" i="4" s="1"/>
  <c r="CI153" i="4" s="1"/>
  <c r="CC153" i="4" s="1"/>
  <c r="CL152" i="4"/>
  <c r="CF152" i="4" s="1"/>
  <c r="CG152" i="4"/>
  <c r="CA152" i="4" s="1"/>
  <c r="E152" i="4"/>
  <c r="D152" i="4"/>
  <c r="C152" i="4" s="1"/>
  <c r="CI152" i="4" s="1"/>
  <c r="CC152" i="4" s="1"/>
  <c r="CL147" i="4"/>
  <c r="CF147" i="4" s="1"/>
  <c r="CG147" i="4"/>
  <c r="CA147" i="4" s="1"/>
  <c r="E147" i="4"/>
  <c r="D147" i="4"/>
  <c r="C147" i="4" s="1"/>
  <c r="CI147" i="4" s="1"/>
  <c r="CC147" i="4" s="1"/>
  <c r="CL146" i="4"/>
  <c r="CF146" i="4" s="1"/>
  <c r="CG146" i="4"/>
  <c r="CA146" i="4" s="1"/>
  <c r="E146" i="4"/>
  <c r="D146" i="4"/>
  <c r="C146" i="4" s="1"/>
  <c r="CI146" i="4" s="1"/>
  <c r="CC146" i="4" s="1"/>
  <c r="AS145" i="4"/>
  <c r="AR145" i="4"/>
  <c r="AQ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E145" i="4" s="1"/>
  <c r="F145" i="4"/>
  <c r="D145" i="4" s="1"/>
  <c r="C145" i="4" s="1"/>
  <c r="E144" i="4"/>
  <c r="D144" i="4"/>
  <c r="C144" i="4"/>
  <c r="E143" i="4"/>
  <c r="C143" i="4" s="1"/>
  <c r="D143" i="4"/>
  <c r="E142" i="4"/>
  <c r="C142" i="4" s="1"/>
  <c r="D142" i="4"/>
  <c r="E141" i="4"/>
  <c r="D141" i="4"/>
  <c r="C141" i="4"/>
  <c r="E140" i="4"/>
  <c r="D140" i="4"/>
  <c r="C140" i="4"/>
  <c r="E139" i="4"/>
  <c r="C139" i="4" s="1"/>
  <c r="D139" i="4"/>
  <c r="E138" i="4"/>
  <c r="C138" i="4" s="1"/>
  <c r="D138" i="4"/>
  <c r="E137" i="4"/>
  <c r="D137" i="4"/>
  <c r="C137" i="4"/>
  <c r="E136" i="4"/>
  <c r="D136" i="4"/>
  <c r="C136" i="4"/>
  <c r="E135" i="4"/>
  <c r="C135" i="4" s="1"/>
  <c r="D135" i="4"/>
  <c r="B130" i="4"/>
  <c r="D126" i="4"/>
  <c r="B126" i="4" s="1"/>
  <c r="C126" i="4"/>
  <c r="D125" i="4"/>
  <c r="C125" i="4"/>
  <c r="B125" i="4" s="1"/>
  <c r="D124" i="4"/>
  <c r="C124" i="4"/>
  <c r="B124" i="4"/>
  <c r="D115" i="4"/>
  <c r="B115" i="4" s="1"/>
  <c r="C115" i="4"/>
  <c r="D110" i="4"/>
  <c r="C110" i="4"/>
  <c r="B110" i="4" s="1"/>
  <c r="D109" i="4"/>
  <c r="B109" i="4" s="1"/>
  <c r="C109" i="4"/>
  <c r="D104" i="4"/>
  <c r="C104" i="4"/>
  <c r="B104" i="4"/>
  <c r="E78" i="4"/>
  <c r="D78" i="4"/>
  <c r="C78" i="4" s="1"/>
  <c r="CG78" i="4" s="1"/>
  <c r="CA78" i="4" s="1"/>
  <c r="E77" i="4"/>
  <c r="D77" i="4"/>
  <c r="C77" i="4" s="1"/>
  <c r="CG77" i="4" s="1"/>
  <c r="CA77" i="4" s="1"/>
  <c r="E76" i="4"/>
  <c r="D76" i="4"/>
  <c r="C76" i="4" s="1"/>
  <c r="CG76" i="4" s="1"/>
  <c r="CA76" i="4" s="1"/>
  <c r="CH75" i="4"/>
  <c r="CB75" i="4" s="1"/>
  <c r="E75" i="4"/>
  <c r="D75" i="4"/>
  <c r="C75" i="4" s="1"/>
  <c r="CG75" i="4" s="1"/>
  <c r="CA75" i="4" s="1"/>
  <c r="AO75" i="4" s="1"/>
  <c r="E74" i="4"/>
  <c r="D74" i="4"/>
  <c r="C74" i="4" s="1"/>
  <c r="CG74" i="4" s="1"/>
  <c r="CA74" i="4" s="1"/>
  <c r="E73" i="4"/>
  <c r="D73" i="4"/>
  <c r="C73" i="4" s="1"/>
  <c r="CG73" i="4" s="1"/>
  <c r="CA73" i="4" s="1"/>
  <c r="E72" i="4"/>
  <c r="D72" i="4"/>
  <c r="C72" i="4" s="1"/>
  <c r="CG72" i="4" s="1"/>
  <c r="CA72" i="4" s="1"/>
  <c r="CH71" i="4"/>
  <c r="CB71" i="4" s="1"/>
  <c r="AO71" i="4" s="1"/>
  <c r="E71" i="4"/>
  <c r="D71" i="4"/>
  <c r="C71" i="4" s="1"/>
  <c r="CG71" i="4" s="1"/>
  <c r="CA71" i="4" s="1"/>
  <c r="CG70" i="4"/>
  <c r="CA70" i="4" s="1"/>
  <c r="AO70" i="4" s="1"/>
  <c r="E70" i="4"/>
  <c r="D70" i="4"/>
  <c r="C70" i="4" s="1"/>
  <c r="CH70" i="4" s="1"/>
  <c r="CB70" i="4" s="1"/>
  <c r="CG69" i="4"/>
  <c r="CA69" i="4" s="1"/>
  <c r="AO69" i="4" s="1"/>
  <c r="E69" i="4"/>
  <c r="D69" i="4"/>
  <c r="C69" i="4" s="1"/>
  <c r="CH69" i="4" s="1"/>
  <c r="CB69" i="4" s="1"/>
  <c r="CG68" i="4"/>
  <c r="CA68" i="4" s="1"/>
  <c r="AO68" i="4" s="1"/>
  <c r="E68" i="4"/>
  <c r="D68" i="4"/>
  <c r="C68" i="4" s="1"/>
  <c r="CH68" i="4" s="1"/>
  <c r="CB68" i="4" s="1"/>
  <c r="CG67" i="4"/>
  <c r="CA67" i="4" s="1"/>
  <c r="AO67" i="4" s="1"/>
  <c r="E67" i="4"/>
  <c r="D67" i="4"/>
  <c r="C67" i="4" s="1"/>
  <c r="CH67" i="4" s="1"/>
  <c r="CB67" i="4" s="1"/>
  <c r="CG66" i="4"/>
  <c r="CA66" i="4" s="1"/>
  <c r="AO66" i="4" s="1"/>
  <c r="E66" i="4"/>
  <c r="D66" i="4"/>
  <c r="C66" i="4" s="1"/>
  <c r="CH66" i="4" s="1"/>
  <c r="CB66" i="4" s="1"/>
  <c r="CG65" i="4"/>
  <c r="CA65" i="4" s="1"/>
  <c r="AO65" i="4" s="1"/>
  <c r="E65" i="4"/>
  <c r="D65" i="4"/>
  <c r="C65" i="4" s="1"/>
  <c r="CH65" i="4" s="1"/>
  <c r="CB65" i="4" s="1"/>
  <c r="CG64" i="4"/>
  <c r="CA64" i="4" s="1"/>
  <c r="AO64" i="4" s="1"/>
  <c r="E64" i="4"/>
  <c r="D64" i="4"/>
  <c r="C64" i="4" s="1"/>
  <c r="CH64" i="4" s="1"/>
  <c r="CB64" i="4" s="1"/>
  <c r="CG63" i="4"/>
  <c r="CA63" i="4" s="1"/>
  <c r="AO63" i="4" s="1"/>
  <c r="E63" i="4"/>
  <c r="D63" i="4"/>
  <c r="C63" i="4" s="1"/>
  <c r="CH63" i="4" s="1"/>
  <c r="CB63" i="4" s="1"/>
  <c r="E62" i="4"/>
  <c r="C62" i="4" s="1"/>
  <c r="D62" i="4"/>
  <c r="E61" i="4"/>
  <c r="D61" i="4"/>
  <c r="C61" i="4"/>
  <c r="CH61" i="4" s="1"/>
  <c r="CB61" i="4" s="1"/>
  <c r="E60" i="4"/>
  <c r="D60" i="4"/>
  <c r="C60" i="4"/>
  <c r="CH60" i="4" s="1"/>
  <c r="CB60" i="4" s="1"/>
  <c r="E59" i="4"/>
  <c r="C59" i="4" s="1"/>
  <c r="D59" i="4"/>
  <c r="E58" i="4"/>
  <c r="C58" i="4" s="1"/>
  <c r="D58" i="4"/>
  <c r="E57" i="4"/>
  <c r="D57" i="4"/>
  <c r="C57" i="4"/>
  <c r="CH57" i="4" s="1"/>
  <c r="CB57" i="4" s="1"/>
  <c r="E52" i="4"/>
  <c r="D52" i="4"/>
  <c r="C52" i="4"/>
  <c r="CH52" i="4" s="1"/>
  <c r="CB52" i="4" s="1"/>
  <c r="E51" i="4"/>
  <c r="C51" i="4" s="1"/>
  <c r="D51" i="4"/>
  <c r="M39" i="4"/>
  <c r="L39" i="4"/>
  <c r="K39" i="4"/>
  <c r="J39" i="4"/>
  <c r="I39" i="4"/>
  <c r="H39" i="4"/>
  <c r="G39" i="4"/>
  <c r="F39" i="4"/>
  <c r="D39" i="4"/>
  <c r="C39" i="4"/>
  <c r="E38" i="4"/>
  <c r="B38" i="4"/>
  <c r="E37" i="4"/>
  <c r="E39" i="4" s="1"/>
  <c r="B37" i="4"/>
  <c r="B39" i="4" s="1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D33" i="4"/>
  <c r="C33" i="4"/>
  <c r="G32" i="4"/>
  <c r="F32" i="4"/>
  <c r="E32" i="4" s="1"/>
  <c r="B32" i="4"/>
  <c r="B33" i="4" s="1"/>
  <c r="G31" i="4"/>
  <c r="F31" i="4"/>
  <c r="E31" i="4" s="1"/>
  <c r="E33" i="4" s="1"/>
  <c r="B31" i="4"/>
  <c r="E27" i="4"/>
  <c r="C27" i="4" s="1"/>
  <c r="D27" i="4"/>
  <c r="CI26" i="4"/>
  <c r="CC26" i="4" s="1"/>
  <c r="E26" i="4"/>
  <c r="D26" i="4"/>
  <c r="C26" i="4"/>
  <c r="CG26" i="4" s="1"/>
  <c r="CA26" i="4" s="1"/>
  <c r="E25" i="4"/>
  <c r="D25" i="4"/>
  <c r="C25" i="4"/>
  <c r="CI25" i="4" s="1"/>
  <c r="CC25" i="4" s="1"/>
  <c r="E24" i="4"/>
  <c r="D24" i="4"/>
  <c r="C24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D23" i="4" s="1"/>
  <c r="C23" i="4" s="1"/>
  <c r="G23" i="4"/>
  <c r="F23" i="4"/>
  <c r="E23" i="4"/>
  <c r="E22" i="4"/>
  <c r="D22" i="4"/>
  <c r="C22" i="4" s="1"/>
  <c r="E21" i="4"/>
  <c r="D21" i="4"/>
  <c r="C21" i="4" s="1"/>
  <c r="E20" i="4"/>
  <c r="D20" i="4"/>
  <c r="C20" i="4" s="1"/>
  <c r="E19" i="4"/>
  <c r="D19" i="4"/>
  <c r="C19" i="4" s="1"/>
  <c r="E18" i="4"/>
  <c r="D18" i="4"/>
  <c r="C18" i="4" s="1"/>
  <c r="E17" i="4"/>
  <c r="D17" i="4"/>
  <c r="C17" i="4" s="1"/>
  <c r="E16" i="4"/>
  <c r="D16" i="4"/>
  <c r="C16" i="4" s="1"/>
  <c r="E15" i="4"/>
  <c r="D15" i="4"/>
  <c r="C15" i="4" s="1"/>
  <c r="E14" i="4"/>
  <c r="D14" i="4"/>
  <c r="C14" i="4" s="1"/>
  <c r="E13" i="4"/>
  <c r="D13" i="4"/>
  <c r="C13" i="4" s="1"/>
  <c r="A5" i="4"/>
  <c r="A4" i="4"/>
  <c r="A3" i="4"/>
  <c r="A2" i="4"/>
  <c r="CI138" i="4" l="1"/>
  <c r="CC138" i="4" s="1"/>
  <c r="CL138" i="4"/>
  <c r="CF138" i="4" s="1"/>
  <c r="CG138" i="4"/>
  <c r="CA138" i="4" s="1"/>
  <c r="CJ138" i="4"/>
  <c r="CD138" i="4" s="1"/>
  <c r="CH138" i="4"/>
  <c r="CB138" i="4" s="1"/>
  <c r="CH145" i="4"/>
  <c r="CB145" i="4" s="1"/>
  <c r="CJ145" i="4"/>
  <c r="CD145" i="4" s="1"/>
  <c r="CI145" i="4"/>
  <c r="CC145" i="4" s="1"/>
  <c r="CL145" i="4"/>
  <c r="CF145" i="4" s="1"/>
  <c r="CG145" i="4"/>
  <c r="CA145" i="4" s="1"/>
  <c r="CI16" i="4"/>
  <c r="CC16" i="4" s="1"/>
  <c r="CL16" i="4"/>
  <c r="CF16" i="4" s="1"/>
  <c r="CK16" i="4"/>
  <c r="CE16" i="4" s="1"/>
  <c r="CG16" i="4"/>
  <c r="CA16" i="4" s="1"/>
  <c r="CJ16" i="4"/>
  <c r="CD16" i="4" s="1"/>
  <c r="CH16" i="4"/>
  <c r="CB16" i="4" s="1"/>
  <c r="CL22" i="4"/>
  <c r="CF22" i="4" s="1"/>
  <c r="CH22" i="4"/>
  <c r="CB22" i="4" s="1"/>
  <c r="CJ22" i="4"/>
  <c r="CD22" i="4" s="1"/>
  <c r="CI22" i="4"/>
  <c r="CC22" i="4" s="1"/>
  <c r="CG22" i="4"/>
  <c r="CA22" i="4" s="1"/>
  <c r="CK22" i="4"/>
  <c r="CE22" i="4" s="1"/>
  <c r="CL135" i="4"/>
  <c r="CF135" i="4" s="1"/>
  <c r="CG135" i="4"/>
  <c r="CA135" i="4" s="1"/>
  <c r="AT135" i="4" s="1"/>
  <c r="CI135" i="4"/>
  <c r="CC135" i="4" s="1"/>
  <c r="CJ135" i="4"/>
  <c r="CD135" i="4" s="1"/>
  <c r="CH135" i="4"/>
  <c r="CB135" i="4" s="1"/>
  <c r="CL143" i="4"/>
  <c r="CF143" i="4" s="1"/>
  <c r="CG143" i="4"/>
  <c r="CA143" i="4" s="1"/>
  <c r="CI143" i="4"/>
  <c r="CC143" i="4" s="1"/>
  <c r="CJ143" i="4"/>
  <c r="CD143" i="4" s="1"/>
  <c r="CH143" i="4"/>
  <c r="CB143" i="4" s="1"/>
  <c r="CI14" i="4"/>
  <c r="CC14" i="4" s="1"/>
  <c r="CL14" i="4"/>
  <c r="CF14" i="4" s="1"/>
  <c r="CK14" i="4"/>
  <c r="CE14" i="4" s="1"/>
  <c r="CG14" i="4"/>
  <c r="CA14" i="4" s="1"/>
  <c r="AS14" i="4" s="1"/>
  <c r="CJ14" i="4"/>
  <c r="CD14" i="4" s="1"/>
  <c r="CH14" i="4"/>
  <c r="CB14" i="4" s="1"/>
  <c r="CI18" i="4"/>
  <c r="CC18" i="4" s="1"/>
  <c r="CL18" i="4"/>
  <c r="CF18" i="4" s="1"/>
  <c r="CK18" i="4"/>
  <c r="CE18" i="4" s="1"/>
  <c r="CG18" i="4"/>
  <c r="CA18" i="4" s="1"/>
  <c r="CJ18" i="4"/>
  <c r="CD18" i="4" s="1"/>
  <c r="CH18" i="4"/>
  <c r="CB18" i="4" s="1"/>
  <c r="CL20" i="4"/>
  <c r="CF20" i="4" s="1"/>
  <c r="CH20" i="4"/>
  <c r="CB20" i="4" s="1"/>
  <c r="CJ20" i="4"/>
  <c r="CD20" i="4" s="1"/>
  <c r="CI20" i="4"/>
  <c r="CC20" i="4" s="1"/>
  <c r="CG20" i="4"/>
  <c r="CA20" i="4" s="1"/>
  <c r="CK20" i="4"/>
  <c r="CE20" i="4" s="1"/>
  <c r="CH51" i="4"/>
  <c r="CB51" i="4" s="1"/>
  <c r="CG51" i="4"/>
  <c r="CA51" i="4" s="1"/>
  <c r="CH58" i="4"/>
  <c r="CB58" i="4" s="1"/>
  <c r="CG58" i="4"/>
  <c r="CA58" i="4" s="1"/>
  <c r="A176" i="4"/>
  <c r="CL23" i="4"/>
  <c r="CF23" i="4" s="1"/>
  <c r="CH23" i="4"/>
  <c r="CI23" i="4"/>
  <c r="CC23" i="4" s="1"/>
  <c r="CG23" i="4"/>
  <c r="CK23" i="4"/>
  <c r="CE23" i="4" s="1"/>
  <c r="CJ23" i="4"/>
  <c r="CD23" i="4" s="1"/>
  <c r="CJ27" i="4"/>
  <c r="CD27" i="4" s="1"/>
  <c r="CL27" i="4"/>
  <c r="CF27" i="4" s="1"/>
  <c r="CH27" i="4"/>
  <c r="CB27" i="4" s="1"/>
  <c r="CI27" i="4"/>
  <c r="CC27" i="4" s="1"/>
  <c r="CK27" i="4"/>
  <c r="CE27" i="4" s="1"/>
  <c r="CG27" i="4"/>
  <c r="CA27" i="4" s="1"/>
  <c r="AS27" i="4" s="1"/>
  <c r="CH115" i="4"/>
  <c r="CB115" i="4" s="1"/>
  <c r="CG115" i="4"/>
  <c r="CA115" i="4" s="1"/>
  <c r="CL139" i="4"/>
  <c r="CF139" i="4" s="1"/>
  <c r="CG139" i="4"/>
  <c r="CA139" i="4" s="1"/>
  <c r="CI139" i="4"/>
  <c r="CC139" i="4" s="1"/>
  <c r="CJ139" i="4"/>
  <c r="CD139" i="4" s="1"/>
  <c r="CH139" i="4"/>
  <c r="CB139" i="4" s="1"/>
  <c r="CI142" i="4"/>
  <c r="CC142" i="4" s="1"/>
  <c r="CL142" i="4"/>
  <c r="CF142" i="4" s="1"/>
  <c r="CG142" i="4"/>
  <c r="CA142" i="4" s="1"/>
  <c r="CJ142" i="4"/>
  <c r="CD142" i="4" s="1"/>
  <c r="CH142" i="4"/>
  <c r="CB142" i="4" s="1"/>
  <c r="CI13" i="4"/>
  <c r="CC13" i="4" s="1"/>
  <c r="CL13" i="4"/>
  <c r="CF13" i="4" s="1"/>
  <c r="CK13" i="4"/>
  <c r="CE13" i="4" s="1"/>
  <c r="CG13" i="4"/>
  <c r="CJ13" i="4"/>
  <c r="CD13" i="4" s="1"/>
  <c r="CH13" i="4"/>
  <c r="CB13" i="4" s="1"/>
  <c r="CI15" i="4"/>
  <c r="CC15" i="4" s="1"/>
  <c r="CL15" i="4"/>
  <c r="CF15" i="4" s="1"/>
  <c r="CK15" i="4"/>
  <c r="CE15" i="4" s="1"/>
  <c r="CG15" i="4"/>
  <c r="CA15" i="4" s="1"/>
  <c r="CJ15" i="4"/>
  <c r="CD15" i="4" s="1"/>
  <c r="CH15" i="4"/>
  <c r="CB15" i="4" s="1"/>
  <c r="CI17" i="4"/>
  <c r="CC17" i="4" s="1"/>
  <c r="CL17" i="4"/>
  <c r="CF17" i="4" s="1"/>
  <c r="CK17" i="4"/>
  <c r="CE17" i="4" s="1"/>
  <c r="CG17" i="4"/>
  <c r="CA17" i="4" s="1"/>
  <c r="CJ17" i="4"/>
  <c r="CD17" i="4" s="1"/>
  <c r="CH17" i="4"/>
  <c r="CB17" i="4" s="1"/>
  <c r="CI19" i="4"/>
  <c r="CC19" i="4" s="1"/>
  <c r="CL19" i="4"/>
  <c r="CF19" i="4" s="1"/>
  <c r="CK19" i="4"/>
  <c r="CE19" i="4" s="1"/>
  <c r="CG19" i="4"/>
  <c r="CA19" i="4" s="1"/>
  <c r="CJ19" i="4"/>
  <c r="CD19" i="4" s="1"/>
  <c r="CH19" i="4"/>
  <c r="CB19" i="4" s="1"/>
  <c r="CL21" i="4"/>
  <c r="CF21" i="4" s="1"/>
  <c r="CH21" i="4"/>
  <c r="CB21" i="4" s="1"/>
  <c r="CJ21" i="4"/>
  <c r="CD21" i="4" s="1"/>
  <c r="CG21" i="4"/>
  <c r="CA21" i="4" s="1"/>
  <c r="CK21" i="4"/>
  <c r="CE21" i="4" s="1"/>
  <c r="CI21" i="4"/>
  <c r="CC21" i="4" s="1"/>
  <c r="CH59" i="4"/>
  <c r="CB59" i="4" s="1"/>
  <c r="CG59" i="4"/>
  <c r="CA59" i="4" s="1"/>
  <c r="CH62" i="4"/>
  <c r="CB62" i="4" s="1"/>
  <c r="CG62" i="4"/>
  <c r="CA62" i="4" s="1"/>
  <c r="CL24" i="4"/>
  <c r="CF24" i="4" s="1"/>
  <c r="CH24" i="4"/>
  <c r="CB24" i="4" s="1"/>
  <c r="CG24" i="4"/>
  <c r="CA24" i="4" s="1"/>
  <c r="CK25" i="4"/>
  <c r="CE25" i="4" s="1"/>
  <c r="CJ24" i="4"/>
  <c r="CD24" i="4" s="1"/>
  <c r="CG25" i="4"/>
  <c r="CA25" i="4" s="1"/>
  <c r="CK24" i="4"/>
  <c r="CE24" i="4" s="1"/>
  <c r="CH77" i="4"/>
  <c r="CB77" i="4" s="1"/>
  <c r="AO77" i="4" s="1"/>
  <c r="CJ25" i="4"/>
  <c r="CD25" i="4" s="1"/>
  <c r="CL25" i="4"/>
  <c r="CF25" i="4" s="1"/>
  <c r="CH25" i="4"/>
  <c r="CB25" i="4" s="1"/>
  <c r="F33" i="4"/>
  <c r="CG52" i="4"/>
  <c r="CA52" i="4" s="1"/>
  <c r="AO52" i="4" s="1"/>
  <c r="CG60" i="4"/>
  <c r="CA60" i="4" s="1"/>
  <c r="AO60" i="4" s="1"/>
  <c r="CI136" i="4"/>
  <c r="CC136" i="4" s="1"/>
  <c r="CL136" i="4"/>
  <c r="CF136" i="4" s="1"/>
  <c r="CG136" i="4"/>
  <c r="CA136" i="4" s="1"/>
  <c r="CJ136" i="4"/>
  <c r="CD136" i="4" s="1"/>
  <c r="CH136" i="4"/>
  <c r="CB136" i="4" s="1"/>
  <c r="CI140" i="4"/>
  <c r="CC140" i="4" s="1"/>
  <c r="CL140" i="4"/>
  <c r="CF140" i="4" s="1"/>
  <c r="CG140" i="4"/>
  <c r="CA140" i="4" s="1"/>
  <c r="CJ140" i="4"/>
  <c r="CD140" i="4" s="1"/>
  <c r="CH140" i="4"/>
  <c r="CB140" i="4" s="1"/>
  <c r="CI144" i="4"/>
  <c r="CC144" i="4" s="1"/>
  <c r="CL144" i="4"/>
  <c r="CF144" i="4" s="1"/>
  <c r="CG144" i="4"/>
  <c r="CA144" i="4" s="1"/>
  <c r="AT144" i="4" s="1"/>
  <c r="CJ144" i="4"/>
  <c r="CD144" i="4" s="1"/>
  <c r="CH144" i="4"/>
  <c r="CB144" i="4" s="1"/>
  <c r="CI24" i="4"/>
  <c r="CC24" i="4" s="1"/>
  <c r="CJ26" i="4"/>
  <c r="CD26" i="4" s="1"/>
  <c r="CL26" i="4"/>
  <c r="CF26" i="4" s="1"/>
  <c r="CH26" i="4"/>
  <c r="CB26" i="4" s="1"/>
  <c r="AS26" i="4" s="1"/>
  <c r="CK26" i="4"/>
  <c r="CE26" i="4" s="1"/>
  <c r="CG57" i="4"/>
  <c r="CA57" i="4" s="1"/>
  <c r="AO57" i="4" s="1"/>
  <c r="CG61" i="4"/>
  <c r="CA61" i="4" s="1"/>
  <c r="AO61" i="4" s="1"/>
  <c r="CH73" i="4"/>
  <c r="CB73" i="4" s="1"/>
  <c r="AO73" i="4" s="1"/>
  <c r="CL137" i="4"/>
  <c r="CF137" i="4" s="1"/>
  <c r="CG137" i="4"/>
  <c r="CA137" i="4" s="1"/>
  <c r="CI137" i="4"/>
  <c r="CC137" i="4" s="1"/>
  <c r="CJ137" i="4"/>
  <c r="CD137" i="4" s="1"/>
  <c r="CH137" i="4"/>
  <c r="CB137" i="4" s="1"/>
  <c r="CL141" i="4"/>
  <c r="CF141" i="4" s="1"/>
  <c r="CG141" i="4"/>
  <c r="CA141" i="4" s="1"/>
  <c r="AT141" i="4" s="1"/>
  <c r="CI141" i="4"/>
  <c r="CC141" i="4" s="1"/>
  <c r="CJ141" i="4"/>
  <c r="CD141" i="4" s="1"/>
  <c r="CH141" i="4"/>
  <c r="CB141" i="4" s="1"/>
  <c r="CH74" i="4"/>
  <c r="CB74" i="4" s="1"/>
  <c r="AO74" i="4" s="1"/>
  <c r="CH78" i="4"/>
  <c r="CB78" i="4" s="1"/>
  <c r="AO78" i="4" s="1"/>
  <c r="CH72" i="4"/>
  <c r="CB72" i="4" s="1"/>
  <c r="AO72" i="4" s="1"/>
  <c r="CH76" i="4"/>
  <c r="CB76" i="4" s="1"/>
  <c r="AO76" i="4" s="1"/>
  <c r="CJ146" i="4"/>
  <c r="CD146" i="4" s="1"/>
  <c r="CH146" i="4"/>
  <c r="CB146" i="4" s="1"/>
  <c r="AT146" i="4" s="1"/>
  <c r="CH147" i="4"/>
  <c r="CB147" i="4" s="1"/>
  <c r="AT147" i="4" s="1"/>
  <c r="CJ147" i="4"/>
  <c r="CD147" i="4" s="1"/>
  <c r="CJ152" i="4"/>
  <c r="CD152" i="4" s="1"/>
  <c r="CH152" i="4"/>
  <c r="CB152" i="4" s="1"/>
  <c r="AR152" i="4" s="1"/>
  <c r="CH153" i="4"/>
  <c r="CB153" i="4" s="1"/>
  <c r="AR153" i="4" s="1"/>
  <c r="CJ153" i="4"/>
  <c r="CD153" i="4" s="1"/>
  <c r="CJ154" i="4"/>
  <c r="CD154" i="4" s="1"/>
  <c r="CH154" i="4"/>
  <c r="CB154" i="4" s="1"/>
  <c r="AR154" i="4" s="1"/>
  <c r="AT137" i="4" l="1"/>
  <c r="AT140" i="4"/>
  <c r="AO62" i="4"/>
  <c r="AS19" i="4"/>
  <c r="AS15" i="4"/>
  <c r="AT142" i="4"/>
  <c r="AN115" i="4"/>
  <c r="AO58" i="4"/>
  <c r="AT138" i="4"/>
  <c r="AT136" i="4"/>
  <c r="AS24" i="4"/>
  <c r="AS18" i="4"/>
  <c r="AS16" i="4"/>
  <c r="AS25" i="4"/>
  <c r="AO59" i="4"/>
  <c r="AS21" i="4"/>
  <c r="AS17" i="4"/>
  <c r="B176" i="4"/>
  <c r="CA13" i="4"/>
  <c r="AS13" i="4" s="1"/>
  <c r="AT139" i="4"/>
  <c r="AO51" i="4"/>
  <c r="AS20" i="4"/>
  <c r="AT143" i="4"/>
  <c r="AS22" i="4"/>
  <c r="AQ155" i="3" l="1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D155" i="3" s="1"/>
  <c r="E155" i="3"/>
  <c r="E154" i="3"/>
  <c r="D154" i="3"/>
  <c r="C154" i="3" s="1"/>
  <c r="CI153" i="3"/>
  <c r="CC153" i="3" s="1"/>
  <c r="E153" i="3"/>
  <c r="C153" i="3" s="1"/>
  <c r="D153" i="3"/>
  <c r="CJ152" i="3"/>
  <c r="CD152" i="3" s="1"/>
  <c r="E152" i="3"/>
  <c r="D152" i="3"/>
  <c r="C152" i="3" s="1"/>
  <c r="E147" i="3"/>
  <c r="C147" i="3" s="1"/>
  <c r="D147" i="3"/>
  <c r="E146" i="3"/>
  <c r="D146" i="3"/>
  <c r="C146" i="3" s="1"/>
  <c r="CJ146" i="3" s="1"/>
  <c r="CD146" i="3" s="1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D145" i="3" s="1"/>
  <c r="C145" i="3" s="1"/>
  <c r="E145" i="3"/>
  <c r="E144" i="3"/>
  <c r="D144" i="3"/>
  <c r="C144" i="3"/>
  <c r="CJ144" i="3" s="1"/>
  <c r="CD144" i="3" s="1"/>
  <c r="CI143" i="3"/>
  <c r="CC143" i="3"/>
  <c r="E143" i="3"/>
  <c r="D143" i="3"/>
  <c r="C143" i="3" s="1"/>
  <c r="CJ142" i="3"/>
  <c r="CD142" i="3" s="1"/>
  <c r="CG142" i="3"/>
  <c r="CA142" i="3" s="1"/>
  <c r="E142" i="3"/>
  <c r="D142" i="3"/>
  <c r="C142" i="3"/>
  <c r="E141" i="3"/>
  <c r="D141" i="3"/>
  <c r="C141" i="3" s="1"/>
  <c r="CI141" i="3" s="1"/>
  <c r="CC141" i="3" s="1"/>
  <c r="CJ140" i="3"/>
  <c r="CD140" i="3" s="1"/>
  <c r="CG140" i="3"/>
  <c r="CA140" i="3"/>
  <c r="E140" i="3"/>
  <c r="D140" i="3"/>
  <c r="C140" i="3"/>
  <c r="E139" i="3"/>
  <c r="D139" i="3"/>
  <c r="C139" i="3" s="1"/>
  <c r="CI139" i="3" s="1"/>
  <c r="CC139" i="3" s="1"/>
  <c r="E138" i="3"/>
  <c r="D138" i="3"/>
  <c r="C138" i="3"/>
  <c r="CG138" i="3" s="1"/>
  <c r="CA138" i="3" s="1"/>
  <c r="CI137" i="3"/>
  <c r="CC137" i="3" s="1"/>
  <c r="E137" i="3"/>
  <c r="D137" i="3"/>
  <c r="C137" i="3" s="1"/>
  <c r="E136" i="3"/>
  <c r="D136" i="3"/>
  <c r="C136" i="3"/>
  <c r="CJ136" i="3" s="1"/>
  <c r="CD136" i="3" s="1"/>
  <c r="E135" i="3"/>
  <c r="D135" i="3"/>
  <c r="C135" i="3" s="1"/>
  <c r="B130" i="3"/>
  <c r="D126" i="3"/>
  <c r="C126" i="3"/>
  <c r="D125" i="3"/>
  <c r="C125" i="3"/>
  <c r="B125" i="3"/>
  <c r="D124" i="3"/>
  <c r="C124" i="3"/>
  <c r="B124" i="3" s="1"/>
  <c r="CA115" i="3"/>
  <c r="D115" i="3"/>
  <c r="C115" i="3"/>
  <c r="B115" i="3"/>
  <c r="CG115" i="3" s="1"/>
  <c r="D110" i="3"/>
  <c r="C110" i="3"/>
  <c r="B110" i="3"/>
  <c r="D109" i="3"/>
  <c r="C109" i="3"/>
  <c r="B109" i="3" s="1"/>
  <c r="D104" i="3"/>
  <c r="C104" i="3"/>
  <c r="B104" i="3"/>
  <c r="E78" i="3"/>
  <c r="D78" i="3"/>
  <c r="C78" i="3"/>
  <c r="CH78" i="3" s="1"/>
  <c r="CB78" i="3" s="1"/>
  <c r="E77" i="3"/>
  <c r="C77" i="3" s="1"/>
  <c r="D77" i="3"/>
  <c r="E76" i="3"/>
  <c r="C76" i="3" s="1"/>
  <c r="D76" i="3"/>
  <c r="E75" i="3"/>
  <c r="D75" i="3"/>
  <c r="C75" i="3"/>
  <c r="E74" i="3"/>
  <c r="D74" i="3"/>
  <c r="C74" i="3"/>
  <c r="CH74" i="3" s="1"/>
  <c r="CB74" i="3" s="1"/>
  <c r="E73" i="3"/>
  <c r="C73" i="3" s="1"/>
  <c r="D73" i="3"/>
  <c r="E72" i="3"/>
  <c r="C72" i="3" s="1"/>
  <c r="D72" i="3"/>
  <c r="E71" i="3"/>
  <c r="D71" i="3"/>
  <c r="C71" i="3"/>
  <c r="E70" i="3"/>
  <c r="D70" i="3"/>
  <c r="C70" i="3"/>
  <c r="CH70" i="3" s="1"/>
  <c r="CB70" i="3" s="1"/>
  <c r="E69" i="3"/>
  <c r="C69" i="3" s="1"/>
  <c r="D69" i="3"/>
  <c r="E68" i="3"/>
  <c r="C68" i="3" s="1"/>
  <c r="D68" i="3"/>
  <c r="E67" i="3"/>
  <c r="D67" i="3"/>
  <c r="C67" i="3"/>
  <c r="E66" i="3"/>
  <c r="D66" i="3"/>
  <c r="C66" i="3"/>
  <c r="CH66" i="3" s="1"/>
  <c r="CB66" i="3" s="1"/>
  <c r="E65" i="3"/>
  <c r="C65" i="3" s="1"/>
  <c r="D65" i="3"/>
  <c r="E64" i="3"/>
  <c r="C64" i="3" s="1"/>
  <c r="D64" i="3"/>
  <c r="E63" i="3"/>
  <c r="D63" i="3"/>
  <c r="C63" i="3"/>
  <c r="E62" i="3"/>
  <c r="D62" i="3"/>
  <c r="C62" i="3"/>
  <c r="CG62" i="3" s="1"/>
  <c r="CA62" i="3" s="1"/>
  <c r="CH61" i="3"/>
  <c r="CB61" i="3" s="1"/>
  <c r="E61" i="3"/>
  <c r="D61" i="3"/>
  <c r="C61" i="3"/>
  <c r="CG61" i="3" s="1"/>
  <c r="CA61" i="3" s="1"/>
  <c r="E60" i="3"/>
  <c r="D60" i="3"/>
  <c r="C60" i="3" s="1"/>
  <c r="E59" i="3"/>
  <c r="D59" i="3"/>
  <c r="C59" i="3"/>
  <c r="CG59" i="3" s="1"/>
  <c r="CA59" i="3" s="1"/>
  <c r="E58" i="3"/>
  <c r="D58" i="3"/>
  <c r="C58" i="3"/>
  <c r="CG58" i="3" s="1"/>
  <c r="CA58" i="3" s="1"/>
  <c r="CH57" i="3"/>
  <c r="CB57" i="3" s="1"/>
  <c r="E57" i="3"/>
  <c r="D57" i="3"/>
  <c r="C57" i="3"/>
  <c r="CG57" i="3" s="1"/>
  <c r="CA57" i="3" s="1"/>
  <c r="E52" i="3"/>
  <c r="D52" i="3"/>
  <c r="C52" i="3" s="1"/>
  <c r="E51" i="3"/>
  <c r="D51" i="3"/>
  <c r="C51" i="3"/>
  <c r="CG51" i="3" s="1"/>
  <c r="CA51" i="3" s="1"/>
  <c r="M39" i="3"/>
  <c r="L39" i="3"/>
  <c r="K39" i="3"/>
  <c r="J39" i="3"/>
  <c r="I39" i="3"/>
  <c r="H39" i="3"/>
  <c r="G39" i="3"/>
  <c r="F39" i="3"/>
  <c r="D39" i="3"/>
  <c r="C39" i="3"/>
  <c r="E38" i="3"/>
  <c r="B38" i="3"/>
  <c r="E37" i="3"/>
  <c r="E39" i="3" s="1"/>
  <c r="B37" i="3"/>
  <c r="B39" i="3" s="1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D33" i="3"/>
  <c r="C33" i="3"/>
  <c r="G32" i="3"/>
  <c r="F32" i="3"/>
  <c r="E32" i="3"/>
  <c r="B32" i="3"/>
  <c r="G31" i="3"/>
  <c r="F31" i="3"/>
  <c r="E31" i="3"/>
  <c r="E33" i="3" s="1"/>
  <c r="B31" i="3"/>
  <c r="B33" i="3" s="1"/>
  <c r="E27" i="3"/>
  <c r="D27" i="3"/>
  <c r="C27" i="3" s="1"/>
  <c r="CJ26" i="3"/>
  <c r="CI26" i="3"/>
  <c r="CC26" i="3" s="1"/>
  <c r="CD26" i="3"/>
  <c r="E26" i="3"/>
  <c r="D26" i="3"/>
  <c r="C26" i="3"/>
  <c r="CJ25" i="3"/>
  <c r="CD25" i="3" s="1"/>
  <c r="E25" i="3"/>
  <c r="D25" i="3"/>
  <c r="C25" i="3"/>
  <c r="E24" i="3"/>
  <c r="D24" i="3"/>
  <c r="C24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D23" i="3" s="1"/>
  <c r="C23" i="3" s="1"/>
  <c r="G23" i="3"/>
  <c r="E23" i="3" s="1"/>
  <c r="F23" i="3"/>
  <c r="E22" i="3"/>
  <c r="D22" i="3"/>
  <c r="C22" i="3" s="1"/>
  <c r="E21" i="3"/>
  <c r="D21" i="3"/>
  <c r="C21" i="3" s="1"/>
  <c r="E20" i="3"/>
  <c r="D20" i="3"/>
  <c r="C20" i="3"/>
  <c r="E19" i="3"/>
  <c r="D19" i="3"/>
  <c r="C19" i="3"/>
  <c r="CL19" i="3" s="1"/>
  <c r="CF19" i="3" s="1"/>
  <c r="E18" i="3"/>
  <c r="D18" i="3"/>
  <c r="C18" i="3"/>
  <c r="CL18" i="3" s="1"/>
  <c r="CF18" i="3" s="1"/>
  <c r="E17" i="3"/>
  <c r="D17" i="3"/>
  <c r="C17" i="3"/>
  <c r="CL17" i="3" s="1"/>
  <c r="CF17" i="3" s="1"/>
  <c r="E16" i="3"/>
  <c r="D16" i="3"/>
  <c r="C16" i="3"/>
  <c r="CL16" i="3" s="1"/>
  <c r="CF16" i="3" s="1"/>
  <c r="E15" i="3"/>
  <c r="D15" i="3"/>
  <c r="C15" i="3"/>
  <c r="CL15" i="3" s="1"/>
  <c r="CF15" i="3" s="1"/>
  <c r="E14" i="3"/>
  <c r="D14" i="3"/>
  <c r="C14" i="3"/>
  <c r="CL14" i="3" s="1"/>
  <c r="CF14" i="3" s="1"/>
  <c r="E13" i="3"/>
  <c r="D13" i="3"/>
  <c r="C13" i="3"/>
  <c r="CL13" i="3" s="1"/>
  <c r="CF13" i="3" s="1"/>
  <c r="A5" i="3"/>
  <c r="A4" i="3"/>
  <c r="A3" i="3"/>
  <c r="A2" i="3"/>
  <c r="CG52" i="3" l="1"/>
  <c r="CA52" i="3" s="1"/>
  <c r="AO52" i="3" s="1"/>
  <c r="CH52" i="3"/>
  <c r="CB52" i="3" s="1"/>
  <c r="CG60" i="3"/>
  <c r="CA60" i="3" s="1"/>
  <c r="CH60" i="3"/>
  <c r="CB60" i="3" s="1"/>
  <c r="CK22" i="3"/>
  <c r="CE22" i="3" s="1"/>
  <c r="CG22" i="3"/>
  <c r="CA22" i="3" s="1"/>
  <c r="CL22" i="3"/>
  <c r="CF22" i="3" s="1"/>
  <c r="CH22" i="3"/>
  <c r="CB22" i="3" s="1"/>
  <c r="CJ22" i="3"/>
  <c r="CD22" i="3" s="1"/>
  <c r="CI22" i="3"/>
  <c r="CC22" i="3" s="1"/>
  <c r="CK23" i="3"/>
  <c r="CE23" i="3" s="1"/>
  <c r="CG23" i="3"/>
  <c r="CL23" i="3"/>
  <c r="CF23" i="3" s="1"/>
  <c r="CI23" i="3"/>
  <c r="CC23" i="3" s="1"/>
  <c r="CH23" i="3"/>
  <c r="CJ23" i="3"/>
  <c r="CD23" i="3" s="1"/>
  <c r="CH64" i="3"/>
  <c r="CB64" i="3" s="1"/>
  <c r="CG64" i="3"/>
  <c r="CA64" i="3" s="1"/>
  <c r="CH69" i="3"/>
  <c r="CB69" i="3" s="1"/>
  <c r="CG69" i="3"/>
  <c r="CA69" i="3" s="1"/>
  <c r="AO69" i="3" s="1"/>
  <c r="CH72" i="3"/>
  <c r="CB72" i="3" s="1"/>
  <c r="CG72" i="3"/>
  <c r="CA72" i="3" s="1"/>
  <c r="CH77" i="3"/>
  <c r="CB77" i="3" s="1"/>
  <c r="CG77" i="3"/>
  <c r="CA77" i="3" s="1"/>
  <c r="AO77" i="3" s="1"/>
  <c r="AO57" i="3"/>
  <c r="AO61" i="3"/>
  <c r="CL147" i="3"/>
  <c r="CF147" i="3" s="1"/>
  <c r="CG147" i="3"/>
  <c r="CA147" i="3" s="1"/>
  <c r="CI147" i="3"/>
  <c r="CC147" i="3" s="1"/>
  <c r="CJ147" i="3"/>
  <c r="CD147" i="3" s="1"/>
  <c r="CH147" i="3"/>
  <c r="CB147" i="3" s="1"/>
  <c r="CK21" i="3"/>
  <c r="CE21" i="3" s="1"/>
  <c r="CG21" i="3"/>
  <c r="CA21" i="3" s="1"/>
  <c r="AS21" i="3" s="1"/>
  <c r="CH21" i="3"/>
  <c r="CB21" i="3" s="1"/>
  <c r="CJ21" i="3"/>
  <c r="CD21" i="3" s="1"/>
  <c r="CL21" i="3"/>
  <c r="CF21" i="3" s="1"/>
  <c r="CI21" i="3"/>
  <c r="CC21" i="3" s="1"/>
  <c r="CK27" i="3"/>
  <c r="CE27" i="3" s="1"/>
  <c r="CG27" i="3"/>
  <c r="CA27" i="3" s="1"/>
  <c r="CL27" i="3"/>
  <c r="CF27" i="3" s="1"/>
  <c r="CI27" i="3"/>
  <c r="CC27" i="3" s="1"/>
  <c r="CJ27" i="3"/>
  <c r="CD27" i="3" s="1"/>
  <c r="CH27" i="3"/>
  <c r="CB27" i="3" s="1"/>
  <c r="CH65" i="3"/>
  <c r="CB65" i="3" s="1"/>
  <c r="CG65" i="3"/>
  <c r="CA65" i="3" s="1"/>
  <c r="AO65" i="3" s="1"/>
  <c r="CH68" i="3"/>
  <c r="CB68" i="3" s="1"/>
  <c r="CG68" i="3"/>
  <c r="CA68" i="3" s="1"/>
  <c r="CH73" i="3"/>
  <c r="CB73" i="3" s="1"/>
  <c r="CG73" i="3"/>
  <c r="CA73" i="3" s="1"/>
  <c r="AO73" i="3" s="1"/>
  <c r="CH76" i="3"/>
  <c r="CB76" i="3" s="1"/>
  <c r="CG76" i="3"/>
  <c r="CA76" i="3" s="1"/>
  <c r="CL145" i="3"/>
  <c r="CF145" i="3" s="1"/>
  <c r="CG145" i="3"/>
  <c r="CA145" i="3" s="1"/>
  <c r="CI145" i="3"/>
  <c r="CC145" i="3" s="1"/>
  <c r="CH145" i="3"/>
  <c r="CB145" i="3" s="1"/>
  <c r="CJ145" i="3"/>
  <c r="CD145" i="3" s="1"/>
  <c r="CI13" i="3"/>
  <c r="CC13" i="3" s="1"/>
  <c r="CI15" i="3"/>
  <c r="CC15" i="3" s="1"/>
  <c r="CI16" i="3"/>
  <c r="CC16" i="3" s="1"/>
  <c r="CI18" i="3"/>
  <c r="CC18" i="3" s="1"/>
  <c r="CK20" i="3"/>
  <c r="CE20" i="3" s="1"/>
  <c r="CG20" i="3"/>
  <c r="CA20" i="3" s="1"/>
  <c r="CJ20" i="3"/>
  <c r="CD20" i="3" s="1"/>
  <c r="CK24" i="3"/>
  <c r="CE24" i="3" s="1"/>
  <c r="CG24" i="3"/>
  <c r="CA24" i="3" s="1"/>
  <c r="AS24" i="3" s="1"/>
  <c r="CL24" i="3"/>
  <c r="CF24" i="3" s="1"/>
  <c r="CG78" i="3"/>
  <c r="CA78" i="3" s="1"/>
  <c r="AO78" i="3" s="1"/>
  <c r="CJ13" i="3"/>
  <c r="CD13" i="3" s="1"/>
  <c r="CJ14" i="3"/>
  <c r="CD14" i="3" s="1"/>
  <c r="CJ15" i="3"/>
  <c r="CD15" i="3" s="1"/>
  <c r="CJ16" i="3"/>
  <c r="CD16" i="3" s="1"/>
  <c r="CJ17" i="3"/>
  <c r="CD17" i="3" s="1"/>
  <c r="CJ18" i="3"/>
  <c r="CD18" i="3" s="1"/>
  <c r="CH24" i="3"/>
  <c r="CB24" i="3" s="1"/>
  <c r="CK25" i="3"/>
  <c r="CE25" i="3" s="1"/>
  <c r="CG25" i="3"/>
  <c r="CA25" i="3" s="1"/>
  <c r="CH71" i="3"/>
  <c r="CB71" i="3" s="1"/>
  <c r="CG71" i="3"/>
  <c r="CA71" i="3" s="1"/>
  <c r="CG136" i="3"/>
  <c r="CA136" i="3" s="1"/>
  <c r="CG13" i="3"/>
  <c r="CK13" i="3"/>
  <c r="CE13" i="3" s="1"/>
  <c r="CG14" i="3"/>
  <c r="CA14" i="3" s="1"/>
  <c r="CK14" i="3"/>
  <c r="CE14" i="3" s="1"/>
  <c r="CG15" i="3"/>
  <c r="CA15" i="3" s="1"/>
  <c r="CK15" i="3"/>
  <c r="CE15" i="3" s="1"/>
  <c r="CG16" i="3"/>
  <c r="CA16" i="3" s="1"/>
  <c r="CK16" i="3"/>
  <c r="CE16" i="3" s="1"/>
  <c r="CG17" i="3"/>
  <c r="CA17" i="3" s="1"/>
  <c r="CK17" i="3"/>
  <c r="CE17" i="3" s="1"/>
  <c r="CG18" i="3"/>
  <c r="CA18" i="3" s="1"/>
  <c r="CK18" i="3"/>
  <c r="CE18" i="3" s="1"/>
  <c r="CG19" i="3"/>
  <c r="CA19" i="3" s="1"/>
  <c r="CK19" i="3"/>
  <c r="CE19" i="3" s="1"/>
  <c r="CH20" i="3"/>
  <c r="CB20" i="3" s="1"/>
  <c r="CI24" i="3"/>
  <c r="CC24" i="3" s="1"/>
  <c r="CH25" i="3"/>
  <c r="CB25" i="3" s="1"/>
  <c r="CK26" i="3"/>
  <c r="CE26" i="3" s="1"/>
  <c r="CG26" i="3"/>
  <c r="CA26" i="3" s="1"/>
  <c r="CL26" i="3"/>
  <c r="CF26" i="3" s="1"/>
  <c r="CH51" i="3"/>
  <c r="CB51" i="3" s="1"/>
  <c r="AO51" i="3" s="1"/>
  <c r="CH59" i="3"/>
  <c r="CB59" i="3" s="1"/>
  <c r="AO59" i="3" s="1"/>
  <c r="CJ135" i="3"/>
  <c r="CD135" i="3" s="1"/>
  <c r="CH135" i="3"/>
  <c r="CB135" i="3" s="1"/>
  <c r="CL135" i="3"/>
  <c r="CF135" i="3" s="1"/>
  <c r="CG135" i="3"/>
  <c r="CA135" i="3" s="1"/>
  <c r="AT135" i="3" s="1"/>
  <c r="CH140" i="3"/>
  <c r="CB140" i="3" s="1"/>
  <c r="AT140" i="3" s="1"/>
  <c r="CI140" i="3"/>
  <c r="CC140" i="3" s="1"/>
  <c r="CL140" i="3"/>
  <c r="CF140" i="3" s="1"/>
  <c r="CJ143" i="3"/>
  <c r="CD143" i="3" s="1"/>
  <c r="CH143" i="3"/>
  <c r="CB143" i="3" s="1"/>
  <c r="CL143" i="3"/>
  <c r="CF143" i="3" s="1"/>
  <c r="CG143" i="3"/>
  <c r="CA143" i="3" s="1"/>
  <c r="CI152" i="3"/>
  <c r="CC152" i="3" s="1"/>
  <c r="CL152" i="3"/>
  <c r="CF152" i="3" s="1"/>
  <c r="CH152" i="3"/>
  <c r="CB152" i="3" s="1"/>
  <c r="CG152" i="3"/>
  <c r="CA152" i="3" s="1"/>
  <c r="CI14" i="3"/>
  <c r="CC14" i="3" s="1"/>
  <c r="CI17" i="3"/>
  <c r="CC17" i="3" s="1"/>
  <c r="CI19" i="3"/>
  <c r="CC19" i="3" s="1"/>
  <c r="CH63" i="3"/>
  <c r="CB63" i="3" s="1"/>
  <c r="CG63" i="3"/>
  <c r="CA63" i="3" s="1"/>
  <c r="AO63" i="3" s="1"/>
  <c r="CG66" i="3"/>
  <c r="CA66" i="3" s="1"/>
  <c r="AO66" i="3" s="1"/>
  <c r="CG70" i="3"/>
  <c r="CA70" i="3" s="1"/>
  <c r="AO70" i="3" s="1"/>
  <c r="CG74" i="3"/>
  <c r="CA74" i="3" s="1"/>
  <c r="AO74" i="3" s="1"/>
  <c r="AN115" i="3"/>
  <c r="CH136" i="3"/>
  <c r="CB136" i="3" s="1"/>
  <c r="CI136" i="3"/>
  <c r="CC136" i="3" s="1"/>
  <c r="CL136" i="3"/>
  <c r="CF136" i="3" s="1"/>
  <c r="CJ139" i="3"/>
  <c r="CD139" i="3" s="1"/>
  <c r="CH139" i="3"/>
  <c r="CB139" i="3" s="1"/>
  <c r="CL139" i="3"/>
  <c r="CF139" i="3" s="1"/>
  <c r="CG139" i="3"/>
  <c r="CA139" i="3" s="1"/>
  <c r="CH144" i="3"/>
  <c r="CB144" i="3" s="1"/>
  <c r="CI144" i="3"/>
  <c r="CC144" i="3" s="1"/>
  <c r="CL144" i="3"/>
  <c r="CF144" i="3" s="1"/>
  <c r="CJ19" i="3"/>
  <c r="CD19" i="3" s="1"/>
  <c r="CL20" i="3"/>
  <c r="CF20" i="3" s="1"/>
  <c r="CL25" i="3"/>
  <c r="CF25" i="3" s="1"/>
  <c r="CH67" i="3"/>
  <c r="CB67" i="3" s="1"/>
  <c r="CG67" i="3"/>
  <c r="CA67" i="3" s="1"/>
  <c r="AO67" i="3" s="1"/>
  <c r="CH75" i="3"/>
  <c r="CB75" i="3" s="1"/>
  <c r="CG75" i="3"/>
  <c r="CA75" i="3" s="1"/>
  <c r="CH115" i="3"/>
  <c r="CB115" i="3" s="1"/>
  <c r="CH138" i="3"/>
  <c r="CB138" i="3" s="1"/>
  <c r="CL138" i="3"/>
  <c r="CF138" i="3" s="1"/>
  <c r="AT138" i="3" s="1"/>
  <c r="CI138" i="3"/>
  <c r="CC138" i="3" s="1"/>
  <c r="CJ141" i="3"/>
  <c r="CD141" i="3" s="1"/>
  <c r="CL141" i="3"/>
  <c r="CF141" i="3" s="1"/>
  <c r="CH141" i="3"/>
  <c r="CB141" i="3" s="1"/>
  <c r="CG141" i="3"/>
  <c r="CA141" i="3" s="1"/>
  <c r="CG144" i="3"/>
  <c r="CA144" i="3" s="1"/>
  <c r="CI146" i="3"/>
  <c r="CC146" i="3" s="1"/>
  <c r="CH146" i="3"/>
  <c r="CB146" i="3" s="1"/>
  <c r="CL146" i="3"/>
  <c r="CF146" i="3" s="1"/>
  <c r="CG146" i="3"/>
  <c r="CA146" i="3" s="1"/>
  <c r="CI154" i="3"/>
  <c r="CC154" i="3" s="1"/>
  <c r="CH154" i="3"/>
  <c r="CB154" i="3" s="1"/>
  <c r="CL154" i="3"/>
  <c r="CF154" i="3" s="1"/>
  <c r="CG154" i="3"/>
  <c r="CA154" i="3" s="1"/>
  <c r="CJ154" i="3"/>
  <c r="CD154" i="3" s="1"/>
  <c r="CH13" i="3"/>
  <c r="CB13" i="3" s="1"/>
  <c r="CH14" i="3"/>
  <c r="CB14" i="3" s="1"/>
  <c r="CH15" i="3"/>
  <c r="CB15" i="3" s="1"/>
  <c r="CH16" i="3"/>
  <c r="CB16" i="3" s="1"/>
  <c r="CH17" i="3"/>
  <c r="CB17" i="3" s="1"/>
  <c r="CH18" i="3"/>
  <c r="CB18" i="3" s="1"/>
  <c r="CH19" i="3"/>
  <c r="CB19" i="3" s="1"/>
  <c r="CI20" i="3"/>
  <c r="CC20" i="3" s="1"/>
  <c r="CJ24" i="3"/>
  <c r="CD24" i="3" s="1"/>
  <c r="CI25" i="3"/>
  <c r="CC25" i="3" s="1"/>
  <c r="CH26" i="3"/>
  <c r="CB26" i="3" s="1"/>
  <c r="CH58" i="3"/>
  <c r="CB58" i="3" s="1"/>
  <c r="AO58" i="3" s="1"/>
  <c r="CH62" i="3"/>
  <c r="CB62" i="3" s="1"/>
  <c r="AO62" i="3" s="1"/>
  <c r="CI135" i="3"/>
  <c r="CC135" i="3" s="1"/>
  <c r="CJ137" i="3"/>
  <c r="CD137" i="3" s="1"/>
  <c r="CL137" i="3"/>
  <c r="CF137" i="3" s="1"/>
  <c r="CH137" i="3"/>
  <c r="CB137" i="3" s="1"/>
  <c r="CG137" i="3"/>
  <c r="CA137" i="3" s="1"/>
  <c r="CJ138" i="3"/>
  <c r="CD138" i="3" s="1"/>
  <c r="CH142" i="3"/>
  <c r="CB142" i="3" s="1"/>
  <c r="AT142" i="3" s="1"/>
  <c r="CL142" i="3"/>
  <c r="CF142" i="3" s="1"/>
  <c r="CI142" i="3"/>
  <c r="CC142" i="3" s="1"/>
  <c r="B126" i="3"/>
  <c r="A176" i="3" s="1"/>
  <c r="CL153" i="3"/>
  <c r="CF153" i="3" s="1"/>
  <c r="AR153" i="3" s="1"/>
  <c r="CG153" i="3"/>
  <c r="CA153" i="3" s="1"/>
  <c r="CJ153" i="3"/>
  <c r="CD153" i="3" s="1"/>
  <c r="CH153" i="3"/>
  <c r="CB153" i="3" s="1"/>
  <c r="C155" i="3"/>
  <c r="AT146" i="3" l="1"/>
  <c r="AT144" i="3"/>
  <c r="AT139" i="3"/>
  <c r="AT143" i="3"/>
  <c r="AS19" i="3"/>
  <c r="AS17" i="3"/>
  <c r="AS15" i="3"/>
  <c r="B176" i="3"/>
  <c r="CA13" i="3"/>
  <c r="AS13" i="3" s="1"/>
  <c r="AS25" i="3"/>
  <c r="AT147" i="3"/>
  <c r="AO60" i="3"/>
  <c r="AT137" i="3"/>
  <c r="AR154" i="3"/>
  <c r="AT141" i="3"/>
  <c r="AT136" i="3"/>
  <c r="AO76" i="3"/>
  <c r="AO68" i="3"/>
  <c r="AS27" i="3"/>
  <c r="AS22" i="3"/>
  <c r="AO75" i="3"/>
  <c r="AR152" i="3"/>
  <c r="AS26" i="3"/>
  <c r="AS18" i="3"/>
  <c r="AS16" i="3"/>
  <c r="AS14" i="3"/>
  <c r="AO71" i="3"/>
  <c r="AS20" i="3"/>
  <c r="AO72" i="3"/>
  <c r="AO64" i="3"/>
  <c r="AQ155" i="2" l="1"/>
  <c r="AP155" i="2"/>
  <c r="AO155" i="2"/>
  <c r="AN155" i="2"/>
  <c r="AM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E155" i="2" s="1"/>
  <c r="F155" i="2"/>
  <c r="D155" i="2" s="1"/>
  <c r="C155" i="2"/>
  <c r="E154" i="2"/>
  <c r="D154" i="2"/>
  <c r="C154" i="2" s="1"/>
  <c r="CH153" i="2"/>
  <c r="CB153" i="2" s="1"/>
  <c r="E153" i="2"/>
  <c r="C153" i="2" s="1"/>
  <c r="D153" i="2"/>
  <c r="E152" i="2"/>
  <c r="D152" i="2"/>
  <c r="C152" i="2"/>
  <c r="E147" i="2"/>
  <c r="D147" i="2"/>
  <c r="C147" i="2"/>
  <c r="E146" i="2"/>
  <c r="D146" i="2"/>
  <c r="C146" i="2" s="1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 s="1"/>
  <c r="CL144" i="2"/>
  <c r="CG144" i="2"/>
  <c r="CA144" i="2" s="1"/>
  <c r="CF144" i="2"/>
  <c r="E144" i="2"/>
  <c r="D144" i="2"/>
  <c r="C144" i="2"/>
  <c r="E143" i="2"/>
  <c r="D143" i="2"/>
  <c r="CJ142" i="2"/>
  <c r="CD142" i="2" s="1"/>
  <c r="E142" i="2"/>
  <c r="D142" i="2"/>
  <c r="C142" i="2"/>
  <c r="CI141" i="2"/>
  <c r="CC141" i="2" s="1"/>
  <c r="E141" i="2"/>
  <c r="D141" i="2"/>
  <c r="C141" i="2" s="1"/>
  <c r="CL140" i="2"/>
  <c r="CF140" i="2" s="1"/>
  <c r="CJ140" i="2"/>
  <c r="CD140" i="2" s="1"/>
  <c r="E140" i="2"/>
  <c r="D140" i="2"/>
  <c r="C140" i="2"/>
  <c r="CG139" i="2"/>
  <c r="CA139" i="2" s="1"/>
  <c r="E139" i="2"/>
  <c r="D139" i="2"/>
  <c r="C139" i="2" s="1"/>
  <c r="E138" i="2"/>
  <c r="D138" i="2"/>
  <c r="C138" i="2" s="1"/>
  <c r="CI137" i="2"/>
  <c r="CC137" i="2" s="1"/>
  <c r="CH137" i="2"/>
  <c r="CB137" i="2" s="1"/>
  <c r="CG137" i="2"/>
  <c r="CA137" i="2" s="1"/>
  <c r="E137" i="2"/>
  <c r="D137" i="2"/>
  <c r="C137" i="2" s="1"/>
  <c r="CJ136" i="2"/>
  <c r="CD136" i="2" s="1"/>
  <c r="CG136" i="2"/>
  <c r="CA136" i="2" s="1"/>
  <c r="E136" i="2"/>
  <c r="D136" i="2"/>
  <c r="C136" i="2"/>
  <c r="CG135" i="2"/>
  <c r="CA135" i="2" s="1"/>
  <c r="E135" i="2"/>
  <c r="D135" i="2"/>
  <c r="C135" i="2" s="1"/>
  <c r="B130" i="2"/>
  <c r="D126" i="2"/>
  <c r="C126" i="2"/>
  <c r="B126" i="2" s="1"/>
  <c r="D125" i="2"/>
  <c r="B125" i="2" s="1"/>
  <c r="C125" i="2"/>
  <c r="D124" i="2"/>
  <c r="C124" i="2"/>
  <c r="B124" i="2" s="1"/>
  <c r="CH115" i="2"/>
  <c r="CB115" i="2" s="1"/>
  <c r="D115" i="2"/>
  <c r="C115" i="2"/>
  <c r="B115" i="2" s="1"/>
  <c r="CG115" i="2" s="1"/>
  <c r="CA115" i="2" s="1"/>
  <c r="AN115" i="2" s="1"/>
  <c r="D110" i="2"/>
  <c r="C110" i="2"/>
  <c r="B110" i="2"/>
  <c r="D109" i="2"/>
  <c r="C109" i="2"/>
  <c r="D104" i="2"/>
  <c r="C104" i="2"/>
  <c r="B104" i="2"/>
  <c r="E78" i="2"/>
  <c r="D78" i="2"/>
  <c r="C78" i="2"/>
  <c r="E77" i="2"/>
  <c r="D77" i="2"/>
  <c r="C77" i="2" s="1"/>
  <c r="E76" i="2"/>
  <c r="C76" i="2" s="1"/>
  <c r="D76" i="2"/>
  <c r="E75" i="2"/>
  <c r="D75" i="2"/>
  <c r="C75" i="2" s="1"/>
  <c r="E74" i="2"/>
  <c r="C74" i="2" s="1"/>
  <c r="D74" i="2"/>
  <c r="CB73" i="2"/>
  <c r="E73" i="2"/>
  <c r="D73" i="2"/>
  <c r="C73" i="2"/>
  <c r="CH73" i="2" s="1"/>
  <c r="E72" i="2"/>
  <c r="C72" i="2" s="1"/>
  <c r="D72" i="2"/>
  <c r="E71" i="2"/>
  <c r="D71" i="2"/>
  <c r="E70" i="2"/>
  <c r="C70" i="2" s="1"/>
  <c r="D70" i="2"/>
  <c r="CB69" i="2"/>
  <c r="E69" i="2"/>
  <c r="D69" i="2"/>
  <c r="C69" i="2"/>
  <c r="CH69" i="2" s="1"/>
  <c r="E68" i="2"/>
  <c r="D68" i="2"/>
  <c r="C68" i="2"/>
  <c r="E67" i="2"/>
  <c r="D67" i="2"/>
  <c r="C67" i="2" s="1"/>
  <c r="E66" i="2"/>
  <c r="D66" i="2"/>
  <c r="C66" i="2"/>
  <c r="CG65" i="2"/>
  <c r="CA65" i="2" s="1"/>
  <c r="AO65" i="2" s="1"/>
  <c r="E65" i="2"/>
  <c r="D65" i="2"/>
  <c r="C65" i="2"/>
  <c r="CH65" i="2" s="1"/>
  <c r="CB65" i="2" s="1"/>
  <c r="E64" i="2"/>
  <c r="D64" i="2"/>
  <c r="C64" i="2"/>
  <c r="E63" i="2"/>
  <c r="D63" i="2"/>
  <c r="E62" i="2"/>
  <c r="D62" i="2"/>
  <c r="E61" i="2"/>
  <c r="D61" i="2"/>
  <c r="CH60" i="2"/>
  <c r="CB60" i="2" s="1"/>
  <c r="E60" i="2"/>
  <c r="D60" i="2"/>
  <c r="C60" i="2" s="1"/>
  <c r="CG60" i="2" s="1"/>
  <c r="CA60" i="2" s="1"/>
  <c r="AO60" i="2" s="1"/>
  <c r="E59" i="2"/>
  <c r="D59" i="2"/>
  <c r="E58" i="2"/>
  <c r="D58" i="2"/>
  <c r="E57" i="2"/>
  <c r="D57" i="2"/>
  <c r="CH52" i="2"/>
  <c r="CB52" i="2" s="1"/>
  <c r="CG52" i="2"/>
  <c r="CA52" i="2" s="1"/>
  <c r="AO52" i="2" s="1"/>
  <c r="E52" i="2"/>
  <c r="D52" i="2"/>
  <c r="C52" i="2" s="1"/>
  <c r="E51" i="2"/>
  <c r="D51" i="2"/>
  <c r="M39" i="2"/>
  <c r="L39" i="2"/>
  <c r="K39" i="2"/>
  <c r="J39" i="2"/>
  <c r="I39" i="2"/>
  <c r="H39" i="2"/>
  <c r="G39" i="2"/>
  <c r="F39" i="2"/>
  <c r="D39" i="2"/>
  <c r="C39" i="2"/>
  <c r="E38" i="2"/>
  <c r="B38" i="2"/>
  <c r="E37" i="2"/>
  <c r="E39" i="2" s="1"/>
  <c r="B37" i="2"/>
  <c r="B39" i="2" s="1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G32" i="2"/>
  <c r="G33" i="2" s="1"/>
  <c r="F32" i="2"/>
  <c r="E32" i="2" s="1"/>
  <c r="B32" i="2"/>
  <c r="G31" i="2"/>
  <c r="F31" i="2"/>
  <c r="B31" i="2"/>
  <c r="B33" i="2" s="1"/>
  <c r="CL27" i="2"/>
  <c r="CF27" i="2" s="1"/>
  <c r="CH27" i="2"/>
  <c r="CG27" i="2"/>
  <c r="CA27" i="2" s="1"/>
  <c r="CB27" i="2"/>
  <c r="E27" i="2"/>
  <c r="D27" i="2"/>
  <c r="C27" i="2" s="1"/>
  <c r="E26" i="2"/>
  <c r="D26" i="2"/>
  <c r="C26" i="2" s="1"/>
  <c r="E25" i="2"/>
  <c r="C25" i="2" s="1"/>
  <c r="D25" i="2"/>
  <c r="E24" i="2"/>
  <c r="C24" i="2" s="1"/>
  <c r="D24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E23" i="2" s="1"/>
  <c r="C23" i="2" s="1"/>
  <c r="F23" i="2"/>
  <c r="D23" i="2"/>
  <c r="CK22" i="2"/>
  <c r="CE22" i="2" s="1"/>
  <c r="CG22" i="2"/>
  <c r="CA22" i="2" s="1"/>
  <c r="E22" i="2"/>
  <c r="D22" i="2"/>
  <c r="C22" i="2"/>
  <c r="CK21" i="2"/>
  <c r="CE21" i="2" s="1"/>
  <c r="CG21" i="2"/>
  <c r="CA21" i="2" s="1"/>
  <c r="E21" i="2"/>
  <c r="D21" i="2"/>
  <c r="C21" i="2"/>
  <c r="CK20" i="2"/>
  <c r="CE20" i="2" s="1"/>
  <c r="CG20" i="2"/>
  <c r="CA20" i="2" s="1"/>
  <c r="E20" i="2"/>
  <c r="D20" i="2"/>
  <c r="C20" i="2"/>
  <c r="CH19" i="2"/>
  <c r="CB19" i="2" s="1"/>
  <c r="E19" i="2"/>
  <c r="D19" i="2"/>
  <c r="C19" i="2"/>
  <c r="CL18" i="2"/>
  <c r="CF18" i="2" s="1"/>
  <c r="CH18" i="2"/>
  <c r="CB18" i="2" s="1"/>
  <c r="E18" i="2"/>
  <c r="D18" i="2"/>
  <c r="C18" i="2"/>
  <c r="CH17" i="2"/>
  <c r="CB17" i="2" s="1"/>
  <c r="E17" i="2"/>
  <c r="D17" i="2"/>
  <c r="C17" i="2"/>
  <c r="CL16" i="2"/>
  <c r="CF16" i="2" s="1"/>
  <c r="CH16" i="2"/>
  <c r="CB16" i="2" s="1"/>
  <c r="E16" i="2"/>
  <c r="D16" i="2"/>
  <c r="C16" i="2"/>
  <c r="CH15" i="2"/>
  <c r="CB15" i="2" s="1"/>
  <c r="E15" i="2"/>
  <c r="D15" i="2"/>
  <c r="C15" i="2"/>
  <c r="CL14" i="2"/>
  <c r="CF14" i="2" s="1"/>
  <c r="CH14" i="2"/>
  <c r="CB14" i="2" s="1"/>
  <c r="E14" i="2"/>
  <c r="D14" i="2"/>
  <c r="C14" i="2"/>
  <c r="CH13" i="2"/>
  <c r="CB13" i="2" s="1"/>
  <c r="E13" i="2"/>
  <c r="D13" i="2"/>
  <c r="C13" i="2"/>
  <c r="A5" i="2"/>
  <c r="A4" i="2"/>
  <c r="A3" i="2"/>
  <c r="A2" i="2"/>
  <c r="CL23" i="2" l="1"/>
  <c r="CF23" i="2" s="1"/>
  <c r="CH23" i="2"/>
  <c r="CI23" i="2"/>
  <c r="CC23" i="2" s="1"/>
  <c r="CG23" i="2"/>
  <c r="CK23" i="2"/>
  <c r="CE23" i="2" s="1"/>
  <c r="CJ23" i="2"/>
  <c r="CD23" i="2" s="1"/>
  <c r="CI25" i="2"/>
  <c r="CC25" i="2" s="1"/>
  <c r="CJ25" i="2"/>
  <c r="CD25" i="2" s="1"/>
  <c r="CK25" i="2"/>
  <c r="CE25" i="2" s="1"/>
  <c r="CH25" i="2"/>
  <c r="CB25" i="2" s="1"/>
  <c r="CL25" i="2"/>
  <c r="CF25" i="2" s="1"/>
  <c r="CH64" i="2"/>
  <c r="CB64" i="2" s="1"/>
  <c r="CG64" i="2"/>
  <c r="CA64" i="2" s="1"/>
  <c r="AO64" i="2" s="1"/>
  <c r="CH78" i="2"/>
  <c r="CB78" i="2" s="1"/>
  <c r="CG78" i="2"/>
  <c r="CA78" i="2" s="1"/>
  <c r="AO78" i="2" s="1"/>
  <c r="CK13" i="2"/>
  <c r="CE13" i="2" s="1"/>
  <c r="CG13" i="2"/>
  <c r="CJ13" i="2"/>
  <c r="CD13" i="2" s="1"/>
  <c r="CI13" i="2"/>
  <c r="CC13" i="2" s="1"/>
  <c r="CK15" i="2"/>
  <c r="CE15" i="2" s="1"/>
  <c r="CG15" i="2"/>
  <c r="CA15" i="2" s="1"/>
  <c r="CJ15" i="2"/>
  <c r="CD15" i="2" s="1"/>
  <c r="CI15" i="2"/>
  <c r="CC15" i="2" s="1"/>
  <c r="CK17" i="2"/>
  <c r="CE17" i="2" s="1"/>
  <c r="CG17" i="2"/>
  <c r="CA17" i="2" s="1"/>
  <c r="CJ17" i="2"/>
  <c r="CD17" i="2" s="1"/>
  <c r="CI17" i="2"/>
  <c r="CC17" i="2" s="1"/>
  <c r="CK19" i="2"/>
  <c r="CE19" i="2" s="1"/>
  <c r="CG19" i="2"/>
  <c r="CA19" i="2" s="1"/>
  <c r="CJ19" i="2"/>
  <c r="CD19" i="2" s="1"/>
  <c r="CI19" i="2"/>
  <c r="CC19" i="2" s="1"/>
  <c r="CL24" i="2"/>
  <c r="CF24" i="2" s="1"/>
  <c r="CH24" i="2"/>
  <c r="CB24" i="2" s="1"/>
  <c r="CI24" i="2"/>
  <c r="CC24" i="2" s="1"/>
  <c r="CG24" i="2"/>
  <c r="CA24" i="2" s="1"/>
  <c r="CJ24" i="2"/>
  <c r="CD24" i="2" s="1"/>
  <c r="CI26" i="2"/>
  <c r="CC26" i="2" s="1"/>
  <c r="CJ26" i="2"/>
  <c r="CD26" i="2" s="1"/>
  <c r="CG26" i="2"/>
  <c r="CA26" i="2" s="1"/>
  <c r="CL26" i="2"/>
  <c r="CF26" i="2" s="1"/>
  <c r="CH26" i="2"/>
  <c r="CB26" i="2" s="1"/>
  <c r="CH74" i="2"/>
  <c r="CB74" i="2" s="1"/>
  <c r="CG74" i="2"/>
  <c r="CA74" i="2" s="1"/>
  <c r="AO74" i="2" s="1"/>
  <c r="CH76" i="2"/>
  <c r="CB76" i="2" s="1"/>
  <c r="CG76" i="2"/>
  <c r="CA76" i="2" s="1"/>
  <c r="CL145" i="2"/>
  <c r="CF145" i="2" s="1"/>
  <c r="CG145" i="2"/>
  <c r="CA145" i="2" s="1"/>
  <c r="CI145" i="2"/>
  <c r="CC145" i="2" s="1"/>
  <c r="CJ145" i="2"/>
  <c r="CD145" i="2" s="1"/>
  <c r="CL13" i="2"/>
  <c r="CF13" i="2" s="1"/>
  <c r="CL15" i="2"/>
  <c r="CF15" i="2" s="1"/>
  <c r="CL17" i="2"/>
  <c r="CF17" i="2" s="1"/>
  <c r="CL19" i="2"/>
  <c r="CF19" i="2" s="1"/>
  <c r="CK24" i="2"/>
  <c r="CE24" i="2" s="1"/>
  <c r="CK26" i="2"/>
  <c r="CE26" i="2" s="1"/>
  <c r="CH75" i="2"/>
  <c r="CB75" i="2" s="1"/>
  <c r="CG75" i="2"/>
  <c r="CA75" i="2" s="1"/>
  <c r="AO75" i="2" s="1"/>
  <c r="CH77" i="2"/>
  <c r="CB77" i="2" s="1"/>
  <c r="CG77" i="2"/>
  <c r="CA77" i="2" s="1"/>
  <c r="AO77" i="2" s="1"/>
  <c r="CJ135" i="2"/>
  <c r="CD135" i="2" s="1"/>
  <c r="CH135" i="2"/>
  <c r="CB135" i="2" s="1"/>
  <c r="AT135" i="2" s="1"/>
  <c r="CI135" i="2"/>
  <c r="CC135" i="2" s="1"/>
  <c r="CL135" i="2"/>
  <c r="CF135" i="2" s="1"/>
  <c r="CJ139" i="2"/>
  <c r="CD139" i="2" s="1"/>
  <c r="CH139" i="2"/>
  <c r="CB139" i="2" s="1"/>
  <c r="CL139" i="2"/>
  <c r="CF139" i="2" s="1"/>
  <c r="CI139" i="2"/>
  <c r="CC139" i="2" s="1"/>
  <c r="AT139" i="2" s="1"/>
  <c r="CK14" i="2"/>
  <c r="CE14" i="2" s="1"/>
  <c r="CG14" i="2"/>
  <c r="CA14" i="2" s="1"/>
  <c r="CJ14" i="2"/>
  <c r="CD14" i="2" s="1"/>
  <c r="CI14" i="2"/>
  <c r="CC14" i="2" s="1"/>
  <c r="CK16" i="2"/>
  <c r="CE16" i="2" s="1"/>
  <c r="CG16" i="2"/>
  <c r="CA16" i="2" s="1"/>
  <c r="CJ16" i="2"/>
  <c r="CD16" i="2" s="1"/>
  <c r="CI16" i="2"/>
  <c r="CC16" i="2" s="1"/>
  <c r="CK18" i="2"/>
  <c r="CE18" i="2" s="1"/>
  <c r="CG18" i="2"/>
  <c r="CA18" i="2" s="1"/>
  <c r="CJ18" i="2"/>
  <c r="CD18" i="2" s="1"/>
  <c r="CI18" i="2"/>
  <c r="CC18" i="2" s="1"/>
  <c r="CL20" i="2"/>
  <c r="CF20" i="2" s="1"/>
  <c r="CH20" i="2"/>
  <c r="CB20" i="2" s="1"/>
  <c r="AS20" i="2" s="1"/>
  <c r="CJ20" i="2"/>
  <c r="CD20" i="2" s="1"/>
  <c r="CI20" i="2"/>
  <c r="CC20" i="2" s="1"/>
  <c r="CL21" i="2"/>
  <c r="CF21" i="2" s="1"/>
  <c r="CH21" i="2"/>
  <c r="CB21" i="2" s="1"/>
  <c r="AS21" i="2" s="1"/>
  <c r="CJ21" i="2"/>
  <c r="CD21" i="2" s="1"/>
  <c r="CI21" i="2"/>
  <c r="CC21" i="2" s="1"/>
  <c r="CL22" i="2"/>
  <c r="CF22" i="2" s="1"/>
  <c r="CH22" i="2"/>
  <c r="CB22" i="2" s="1"/>
  <c r="CJ22" i="2"/>
  <c r="CD22" i="2" s="1"/>
  <c r="CI22" i="2"/>
  <c r="CC22" i="2" s="1"/>
  <c r="AS22" i="2" s="1"/>
  <c r="CG25" i="2"/>
  <c r="CA25" i="2" s="1"/>
  <c r="CH70" i="2"/>
  <c r="CB70" i="2" s="1"/>
  <c r="CG70" i="2"/>
  <c r="CA70" i="2" s="1"/>
  <c r="AO70" i="2" s="1"/>
  <c r="CH72" i="2"/>
  <c r="CB72" i="2" s="1"/>
  <c r="CG72" i="2"/>
  <c r="CA72" i="2" s="1"/>
  <c r="CH145" i="2"/>
  <c r="CB145" i="2" s="1"/>
  <c r="CL147" i="2"/>
  <c r="CF147" i="2" s="1"/>
  <c r="CG147" i="2"/>
  <c r="CA147" i="2" s="1"/>
  <c r="CI147" i="2"/>
  <c r="CC147" i="2" s="1"/>
  <c r="CJ147" i="2"/>
  <c r="CD147" i="2" s="1"/>
  <c r="CH147" i="2"/>
  <c r="CB147" i="2" s="1"/>
  <c r="CI152" i="2"/>
  <c r="CC152" i="2" s="1"/>
  <c r="CL152" i="2"/>
  <c r="CF152" i="2" s="1"/>
  <c r="CJ152" i="2"/>
  <c r="CD152" i="2" s="1"/>
  <c r="CH152" i="2"/>
  <c r="CB152" i="2" s="1"/>
  <c r="CG152" i="2"/>
  <c r="CA152" i="2" s="1"/>
  <c r="CH66" i="2"/>
  <c r="CB66" i="2" s="1"/>
  <c r="CG66" i="2"/>
  <c r="CA66" i="2" s="1"/>
  <c r="AO66" i="2" s="1"/>
  <c r="CH68" i="2"/>
  <c r="CB68" i="2" s="1"/>
  <c r="CG68" i="2"/>
  <c r="CA68" i="2" s="1"/>
  <c r="CG69" i="2"/>
  <c r="CA69" i="2" s="1"/>
  <c r="AO69" i="2" s="1"/>
  <c r="CH142" i="2"/>
  <c r="CB142" i="2" s="1"/>
  <c r="CL142" i="2"/>
  <c r="CF142" i="2" s="1"/>
  <c r="CL153" i="2"/>
  <c r="CF153" i="2" s="1"/>
  <c r="CG153" i="2"/>
  <c r="CA153" i="2" s="1"/>
  <c r="CJ153" i="2"/>
  <c r="CD153" i="2" s="1"/>
  <c r="CI153" i="2"/>
  <c r="CC153" i="2" s="1"/>
  <c r="F33" i="2"/>
  <c r="E31" i="2"/>
  <c r="E33" i="2" s="1"/>
  <c r="CH67" i="2"/>
  <c r="CB67" i="2" s="1"/>
  <c r="CG67" i="2"/>
  <c r="CA67" i="2" s="1"/>
  <c r="AO67" i="2" s="1"/>
  <c r="CG73" i="2"/>
  <c r="CA73" i="2" s="1"/>
  <c r="AO73" i="2" s="1"/>
  <c r="CH136" i="2"/>
  <c r="CB136" i="2" s="1"/>
  <c r="AT136" i="2" s="1"/>
  <c r="CI136" i="2"/>
  <c r="CC136" i="2" s="1"/>
  <c r="CL136" i="2"/>
  <c r="CF136" i="2" s="1"/>
  <c r="CH138" i="2"/>
  <c r="CB138" i="2" s="1"/>
  <c r="CL138" i="2"/>
  <c r="CF138" i="2" s="1"/>
  <c r="CJ138" i="2"/>
  <c r="CD138" i="2" s="1"/>
  <c r="CG138" i="2"/>
  <c r="CA138" i="2" s="1"/>
  <c r="AT138" i="2" s="1"/>
  <c r="CH140" i="2"/>
  <c r="CB140" i="2" s="1"/>
  <c r="CI140" i="2"/>
  <c r="CC140" i="2" s="1"/>
  <c r="CG140" i="2"/>
  <c r="CA140" i="2" s="1"/>
  <c r="AT140" i="2" s="1"/>
  <c r="CJ141" i="2"/>
  <c r="CD141" i="2" s="1"/>
  <c r="CL141" i="2"/>
  <c r="CF141" i="2" s="1"/>
  <c r="CG141" i="2"/>
  <c r="CA141" i="2" s="1"/>
  <c r="CG142" i="2"/>
  <c r="CA142" i="2" s="1"/>
  <c r="CI146" i="2"/>
  <c r="CC146" i="2" s="1"/>
  <c r="CH146" i="2"/>
  <c r="CB146" i="2" s="1"/>
  <c r="CJ146" i="2"/>
  <c r="CD146" i="2" s="1"/>
  <c r="CG146" i="2"/>
  <c r="CA146" i="2" s="1"/>
  <c r="CI154" i="2"/>
  <c r="CC154" i="2" s="1"/>
  <c r="CH154" i="2"/>
  <c r="CB154" i="2" s="1"/>
  <c r="CL154" i="2"/>
  <c r="CF154" i="2" s="1"/>
  <c r="CG154" i="2"/>
  <c r="CA154" i="2" s="1"/>
  <c r="CI27" i="2"/>
  <c r="CC27" i="2" s="1"/>
  <c r="AS27" i="2" s="1"/>
  <c r="CJ27" i="2"/>
  <c r="CD27" i="2" s="1"/>
  <c r="CK27" i="2"/>
  <c r="CE27" i="2" s="1"/>
  <c r="C58" i="2"/>
  <c r="C62" i="2"/>
  <c r="C71" i="2"/>
  <c r="CI138" i="2"/>
  <c r="CC138" i="2" s="1"/>
  <c r="CH141" i="2"/>
  <c r="CB141" i="2" s="1"/>
  <c r="CI142" i="2"/>
  <c r="CC142" i="2" s="1"/>
  <c r="CL146" i="2"/>
  <c r="CF146" i="2" s="1"/>
  <c r="CJ154" i="2"/>
  <c r="CD154" i="2" s="1"/>
  <c r="C51" i="2"/>
  <c r="C57" i="2"/>
  <c r="C59" i="2"/>
  <c r="C61" i="2"/>
  <c r="C63" i="2"/>
  <c r="CJ137" i="2"/>
  <c r="CD137" i="2" s="1"/>
  <c r="AT137" i="2" s="1"/>
  <c r="CL137" i="2"/>
  <c r="CF137" i="2" s="1"/>
  <c r="C143" i="2"/>
  <c r="CH144" i="2"/>
  <c r="CB144" i="2" s="1"/>
  <c r="AT144" i="2" s="1"/>
  <c r="CI144" i="2"/>
  <c r="CC144" i="2" s="1"/>
  <c r="CJ144" i="2"/>
  <c r="CD144" i="2" s="1"/>
  <c r="B109" i="2"/>
  <c r="CG57" i="2" l="1"/>
  <c r="CA57" i="2" s="1"/>
  <c r="CH57" i="2"/>
  <c r="CB57" i="2" s="1"/>
  <c r="CH62" i="2"/>
  <c r="CB62" i="2" s="1"/>
  <c r="CG62" i="2"/>
  <c r="CA62" i="2" s="1"/>
  <c r="AO62" i="2" s="1"/>
  <c r="CH63" i="2"/>
  <c r="CB63" i="2" s="1"/>
  <c r="CG63" i="2"/>
  <c r="CA63" i="2" s="1"/>
  <c r="AO63" i="2" s="1"/>
  <c r="CG51" i="2"/>
  <c r="CA51" i="2" s="1"/>
  <c r="CH51" i="2"/>
  <c r="CB51" i="2" s="1"/>
  <c r="CH58" i="2"/>
  <c r="CB58" i="2" s="1"/>
  <c r="CG58" i="2"/>
  <c r="CA58" i="2" s="1"/>
  <c r="AO58" i="2" s="1"/>
  <c r="AT146" i="2"/>
  <c r="AT142" i="2"/>
  <c r="AS26" i="2"/>
  <c r="AS24" i="2"/>
  <c r="CJ143" i="2"/>
  <c r="CD143" i="2" s="1"/>
  <c r="CH143" i="2"/>
  <c r="CB143" i="2" s="1"/>
  <c r="CL143" i="2"/>
  <c r="CF143" i="2" s="1"/>
  <c r="CI143" i="2"/>
  <c r="CC143" i="2" s="1"/>
  <c r="CG143" i="2"/>
  <c r="CA143" i="2" s="1"/>
  <c r="CG61" i="2"/>
  <c r="CA61" i="2" s="1"/>
  <c r="AO61" i="2" s="1"/>
  <c r="CH61" i="2"/>
  <c r="CB61" i="2" s="1"/>
  <c r="AR154" i="2"/>
  <c r="AT141" i="2"/>
  <c r="AR152" i="2"/>
  <c r="AS18" i="2"/>
  <c r="AS16" i="2"/>
  <c r="AS14" i="2"/>
  <c r="CG59" i="2"/>
  <c r="CA59" i="2" s="1"/>
  <c r="AO59" i="2" s="1"/>
  <c r="CH59" i="2"/>
  <c r="CB59" i="2" s="1"/>
  <c r="CH71" i="2"/>
  <c r="CB71" i="2" s="1"/>
  <c r="CG71" i="2"/>
  <c r="CA71" i="2" s="1"/>
  <c r="AO71" i="2" s="1"/>
  <c r="AR153" i="2"/>
  <c r="AO68" i="2"/>
  <c r="AT147" i="2"/>
  <c r="AO72" i="2"/>
  <c r="AS25" i="2"/>
  <c r="AO76" i="2"/>
  <c r="AS19" i="2"/>
  <c r="AS17" i="2"/>
  <c r="AS15" i="2"/>
  <c r="CA13" i="2"/>
  <c r="AS13" i="2" s="1"/>
  <c r="A176" i="2"/>
  <c r="AT143" i="2" l="1"/>
  <c r="AO51" i="2"/>
  <c r="B176" i="2"/>
  <c r="AO57" i="2"/>
  <c r="AQ155" i="11" l="1"/>
  <c r="AP155" i="11"/>
  <c r="AO155" i="11"/>
  <c r="AN155" i="11"/>
  <c r="AM155" i="11"/>
  <c r="AL155" i="11"/>
  <c r="AK155" i="11"/>
  <c r="AJ155" i="11"/>
  <c r="AI155" i="11"/>
  <c r="AH155" i="11"/>
  <c r="AG155" i="11"/>
  <c r="AF155" i="11"/>
  <c r="AE155" i="11"/>
  <c r="AD155" i="11"/>
  <c r="AC155" i="11"/>
  <c r="AB155" i="11"/>
  <c r="AA155" i="11"/>
  <c r="Z155" i="11"/>
  <c r="Y155" i="11"/>
  <c r="X155" i="11"/>
  <c r="W155" i="11"/>
  <c r="V155" i="11"/>
  <c r="U155" i="11"/>
  <c r="T155" i="11"/>
  <c r="S155" i="11"/>
  <c r="R155" i="11"/>
  <c r="Q155" i="11"/>
  <c r="P155" i="11"/>
  <c r="O155" i="11"/>
  <c r="N155" i="11"/>
  <c r="M155" i="11"/>
  <c r="L155" i="11"/>
  <c r="K155" i="11"/>
  <c r="J155" i="11"/>
  <c r="I155" i="11"/>
  <c r="H155" i="11"/>
  <c r="G155" i="11"/>
  <c r="E155" i="11" s="1"/>
  <c r="F155" i="11"/>
  <c r="D155" i="11"/>
  <c r="C155" i="11" s="1"/>
  <c r="CI154" i="11"/>
  <c r="CC154" i="11" s="1"/>
  <c r="E154" i="11"/>
  <c r="D154" i="11"/>
  <c r="C154" i="11" s="1"/>
  <c r="CL153" i="11"/>
  <c r="CG153" i="11"/>
  <c r="CA153" i="11" s="1"/>
  <c r="CF153" i="11"/>
  <c r="E153" i="11"/>
  <c r="D153" i="11"/>
  <c r="C153" i="11"/>
  <c r="E152" i="11"/>
  <c r="D152" i="11"/>
  <c r="CJ147" i="11"/>
  <c r="CD147" i="11" s="1"/>
  <c r="E147" i="11"/>
  <c r="D147" i="11"/>
  <c r="C147" i="11" s="1"/>
  <c r="E146" i="11"/>
  <c r="D146" i="11"/>
  <c r="C146" i="11" s="1"/>
  <c r="AS145" i="11"/>
  <c r="AR145" i="11"/>
  <c r="AQ145" i="11"/>
  <c r="AP145" i="11"/>
  <c r="AO145" i="11"/>
  <c r="AN145" i="11"/>
  <c r="AM145" i="11"/>
  <c r="AL145" i="11"/>
  <c r="AK145" i="11"/>
  <c r="AJ145" i="11"/>
  <c r="AI145" i="11"/>
  <c r="AH145" i="11"/>
  <c r="AG145" i="11"/>
  <c r="AF145" i="11"/>
  <c r="AE145" i="11"/>
  <c r="AD145" i="11"/>
  <c r="AC145" i="11"/>
  <c r="AB145" i="11"/>
  <c r="AA145" i="11"/>
  <c r="Z145" i="11"/>
  <c r="Y145" i="11"/>
  <c r="X145" i="11"/>
  <c r="W145" i="11"/>
  <c r="V145" i="11"/>
  <c r="U145" i="11"/>
  <c r="T145" i="11"/>
  <c r="S145" i="11"/>
  <c r="R145" i="11"/>
  <c r="Q145" i="11"/>
  <c r="P145" i="11"/>
  <c r="O145" i="11"/>
  <c r="N145" i="11"/>
  <c r="M145" i="11"/>
  <c r="L145" i="11"/>
  <c r="K145" i="11"/>
  <c r="J145" i="11"/>
  <c r="I145" i="11"/>
  <c r="H145" i="11"/>
  <c r="G145" i="11"/>
  <c r="F145" i="11"/>
  <c r="D145" i="11" s="1"/>
  <c r="E145" i="11"/>
  <c r="E144" i="11"/>
  <c r="D144" i="11"/>
  <c r="C144" i="11"/>
  <c r="CH143" i="11"/>
  <c r="CB143" i="11" s="1"/>
  <c r="E143" i="11"/>
  <c r="D143" i="11"/>
  <c r="C143" i="11"/>
  <c r="CG142" i="11"/>
  <c r="CA142" i="11" s="1"/>
  <c r="E142" i="11"/>
  <c r="C142" i="11" s="1"/>
  <c r="D142" i="11"/>
  <c r="CI141" i="11"/>
  <c r="CC141" i="11"/>
  <c r="E141" i="11"/>
  <c r="C141" i="11" s="1"/>
  <c r="D141" i="11"/>
  <c r="E140" i="11"/>
  <c r="D140" i="11"/>
  <c r="C140" i="11" s="1"/>
  <c r="E139" i="11"/>
  <c r="D139" i="11"/>
  <c r="C139" i="11"/>
  <c r="E138" i="11"/>
  <c r="D138" i="11"/>
  <c r="C138" i="11"/>
  <c r="E137" i="11"/>
  <c r="C137" i="11" s="1"/>
  <c r="D137" i="11"/>
  <c r="E136" i="11"/>
  <c r="D136" i="11"/>
  <c r="C136" i="11" s="1"/>
  <c r="CH135" i="11"/>
  <c r="CB135" i="11" s="1"/>
  <c r="E135" i="11"/>
  <c r="D135" i="11"/>
  <c r="C135" i="11"/>
  <c r="B130" i="11"/>
  <c r="D126" i="11"/>
  <c r="C126" i="11"/>
  <c r="B126" i="11"/>
  <c r="D125" i="11"/>
  <c r="C125" i="11"/>
  <c r="D124" i="11"/>
  <c r="C124" i="11"/>
  <c r="B124" i="11"/>
  <c r="D115" i="11"/>
  <c r="C115" i="11"/>
  <c r="B115" i="11"/>
  <c r="D110" i="11"/>
  <c r="C110" i="11"/>
  <c r="B110" i="11" s="1"/>
  <c r="D109" i="11"/>
  <c r="B109" i="11" s="1"/>
  <c r="C109" i="11"/>
  <c r="D104" i="11"/>
  <c r="C104" i="11"/>
  <c r="B104" i="11"/>
  <c r="E78" i="11"/>
  <c r="D78" i="11"/>
  <c r="CG77" i="11"/>
  <c r="CA77" i="11" s="1"/>
  <c r="E77" i="11"/>
  <c r="D77" i="11"/>
  <c r="C77" i="11" s="1"/>
  <c r="CH77" i="11" s="1"/>
  <c r="CB77" i="11" s="1"/>
  <c r="E76" i="11"/>
  <c r="D76" i="11"/>
  <c r="E75" i="11"/>
  <c r="D75" i="11"/>
  <c r="C75" i="11" s="1"/>
  <c r="CG75" i="11" s="1"/>
  <c r="CA75" i="11" s="1"/>
  <c r="E74" i="11"/>
  <c r="D74" i="11"/>
  <c r="CG73" i="11"/>
  <c r="CA73" i="11" s="1"/>
  <c r="E73" i="11"/>
  <c r="D73" i="11"/>
  <c r="C73" i="11" s="1"/>
  <c r="CH73" i="11" s="1"/>
  <c r="CB73" i="11" s="1"/>
  <c r="E72" i="11"/>
  <c r="D72" i="11"/>
  <c r="E71" i="11"/>
  <c r="D71" i="11"/>
  <c r="C71" i="11" s="1"/>
  <c r="CG71" i="11" s="1"/>
  <c r="CA71" i="11" s="1"/>
  <c r="E70" i="11"/>
  <c r="D70" i="11"/>
  <c r="CG69" i="11"/>
  <c r="CA69" i="11" s="1"/>
  <c r="E69" i="11"/>
  <c r="D69" i="11"/>
  <c r="C69" i="11" s="1"/>
  <c r="CH69" i="11" s="1"/>
  <c r="CB69" i="11" s="1"/>
  <c r="E68" i="11"/>
  <c r="D68" i="11"/>
  <c r="E67" i="11"/>
  <c r="D67" i="11"/>
  <c r="C67" i="11" s="1"/>
  <c r="CG67" i="11" s="1"/>
  <c r="CA67" i="11" s="1"/>
  <c r="E66" i="11"/>
  <c r="D66" i="11"/>
  <c r="CG65" i="11"/>
  <c r="CA65" i="11" s="1"/>
  <c r="E65" i="11"/>
  <c r="D65" i="11"/>
  <c r="C65" i="11" s="1"/>
  <c r="CH65" i="11" s="1"/>
  <c r="CB65" i="11" s="1"/>
  <c r="E64" i="11"/>
  <c r="D64" i="11"/>
  <c r="E63" i="11"/>
  <c r="D63" i="11"/>
  <c r="C63" i="11" s="1"/>
  <c r="E62" i="11"/>
  <c r="D62" i="11"/>
  <c r="C62" i="11"/>
  <c r="CH62" i="11" s="1"/>
  <c r="CB62" i="11" s="1"/>
  <c r="E61" i="11"/>
  <c r="D61" i="11"/>
  <c r="C61" i="11" s="1"/>
  <c r="E60" i="11"/>
  <c r="D60" i="11"/>
  <c r="C60" i="11"/>
  <c r="CH60" i="11" s="1"/>
  <c r="CB60" i="11" s="1"/>
  <c r="E59" i="11"/>
  <c r="D59" i="11"/>
  <c r="C59" i="11" s="1"/>
  <c r="E58" i="11"/>
  <c r="D58" i="11"/>
  <c r="C58" i="11"/>
  <c r="CH58" i="11" s="1"/>
  <c r="CB58" i="11" s="1"/>
  <c r="E57" i="11"/>
  <c r="D57" i="11"/>
  <c r="C57" i="11" s="1"/>
  <c r="E52" i="11"/>
  <c r="D52" i="11"/>
  <c r="C52" i="11"/>
  <c r="CH52" i="11" s="1"/>
  <c r="CB52" i="11" s="1"/>
  <c r="E51" i="11"/>
  <c r="D51" i="11"/>
  <c r="C51" i="11" s="1"/>
  <c r="M39" i="11"/>
  <c r="L39" i="11"/>
  <c r="K39" i="11"/>
  <c r="J39" i="11"/>
  <c r="I39" i="11"/>
  <c r="H39" i="11"/>
  <c r="G39" i="11"/>
  <c r="F39" i="11"/>
  <c r="D39" i="11"/>
  <c r="C39" i="11"/>
  <c r="E38" i="11"/>
  <c r="B38" i="11"/>
  <c r="E37" i="11"/>
  <c r="E39" i="11" s="1"/>
  <c r="B37" i="11"/>
  <c r="B39" i="11" s="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D33" i="11"/>
  <c r="C33" i="11"/>
  <c r="G32" i="11"/>
  <c r="F32" i="11"/>
  <c r="E32" i="11"/>
  <c r="B32" i="11"/>
  <c r="G31" i="11"/>
  <c r="F31" i="11"/>
  <c r="E31" i="11"/>
  <c r="E33" i="11" s="1"/>
  <c r="B31" i="11"/>
  <c r="B33" i="11" s="1"/>
  <c r="CK27" i="11"/>
  <c r="CE27" i="11" s="1"/>
  <c r="E27" i="11"/>
  <c r="D27" i="11"/>
  <c r="C27" i="11"/>
  <c r="CK26" i="11"/>
  <c r="CE26" i="11" s="1"/>
  <c r="E26" i="11"/>
  <c r="D26" i="11"/>
  <c r="C26" i="11"/>
  <c r="CK25" i="11"/>
  <c r="CE25" i="11" s="1"/>
  <c r="E25" i="11"/>
  <c r="D25" i="11"/>
  <c r="C25" i="11"/>
  <c r="CK24" i="11"/>
  <c r="CE24" i="11" s="1"/>
  <c r="E24" i="11"/>
  <c r="D24" i="11"/>
  <c r="C24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E23" i="11" s="1"/>
  <c r="C23" i="11" s="1"/>
  <c r="F23" i="11"/>
  <c r="D23" i="11"/>
  <c r="E22" i="11"/>
  <c r="D22" i="11"/>
  <c r="C22" i="11"/>
  <c r="E21" i="11"/>
  <c r="D21" i="11"/>
  <c r="C21" i="11"/>
  <c r="E20" i="11"/>
  <c r="D20" i="11"/>
  <c r="C20" i="11"/>
  <c r="E19" i="11"/>
  <c r="D19" i="11"/>
  <c r="C19" i="11"/>
  <c r="E18" i="11"/>
  <c r="D18" i="11"/>
  <c r="C18" i="11"/>
  <c r="E17" i="11"/>
  <c r="D17" i="11"/>
  <c r="C17" i="11"/>
  <c r="E16" i="11"/>
  <c r="D16" i="11"/>
  <c r="C16" i="11"/>
  <c r="E15" i="11"/>
  <c r="D15" i="11"/>
  <c r="C15" i="11"/>
  <c r="E14" i="11"/>
  <c r="D14" i="11"/>
  <c r="C14" i="11"/>
  <c r="E13" i="11"/>
  <c r="D13" i="11"/>
  <c r="C13" i="11"/>
  <c r="A5" i="11"/>
  <c r="A4" i="11"/>
  <c r="A3" i="11"/>
  <c r="A2" i="11"/>
  <c r="CH57" i="11" l="1"/>
  <c r="CB57" i="11" s="1"/>
  <c r="CG57" i="11"/>
  <c r="CA57" i="11" s="1"/>
  <c r="AO57" i="11" s="1"/>
  <c r="CI140" i="11"/>
  <c r="CC140" i="11" s="1"/>
  <c r="CG140" i="11"/>
  <c r="CA140" i="11" s="1"/>
  <c r="CL140" i="11"/>
  <c r="CF140" i="11" s="1"/>
  <c r="CJ140" i="11"/>
  <c r="CD140" i="11" s="1"/>
  <c r="CH140" i="11"/>
  <c r="CB140" i="11" s="1"/>
  <c r="CL23" i="11"/>
  <c r="CF23" i="11" s="1"/>
  <c r="CH23" i="11"/>
  <c r="CJ23" i="11"/>
  <c r="CD23" i="11" s="1"/>
  <c r="CI23" i="11"/>
  <c r="CC23" i="11" s="1"/>
  <c r="CG23" i="11"/>
  <c r="CK23" i="11"/>
  <c r="CE23" i="11" s="1"/>
  <c r="CH59" i="11"/>
  <c r="CB59" i="11" s="1"/>
  <c r="CG59" i="11"/>
  <c r="CA59" i="11" s="1"/>
  <c r="AO59" i="11" s="1"/>
  <c r="CH61" i="11"/>
  <c r="CB61" i="11" s="1"/>
  <c r="CG61" i="11"/>
  <c r="CA61" i="11" s="1"/>
  <c r="AO75" i="11"/>
  <c r="CI136" i="11"/>
  <c r="CC136" i="11" s="1"/>
  <c r="CG136" i="11"/>
  <c r="CA136" i="11" s="1"/>
  <c r="AT136" i="11" s="1"/>
  <c r="CL136" i="11"/>
  <c r="CF136" i="11" s="1"/>
  <c r="CJ136" i="11"/>
  <c r="CD136" i="11" s="1"/>
  <c r="CH136" i="11"/>
  <c r="CB136" i="11" s="1"/>
  <c r="CH51" i="11"/>
  <c r="CB51" i="11" s="1"/>
  <c r="CG51" i="11"/>
  <c r="CA51" i="11" s="1"/>
  <c r="CG63" i="11"/>
  <c r="CA63" i="11" s="1"/>
  <c r="CH63" i="11"/>
  <c r="CB63" i="11" s="1"/>
  <c r="CL13" i="11"/>
  <c r="CF13" i="11" s="1"/>
  <c r="CH13" i="11"/>
  <c r="CB13" i="11" s="1"/>
  <c r="CG13" i="11"/>
  <c r="CL14" i="11"/>
  <c r="CF14" i="11" s="1"/>
  <c r="CH14" i="11"/>
  <c r="CB14" i="11" s="1"/>
  <c r="CG14" i="11"/>
  <c r="CA14" i="11" s="1"/>
  <c r="CL15" i="11"/>
  <c r="CF15" i="11" s="1"/>
  <c r="CH15" i="11"/>
  <c r="CB15" i="11" s="1"/>
  <c r="CG15" i="11"/>
  <c r="CA15" i="11" s="1"/>
  <c r="CL16" i="11"/>
  <c r="CF16" i="11" s="1"/>
  <c r="CH16" i="11"/>
  <c r="CB16" i="11" s="1"/>
  <c r="CG16" i="11"/>
  <c r="CA16" i="11" s="1"/>
  <c r="AS16" i="11" s="1"/>
  <c r="CL17" i="11"/>
  <c r="CF17" i="11" s="1"/>
  <c r="CH17" i="11"/>
  <c r="CB17" i="11" s="1"/>
  <c r="CG17" i="11"/>
  <c r="CA17" i="11" s="1"/>
  <c r="CL18" i="11"/>
  <c r="CF18" i="11" s="1"/>
  <c r="CH18" i="11"/>
  <c r="CB18" i="11" s="1"/>
  <c r="CG18" i="11"/>
  <c r="CA18" i="11" s="1"/>
  <c r="CL19" i="11"/>
  <c r="CF19" i="11" s="1"/>
  <c r="CH19" i="11"/>
  <c r="CB19" i="11" s="1"/>
  <c r="CG19" i="11"/>
  <c r="CA19" i="11" s="1"/>
  <c r="CL20" i="11"/>
  <c r="CF20" i="11" s="1"/>
  <c r="CH20" i="11"/>
  <c r="CB20" i="11" s="1"/>
  <c r="CG20" i="11"/>
  <c r="CA20" i="11" s="1"/>
  <c r="AS20" i="11" s="1"/>
  <c r="CL21" i="11"/>
  <c r="CF21" i="11" s="1"/>
  <c r="CH21" i="11"/>
  <c r="CB21" i="11" s="1"/>
  <c r="CG21" i="11"/>
  <c r="CA21" i="11" s="1"/>
  <c r="CL22" i="11"/>
  <c r="CF22" i="11" s="1"/>
  <c r="CH22" i="11"/>
  <c r="CB22" i="11" s="1"/>
  <c r="CG22" i="11"/>
  <c r="CA22" i="11" s="1"/>
  <c r="CH67" i="11"/>
  <c r="CB67" i="11" s="1"/>
  <c r="AO67" i="11" s="1"/>
  <c r="CH71" i="11"/>
  <c r="CB71" i="11" s="1"/>
  <c r="AO71" i="11" s="1"/>
  <c r="CH75" i="11"/>
  <c r="CB75" i="11" s="1"/>
  <c r="CH115" i="11"/>
  <c r="CB115" i="11" s="1"/>
  <c r="CG115" i="11"/>
  <c r="CA115" i="11" s="1"/>
  <c r="AN115" i="11" s="1"/>
  <c r="CI138" i="11"/>
  <c r="CC138" i="11" s="1"/>
  <c r="CJ138" i="11"/>
  <c r="CD138" i="11" s="1"/>
  <c r="CH138" i="11"/>
  <c r="CB138" i="11" s="1"/>
  <c r="CL139" i="11"/>
  <c r="CF139" i="11" s="1"/>
  <c r="CG139" i="11"/>
  <c r="CA139" i="11" s="1"/>
  <c r="CJ139" i="11"/>
  <c r="CD139" i="11" s="1"/>
  <c r="CI139" i="11"/>
  <c r="CC139" i="11" s="1"/>
  <c r="CI13" i="11"/>
  <c r="CC13" i="11" s="1"/>
  <c r="CI14" i="11"/>
  <c r="CC14" i="11" s="1"/>
  <c r="CI15" i="11"/>
  <c r="CC15" i="11" s="1"/>
  <c r="CI16" i="11"/>
  <c r="CC16" i="11" s="1"/>
  <c r="CI17" i="11"/>
  <c r="CC17" i="11" s="1"/>
  <c r="CI18" i="11"/>
  <c r="CC18" i="11" s="1"/>
  <c r="CI19" i="11"/>
  <c r="CC19" i="11" s="1"/>
  <c r="CI20" i="11"/>
  <c r="CC20" i="11" s="1"/>
  <c r="CI21" i="11"/>
  <c r="CC21" i="11" s="1"/>
  <c r="CI22" i="11"/>
  <c r="CC22" i="11" s="1"/>
  <c r="CL24" i="11"/>
  <c r="CF24" i="11" s="1"/>
  <c r="CH24" i="11"/>
  <c r="CB24" i="11" s="1"/>
  <c r="CG24" i="11"/>
  <c r="CA24" i="11" s="1"/>
  <c r="AS24" i="11" s="1"/>
  <c r="CL25" i="11"/>
  <c r="CF25" i="11" s="1"/>
  <c r="CH25" i="11"/>
  <c r="CB25" i="11" s="1"/>
  <c r="CG25" i="11"/>
  <c r="CA25" i="11" s="1"/>
  <c r="CL26" i="11"/>
  <c r="CF26" i="11" s="1"/>
  <c r="CH26" i="11"/>
  <c r="CB26" i="11" s="1"/>
  <c r="CG26" i="11"/>
  <c r="CA26" i="11" s="1"/>
  <c r="CL27" i="11"/>
  <c r="CF27" i="11" s="1"/>
  <c r="CH27" i="11"/>
  <c r="CB27" i="11" s="1"/>
  <c r="CG27" i="11"/>
  <c r="CA27" i="11" s="1"/>
  <c r="AO65" i="11"/>
  <c r="AO69" i="11"/>
  <c r="AO73" i="11"/>
  <c r="AO77" i="11"/>
  <c r="CL137" i="11"/>
  <c r="CF137" i="11" s="1"/>
  <c r="CG137" i="11"/>
  <c r="CA137" i="11" s="1"/>
  <c r="CH137" i="11"/>
  <c r="CB137" i="11" s="1"/>
  <c r="CI142" i="11"/>
  <c r="CC142" i="11" s="1"/>
  <c r="CJ142" i="11"/>
  <c r="CD142" i="11" s="1"/>
  <c r="CH142" i="11"/>
  <c r="CB142" i="11" s="1"/>
  <c r="AT142" i="11" s="1"/>
  <c r="CL142" i="11"/>
  <c r="CF142" i="11" s="1"/>
  <c r="CI144" i="11"/>
  <c r="CC144" i="11" s="1"/>
  <c r="CG144" i="11"/>
  <c r="CA144" i="11" s="1"/>
  <c r="CL144" i="11"/>
  <c r="CF144" i="11" s="1"/>
  <c r="C145" i="11"/>
  <c r="CJ146" i="11"/>
  <c r="CD146" i="11" s="1"/>
  <c r="CG146" i="11"/>
  <c r="CA146" i="11" s="1"/>
  <c r="CL146" i="11"/>
  <c r="CF146" i="11" s="1"/>
  <c r="CH146" i="11"/>
  <c r="CB146" i="11" s="1"/>
  <c r="CJ13" i="11"/>
  <c r="CD13" i="11" s="1"/>
  <c r="CJ14" i="11"/>
  <c r="CD14" i="11" s="1"/>
  <c r="CJ15" i="11"/>
  <c r="CD15" i="11" s="1"/>
  <c r="CJ16" i="11"/>
  <c r="CD16" i="11" s="1"/>
  <c r="CJ17" i="11"/>
  <c r="CD17" i="11" s="1"/>
  <c r="CJ18" i="11"/>
  <c r="CD18" i="11" s="1"/>
  <c r="CJ19" i="11"/>
  <c r="CD19" i="11" s="1"/>
  <c r="CJ20" i="11"/>
  <c r="CD20" i="11" s="1"/>
  <c r="CJ21" i="11"/>
  <c r="CD21" i="11" s="1"/>
  <c r="CJ22" i="11"/>
  <c r="CD22" i="11" s="1"/>
  <c r="CI24" i="11"/>
  <c r="CC24" i="11" s="1"/>
  <c r="CI25" i="11"/>
  <c r="CC25" i="11" s="1"/>
  <c r="CI26" i="11"/>
  <c r="CC26" i="11" s="1"/>
  <c r="CI27" i="11"/>
  <c r="CC27" i="11" s="1"/>
  <c r="CG52" i="11"/>
  <c r="CA52" i="11" s="1"/>
  <c r="AO52" i="11" s="1"/>
  <c r="CG58" i="11"/>
  <c r="CA58" i="11" s="1"/>
  <c r="AO58" i="11" s="1"/>
  <c r="CG60" i="11"/>
  <c r="CA60" i="11" s="1"/>
  <c r="AO60" i="11" s="1"/>
  <c r="CG62" i="11"/>
  <c r="CA62" i="11" s="1"/>
  <c r="AO62" i="11" s="1"/>
  <c r="CL135" i="11"/>
  <c r="CF135" i="11" s="1"/>
  <c r="CG135" i="11"/>
  <c r="CA135" i="11" s="1"/>
  <c r="CJ135" i="11"/>
  <c r="CD135" i="11" s="1"/>
  <c r="CI135" i="11"/>
  <c r="CC135" i="11" s="1"/>
  <c r="CI137" i="11"/>
  <c r="CC137" i="11" s="1"/>
  <c r="CG138" i="11"/>
  <c r="CA138" i="11" s="1"/>
  <c r="CH139" i="11"/>
  <c r="CB139" i="11" s="1"/>
  <c r="CL143" i="11"/>
  <c r="CF143" i="11" s="1"/>
  <c r="CG143" i="11"/>
  <c r="CA143" i="11" s="1"/>
  <c r="CJ143" i="11"/>
  <c r="CD143" i="11" s="1"/>
  <c r="CI143" i="11"/>
  <c r="CC143" i="11" s="1"/>
  <c r="CH144" i="11"/>
  <c r="CB144" i="11" s="1"/>
  <c r="CI146" i="11"/>
  <c r="CC146" i="11" s="1"/>
  <c r="CK13" i="11"/>
  <c r="CE13" i="11" s="1"/>
  <c r="CK14" i="11"/>
  <c r="CE14" i="11" s="1"/>
  <c r="CK15" i="11"/>
  <c r="CE15" i="11" s="1"/>
  <c r="CK16" i="11"/>
  <c r="CE16" i="11" s="1"/>
  <c r="CK17" i="11"/>
  <c r="CE17" i="11" s="1"/>
  <c r="CK18" i="11"/>
  <c r="CE18" i="11" s="1"/>
  <c r="CK19" i="11"/>
  <c r="CE19" i="11" s="1"/>
  <c r="CK20" i="11"/>
  <c r="CE20" i="11" s="1"/>
  <c r="CK21" i="11"/>
  <c r="CE21" i="11" s="1"/>
  <c r="CK22" i="11"/>
  <c r="CE22" i="11" s="1"/>
  <c r="CJ24" i="11"/>
  <c r="CD24" i="11" s="1"/>
  <c r="CJ25" i="11"/>
  <c r="CD25" i="11" s="1"/>
  <c r="CJ26" i="11"/>
  <c r="CD26" i="11" s="1"/>
  <c r="CJ27" i="11"/>
  <c r="CD27" i="11" s="1"/>
  <c r="CJ137" i="11"/>
  <c r="CD137" i="11" s="1"/>
  <c r="CL138" i="11"/>
  <c r="CF138" i="11" s="1"/>
  <c r="CL141" i="11"/>
  <c r="CF141" i="11" s="1"/>
  <c r="CG141" i="11"/>
  <c r="CA141" i="11" s="1"/>
  <c r="AT141" i="11" s="1"/>
  <c r="CH141" i="11"/>
  <c r="CB141" i="11" s="1"/>
  <c r="CJ141" i="11"/>
  <c r="CD141" i="11" s="1"/>
  <c r="CJ144" i="11"/>
  <c r="CD144" i="11" s="1"/>
  <c r="CH147" i="11"/>
  <c r="CB147" i="11" s="1"/>
  <c r="CG147" i="11"/>
  <c r="CA147" i="11" s="1"/>
  <c r="CL147" i="11"/>
  <c r="CF147" i="11" s="1"/>
  <c r="CI147" i="11"/>
  <c r="CC147" i="11" s="1"/>
  <c r="CH153" i="11"/>
  <c r="CB153" i="11" s="1"/>
  <c r="AR153" i="11" s="1"/>
  <c r="CJ153" i="11"/>
  <c r="CD153" i="11" s="1"/>
  <c r="CI153" i="11"/>
  <c r="CC153" i="11" s="1"/>
  <c r="CJ154" i="11"/>
  <c r="CD154" i="11" s="1"/>
  <c r="CG154" i="11"/>
  <c r="CA154" i="11" s="1"/>
  <c r="CL154" i="11"/>
  <c r="CF154" i="11" s="1"/>
  <c r="CH154" i="11"/>
  <c r="CB154" i="11" s="1"/>
  <c r="C64" i="11"/>
  <c r="C66" i="11"/>
  <c r="C68" i="11"/>
  <c r="C70" i="11"/>
  <c r="C72" i="11"/>
  <c r="C74" i="11"/>
  <c r="C76" i="11"/>
  <c r="C78" i="11"/>
  <c r="B125" i="11"/>
  <c r="C152" i="11"/>
  <c r="CJ152" i="11" l="1"/>
  <c r="CD152" i="11" s="1"/>
  <c r="CI152" i="11"/>
  <c r="CC152" i="11" s="1"/>
  <c r="CH152" i="11"/>
  <c r="CB152" i="11" s="1"/>
  <c r="CL152" i="11"/>
  <c r="CF152" i="11" s="1"/>
  <c r="AR152" i="11" s="1"/>
  <c r="CG152" i="11"/>
  <c r="CA152" i="11" s="1"/>
  <c r="CG74" i="11"/>
  <c r="CA74" i="11" s="1"/>
  <c r="CH74" i="11"/>
  <c r="CB74" i="11" s="1"/>
  <c r="CG66" i="11"/>
  <c r="CA66" i="11" s="1"/>
  <c r="AO66" i="11" s="1"/>
  <c r="CH66" i="11"/>
  <c r="CB66" i="11" s="1"/>
  <c r="AS27" i="11"/>
  <c r="AT139" i="11"/>
  <c r="CG72" i="11"/>
  <c r="CA72" i="11" s="1"/>
  <c r="AO72" i="11" s="1"/>
  <c r="CH72" i="11"/>
  <c r="CB72" i="11" s="1"/>
  <c r="CG64" i="11"/>
  <c r="CA64" i="11" s="1"/>
  <c r="CH64" i="11"/>
  <c r="CB64" i="11" s="1"/>
  <c r="AT138" i="11"/>
  <c r="AT135" i="11"/>
  <c r="CH145" i="11"/>
  <c r="CB145" i="11" s="1"/>
  <c r="CJ145" i="11"/>
  <c r="CD145" i="11" s="1"/>
  <c r="CI145" i="11"/>
  <c r="CC145" i="11" s="1"/>
  <c r="CG145" i="11"/>
  <c r="CA145" i="11" s="1"/>
  <c r="CL145" i="11"/>
  <c r="CF145" i="11" s="1"/>
  <c r="AS21" i="11"/>
  <c r="AS17" i="11"/>
  <c r="CA13" i="11"/>
  <c r="AS13" i="11" s="1"/>
  <c r="CG78" i="11"/>
  <c r="CA78" i="11" s="1"/>
  <c r="CH78" i="11"/>
  <c r="CB78" i="11" s="1"/>
  <c r="CG70" i="11"/>
  <c r="CA70" i="11" s="1"/>
  <c r="CH70" i="11"/>
  <c r="CB70" i="11" s="1"/>
  <c r="AT143" i="11"/>
  <c r="AT137" i="11"/>
  <c r="AS25" i="11"/>
  <c r="AS22" i="11"/>
  <c r="AS18" i="11"/>
  <c r="AS14" i="11"/>
  <c r="AO63" i="11"/>
  <c r="A176" i="11"/>
  <c r="CG76" i="11"/>
  <c r="CA76" i="11" s="1"/>
  <c r="CH76" i="11"/>
  <c r="CB76" i="11" s="1"/>
  <c r="CG68" i="11"/>
  <c r="CA68" i="11" s="1"/>
  <c r="CH68" i="11"/>
  <c r="CB68" i="11" s="1"/>
  <c r="AR154" i="11"/>
  <c r="AT147" i="11"/>
  <c r="AT146" i="11"/>
  <c r="AT144" i="11"/>
  <c r="AS26" i="11"/>
  <c r="AS19" i="11"/>
  <c r="AS15" i="11"/>
  <c r="AO51" i="11"/>
  <c r="AO61" i="11"/>
  <c r="AT140" i="11"/>
  <c r="AO76" i="11" l="1"/>
  <c r="AO78" i="11"/>
  <c r="AO64" i="11"/>
  <c r="AO74" i="11"/>
  <c r="AO68" i="11"/>
  <c r="AO70" i="11"/>
  <c r="B176" i="11"/>
  <c r="AQ154" i="1" l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D103" i="1" l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C46" i="1"/>
  <c r="C45" i="1"/>
  <c r="C44" i="1"/>
  <c r="C43" i="1"/>
  <c r="M38" i="1"/>
  <c r="L38" i="1"/>
  <c r="K38" i="1"/>
  <c r="J38" i="1"/>
  <c r="I38" i="1"/>
  <c r="H38" i="1"/>
  <c r="G38" i="1"/>
  <c r="F38" i="1"/>
  <c r="M37" i="1"/>
  <c r="L37" i="1"/>
  <c r="K37" i="1"/>
  <c r="J37" i="1"/>
  <c r="I37" i="1"/>
  <c r="H37" i="1"/>
  <c r="G37" i="1"/>
  <c r="F37" i="1"/>
  <c r="D38" i="1"/>
  <c r="C38" i="1"/>
  <c r="D37" i="1"/>
  <c r="C3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AQ155" i="1" l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4" i="1"/>
  <c r="D154" i="1"/>
  <c r="E153" i="1"/>
  <c r="D153" i="1"/>
  <c r="E152" i="1"/>
  <c r="D152" i="1"/>
  <c r="E147" i="1"/>
  <c r="D147" i="1"/>
  <c r="C147" i="1"/>
  <c r="E146" i="1"/>
  <c r="D146" i="1"/>
  <c r="C146" i="1"/>
  <c r="CH146" i="1" s="1"/>
  <c r="CB146" i="1" s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E145" i="1" s="1"/>
  <c r="F145" i="1"/>
  <c r="D145" i="1" s="1"/>
  <c r="E144" i="1"/>
  <c r="D144" i="1"/>
  <c r="C144" i="1" s="1"/>
  <c r="E143" i="1"/>
  <c r="D143" i="1"/>
  <c r="C143" i="1" s="1"/>
  <c r="E142" i="1"/>
  <c r="D142" i="1"/>
  <c r="C142" i="1" s="1"/>
  <c r="E141" i="1"/>
  <c r="D141" i="1"/>
  <c r="C141" i="1" s="1"/>
  <c r="E140" i="1"/>
  <c r="D140" i="1"/>
  <c r="C140" i="1" s="1"/>
  <c r="E139" i="1"/>
  <c r="D139" i="1"/>
  <c r="C139" i="1" s="1"/>
  <c r="E138" i="1"/>
  <c r="D138" i="1"/>
  <c r="C138" i="1" s="1"/>
  <c r="E137" i="1"/>
  <c r="D137" i="1"/>
  <c r="C137" i="1" s="1"/>
  <c r="E136" i="1"/>
  <c r="D136" i="1"/>
  <c r="C136" i="1" s="1"/>
  <c r="E135" i="1"/>
  <c r="D135" i="1"/>
  <c r="C135" i="1" s="1"/>
  <c r="B130" i="1"/>
  <c r="D126" i="1"/>
  <c r="C126" i="1"/>
  <c r="D125" i="1"/>
  <c r="C125" i="1"/>
  <c r="D124" i="1"/>
  <c r="C124" i="1"/>
  <c r="D115" i="1"/>
  <c r="C115" i="1"/>
  <c r="B115" i="1" s="1"/>
  <c r="CG115" i="1" s="1"/>
  <c r="CA115" i="1" s="1"/>
  <c r="D110" i="1"/>
  <c r="C110" i="1"/>
  <c r="B110" i="1"/>
  <c r="D109" i="1"/>
  <c r="C109" i="1"/>
  <c r="D104" i="1"/>
  <c r="C104" i="1"/>
  <c r="B104" i="1"/>
  <c r="E78" i="1"/>
  <c r="C78" i="1" s="1"/>
  <c r="D78" i="1"/>
  <c r="E77" i="1"/>
  <c r="D77" i="1"/>
  <c r="C77" i="1" s="1"/>
  <c r="CH77" i="1" s="1"/>
  <c r="CB77" i="1" s="1"/>
  <c r="E76" i="1"/>
  <c r="D76" i="1"/>
  <c r="C76" i="1"/>
  <c r="CH76" i="1" s="1"/>
  <c r="CB76" i="1" s="1"/>
  <c r="E75" i="1"/>
  <c r="D75" i="1"/>
  <c r="C75" i="1"/>
  <c r="CH75" i="1" s="1"/>
  <c r="CB75" i="1" s="1"/>
  <c r="E74" i="1"/>
  <c r="C74" i="1" s="1"/>
  <c r="D74" i="1"/>
  <c r="E73" i="1"/>
  <c r="D73" i="1"/>
  <c r="C73" i="1"/>
  <c r="CH73" i="1" s="1"/>
  <c r="CB73" i="1" s="1"/>
  <c r="E72" i="1"/>
  <c r="D72" i="1"/>
  <c r="C72" i="1"/>
  <c r="CH72" i="1" s="1"/>
  <c r="CB72" i="1" s="1"/>
  <c r="E71" i="1"/>
  <c r="C71" i="1" s="1"/>
  <c r="D71" i="1"/>
  <c r="E70" i="1"/>
  <c r="D70" i="1"/>
  <c r="E69" i="1"/>
  <c r="C69" i="1" s="1"/>
  <c r="D69" i="1"/>
  <c r="E68" i="1"/>
  <c r="D68" i="1"/>
  <c r="C68" i="1"/>
  <c r="CH68" i="1" s="1"/>
  <c r="CB68" i="1" s="1"/>
  <c r="E67" i="1"/>
  <c r="C67" i="1" s="1"/>
  <c r="D67" i="1"/>
  <c r="E66" i="1"/>
  <c r="D66" i="1"/>
  <c r="E65" i="1"/>
  <c r="C65" i="1" s="1"/>
  <c r="D65" i="1"/>
  <c r="E64" i="1"/>
  <c r="D64" i="1"/>
  <c r="C64" i="1" s="1"/>
  <c r="CH64" i="1" s="1"/>
  <c r="CB64" i="1" s="1"/>
  <c r="E63" i="1"/>
  <c r="D63" i="1"/>
  <c r="C63" i="1" s="1"/>
  <c r="E62" i="1"/>
  <c r="D62" i="1"/>
  <c r="E61" i="1"/>
  <c r="D61" i="1"/>
  <c r="C61" i="1" s="1"/>
  <c r="CH61" i="1" s="1"/>
  <c r="CB61" i="1" s="1"/>
  <c r="E60" i="1"/>
  <c r="D60" i="1"/>
  <c r="C60" i="1" s="1"/>
  <c r="CH60" i="1" s="1"/>
  <c r="CB60" i="1" s="1"/>
  <c r="E59" i="1"/>
  <c r="D59" i="1"/>
  <c r="C59" i="1"/>
  <c r="CH59" i="1" s="1"/>
  <c r="CB59" i="1" s="1"/>
  <c r="E58" i="1"/>
  <c r="C58" i="1" s="1"/>
  <c r="D58" i="1"/>
  <c r="E57" i="1"/>
  <c r="D57" i="1"/>
  <c r="C57" i="1" s="1"/>
  <c r="CH57" i="1" s="1"/>
  <c r="CB57" i="1" s="1"/>
  <c r="E52" i="1"/>
  <c r="D52" i="1"/>
  <c r="C52" i="1"/>
  <c r="CH52" i="1" s="1"/>
  <c r="CB52" i="1" s="1"/>
  <c r="E51" i="1"/>
  <c r="D51" i="1"/>
  <c r="M39" i="1"/>
  <c r="L39" i="1"/>
  <c r="K39" i="1"/>
  <c r="J39" i="1"/>
  <c r="I39" i="1"/>
  <c r="H39" i="1"/>
  <c r="G39" i="1"/>
  <c r="F39" i="1"/>
  <c r="D39" i="1"/>
  <c r="C39" i="1"/>
  <c r="E38" i="1"/>
  <c r="B38" i="1"/>
  <c r="E37" i="1"/>
  <c r="B37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D33" i="1"/>
  <c r="C33" i="1"/>
  <c r="G32" i="1"/>
  <c r="G33" i="1" s="1"/>
  <c r="F32" i="1"/>
  <c r="E32" i="1" s="1"/>
  <c r="B32" i="1"/>
  <c r="G31" i="1"/>
  <c r="F31" i="1"/>
  <c r="E31" i="1" s="1"/>
  <c r="B31" i="1"/>
  <c r="B33" i="1" s="1"/>
  <c r="E27" i="1"/>
  <c r="D27" i="1"/>
  <c r="E26" i="1"/>
  <c r="D26" i="1"/>
  <c r="E25" i="1"/>
  <c r="D25" i="1"/>
  <c r="E24" i="1"/>
  <c r="D24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A5" i="1"/>
  <c r="A4" i="1"/>
  <c r="A3" i="1"/>
  <c r="A2" i="1"/>
  <c r="C153" i="1" l="1"/>
  <c r="CL153" i="1" s="1"/>
  <c r="CF153" i="1" s="1"/>
  <c r="CH63" i="1"/>
  <c r="CB63" i="1" s="1"/>
  <c r="CG63" i="1"/>
  <c r="CA63" i="1" s="1"/>
  <c r="AO63" i="1" s="1"/>
  <c r="C145" i="1"/>
  <c r="C66" i="1"/>
  <c r="CG66" i="1" s="1"/>
  <c r="CA66" i="1" s="1"/>
  <c r="C62" i="1"/>
  <c r="C70" i="1"/>
  <c r="CG70" i="1" s="1"/>
  <c r="CA70" i="1" s="1"/>
  <c r="CH115" i="1"/>
  <c r="CB115" i="1" s="1"/>
  <c r="AN115" i="1" s="1"/>
  <c r="B125" i="1"/>
  <c r="E33" i="1"/>
  <c r="C51" i="1"/>
  <c r="B109" i="1"/>
  <c r="B124" i="1"/>
  <c r="B126" i="1"/>
  <c r="C14" i="1"/>
  <c r="CK14" i="1" s="1"/>
  <c r="CE14" i="1" s="1"/>
  <c r="C20" i="1"/>
  <c r="CL20" i="1" s="1"/>
  <c r="CF20" i="1" s="1"/>
  <c r="C22" i="1"/>
  <c r="CG22" i="1" s="1"/>
  <c r="CA22" i="1" s="1"/>
  <c r="C21" i="1"/>
  <c r="CK21" i="1" s="1"/>
  <c r="CE21" i="1" s="1"/>
  <c r="E39" i="1"/>
  <c r="C26" i="1"/>
  <c r="CI26" i="1" s="1"/>
  <c r="CC26" i="1" s="1"/>
  <c r="C17" i="1"/>
  <c r="CK17" i="1" s="1"/>
  <c r="CE17" i="1" s="1"/>
  <c r="D155" i="1"/>
  <c r="C18" i="1"/>
  <c r="CI18" i="1" s="1"/>
  <c r="CC18" i="1" s="1"/>
  <c r="C25" i="1"/>
  <c r="CI25" i="1" s="1"/>
  <c r="CC25" i="1" s="1"/>
  <c r="C27" i="1"/>
  <c r="CL27" i="1" s="1"/>
  <c r="CF27" i="1" s="1"/>
  <c r="C152" i="1"/>
  <c r="CL152" i="1" s="1"/>
  <c r="CF152" i="1" s="1"/>
  <c r="C13" i="1"/>
  <c r="CJ13" i="1" s="1"/>
  <c r="CD13" i="1" s="1"/>
  <c r="C24" i="1"/>
  <c r="CI24" i="1" s="1"/>
  <c r="CC24" i="1" s="1"/>
  <c r="E155" i="1"/>
  <c r="D23" i="1"/>
  <c r="B39" i="1"/>
  <c r="C154" i="1"/>
  <c r="CG154" i="1" s="1"/>
  <c r="CA154" i="1" s="1"/>
  <c r="C16" i="1"/>
  <c r="CH16" i="1" s="1"/>
  <c r="CB16" i="1" s="1"/>
  <c r="C19" i="1"/>
  <c r="CL19" i="1" s="1"/>
  <c r="CF19" i="1" s="1"/>
  <c r="C15" i="1"/>
  <c r="CJ15" i="1" s="1"/>
  <c r="CD15" i="1" s="1"/>
  <c r="E23" i="1"/>
  <c r="CL16" i="1"/>
  <c r="CF16" i="1" s="1"/>
  <c r="CH51" i="1"/>
  <c r="CB51" i="1" s="1"/>
  <c r="CG51" i="1"/>
  <c r="CA51" i="1" s="1"/>
  <c r="AO51" i="1" s="1"/>
  <c r="CH65" i="1"/>
  <c r="CB65" i="1" s="1"/>
  <c r="CG65" i="1"/>
  <c r="CA65" i="1" s="1"/>
  <c r="CH67" i="1"/>
  <c r="CB67" i="1" s="1"/>
  <c r="CG67" i="1"/>
  <c r="CA67" i="1" s="1"/>
  <c r="AO67" i="1" s="1"/>
  <c r="CH69" i="1"/>
  <c r="CB69" i="1" s="1"/>
  <c r="CG69" i="1"/>
  <c r="CA69" i="1" s="1"/>
  <c r="CH71" i="1"/>
  <c r="CB71" i="1" s="1"/>
  <c r="CG71" i="1"/>
  <c r="CA71" i="1" s="1"/>
  <c r="AO71" i="1" s="1"/>
  <c r="F33" i="1"/>
  <c r="CG57" i="1"/>
  <c r="CA57" i="1" s="1"/>
  <c r="AO57" i="1" s="1"/>
  <c r="CG60" i="1"/>
  <c r="CA60" i="1" s="1"/>
  <c r="AO60" i="1" s="1"/>
  <c r="CH66" i="1"/>
  <c r="CB66" i="1" s="1"/>
  <c r="CG73" i="1"/>
  <c r="CA73" i="1" s="1"/>
  <c r="AO73" i="1" s="1"/>
  <c r="CG76" i="1"/>
  <c r="CA76" i="1" s="1"/>
  <c r="AO76" i="1" s="1"/>
  <c r="CH135" i="1"/>
  <c r="CB135" i="1" s="1"/>
  <c r="CJ135" i="1"/>
  <c r="CD135" i="1" s="1"/>
  <c r="CI135" i="1"/>
  <c r="CC135" i="1" s="1"/>
  <c r="CG135" i="1"/>
  <c r="CA135" i="1" s="1"/>
  <c r="CH137" i="1"/>
  <c r="CB137" i="1" s="1"/>
  <c r="CJ137" i="1"/>
  <c r="CD137" i="1" s="1"/>
  <c r="CI137" i="1"/>
  <c r="CC137" i="1" s="1"/>
  <c r="CG137" i="1"/>
  <c r="CA137" i="1" s="1"/>
  <c r="CH139" i="1"/>
  <c r="CB139" i="1" s="1"/>
  <c r="CJ139" i="1"/>
  <c r="CD139" i="1" s="1"/>
  <c r="CI139" i="1"/>
  <c r="CC139" i="1" s="1"/>
  <c r="CG139" i="1"/>
  <c r="CA139" i="1" s="1"/>
  <c r="CH141" i="1"/>
  <c r="CB141" i="1" s="1"/>
  <c r="CJ141" i="1"/>
  <c r="CD141" i="1" s="1"/>
  <c r="CI141" i="1"/>
  <c r="CC141" i="1" s="1"/>
  <c r="CG141" i="1"/>
  <c r="CA141" i="1" s="1"/>
  <c r="CH58" i="1"/>
  <c r="CB58" i="1" s="1"/>
  <c r="CG58" i="1"/>
  <c r="CA58" i="1" s="1"/>
  <c r="CG68" i="1"/>
  <c r="CA68" i="1" s="1"/>
  <c r="AO68" i="1" s="1"/>
  <c r="CH74" i="1"/>
  <c r="CB74" i="1" s="1"/>
  <c r="CG74" i="1"/>
  <c r="CA74" i="1" s="1"/>
  <c r="CJ136" i="1"/>
  <c r="CD136" i="1" s="1"/>
  <c r="CH136" i="1"/>
  <c r="CB136" i="1" s="1"/>
  <c r="CI136" i="1"/>
  <c r="CC136" i="1" s="1"/>
  <c r="CG136" i="1"/>
  <c r="CA136" i="1" s="1"/>
  <c r="CJ138" i="1"/>
  <c r="CD138" i="1" s="1"/>
  <c r="CH138" i="1"/>
  <c r="CB138" i="1" s="1"/>
  <c r="CI138" i="1"/>
  <c r="CC138" i="1" s="1"/>
  <c r="CG138" i="1"/>
  <c r="CA138" i="1" s="1"/>
  <c r="CJ140" i="1"/>
  <c r="CD140" i="1" s="1"/>
  <c r="CH140" i="1"/>
  <c r="CB140" i="1" s="1"/>
  <c r="CI140" i="1"/>
  <c r="CC140" i="1" s="1"/>
  <c r="CG140" i="1"/>
  <c r="CA140" i="1" s="1"/>
  <c r="CJ142" i="1"/>
  <c r="CD142" i="1" s="1"/>
  <c r="CH142" i="1"/>
  <c r="CB142" i="1" s="1"/>
  <c r="CI142" i="1"/>
  <c r="CC142" i="1" s="1"/>
  <c r="CG142" i="1"/>
  <c r="CA142" i="1" s="1"/>
  <c r="CJ144" i="1"/>
  <c r="CD144" i="1" s="1"/>
  <c r="CH144" i="1"/>
  <c r="CB144" i="1" s="1"/>
  <c r="CI144" i="1"/>
  <c r="CC144" i="1" s="1"/>
  <c r="CG144" i="1"/>
  <c r="CA144" i="1" s="1"/>
  <c r="CG52" i="1"/>
  <c r="CA52" i="1" s="1"/>
  <c r="AO52" i="1" s="1"/>
  <c r="CG59" i="1"/>
  <c r="CA59" i="1" s="1"/>
  <c r="AO59" i="1" s="1"/>
  <c r="CH62" i="1"/>
  <c r="CB62" i="1" s="1"/>
  <c r="CG62" i="1"/>
  <c r="CA62" i="1" s="1"/>
  <c r="CG72" i="1"/>
  <c r="CA72" i="1" s="1"/>
  <c r="AO72" i="1" s="1"/>
  <c r="CG75" i="1"/>
  <c r="CA75" i="1" s="1"/>
  <c r="AO75" i="1" s="1"/>
  <c r="CH78" i="1"/>
  <c r="CB78" i="1" s="1"/>
  <c r="CG78" i="1"/>
  <c r="CA78" i="1" s="1"/>
  <c r="CL136" i="1"/>
  <c r="CF136" i="1" s="1"/>
  <c r="CL138" i="1"/>
  <c r="CF138" i="1" s="1"/>
  <c r="CL140" i="1"/>
  <c r="CF140" i="1" s="1"/>
  <c r="CL142" i="1"/>
  <c r="CF142" i="1" s="1"/>
  <c r="CL144" i="1"/>
  <c r="CF144" i="1" s="1"/>
  <c r="CI147" i="1"/>
  <c r="CC147" i="1" s="1"/>
  <c r="CL147" i="1"/>
  <c r="CF147" i="1" s="1"/>
  <c r="CG147" i="1"/>
  <c r="CA147" i="1" s="1"/>
  <c r="CJ147" i="1"/>
  <c r="CD147" i="1" s="1"/>
  <c r="CH147" i="1"/>
  <c r="CB147" i="1" s="1"/>
  <c r="CH143" i="1"/>
  <c r="CB143" i="1" s="1"/>
  <c r="CJ143" i="1"/>
  <c r="CD143" i="1" s="1"/>
  <c r="CI143" i="1"/>
  <c r="CC143" i="1" s="1"/>
  <c r="CG143" i="1"/>
  <c r="CA143" i="1" s="1"/>
  <c r="CI145" i="1"/>
  <c r="CC145" i="1" s="1"/>
  <c r="CL145" i="1"/>
  <c r="CF145" i="1" s="1"/>
  <c r="CG145" i="1"/>
  <c r="CA145" i="1" s="1"/>
  <c r="CJ145" i="1"/>
  <c r="CD145" i="1" s="1"/>
  <c r="CH145" i="1"/>
  <c r="CB145" i="1" s="1"/>
  <c r="CG61" i="1"/>
  <c r="CA61" i="1" s="1"/>
  <c r="AO61" i="1" s="1"/>
  <c r="CG64" i="1"/>
  <c r="CA64" i="1" s="1"/>
  <c r="AO64" i="1" s="1"/>
  <c r="CH70" i="1"/>
  <c r="CB70" i="1" s="1"/>
  <c r="CG77" i="1"/>
  <c r="CA77" i="1" s="1"/>
  <c r="AO77" i="1" s="1"/>
  <c r="CL135" i="1"/>
  <c r="CF135" i="1" s="1"/>
  <c r="CL137" i="1"/>
  <c r="CF137" i="1" s="1"/>
  <c r="CL139" i="1"/>
  <c r="CF139" i="1" s="1"/>
  <c r="CL141" i="1"/>
  <c r="CF141" i="1" s="1"/>
  <c r="CL143" i="1"/>
  <c r="CF143" i="1" s="1"/>
  <c r="CL146" i="1"/>
  <c r="CF146" i="1" s="1"/>
  <c r="CG146" i="1"/>
  <c r="CA146" i="1" s="1"/>
  <c r="CI146" i="1"/>
  <c r="CC146" i="1" s="1"/>
  <c r="CJ146" i="1"/>
  <c r="CD146" i="1" s="1"/>
  <c r="CI153" i="1"/>
  <c r="CC153" i="1" s="1"/>
  <c r="CG153" i="1"/>
  <c r="CA153" i="1" s="1"/>
  <c r="CJ153" i="1"/>
  <c r="CD153" i="1" s="1"/>
  <c r="CH153" i="1"/>
  <c r="CB153" i="1" s="1"/>
  <c r="CG18" i="1" l="1"/>
  <c r="CA18" i="1" s="1"/>
  <c r="AT147" i="1"/>
  <c r="AO78" i="1"/>
  <c r="AO62" i="1"/>
  <c r="CL26" i="1"/>
  <c r="CF26" i="1" s="1"/>
  <c r="CL17" i="1"/>
  <c r="CF17" i="1" s="1"/>
  <c r="CH14" i="1"/>
  <c r="CB14" i="1" s="1"/>
  <c r="CK13" i="1"/>
  <c r="CE13" i="1" s="1"/>
  <c r="CI14" i="1"/>
  <c r="CC14" i="1" s="1"/>
  <c r="CH24" i="1"/>
  <c r="CB24" i="1" s="1"/>
  <c r="CJ20" i="1"/>
  <c r="CD20" i="1" s="1"/>
  <c r="CL14" i="1"/>
  <c r="CF14" i="1" s="1"/>
  <c r="CG14" i="1"/>
  <c r="CA14" i="1" s="1"/>
  <c r="CH18" i="1"/>
  <c r="CB18" i="1" s="1"/>
  <c r="CJ14" i="1"/>
  <c r="CD14" i="1" s="1"/>
  <c r="CL18" i="1"/>
  <c r="CF18" i="1" s="1"/>
  <c r="CH22" i="1"/>
  <c r="CB22" i="1" s="1"/>
  <c r="CH154" i="1"/>
  <c r="CB154" i="1" s="1"/>
  <c r="CI27" i="1"/>
  <c r="CC27" i="1" s="1"/>
  <c r="CK22" i="1"/>
  <c r="CE22" i="1" s="1"/>
  <c r="CK27" i="1"/>
  <c r="CE27" i="1" s="1"/>
  <c r="CH17" i="1"/>
  <c r="CB17" i="1" s="1"/>
  <c r="CH25" i="1"/>
  <c r="CB25" i="1" s="1"/>
  <c r="CG20" i="1"/>
  <c r="CA20" i="1" s="1"/>
  <c r="CH20" i="1"/>
  <c r="CB20" i="1" s="1"/>
  <c r="CJ26" i="1"/>
  <c r="CD26" i="1" s="1"/>
  <c r="CK20" i="1"/>
  <c r="CE20" i="1" s="1"/>
  <c r="CJ154" i="1"/>
  <c r="CD154" i="1" s="1"/>
  <c r="CJ27" i="1"/>
  <c r="CD27" i="1" s="1"/>
  <c r="CJ19" i="1"/>
  <c r="CD19" i="1" s="1"/>
  <c r="CH26" i="1"/>
  <c r="CB26" i="1" s="1"/>
  <c r="CL25" i="1"/>
  <c r="CF25" i="1" s="1"/>
  <c r="CG152" i="1"/>
  <c r="CA152" i="1" s="1"/>
  <c r="CG13" i="1"/>
  <c r="CA13" i="1" s="1"/>
  <c r="CH21" i="1"/>
  <c r="CB21" i="1" s="1"/>
  <c r="CI20" i="1"/>
  <c r="CC20" i="1" s="1"/>
  <c r="CK24" i="1"/>
  <c r="CE24" i="1" s="1"/>
  <c r="CI21" i="1"/>
  <c r="CC21" i="1" s="1"/>
  <c r="CG21" i="1"/>
  <c r="CA21" i="1" s="1"/>
  <c r="CL21" i="1"/>
  <c r="CF21" i="1" s="1"/>
  <c r="CG27" i="1"/>
  <c r="CA27" i="1" s="1"/>
  <c r="CL22" i="1"/>
  <c r="CF22" i="1" s="1"/>
  <c r="CJ152" i="1"/>
  <c r="CD152" i="1" s="1"/>
  <c r="CI17" i="1"/>
  <c r="CC17" i="1" s="1"/>
  <c r="CL154" i="1"/>
  <c r="CF154" i="1" s="1"/>
  <c r="CH27" i="1"/>
  <c r="CB27" i="1" s="1"/>
  <c r="CG17" i="1"/>
  <c r="CA17" i="1" s="1"/>
  <c r="CJ21" i="1"/>
  <c r="CD21" i="1" s="1"/>
  <c r="CJ17" i="1"/>
  <c r="CD17" i="1" s="1"/>
  <c r="CL24" i="1"/>
  <c r="CF24" i="1" s="1"/>
  <c r="CJ22" i="1"/>
  <c r="CD22" i="1" s="1"/>
  <c r="CI152" i="1"/>
  <c r="CC152" i="1" s="1"/>
  <c r="CI15" i="1"/>
  <c r="CC15" i="1" s="1"/>
  <c r="CI22" i="1"/>
  <c r="CC22" i="1" s="1"/>
  <c r="CJ25" i="1"/>
  <c r="CD25" i="1" s="1"/>
  <c r="CJ18" i="1"/>
  <c r="CD18" i="1" s="1"/>
  <c r="CI13" i="1"/>
  <c r="CC13" i="1" s="1"/>
  <c r="CI154" i="1"/>
  <c r="CC154" i="1" s="1"/>
  <c r="CH13" i="1"/>
  <c r="CB13" i="1" s="1"/>
  <c r="CG24" i="1"/>
  <c r="CA24" i="1" s="1"/>
  <c r="CJ24" i="1"/>
  <c r="CD24" i="1" s="1"/>
  <c r="CH15" i="1"/>
  <c r="CB15" i="1" s="1"/>
  <c r="CK26" i="1"/>
  <c r="CE26" i="1" s="1"/>
  <c r="CK25" i="1"/>
  <c r="CE25" i="1" s="1"/>
  <c r="CG25" i="1"/>
  <c r="CA25" i="1" s="1"/>
  <c r="CK18" i="1"/>
  <c r="CE18" i="1" s="1"/>
  <c r="CH152" i="1"/>
  <c r="CB152" i="1" s="1"/>
  <c r="CL13" i="1"/>
  <c r="CF13" i="1" s="1"/>
  <c r="CG15" i="1"/>
  <c r="CA15" i="1" s="1"/>
  <c r="CL15" i="1"/>
  <c r="CF15" i="1" s="1"/>
  <c r="CG26" i="1"/>
  <c r="CA26" i="1" s="1"/>
  <c r="C155" i="1"/>
  <c r="CK15" i="1"/>
  <c r="CE15" i="1" s="1"/>
  <c r="CK19" i="1"/>
  <c r="CE19" i="1" s="1"/>
  <c r="C23" i="1"/>
  <c r="CG23" i="1" s="1"/>
  <c r="CI19" i="1"/>
  <c r="CC19" i="1" s="1"/>
  <c r="CI16" i="1"/>
  <c r="CC16" i="1" s="1"/>
  <c r="CH19" i="1"/>
  <c r="CB19" i="1" s="1"/>
  <c r="CK16" i="1"/>
  <c r="CE16" i="1" s="1"/>
  <c r="CJ16" i="1"/>
  <c r="CD16" i="1" s="1"/>
  <c r="CG16" i="1"/>
  <c r="CA16" i="1" s="1"/>
  <c r="CG19" i="1"/>
  <c r="CA19" i="1" s="1"/>
  <c r="AT143" i="1"/>
  <c r="AT141" i="1"/>
  <c r="AT139" i="1"/>
  <c r="AT137" i="1"/>
  <c r="AT135" i="1"/>
  <c r="AR153" i="1"/>
  <c r="AT146" i="1"/>
  <c r="AO70" i="1"/>
  <c r="AO58" i="1"/>
  <c r="AO65" i="1"/>
  <c r="AT144" i="1"/>
  <c r="AT142" i="1"/>
  <c r="AT140" i="1"/>
  <c r="AT138" i="1"/>
  <c r="AT136" i="1"/>
  <c r="AO74" i="1"/>
  <c r="AO66" i="1"/>
  <c r="AO69" i="1"/>
  <c r="AS26" i="1" l="1"/>
  <c r="AS14" i="1"/>
  <c r="AS17" i="1"/>
  <c r="AS21" i="1"/>
  <c r="AS18" i="1"/>
  <c r="AS20" i="1"/>
  <c r="CJ23" i="1"/>
  <c r="CD23" i="1" s="1"/>
  <c r="AS19" i="1"/>
  <c r="AS22" i="1"/>
  <c r="AS15" i="1"/>
  <c r="AS25" i="1"/>
  <c r="AS24" i="1"/>
  <c r="AR154" i="1"/>
  <c r="AS27" i="1"/>
  <c r="AR152" i="1"/>
  <c r="CI23" i="1"/>
  <c r="CC23" i="1" s="1"/>
  <c r="CH23" i="1"/>
  <c r="AS13" i="1"/>
  <c r="A176" i="1"/>
  <c r="CL23" i="1"/>
  <c r="CF23" i="1" s="1"/>
  <c r="CK23" i="1"/>
  <c r="CE23" i="1" s="1"/>
  <c r="AS16" i="1"/>
  <c r="B176" i="1" l="1"/>
</calcChain>
</file>

<file path=xl/sharedStrings.xml><?xml version="1.0" encoding="utf-8"?>
<sst xmlns="http://schemas.openxmlformats.org/spreadsheetml/2006/main" count="8333" uniqueCount="158">
  <si>
    <t>SERVICIO DE SALUD</t>
  </si>
  <si>
    <t>REM-06.   PROGRAMA DE SALUD MENTAL ATENCIÓN PRIMARIA Y ESPECIALIDADES</t>
  </si>
  <si>
    <t>SECCIÓN A.1: CONTROLES DE ATENCIÓN PRIMARIA / ESPECIALIDADES</t>
  </si>
  <si>
    <t>ACTIVIDAD</t>
  </si>
  <si>
    <t>PROFESIONAL</t>
  </si>
  <si>
    <t xml:space="preserve">TOTAL               </t>
  </si>
  <si>
    <t>GRUPOS DE EDAD  (en años)</t>
  </si>
  <si>
    <t>Beneficiarios</t>
  </si>
  <si>
    <t>Niños, Niñas, Adolescentes y Jóvenes Población SENAME</t>
  </si>
  <si>
    <t>Pueblos Originarios</t>
  </si>
  <si>
    <t>Migrantes</t>
  </si>
  <si>
    <t>Demencia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</si>
  <si>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</si>
  <si>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</si>
  <si>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</si>
  <si>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</si>
  <si>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</si>
  <si>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</si>
  <si>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</si>
  <si>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</si>
  <si>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</si>
  <si>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</si>
  <si>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</si>
  <si>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</si>
  <si>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</si>
  <si>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</si>
  <si>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</si>
  <si>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</si>
  <si>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y mas</t>
  </si>
  <si>
    <t>Ambos Sexos</t>
  </si>
  <si>
    <t>Hombres</t>
  </si>
  <si>
    <t>Mujeres</t>
  </si>
  <si>
    <t>CONTROLES SALUD MENTAL</t>
  </si>
  <si>
    <t>MÉDICO</t>
  </si>
  <si>
    <t>PSICÓLOGO/A</t>
  </si>
  <si>
    <t>ENFERMERA /O</t>
  </si>
  <si>
    <t>MATRONA /ÓN</t>
  </si>
  <si>
    <t>ASISTENTE SOCIAL</t>
  </si>
  <si>
    <t>OTROS PROFESIONALES</t>
  </si>
  <si>
    <t>TERAPEUTA OCUPACIONAL</t>
  </si>
  <si>
    <t>TÉCNICO PARAMÉDICO y EN SALUD MENTAL</t>
  </si>
  <si>
    <t>GESTOR COMUNITARIO</t>
  </si>
  <si>
    <t>TÉCNICO REHABILITACIÓN ALCOHOL Y DROGAS</t>
  </si>
  <si>
    <t>TOTAL</t>
  </si>
  <si>
    <t>INTERVENCIÓN PSICOSOCIAL GRUPAL</t>
  </si>
  <si>
    <t>PSICODIAGNOSTICO</t>
  </si>
  <si>
    <t>PSICOTERAPIA INDIVIDUAL</t>
  </si>
  <si>
    <t>MÉDICO PSIQUIATRA</t>
  </si>
  <si>
    <t>SECCIÓN A.2: CONSULTORÍAS DE SALUD MENTAL EN APS</t>
  </si>
  <si>
    <t>TOTAL CONSULTORÍAS Y TELECONSULTORÍAS RECIBIDAS</t>
  </si>
  <si>
    <t>CONSULTORÍAS Y TELECONSULTORÍAS RECIBIDAS</t>
  </si>
  <si>
    <t>TOTAL Nº DE CASOS REVISADOS</t>
  </si>
  <si>
    <t>CONSULTORÍAS Y TELECONSULTORÍAS DE SALUD MENTAL INFANTO ADOLESCENTE</t>
  </si>
  <si>
    <t>CONSULTORÍAS Y TELECONSULTORÍAS DE SALUD MENTAL ADULTO</t>
  </si>
  <si>
    <t>CONSULTORÍAS DE SALUD MENTAL</t>
  </si>
  <si>
    <t>TELECONSULTORÍAS DE SALUD MENTAL</t>
  </si>
  <si>
    <t>SECCIÓN A.3: CONSULTORÍAS DE SALUD MENTAL OTORGADA POR EL NIVEL DE ESPECIALIDAD</t>
  </si>
  <si>
    <t>TOTAL CONSULTORÍAS Y TELECONSULTORÍAS OTORGADAS</t>
  </si>
  <si>
    <t>CONSULTORÍAS Y TELECONSULTORÍAS OTORGADAS</t>
  </si>
  <si>
    <t>Participantes</t>
  </si>
  <si>
    <t>Médico psiquiatra</t>
  </si>
  <si>
    <t>Médico Psiquiatría más un profesional</t>
  </si>
  <si>
    <t>Médico Psiquiatría más dos Profesionales</t>
  </si>
  <si>
    <t>Médico Psiquiatría con más de dos Profesionales</t>
  </si>
  <si>
    <t>Dos profesionales</t>
  </si>
  <si>
    <t>Más de dos profesionales</t>
  </si>
  <si>
    <t>SECCIÓN B.1: ACTIVIDADES GRUPALES (NÚMERO DE SESIONES)</t>
  </si>
  <si>
    <t>PSICOTERAPIA  GRUPAL</t>
  </si>
  <si>
    <t>PSICÓLOGO</t>
  </si>
  <si>
    <t>PSICOTERAPIA FAMILIAR</t>
  </si>
  <si>
    <t>SECCIÓN B.2:  PROGRAMA DE REHABILITACIÓN (PERSONAS CON TRASTORNOS PSIQUIÁTRICOS)</t>
  </si>
  <si>
    <t>TIPO</t>
  </si>
  <si>
    <t>GRUPOS DE EDAD (en años)</t>
  </si>
  <si>
    <t>PROGRAMA DE REHABILITACIÓN TIPO I</t>
  </si>
  <si>
    <t>DÍAS PERSONA</t>
  </si>
  <si>
    <t>PROGRAMA DE REHABILITACIÓN TIPO II</t>
  </si>
  <si>
    <t>SECCIÓN B.3: ACTIVIDADES DE PSIQUIATRÍA FORENSE PARA PERSONAS EN CONFLICTO CON LA JUSTICIA (En lo Penal, Civil, Familiar, etc.)</t>
  </si>
  <si>
    <t>PERITAJE PSIQUIÁTRICO JUDICIAL</t>
  </si>
  <si>
    <t>ENFERMERO/A</t>
  </si>
  <si>
    <t xml:space="preserve">EXAMEN PRELIMINAR EN DROGAS PARA ADOLESCENTES IMPUTADOS / CONDENADOS </t>
  </si>
  <si>
    <t>EVALUACIÓN CLÍNICA PARA ADOLESCENTES IMPUTADOS CON CONSUMO DE DROGAS</t>
  </si>
  <si>
    <t>EXAMEN MENTAL PRELIMINAR A PERSONAS IMPUTADAS</t>
  </si>
  <si>
    <t>PERITAJE DROGAS</t>
  </si>
  <si>
    <t>ATENCIÓN A AGRESORES DERIVADOS DE TRIBUNALES (LEY DE VIOLENCIA INTRAFAMILIAR</t>
  </si>
  <si>
    <t>SECCIÓN B.4: DISPOSITIVOS DE SALUD MENTAL</t>
  </si>
  <si>
    <t>TIPO DE DISPOSITIVO</t>
  </si>
  <si>
    <t>Nº DE PERSONAS ATENDIDAS</t>
  </si>
  <si>
    <t>DÍAS DE ESTADA DE PERSONAS ATENDIDAS EN EL MES</t>
  </si>
  <si>
    <t>Nº DE EGRESOS</t>
  </si>
  <si>
    <t>Nº DE PERSONAS EN LISTA DE ESPERA</t>
  </si>
  <si>
    <t>Menos de 20 años</t>
  </si>
  <si>
    <t>20 y más años</t>
  </si>
  <si>
    <t xml:space="preserve">HOGAR PROTEGIDO  </t>
  </si>
  <si>
    <t>RESIDENCIA PROTEGIDA</t>
  </si>
  <si>
    <t>HOSPITAL PSIQUIÁTRICO DIURNO</t>
  </si>
  <si>
    <t>CENTRO PRIVATIVO DE LIBERTAD (SENAME)</t>
  </si>
  <si>
    <t>SECCIÓN C.1: ACTIVIDADES DE COORDINACION SECTORIAL, INTERSECTORIAL Y COMUNITARIA</t>
  </si>
  <si>
    <t>ACTIVIDADES</t>
  </si>
  <si>
    <t>TOTAL DE PARTICIPANTES</t>
  </si>
  <si>
    <t>Nº REUNIONES / SESIONES</t>
  </si>
  <si>
    <t>Nº INSTITUCIONES,  ORGANIZACIONES  PARTICIPANTES</t>
  </si>
  <si>
    <t>TRABAJO INTERSECTORIAL</t>
  </si>
  <si>
    <t>TRABAJO CON ORGANIZACIONES COMUNITARIAS DE BASE</t>
  </si>
  <si>
    <t>TRABAJO CON ORGANIZACIONES DE USUARIOS Y FAMILIARES</t>
  </si>
  <si>
    <t>COLABORACIÓN CON GRUPO DE AUTOAYUDA</t>
  </si>
  <si>
    <t>REUNIONES CON INSTITUCIONES DEL SECTOR SALUD PROGRAMA ACOMPAÑAMIENTO PSICOSOCIAL</t>
  </si>
  <si>
    <t>REUNIONES CON INSTITUCIONES DEL INTERSECTOR ACOMPAÑAMIENTO PSICOSOCIAL</t>
  </si>
  <si>
    <t>REUNIONES CON ORGANIZACIONES COMUNITARIAS ACOMPAÑAMIENTO PSICOSOCIAL</t>
  </si>
  <si>
    <t>SECCIÓN C.2: INFORMES A TRIBUNALES</t>
  </si>
  <si>
    <t>TRIBUNALES</t>
  </si>
  <si>
    <t>Nº INFORMES</t>
  </si>
  <si>
    <t>ASISTENCIA A TRIBUNALES</t>
  </si>
  <si>
    <t>Nº de profesionales</t>
  </si>
  <si>
    <t>Nº de veces</t>
  </si>
  <si>
    <t>DE FAMILIA</t>
  </si>
  <si>
    <t>PENALES</t>
  </si>
  <si>
    <t>CIVILES</t>
  </si>
  <si>
    <t>POLICÍA LOCAL</t>
  </si>
  <si>
    <t>LABORALES</t>
  </si>
  <si>
    <t>SECCIÓN D: PLANES Y EVALUACIONES PROGRAMA DE ACOMPAÑAMIENTO PSICOSOCIAL EN ATENCIÓN PRIMARIA</t>
  </si>
  <si>
    <t>PLAN DE ACOMPAÑAMIENTO ELABORADOS</t>
  </si>
  <si>
    <t>EVALUACIONES PARTICIPATIVAS REALIZADAS AL EGRESO DEL PROGRAMA</t>
  </si>
  <si>
    <t>SECCIÓN E: PLANES DE CUIDADO INTEGRAL (PCI)</t>
  </si>
  <si>
    <t>PLAN DE CUIDADO INTEGRAL (PCI) ELABORADOS</t>
  </si>
  <si>
    <t>SECCIÓN F: PERSONAS CON EVALUACIÓN Y CONFIRMACIÓN DIAGNOSTICA EN APS</t>
  </si>
  <si>
    <t>N° DE EVALUACIONES DIAGNÓSTICAS</t>
  </si>
  <si>
    <t>REALIZADA POR</t>
  </si>
  <si>
    <t>N° CONFIRMACIONES DIAGNÓSTICAS</t>
  </si>
  <si>
    <t>1 PROFESIONAL</t>
  </si>
  <si>
    <t>2 PROFESIONALES</t>
  </si>
  <si>
    <t>3 PROFESIONALES</t>
  </si>
  <si>
    <t>SECCIÓN G: EVALUACIONES PROGRAMA PLAN NACIONAL DE DEMENCIA</t>
  </si>
  <si>
    <t>AUMENTO</t>
  </si>
  <si>
    <t>MANTENCIÓN</t>
  </si>
  <si>
    <t>DISMINUCIÓN</t>
  </si>
  <si>
    <t>PERSONAS CON DEMENCIA CON  REEVALUACIÓN DETERIORO GLOGAL GDS REISBERG</t>
  </si>
  <si>
    <t>CUIDADORES PERSONAS CON DEMENCIA CON REEVALUACIÓN SOBRECARGA DEL CUIDADO</t>
  </si>
  <si>
    <t>CUIDADORES DE PERSONAS CON DEMENCIA CON EVALUACIÓN DE SATISFACCIÓN USARIA DEL PROCESO DE INTERVENCIÓN</t>
  </si>
  <si>
    <t>SECCIÓN H: EVALUACIÓN PROGRAMA DE APOYO A LA SALUD MENTAL INFANTIL (PASMI)</t>
  </si>
  <si>
    <t>GRUPOS DE EDAD 5 A 9 AÑOS</t>
  </si>
  <si>
    <t>Evaluadores</t>
  </si>
  <si>
    <t>Cumplimiento de criterios diagnósticos según  Evaluación Diagnóstica Integral (EDI)</t>
  </si>
  <si>
    <t>Equipo biopsicosocial</t>
  </si>
  <si>
    <t>Equipo psicosocial</t>
  </si>
  <si>
    <t>Requiere tratamiento en APS</t>
  </si>
  <si>
    <t>Requiere tratamiento en nivel secundario</t>
  </si>
  <si>
    <t>No Requiere tratamiento</t>
  </si>
  <si>
    <t>Evaluación Diagnostica Integral (EDI)</t>
  </si>
  <si>
    <t>SECCIÓN I : SALUD MENTAL EN SITUACIONES DE EMERGENCIA O DESASTRE</t>
  </si>
  <si>
    <t>Acciones no presenciales o remotas</t>
  </si>
  <si>
    <t>Atenciones a funcionarios de la salud</t>
  </si>
  <si>
    <t>CONSULTA DE SALUD MENTAL ASOCIADA A EMERGENCIA O DESASTRE</t>
  </si>
  <si>
    <t>PRIMERA AYUDA PSICOLÓGICA</t>
  </si>
  <si>
    <t>SECCIÓN J: CONSULTA DE SALUD MENTAL POR EL NIVEL DE ESPECIALIDAD</t>
  </si>
  <si>
    <t>CONSULTA NUEVA SALUD MENTAL (INGRESO)</t>
  </si>
  <si>
    <t>UNIPROFESIONAL</t>
  </si>
  <si>
    <t>DOS PROFESIONALES</t>
  </si>
  <si>
    <t>MULTIPROFESIONAL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</si>
</sst>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00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/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9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/>
      <bottom style="thin">
        <color indexed="9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52">
    <xf numFmtId="0" fontId="0" fillId="0" borderId="0" xfId="0"/>
    <xf numFmtId="1" fontId="2" fillId="2" borderId="0" xfId="0" applyNumberFormat="1" applyFont="1" applyFill="1"/>
    <xf numFmtId="1" fontId="3" fillId="2" borderId="0" xfId="0" applyNumberFormat="1" applyFont="1" applyFill="1"/>
    <xf numFmtId="1" fontId="3" fillId="2" borderId="0" xfId="0" applyNumberFormat="1" applyFont="1" applyFill="1" applyProtection="1">
      <protection locked="0"/>
    </xf>
    <xf numFmtId="1" fontId="3" fillId="3" borderId="0" xfId="0" applyNumberFormat="1" applyFont="1" applyFill="1" applyProtection="1">
      <protection locked="0"/>
    </xf>
    <xf numFmtId="1" fontId="5" fillId="2" borderId="0" xfId="0" applyNumberFormat="1" applyFont="1" applyFill="1"/>
    <xf numFmtId="1" fontId="4" fillId="2" borderId="0" xfId="0" applyNumberFormat="1" applyFont="1" applyFill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left"/>
    </xf>
    <xf numFmtId="1" fontId="7" fillId="2" borderId="0" xfId="0" applyNumberFormat="1" applyFont="1" applyFill="1"/>
    <xf numFmtId="1" fontId="7" fillId="2" borderId="0" xfId="0" applyNumberFormat="1" applyFont="1" applyFill="1" applyAlignment="1">
      <alignment horizontal="left"/>
    </xf>
    <xf numFmtId="1" fontId="7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" fontId="3" fillId="4" borderId="0" xfId="0" applyNumberFormat="1" applyFont="1" applyFill="1" applyProtection="1">
      <protection locked="0"/>
    </xf>
    <xf numFmtId="1" fontId="6" fillId="0" borderId="0" xfId="0" applyNumberFormat="1" applyFont="1" applyAlignment="1">
      <alignment horizontal="left"/>
    </xf>
    <xf numFmtId="1" fontId="4" fillId="2" borderId="0" xfId="0" applyNumberFormat="1" applyFont="1" applyFill="1"/>
    <xf numFmtId="1" fontId="4" fillId="2" borderId="0" xfId="0" applyNumberFormat="1" applyFont="1" applyFill="1" applyAlignment="1">
      <alignment wrapText="1"/>
    </xf>
    <xf numFmtId="1" fontId="5" fillId="5" borderId="0" xfId="0" applyNumberFormat="1" applyFont="1" applyFill="1"/>
    <xf numFmtId="1" fontId="3" fillId="5" borderId="0" xfId="0" applyNumberFormat="1" applyFont="1" applyFill="1"/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vertical="center" wrapText="1"/>
    </xf>
    <xf numFmtId="1" fontId="5" fillId="0" borderId="21" xfId="0" applyNumberFormat="1" applyFont="1" applyBorder="1" applyAlignment="1">
      <alignment horizontal="right" wrapText="1"/>
    </xf>
    <xf numFmtId="1" fontId="5" fillId="0" borderId="22" xfId="0" applyNumberFormat="1" applyFont="1" applyBorder="1" applyAlignment="1">
      <alignment horizontal="right" wrapText="1"/>
    </xf>
    <xf numFmtId="1" fontId="5" fillId="0" borderId="23" xfId="0" applyNumberFormat="1" applyFont="1" applyBorder="1" applyAlignment="1">
      <alignment horizontal="right"/>
    </xf>
    <xf numFmtId="1" fontId="5" fillId="6" borderId="21" xfId="0" applyNumberFormat="1" applyFont="1" applyFill="1" applyBorder="1" applyProtection="1">
      <protection locked="0"/>
    </xf>
    <xf numFmtId="1" fontId="5" fillId="5" borderId="24" xfId="0" applyNumberFormat="1" applyFont="1" applyFill="1" applyBorder="1" applyAlignment="1" applyProtection="1">
      <alignment vertical="center"/>
    </xf>
    <xf numFmtId="1" fontId="5" fillId="5" borderId="0" xfId="0" applyNumberFormat="1" applyFont="1" applyFill="1" applyAlignment="1">
      <alignment vertical="top" wrapText="1"/>
    </xf>
    <xf numFmtId="1" fontId="3" fillId="3" borderId="0" xfId="0" applyNumberFormat="1" applyFont="1" applyFill="1"/>
    <xf numFmtId="1" fontId="3" fillId="3" borderId="0" xfId="0" applyNumberFormat="1" applyFont="1" applyFill="1" applyAlignment="1">
      <alignment wrapText="1"/>
    </xf>
    <xf numFmtId="1" fontId="3" fillId="4" borderId="0" xfId="0" applyNumberFormat="1" applyFont="1" applyFill="1"/>
    <xf numFmtId="1" fontId="5" fillId="0" borderId="25" xfId="0" applyNumberFormat="1" applyFont="1" applyBorder="1" applyAlignment="1">
      <alignment vertical="center" wrapText="1"/>
    </xf>
    <xf numFmtId="1" fontId="5" fillId="0" borderId="26" xfId="0" applyNumberFormat="1" applyFont="1" applyBorder="1" applyAlignment="1">
      <alignment horizontal="right" wrapText="1"/>
    </xf>
    <xf numFmtId="1" fontId="5" fillId="0" borderId="27" xfId="0" applyNumberFormat="1" applyFont="1" applyBorder="1" applyAlignment="1">
      <alignment horizontal="right" wrapText="1"/>
    </xf>
    <xf numFmtId="1" fontId="5" fillId="0" borderId="28" xfId="0" applyNumberFormat="1" applyFont="1" applyBorder="1" applyAlignment="1">
      <alignment horizontal="right"/>
    </xf>
    <xf numFmtId="1" fontId="5" fillId="6" borderId="26" xfId="0" applyNumberFormat="1" applyFont="1" applyFill="1" applyBorder="1" applyProtection="1">
      <protection locked="0"/>
    </xf>
    <xf numFmtId="1" fontId="5" fillId="6" borderId="28" xfId="0" applyNumberFormat="1" applyFont="1" applyFill="1" applyBorder="1" applyProtection="1">
      <protection locked="0"/>
    </xf>
    <xf numFmtId="1" fontId="5" fillId="6" borderId="29" xfId="0" applyNumberFormat="1" applyFont="1" applyFill="1" applyBorder="1" applyProtection="1">
      <protection locked="0"/>
    </xf>
    <xf numFmtId="1" fontId="5" fillId="6" borderId="25" xfId="0" applyNumberFormat="1" applyFont="1" applyFill="1" applyBorder="1" applyProtection="1">
      <protection locked="0"/>
    </xf>
    <xf numFmtId="1" fontId="5" fillId="6" borderId="30" xfId="0" applyNumberFormat="1" applyFont="1" applyFill="1" applyBorder="1" applyProtection="1">
      <protection locked="0"/>
    </xf>
    <xf numFmtId="1" fontId="5" fillId="0" borderId="31" xfId="0" applyNumberFormat="1" applyFont="1" applyBorder="1" applyAlignment="1">
      <alignment horizontal="right" wrapText="1"/>
    </xf>
    <xf numFmtId="1" fontId="5" fillId="0" borderId="32" xfId="0" applyNumberFormat="1" applyFont="1" applyBorder="1" applyAlignment="1">
      <alignment horizontal="right" wrapText="1"/>
    </xf>
    <xf numFmtId="1" fontId="5" fillId="0" borderId="33" xfId="0" applyNumberFormat="1" applyFont="1" applyBorder="1" applyAlignment="1">
      <alignment horizontal="right"/>
    </xf>
    <xf numFmtId="1" fontId="5" fillId="6" borderId="31" xfId="0" applyNumberFormat="1" applyFont="1" applyFill="1" applyBorder="1" applyProtection="1">
      <protection locked="0"/>
    </xf>
    <xf numFmtId="1" fontId="5" fillId="6" borderId="33" xfId="0" applyNumberFormat="1" applyFont="1" applyFill="1" applyBorder="1" applyProtection="1">
      <protection locked="0"/>
    </xf>
    <xf numFmtId="1" fontId="5" fillId="6" borderId="34" xfId="0" applyNumberFormat="1" applyFont="1" applyFill="1" applyBorder="1" applyProtection="1">
      <protection locked="0"/>
    </xf>
    <xf numFmtId="1" fontId="5" fillId="6" borderId="35" xfId="0" applyNumberFormat="1" applyFont="1" applyFill="1" applyBorder="1" applyProtection="1">
      <protection locked="0"/>
    </xf>
    <xf numFmtId="1" fontId="5" fillId="6" borderId="36" xfId="0" applyNumberFormat="1" applyFont="1" applyFill="1" applyBorder="1" applyProtection="1">
      <protection locked="0"/>
    </xf>
    <xf numFmtId="1" fontId="5" fillId="0" borderId="37" xfId="0" applyNumberFormat="1" applyFont="1" applyBorder="1" applyAlignment="1">
      <alignment horizontal="right" wrapText="1"/>
    </xf>
    <xf numFmtId="1" fontId="5" fillId="0" borderId="3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right"/>
    </xf>
    <xf numFmtId="1" fontId="5" fillId="0" borderId="3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5" fillId="0" borderId="18" xfId="0" applyNumberFormat="1" applyFont="1" applyBorder="1"/>
    <xf numFmtId="1" fontId="5" fillId="0" borderId="13" xfId="0" applyNumberFormat="1" applyFont="1" applyBorder="1"/>
    <xf numFmtId="1" fontId="5" fillId="0" borderId="40" xfId="0" applyNumberFormat="1" applyFont="1" applyBorder="1"/>
    <xf numFmtId="1" fontId="5" fillId="0" borderId="6" xfId="0" applyNumberFormat="1" applyFont="1" applyBorder="1"/>
    <xf numFmtId="1" fontId="5" fillId="0" borderId="41" xfId="0" applyNumberFormat="1" applyFont="1" applyBorder="1"/>
    <xf numFmtId="1" fontId="5" fillId="0" borderId="18" xfId="0" applyNumberFormat="1" applyFont="1" applyBorder="1" applyAlignment="1">
      <alignment horizontal="right" wrapText="1"/>
    </xf>
    <xf numFmtId="1" fontId="5" fillId="0" borderId="39" xfId="0" applyNumberFormat="1" applyFont="1" applyBorder="1" applyAlignment="1">
      <alignment horizontal="right" wrapText="1"/>
    </xf>
    <xf numFmtId="1" fontId="5" fillId="0" borderId="38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1" fontId="5" fillId="0" borderId="16" xfId="0" applyNumberFormat="1" applyFont="1" applyBorder="1" applyAlignment="1">
      <alignment horizontal="right" wrapText="1"/>
    </xf>
    <xf numFmtId="1" fontId="5" fillId="0" borderId="17" xfId="0" applyNumberFormat="1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/>
    </xf>
    <xf numFmtId="1" fontId="5" fillId="6" borderId="16" xfId="0" applyNumberFormat="1" applyFont="1" applyFill="1" applyBorder="1" applyProtection="1">
      <protection locked="0"/>
    </xf>
    <xf numFmtId="1" fontId="5" fillId="6" borderId="5" xfId="0" applyNumberFormat="1" applyFont="1" applyFill="1" applyBorder="1" applyProtection="1">
      <protection locked="0"/>
    </xf>
    <xf numFmtId="1" fontId="5" fillId="6" borderId="42" xfId="0" applyNumberFormat="1" applyFont="1" applyFill="1" applyBorder="1" applyProtection="1">
      <protection locked="0"/>
    </xf>
    <xf numFmtId="1" fontId="5" fillId="6" borderId="3" xfId="0" applyNumberFormat="1" applyFont="1" applyFill="1" applyBorder="1" applyProtection="1">
      <protection locked="0"/>
    </xf>
    <xf numFmtId="1" fontId="5" fillId="6" borderId="43" xfId="0" applyNumberFormat="1" applyFont="1" applyFill="1" applyBorder="1" applyProtection="1">
      <protection locked="0"/>
    </xf>
    <xf numFmtId="1" fontId="5" fillId="0" borderId="44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left" vertical="center" wrapText="1"/>
    </xf>
    <xf numFmtId="1" fontId="5" fillId="0" borderId="45" xfId="0" applyNumberFormat="1" applyFont="1" applyBorder="1" applyAlignment="1">
      <alignment horizontal="right" wrapText="1"/>
    </xf>
    <xf numFmtId="1" fontId="5" fillId="0" borderId="46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/>
    </xf>
    <xf numFmtId="1" fontId="5" fillId="6" borderId="47" xfId="0" applyNumberFormat="1" applyFont="1" applyFill="1" applyBorder="1" applyProtection="1">
      <protection locked="0"/>
    </xf>
    <xf numFmtId="1" fontId="5" fillId="6" borderId="12" xfId="0" applyNumberFormat="1" applyFont="1" applyFill="1" applyBorder="1" applyProtection="1">
      <protection locked="0"/>
    </xf>
    <xf numFmtId="1" fontId="5" fillId="6" borderId="48" xfId="0" applyNumberFormat="1" applyFont="1" applyFill="1" applyBorder="1" applyProtection="1">
      <protection locked="0"/>
    </xf>
    <xf numFmtId="1" fontId="5" fillId="6" borderId="49" xfId="0" applyNumberFormat="1" applyFont="1" applyFill="1" applyBorder="1" applyProtection="1">
      <protection locked="0"/>
    </xf>
    <xf numFmtId="1" fontId="5" fillId="6" borderId="10" xfId="0" applyNumberFormat="1" applyFont="1" applyFill="1" applyBorder="1" applyProtection="1">
      <protection locked="0"/>
    </xf>
    <xf numFmtId="1" fontId="5" fillId="6" borderId="50" xfId="0" applyNumberFormat="1" applyFont="1" applyFill="1" applyBorder="1" applyProtection="1">
      <protection locked="0"/>
    </xf>
    <xf numFmtId="1" fontId="5" fillId="6" borderId="51" xfId="0" applyNumberFormat="1" applyFont="1" applyFill="1" applyBorder="1" applyProtection="1">
      <protection locked="0"/>
    </xf>
    <xf numFmtId="1" fontId="6" fillId="0" borderId="0" xfId="0" applyNumberFormat="1" applyFont="1"/>
    <xf numFmtId="1" fontId="4" fillId="2" borderId="0" xfId="0" applyNumberFormat="1" applyFont="1" applyFill="1" applyAlignment="1">
      <alignment horizontal="left"/>
    </xf>
    <xf numFmtId="1" fontId="5" fillId="5" borderId="52" xfId="0" applyNumberFormat="1" applyFont="1" applyFill="1" applyBorder="1"/>
    <xf numFmtId="1" fontId="5" fillId="0" borderId="5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39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5" borderId="53" xfId="0" applyNumberFormat="1" applyFont="1" applyFill="1" applyBorder="1"/>
    <xf numFmtId="1" fontId="5" fillId="0" borderId="53" xfId="0" applyNumberFormat="1" applyFont="1" applyBorder="1" applyAlignment="1">
      <alignment horizontal="center" vertical="center"/>
    </xf>
    <xf numFmtId="1" fontId="3" fillId="5" borderId="53" xfId="0" applyNumberFormat="1" applyFont="1" applyFill="1" applyBorder="1"/>
    <xf numFmtId="1" fontId="5" fillId="0" borderId="44" xfId="0" applyNumberFormat="1" applyFont="1" applyBorder="1" applyAlignment="1">
      <alignment horizontal="right" vertical="center" wrapText="1"/>
    </xf>
    <xf numFmtId="1" fontId="5" fillId="6" borderId="54" xfId="0" applyNumberFormat="1" applyFont="1" applyFill="1" applyBorder="1" applyProtection="1">
      <protection locked="0"/>
    </xf>
    <xf numFmtId="1" fontId="5" fillId="6" borderId="55" xfId="0" applyNumberFormat="1" applyFont="1" applyFill="1" applyBorder="1" applyProtection="1">
      <protection locked="0"/>
    </xf>
    <xf numFmtId="1" fontId="5" fillId="0" borderId="56" xfId="0" applyNumberFormat="1" applyFont="1" applyBorder="1"/>
    <xf numFmtId="1" fontId="5" fillId="0" borderId="57" xfId="0" applyNumberFormat="1" applyFont="1" applyBorder="1"/>
    <xf numFmtId="1" fontId="5" fillId="0" borderId="54" xfId="0" applyNumberFormat="1" applyFont="1" applyBorder="1"/>
    <xf numFmtId="1" fontId="5" fillId="6" borderId="58" xfId="0" applyNumberFormat="1" applyFont="1" applyFill="1" applyBorder="1" applyProtection="1">
      <protection locked="0"/>
    </xf>
    <xf numFmtId="1" fontId="5" fillId="6" borderId="59" xfId="0" applyNumberFormat="1" applyFont="1" applyFill="1" applyBorder="1" applyProtection="1">
      <protection locked="0"/>
    </xf>
    <xf numFmtId="1" fontId="5" fillId="6" borderId="60" xfId="0" applyNumberFormat="1" applyFont="1" applyFill="1" applyBorder="1" applyProtection="1">
      <protection locked="0"/>
    </xf>
    <xf numFmtId="1" fontId="5" fillId="0" borderId="61" xfId="0" applyNumberFormat="1" applyFont="1" applyBorder="1" applyAlignment="1">
      <alignment horizontal="left" vertical="center" wrapText="1"/>
    </xf>
    <xf numFmtId="1" fontId="5" fillId="0" borderId="61" xfId="0" applyNumberFormat="1" applyFont="1" applyBorder="1" applyAlignment="1">
      <alignment horizontal="right" vertical="center" wrapText="1"/>
    </xf>
    <xf numFmtId="1" fontId="5" fillId="6" borderId="61" xfId="0" applyNumberFormat="1" applyFont="1" applyFill="1" applyBorder="1" applyProtection="1">
      <protection locked="0"/>
    </xf>
    <xf numFmtId="1" fontId="5" fillId="0" borderId="62" xfId="0" applyNumberFormat="1" applyFont="1" applyBorder="1"/>
    <xf numFmtId="1" fontId="5" fillId="0" borderId="37" xfId="0" applyNumberFormat="1" applyFont="1" applyBorder="1"/>
    <xf numFmtId="1" fontId="5" fillId="0" borderId="49" xfId="0" applyNumberFormat="1" applyFont="1" applyBorder="1"/>
    <xf numFmtId="0" fontId="8" fillId="0" borderId="63" xfId="0" applyFont="1" applyBorder="1" applyAlignment="1">
      <alignment horizontal="center"/>
    </xf>
    <xf numFmtId="1" fontId="8" fillId="0" borderId="63" xfId="0" applyNumberFormat="1" applyFont="1" applyBorder="1"/>
    <xf numFmtId="1" fontId="8" fillId="0" borderId="64" xfId="0" applyNumberFormat="1" applyFont="1" applyBorder="1"/>
    <xf numFmtId="1" fontId="8" fillId="0" borderId="65" xfId="0" applyNumberFormat="1" applyFont="1" applyBorder="1"/>
    <xf numFmtId="1" fontId="5" fillId="5" borderId="66" xfId="0" applyNumberFormat="1" applyFont="1" applyFill="1" applyBorder="1"/>
    <xf numFmtId="1" fontId="5" fillId="5" borderId="65" xfId="0" applyNumberFormat="1" applyFont="1" applyFill="1" applyBorder="1"/>
    <xf numFmtId="1" fontId="5" fillId="5" borderId="64" xfId="0" applyNumberFormat="1" applyFont="1" applyFill="1" applyBorder="1"/>
    <xf numFmtId="1" fontId="5" fillId="5" borderId="67" xfId="0" applyNumberFormat="1" applyFont="1" applyFill="1" applyBorder="1"/>
    <xf numFmtId="1" fontId="5" fillId="0" borderId="68" xfId="0" applyNumberFormat="1" applyFont="1" applyBorder="1" applyAlignment="1">
      <alignment horizontal="center" vertical="center"/>
    </xf>
    <xf numFmtId="1" fontId="5" fillId="5" borderId="68" xfId="0" applyNumberFormat="1" applyFont="1" applyFill="1" applyBorder="1"/>
    <xf numFmtId="1" fontId="3" fillId="5" borderId="68" xfId="0" applyNumberFormat="1" applyFont="1" applyFill="1" applyBorder="1"/>
    <xf numFmtId="1" fontId="5" fillId="0" borderId="72" xfId="0" applyNumberFormat="1" applyFont="1" applyBorder="1" applyAlignment="1">
      <alignment horizontal="center" vertical="center" wrapText="1"/>
    </xf>
    <xf numFmtId="1" fontId="5" fillId="0" borderId="66" xfId="0" applyNumberFormat="1" applyFont="1" applyBorder="1" applyAlignment="1">
      <alignment horizontal="center" vertical="center" wrapText="1"/>
    </xf>
    <xf numFmtId="1" fontId="5" fillId="0" borderId="73" xfId="0" applyNumberFormat="1" applyFont="1" applyBorder="1" applyAlignment="1">
      <alignment horizontal="center" vertical="center" wrapText="1"/>
    </xf>
    <xf numFmtId="9" fontId="5" fillId="0" borderId="64" xfId="1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left" vertical="center" wrapText="1"/>
    </xf>
    <xf numFmtId="1" fontId="5" fillId="0" borderId="55" xfId="0" applyNumberFormat="1" applyFont="1" applyBorder="1" applyAlignment="1">
      <alignment horizontal="right" vertical="center" wrapText="1"/>
    </xf>
    <xf numFmtId="1" fontId="5" fillId="0" borderId="58" xfId="0" applyNumberFormat="1" applyFont="1" applyBorder="1"/>
    <xf numFmtId="1" fontId="5" fillId="0" borderId="72" xfId="0" applyNumberFormat="1" applyFont="1" applyBorder="1" applyAlignment="1">
      <alignment horizontal="left" vertical="center" wrapText="1"/>
    </xf>
    <xf numFmtId="1" fontId="5" fillId="0" borderId="72" xfId="0" applyNumberFormat="1" applyFont="1" applyBorder="1" applyAlignment="1">
      <alignment horizontal="right" vertical="center" wrapText="1"/>
    </xf>
    <xf numFmtId="1" fontId="5" fillId="6" borderId="74" xfId="0" applyNumberFormat="1" applyFont="1" applyFill="1" applyBorder="1" applyProtection="1">
      <protection locked="0"/>
    </xf>
    <xf numFmtId="1" fontId="5" fillId="0" borderId="75" xfId="0" applyNumberFormat="1" applyFont="1" applyBorder="1"/>
    <xf numFmtId="1" fontId="5" fillId="6" borderId="75" xfId="0" applyNumberFormat="1" applyFont="1" applyFill="1" applyBorder="1" applyProtection="1">
      <protection locked="0"/>
    </xf>
    <xf numFmtId="1" fontId="5" fillId="6" borderId="77" xfId="0" applyNumberFormat="1" applyFont="1" applyFill="1" applyBorder="1" applyProtection="1">
      <protection locked="0"/>
    </xf>
    <xf numFmtId="1" fontId="5" fillId="5" borderId="63" xfId="0" applyNumberFormat="1" applyFont="1" applyFill="1" applyBorder="1"/>
    <xf numFmtId="1" fontId="8" fillId="5" borderId="66" xfId="0" applyNumberFormat="1" applyFont="1" applyFill="1" applyBorder="1"/>
    <xf numFmtId="1" fontId="5" fillId="5" borderId="73" xfId="0" applyNumberFormat="1" applyFont="1" applyFill="1" applyBorder="1"/>
    <xf numFmtId="1" fontId="5" fillId="5" borderId="78" xfId="0" applyNumberFormat="1" applyFont="1" applyFill="1" applyBorder="1"/>
    <xf numFmtId="1" fontId="6" fillId="2" borderId="0" xfId="0" applyNumberFormat="1" applyFont="1" applyFill="1" applyAlignment="1">
      <alignment horizontal="left"/>
    </xf>
    <xf numFmtId="1" fontId="4" fillId="2" borderId="0" xfId="0" applyNumberFormat="1" applyFont="1" applyFill="1" applyAlignment="1">
      <alignment horizontal="left" wrapText="1"/>
    </xf>
    <xf numFmtId="1" fontId="9" fillId="2" borderId="0" xfId="0" applyNumberFormat="1" applyFont="1" applyFill="1"/>
    <xf numFmtId="1" fontId="10" fillId="2" borderId="0" xfId="0" applyNumberFormat="1" applyFont="1" applyFill="1" applyAlignment="1">
      <alignment horizontal="left" wrapText="1"/>
    </xf>
    <xf numFmtId="1" fontId="2" fillId="2" borderId="0" xfId="0" applyNumberFormat="1" applyFont="1" applyFill="1" applyAlignment="1">
      <alignment horizontal="left" wrapText="1"/>
    </xf>
    <xf numFmtId="1" fontId="5" fillId="2" borderId="68" xfId="0" applyNumberFormat="1" applyFont="1" applyFill="1" applyBorder="1"/>
    <xf numFmtId="1" fontId="5" fillId="0" borderId="68" xfId="0" applyNumberFormat="1" applyFont="1" applyBorder="1"/>
    <xf numFmtId="1" fontId="9" fillId="2" borderId="0" xfId="0" applyNumberFormat="1" applyFont="1" applyFill="1" applyProtection="1">
      <protection locked="0"/>
    </xf>
    <xf numFmtId="1" fontId="5" fillId="6" borderId="2" xfId="0" applyNumberFormat="1" applyFont="1" applyFill="1" applyBorder="1" applyProtection="1">
      <protection locked="0"/>
    </xf>
    <xf numFmtId="1" fontId="5" fillId="0" borderId="25" xfId="0" applyNumberFormat="1" applyFont="1" applyBorder="1" applyAlignment="1">
      <alignment horizontal="left" vertical="center" wrapText="1"/>
    </xf>
    <xf numFmtId="1" fontId="5" fillId="6" borderId="79" xfId="0" applyNumberFormat="1" applyFont="1" applyFill="1" applyBorder="1" applyProtection="1">
      <protection locked="0"/>
    </xf>
    <xf numFmtId="1" fontId="5" fillId="0" borderId="50" xfId="0" applyNumberFormat="1" applyFont="1" applyBorder="1" applyAlignment="1">
      <alignment horizontal="left" vertical="center" wrapText="1"/>
    </xf>
    <xf numFmtId="1" fontId="9" fillId="2" borderId="24" xfId="0" applyNumberFormat="1" applyFont="1" applyFill="1" applyBorder="1" applyProtection="1">
      <protection locked="0"/>
    </xf>
    <xf numFmtId="1" fontId="4" fillId="2" borderId="7" xfId="0" applyNumberFormat="1" applyFont="1" applyFill="1" applyBorder="1" applyAlignment="1" applyProtection="1">
      <alignment horizontal="left"/>
      <protection hidden="1"/>
    </xf>
    <xf numFmtId="1" fontId="4" fillId="2" borderId="11" xfId="0" applyNumberFormat="1" applyFont="1" applyFill="1" applyBorder="1" applyAlignment="1" applyProtection="1">
      <alignment horizontal="left"/>
      <protection hidden="1"/>
    </xf>
    <xf numFmtId="1" fontId="2" fillId="2" borderId="11" xfId="0" applyNumberFormat="1" applyFont="1" applyFill="1" applyBorder="1" applyAlignment="1">
      <alignment horizontal="left" wrapText="1"/>
    </xf>
    <xf numFmtId="1" fontId="2" fillId="2" borderId="11" xfId="0" applyNumberFormat="1" applyFont="1" applyFill="1" applyBorder="1" applyAlignment="1" applyProtection="1">
      <alignment horizontal="left" wrapText="1"/>
      <protection hidden="1"/>
    </xf>
    <xf numFmtId="1" fontId="2" fillId="2" borderId="11" xfId="0" applyNumberFormat="1" applyFont="1" applyFill="1" applyBorder="1" applyProtection="1">
      <protection hidden="1"/>
    </xf>
    <xf numFmtId="1" fontId="5" fillId="2" borderId="11" xfId="0" applyNumberFormat="1" applyFont="1" applyFill="1" applyBorder="1" applyProtection="1">
      <protection hidden="1"/>
    </xf>
    <xf numFmtId="1" fontId="2" fillId="2" borderId="11" xfId="0" applyNumberFormat="1" applyFont="1" applyFill="1" applyBorder="1" applyAlignment="1" applyProtection="1">
      <alignment wrapText="1"/>
      <protection hidden="1"/>
    </xf>
    <xf numFmtId="1" fontId="5" fillId="2" borderId="0" xfId="0" applyNumberFormat="1" applyFont="1" applyFill="1" applyProtection="1">
      <protection hidden="1"/>
    </xf>
    <xf numFmtId="1" fontId="5" fillId="5" borderId="0" xfId="0" applyNumberFormat="1" applyFont="1" applyFill="1" applyProtection="1">
      <protection hidden="1"/>
    </xf>
    <xf numFmtId="1" fontId="3" fillId="5" borderId="0" xfId="0" applyNumberFormat="1" applyFont="1" applyFill="1" applyProtection="1">
      <protection locked="0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1" fontId="5" fillId="0" borderId="17" xfId="0" applyNumberFormat="1" applyFont="1" applyBorder="1" applyAlignment="1" applyProtection="1">
      <alignment horizontal="center" vertical="center"/>
      <protection hidden="1"/>
    </xf>
    <xf numFmtId="1" fontId="5" fillId="0" borderId="12" xfId="0" applyNumberFormat="1" applyFont="1" applyBorder="1" applyAlignment="1" applyProtection="1">
      <alignment horizontal="center" vertical="center" wrapText="1"/>
      <protection hidden="1"/>
    </xf>
    <xf numFmtId="1" fontId="5" fillId="0" borderId="64" xfId="0" applyNumberFormat="1" applyFont="1" applyBorder="1" applyAlignment="1">
      <alignment horizontal="center" vertical="center" wrapText="1"/>
    </xf>
    <xf numFmtId="1" fontId="5" fillId="0" borderId="65" xfId="0" applyNumberFormat="1" applyFont="1" applyBorder="1" applyAlignment="1">
      <alignment horizontal="center" vertical="center" wrapText="1"/>
    </xf>
    <xf numFmtId="1" fontId="5" fillId="0" borderId="80" xfId="0" applyNumberFormat="1" applyFont="1" applyBorder="1" applyAlignment="1">
      <alignment horizontal="center" vertical="center" wrapText="1"/>
    </xf>
    <xf numFmtId="1" fontId="5" fillId="5" borderId="0" xfId="0" applyNumberFormat="1" applyFont="1" applyFill="1" applyProtection="1">
      <protection locked="0"/>
    </xf>
    <xf numFmtId="1" fontId="5" fillId="0" borderId="2" xfId="0" applyNumberFormat="1" applyFont="1" applyBorder="1" applyAlignment="1" applyProtection="1">
      <alignment horizontal="center" vertical="center" wrapText="1"/>
      <protection hidden="1"/>
    </xf>
    <xf numFmtId="1" fontId="5" fillId="0" borderId="2" xfId="0" applyNumberFormat="1" applyFont="1" applyBorder="1" applyAlignment="1" applyProtection="1">
      <alignment horizontal="left" vertical="center" wrapText="1"/>
      <protection hidden="1"/>
    </xf>
    <xf numFmtId="1" fontId="5" fillId="0" borderId="66" xfId="0" applyNumberFormat="1" applyFont="1" applyBorder="1" applyAlignment="1">
      <alignment horizontal="right" wrapText="1"/>
    </xf>
    <xf numFmtId="1" fontId="5" fillId="0" borderId="73" xfId="0" applyNumberFormat="1" applyFont="1" applyBorder="1" applyAlignment="1">
      <alignment horizontal="right" wrapText="1"/>
    </xf>
    <xf numFmtId="1" fontId="5" fillId="0" borderId="64" xfId="0" applyNumberFormat="1" applyFont="1" applyBorder="1" applyAlignment="1">
      <alignment horizontal="right"/>
    </xf>
    <xf numFmtId="1" fontId="5" fillId="6" borderId="66" xfId="0" applyNumberFormat="1" applyFont="1" applyFill="1" applyBorder="1" applyProtection="1">
      <protection locked="0"/>
    </xf>
    <xf numFmtId="1" fontId="5" fillId="6" borderId="78" xfId="0" applyNumberFormat="1" applyFont="1" applyFill="1" applyBorder="1" applyProtection="1">
      <protection locked="0"/>
    </xf>
    <xf numFmtId="1" fontId="5" fillId="6" borderId="70" xfId="0" applyNumberFormat="1" applyFont="1" applyFill="1" applyBorder="1" applyProtection="1">
      <protection locked="0"/>
    </xf>
    <xf numFmtId="1" fontId="5" fillId="6" borderId="7" xfId="0" applyNumberFormat="1" applyFont="1" applyFill="1" applyBorder="1" applyProtection="1">
      <protection locked="0"/>
    </xf>
    <xf numFmtId="1" fontId="5" fillId="6" borderId="81" xfId="0" applyNumberFormat="1" applyFont="1" applyFill="1" applyBorder="1" applyProtection="1">
      <protection locked="0"/>
    </xf>
    <xf numFmtId="1" fontId="5" fillId="6" borderId="64" xfId="0" applyNumberFormat="1" applyFont="1" applyFill="1" applyBorder="1" applyAlignment="1" applyProtection="1">
      <alignment wrapText="1"/>
      <protection locked="0"/>
    </xf>
    <xf numFmtId="1" fontId="5" fillId="5" borderId="24" xfId="0" applyNumberFormat="1" applyFont="1" applyFill="1" applyBorder="1" applyAlignment="1">
      <alignment vertical="center"/>
    </xf>
    <xf numFmtId="1" fontId="5" fillId="0" borderId="63" xfId="0" applyNumberFormat="1" applyFont="1" applyBorder="1" applyAlignment="1" applyProtection="1">
      <alignment horizontal="center" vertical="center" wrapText="1"/>
      <protection hidden="1"/>
    </xf>
    <xf numFmtId="1" fontId="5" fillId="0" borderId="63" xfId="0" applyNumberFormat="1" applyFont="1" applyBorder="1" applyAlignment="1" applyProtection="1">
      <alignment horizontal="left" vertical="center" wrapText="1"/>
      <protection hidden="1"/>
    </xf>
    <xf numFmtId="1" fontId="5" fillId="0" borderId="12" xfId="0" applyNumberFormat="1" applyFont="1" applyBorder="1" applyAlignment="1">
      <alignment horizontal="right"/>
    </xf>
    <xf numFmtId="1" fontId="5" fillId="6" borderId="45" xfId="0" applyNumberFormat="1" applyFont="1" applyFill="1" applyBorder="1" applyProtection="1">
      <protection locked="0"/>
    </xf>
    <xf numFmtId="1" fontId="5" fillId="6" borderId="82" xfId="0" applyNumberFormat="1" applyFont="1" applyFill="1" applyBorder="1" applyProtection="1">
      <protection locked="0"/>
    </xf>
    <xf numFmtId="1" fontId="5" fillId="6" borderId="11" xfId="0" applyNumberFormat="1" applyFont="1" applyFill="1" applyBorder="1" applyProtection="1">
      <protection locked="0"/>
    </xf>
    <xf numFmtId="1" fontId="5" fillId="6" borderId="83" xfId="0" applyNumberFormat="1" applyFont="1" applyFill="1" applyBorder="1" applyProtection="1">
      <protection locked="0"/>
    </xf>
    <xf numFmtId="1" fontId="5" fillId="6" borderId="12" xfId="0" applyNumberFormat="1" applyFont="1" applyFill="1" applyBorder="1" applyAlignment="1" applyProtection="1">
      <alignment wrapText="1"/>
      <protection locked="0"/>
    </xf>
    <xf numFmtId="1" fontId="2" fillId="2" borderId="0" xfId="0" applyNumberFormat="1" applyFont="1" applyFill="1" applyProtection="1">
      <protection hidden="1"/>
    </xf>
    <xf numFmtId="1" fontId="2" fillId="2" borderId="0" xfId="0" applyNumberFormat="1" applyFont="1" applyFill="1" applyAlignment="1" applyProtection="1">
      <alignment wrapText="1"/>
      <protection hidden="1"/>
    </xf>
    <xf numFmtId="1" fontId="5" fillId="5" borderId="68" xfId="0" applyNumberFormat="1" applyFont="1" applyFill="1" applyBorder="1" applyProtection="1">
      <protection hidden="1"/>
    </xf>
    <xf numFmtId="1" fontId="5" fillId="5" borderId="88" xfId="0" applyNumberFormat="1" applyFont="1" applyFill="1" applyBorder="1" applyProtection="1">
      <protection hidden="1"/>
    </xf>
    <xf numFmtId="1" fontId="5" fillId="0" borderId="89" xfId="0" applyNumberFormat="1" applyFont="1" applyBorder="1" applyAlignment="1" applyProtection="1">
      <alignment horizontal="center" vertical="center"/>
      <protection hidden="1"/>
    </xf>
    <xf numFmtId="1" fontId="5" fillId="0" borderId="90" xfId="0" applyNumberFormat="1" applyFont="1" applyBorder="1" applyAlignment="1" applyProtection="1">
      <alignment horizontal="center" vertical="center"/>
      <protection hidden="1"/>
    </xf>
    <xf numFmtId="1" fontId="5" fillId="0" borderId="14" xfId="0" applyNumberFormat="1" applyFont="1" applyBorder="1" applyAlignment="1" applyProtection="1">
      <alignment horizontal="center" vertical="center" wrapText="1"/>
      <protection hidden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91" xfId="0" applyNumberFormat="1" applyFont="1" applyBorder="1" applyAlignment="1">
      <alignment horizontal="center" vertical="center" wrapText="1"/>
    </xf>
    <xf numFmtId="1" fontId="5" fillId="0" borderId="92" xfId="0" applyNumberFormat="1" applyFont="1" applyBorder="1" applyAlignment="1" applyProtection="1">
      <alignment horizontal="left" vertical="center" wrapText="1"/>
      <protection hidden="1"/>
    </xf>
    <xf numFmtId="1" fontId="5" fillId="0" borderId="93" xfId="0" applyNumberFormat="1" applyFont="1" applyBorder="1" applyAlignment="1">
      <alignment horizontal="right" wrapText="1"/>
    </xf>
    <xf numFmtId="1" fontId="5" fillId="0" borderId="94" xfId="0" applyNumberFormat="1" applyFont="1" applyBorder="1" applyAlignment="1">
      <alignment horizontal="right" wrapText="1"/>
    </xf>
    <xf numFmtId="1" fontId="5" fillId="0" borderId="95" xfId="0" applyNumberFormat="1" applyFont="1" applyBorder="1" applyAlignment="1">
      <alignment horizontal="right"/>
    </xf>
    <xf numFmtId="1" fontId="5" fillId="7" borderId="93" xfId="0" applyNumberFormat="1" applyFont="1" applyFill="1" applyBorder="1"/>
    <xf numFmtId="1" fontId="5" fillId="7" borderId="95" xfId="0" applyNumberFormat="1" applyFont="1" applyFill="1" applyBorder="1"/>
    <xf numFmtId="1" fontId="5" fillId="6" borderId="93" xfId="0" applyNumberFormat="1" applyFont="1" applyFill="1" applyBorder="1" applyProtection="1">
      <protection locked="0"/>
    </xf>
    <xf numFmtId="1" fontId="5" fillId="6" borderId="95" xfId="0" applyNumberFormat="1" applyFont="1" applyFill="1" applyBorder="1" applyProtection="1">
      <protection locked="0"/>
    </xf>
    <xf numFmtId="1" fontId="5" fillId="6" borderId="96" xfId="0" applyNumberFormat="1" applyFont="1" applyFill="1" applyBorder="1" applyProtection="1">
      <protection locked="0"/>
    </xf>
    <xf numFmtId="1" fontId="5" fillId="6" borderId="92" xfId="0" applyNumberFormat="1" applyFont="1" applyFill="1" applyBorder="1" applyProtection="1">
      <protection locked="0"/>
    </xf>
    <xf numFmtId="1" fontId="5" fillId="6" borderId="97" xfId="0" applyNumberFormat="1" applyFont="1" applyFill="1" applyBorder="1" applyProtection="1">
      <protection locked="0"/>
    </xf>
    <xf numFmtId="1" fontId="5" fillId="6" borderId="95" xfId="0" applyNumberFormat="1" applyFont="1" applyFill="1" applyBorder="1" applyAlignment="1" applyProtection="1">
      <alignment wrapText="1"/>
      <protection locked="0"/>
    </xf>
    <xf numFmtId="1" fontId="5" fillId="0" borderId="79" xfId="0" applyNumberFormat="1" applyFont="1" applyBorder="1" applyAlignment="1" applyProtection="1">
      <alignment horizontal="left" vertical="center" wrapText="1"/>
      <protection hidden="1"/>
    </xf>
    <xf numFmtId="1" fontId="5" fillId="7" borderId="26" xfId="0" applyNumberFormat="1" applyFont="1" applyFill="1" applyBorder="1"/>
    <xf numFmtId="1" fontId="5" fillId="7" borderId="28" xfId="0" applyNumberFormat="1" applyFont="1" applyFill="1" applyBorder="1"/>
    <xf numFmtId="1" fontId="5" fillId="6" borderId="28" xfId="0" applyNumberFormat="1" applyFont="1" applyFill="1" applyBorder="1" applyAlignment="1" applyProtection="1">
      <alignment wrapText="1"/>
      <protection locked="0"/>
    </xf>
    <xf numFmtId="1" fontId="5" fillId="0" borderId="61" xfId="0" applyNumberFormat="1" applyFont="1" applyBorder="1" applyAlignment="1" applyProtection="1">
      <alignment horizontal="left" vertical="center" wrapText="1"/>
      <protection hidden="1"/>
    </xf>
    <xf numFmtId="1" fontId="5" fillId="0" borderId="47" xfId="0" applyNumberFormat="1" applyFont="1" applyBorder="1" applyAlignment="1">
      <alignment horizontal="right" wrapText="1"/>
    </xf>
    <xf numFmtId="1" fontId="5" fillId="0" borderId="49" xfId="0" applyNumberFormat="1" applyFont="1" applyBorder="1" applyAlignment="1">
      <alignment horizontal="right"/>
    </xf>
    <xf numFmtId="1" fontId="5" fillId="7" borderId="47" xfId="0" applyNumberFormat="1" applyFont="1" applyFill="1" applyBorder="1"/>
    <xf numFmtId="1" fontId="5" fillId="7" borderId="49" xfId="0" applyNumberFormat="1" applyFont="1" applyFill="1" applyBorder="1"/>
    <xf numFmtId="1" fontId="5" fillId="6" borderId="49" xfId="0" applyNumberFormat="1" applyFont="1" applyFill="1" applyBorder="1" applyAlignment="1" applyProtection="1">
      <alignment wrapText="1"/>
      <protection locked="0"/>
    </xf>
    <xf numFmtId="1" fontId="5" fillId="0" borderId="60" xfId="0" applyNumberFormat="1" applyFont="1" applyBorder="1" applyAlignment="1" applyProtection="1">
      <alignment horizontal="left" vertical="center" wrapText="1"/>
      <protection hidden="1"/>
    </xf>
    <xf numFmtId="1" fontId="5" fillId="0" borderId="58" xfId="0" applyNumberFormat="1" applyFont="1" applyBorder="1" applyAlignment="1">
      <alignment horizontal="right" wrapText="1"/>
    </xf>
    <xf numFmtId="1" fontId="5" fillId="0" borderId="57" xfId="0" applyNumberFormat="1" applyFont="1" applyBorder="1" applyAlignment="1">
      <alignment horizontal="right" wrapText="1"/>
    </xf>
    <xf numFmtId="1" fontId="5" fillId="7" borderId="58" xfId="0" applyNumberFormat="1" applyFont="1" applyFill="1" applyBorder="1"/>
    <xf numFmtId="1" fontId="5" fillId="7" borderId="60" xfId="0" applyNumberFormat="1" applyFont="1" applyFill="1" applyBorder="1"/>
    <xf numFmtId="1" fontId="5" fillId="7" borderId="59" xfId="0" applyNumberFormat="1" applyFont="1" applyFill="1" applyBorder="1"/>
    <xf numFmtId="1" fontId="5" fillId="7" borderId="98" xfId="0" applyNumberFormat="1" applyFont="1" applyFill="1" applyBorder="1"/>
    <xf numFmtId="1" fontId="5" fillId="7" borderId="50" xfId="0" applyNumberFormat="1" applyFont="1" applyFill="1" applyBorder="1"/>
    <xf numFmtId="1" fontId="5" fillId="7" borderId="48" xfId="0" applyNumberFormat="1" applyFont="1" applyFill="1" applyBorder="1"/>
    <xf numFmtId="1" fontId="5" fillId="7" borderId="51" xfId="0" applyNumberFormat="1" applyFont="1" applyFill="1" applyBorder="1"/>
    <xf numFmtId="1" fontId="5" fillId="7" borderId="25" xfId="0" applyNumberFormat="1" applyFont="1" applyFill="1" applyBorder="1"/>
    <xf numFmtId="1" fontId="5" fillId="7" borderId="29" xfId="0" applyNumberFormat="1" applyFont="1" applyFill="1" applyBorder="1"/>
    <xf numFmtId="1" fontId="5" fillId="7" borderId="30" xfId="0" applyNumberFormat="1" applyFont="1" applyFill="1" applyBorder="1"/>
    <xf numFmtId="1" fontId="5" fillId="6" borderId="98" xfId="0" applyNumberFormat="1" applyFont="1" applyFill="1" applyBorder="1" applyProtection="1">
      <protection locked="0"/>
    </xf>
    <xf numFmtId="1" fontId="6" fillId="2" borderId="7" xfId="0" applyNumberFormat="1" applyFont="1" applyFill="1" applyBorder="1" applyAlignment="1" applyProtection="1">
      <alignment horizontal="left"/>
      <protection hidden="1"/>
    </xf>
    <xf numFmtId="1" fontId="4" fillId="2" borderId="7" xfId="0" applyNumberFormat="1" applyFont="1" applyFill="1" applyBorder="1" applyAlignment="1" applyProtection="1">
      <alignment horizontal="left" wrapText="1"/>
      <protection hidden="1"/>
    </xf>
    <xf numFmtId="1" fontId="4" fillId="2" borderId="11" xfId="0" applyNumberFormat="1" applyFont="1" applyFill="1" applyBorder="1" applyAlignment="1" applyProtection="1">
      <alignment horizontal="left" wrapText="1"/>
      <protection hidden="1"/>
    </xf>
    <xf numFmtId="1" fontId="4" fillId="2" borderId="0" xfId="0" applyNumberFormat="1" applyFont="1" applyFill="1" applyAlignment="1" applyProtection="1">
      <alignment wrapText="1"/>
      <protection hidden="1"/>
    </xf>
    <xf numFmtId="1" fontId="7" fillId="2" borderId="0" xfId="0" applyNumberFormat="1" applyFont="1" applyFill="1" applyProtection="1">
      <protection hidden="1"/>
    </xf>
    <xf numFmtId="1" fontId="5" fillId="2" borderId="0" xfId="0" applyNumberFormat="1" applyFont="1" applyFill="1" applyProtection="1">
      <protection locked="0"/>
    </xf>
    <xf numFmtId="1" fontId="2" fillId="2" borderId="53" xfId="0" applyNumberFormat="1" applyFont="1" applyFill="1" applyBorder="1" applyAlignment="1" applyProtection="1">
      <alignment wrapText="1"/>
      <protection hidden="1"/>
    </xf>
    <xf numFmtId="1" fontId="5" fillId="0" borderId="53" xfId="0" applyNumberFormat="1" applyFont="1" applyBorder="1" applyProtection="1">
      <protection hidden="1"/>
    </xf>
    <xf numFmtId="1" fontId="5" fillId="0" borderId="89" xfId="0" applyNumberFormat="1" applyFont="1" applyBorder="1" applyAlignment="1" applyProtection="1">
      <alignment horizontal="center" vertical="center" wrapText="1"/>
      <protection hidden="1"/>
    </xf>
    <xf numFmtId="1" fontId="5" fillId="0" borderId="102" xfId="0" applyNumberFormat="1" applyFont="1" applyBorder="1" applyAlignment="1" applyProtection="1">
      <alignment horizontal="center" vertical="center" wrapText="1"/>
      <protection hidden="1"/>
    </xf>
    <xf numFmtId="1" fontId="5" fillId="0" borderId="103" xfId="0" applyNumberFormat="1" applyFont="1" applyBorder="1" applyAlignment="1" applyProtection="1">
      <alignment horizontal="center" vertical="center" wrapText="1"/>
      <protection hidden="1"/>
    </xf>
    <xf numFmtId="1" fontId="5" fillId="0" borderId="104" xfId="0" applyNumberFormat="1" applyFont="1" applyBorder="1" applyAlignment="1" applyProtection="1">
      <alignment horizontal="center" vertical="center" wrapText="1"/>
      <protection hidden="1"/>
    </xf>
    <xf numFmtId="1" fontId="5" fillId="6" borderId="58" xfId="0" applyNumberFormat="1" applyFont="1" applyFill="1" applyBorder="1" applyAlignment="1" applyProtection="1">
      <alignment wrapText="1"/>
      <protection locked="0"/>
    </xf>
    <xf numFmtId="1" fontId="5" fillId="6" borderId="59" xfId="0" applyNumberFormat="1" applyFont="1" applyFill="1" applyBorder="1" applyAlignment="1" applyProtection="1">
      <alignment wrapText="1"/>
      <protection locked="0"/>
    </xf>
    <xf numFmtId="1" fontId="5" fillId="6" borderId="98" xfId="0" applyNumberFormat="1" applyFont="1" applyFill="1" applyBorder="1" applyAlignment="1" applyProtection="1">
      <alignment wrapText="1"/>
      <protection locked="0"/>
    </xf>
    <xf numFmtId="1" fontId="5" fillId="6" borderId="56" xfId="0" applyNumberFormat="1" applyFont="1" applyFill="1" applyBorder="1" applyAlignment="1" applyProtection="1">
      <alignment wrapText="1"/>
      <protection locked="0"/>
    </xf>
    <xf numFmtId="1" fontId="5" fillId="6" borderId="26" xfId="0" applyNumberFormat="1" applyFont="1" applyFill="1" applyBorder="1" applyAlignment="1" applyProtection="1">
      <alignment wrapText="1"/>
      <protection locked="0"/>
    </xf>
    <xf numFmtId="1" fontId="5" fillId="6" borderId="29" xfId="0" applyNumberFormat="1" applyFont="1" applyFill="1" applyBorder="1" applyAlignment="1" applyProtection="1">
      <alignment wrapText="1"/>
      <protection locked="0"/>
    </xf>
    <xf numFmtId="1" fontId="5" fillId="6" borderId="30" xfId="0" applyNumberFormat="1" applyFont="1" applyFill="1" applyBorder="1" applyAlignment="1" applyProtection="1">
      <alignment wrapText="1"/>
      <protection locked="0"/>
    </xf>
    <xf numFmtId="1" fontId="5" fillId="6" borderId="105" xfId="0" applyNumberFormat="1" applyFont="1" applyFill="1" applyBorder="1" applyAlignment="1" applyProtection="1">
      <alignment wrapText="1"/>
      <protection locked="0"/>
    </xf>
    <xf numFmtId="1" fontId="5" fillId="6" borderId="62" xfId="0" applyNumberFormat="1" applyFont="1" applyFill="1" applyBorder="1" applyProtection="1">
      <protection locked="0"/>
    </xf>
    <xf numFmtId="1" fontId="11" fillId="2" borderId="11" xfId="0" applyNumberFormat="1" applyFont="1" applyFill="1" applyBorder="1" applyAlignment="1" applyProtection="1">
      <alignment horizontal="left"/>
      <protection hidden="1"/>
    </xf>
    <xf numFmtId="1" fontId="11" fillId="2" borderId="0" xfId="0" applyNumberFormat="1" applyFont="1" applyFill="1" applyProtection="1">
      <protection hidden="1"/>
    </xf>
    <xf numFmtId="1" fontId="11" fillId="2" borderId="0" xfId="0" applyNumberFormat="1" applyFont="1" applyFill="1" applyAlignment="1" applyProtection="1">
      <alignment wrapText="1"/>
      <protection hidden="1"/>
    </xf>
    <xf numFmtId="1" fontId="5" fillId="2" borderId="106" xfId="0" applyNumberFormat="1" applyFont="1" applyFill="1" applyBorder="1" applyProtection="1">
      <protection hidden="1"/>
    </xf>
    <xf numFmtId="1" fontId="5" fillId="2" borderId="53" xfId="0" applyNumberFormat="1" applyFont="1" applyFill="1" applyBorder="1" applyProtection="1">
      <protection hidden="1"/>
    </xf>
    <xf numFmtId="1" fontId="5" fillId="2" borderId="107" xfId="0" applyNumberFormat="1" applyFont="1" applyFill="1" applyBorder="1"/>
    <xf numFmtId="1" fontId="5" fillId="2" borderId="108" xfId="0" applyNumberFormat="1" applyFont="1" applyFill="1" applyBorder="1" applyAlignment="1" applyProtection="1">
      <alignment wrapText="1"/>
      <protection hidden="1"/>
    </xf>
    <xf numFmtId="1" fontId="7" fillId="2" borderId="108" xfId="0" applyNumberFormat="1" applyFont="1" applyFill="1" applyBorder="1" applyProtection="1">
      <protection hidden="1"/>
    </xf>
    <xf numFmtId="1" fontId="3" fillId="0" borderId="0" xfId="0" applyNumberFormat="1" applyFont="1"/>
    <xf numFmtId="1" fontId="3" fillId="0" borderId="53" xfId="0" applyNumberFormat="1" applyFont="1" applyBorder="1"/>
    <xf numFmtId="1" fontId="3" fillId="0" borderId="1" xfId="0" applyNumberFormat="1" applyFont="1" applyBorder="1"/>
    <xf numFmtId="1" fontId="5" fillId="2" borderId="1" xfId="0" applyNumberFormat="1" applyFont="1" applyFill="1" applyBorder="1" applyProtection="1">
      <protection hidden="1"/>
    </xf>
    <xf numFmtId="1" fontId="3" fillId="2" borderId="53" xfId="0" applyNumberFormat="1" applyFont="1" applyFill="1" applyBorder="1"/>
    <xf numFmtId="1" fontId="5" fillId="2" borderId="0" xfId="0" applyNumberFormat="1" applyFont="1" applyFill="1" applyAlignment="1" applyProtection="1">
      <alignment wrapText="1"/>
      <protection hidden="1"/>
    </xf>
    <xf numFmtId="1" fontId="5" fillId="0" borderId="109" xfId="0" applyNumberFormat="1" applyFont="1" applyBorder="1" applyAlignment="1" applyProtection="1">
      <alignment vertical="center" wrapText="1"/>
      <protection hidden="1"/>
    </xf>
    <xf numFmtId="1" fontId="5" fillId="6" borderId="58" xfId="0" applyNumberFormat="1" applyFont="1" applyFill="1" applyBorder="1" applyAlignment="1" applyProtection="1">
      <alignment horizontal="right"/>
      <protection locked="0"/>
    </xf>
    <xf numFmtId="1" fontId="5" fillId="6" borderId="95" xfId="0" applyNumberFormat="1" applyFont="1" applyFill="1" applyBorder="1" applyAlignment="1" applyProtection="1">
      <alignment horizontal="right"/>
      <protection locked="0"/>
    </xf>
    <xf numFmtId="1" fontId="5" fillId="0" borderId="79" xfId="0" applyNumberFormat="1" applyFont="1" applyBorder="1" applyAlignment="1" applyProtection="1">
      <alignment vertical="center" wrapText="1"/>
      <protection hidden="1"/>
    </xf>
    <xf numFmtId="1" fontId="5" fillId="6" borderId="79" xfId="0" applyNumberFormat="1" applyFont="1" applyFill="1" applyBorder="1" applyAlignment="1" applyProtection="1">
      <alignment horizontal="right" wrapText="1"/>
      <protection locked="0"/>
    </xf>
    <xf numFmtId="1" fontId="5" fillId="6" borderId="26" xfId="0" applyNumberFormat="1" applyFont="1" applyFill="1" applyBorder="1" applyAlignment="1" applyProtection="1">
      <alignment horizontal="right"/>
      <protection locked="0"/>
    </xf>
    <xf numFmtId="1" fontId="5" fillId="6" borderId="28" xfId="0" applyNumberFormat="1" applyFont="1" applyFill="1" applyBorder="1" applyAlignment="1" applyProtection="1">
      <alignment horizontal="right"/>
      <protection locked="0"/>
    </xf>
    <xf numFmtId="1" fontId="5" fillId="2" borderId="79" xfId="0" applyNumberFormat="1" applyFont="1" applyFill="1" applyBorder="1" applyAlignment="1" applyProtection="1">
      <alignment vertical="center" wrapText="1"/>
      <protection hidden="1"/>
    </xf>
    <xf numFmtId="1" fontId="5" fillId="0" borderId="14" xfId="0" applyNumberFormat="1" applyFont="1" applyBorder="1" applyAlignment="1">
      <alignment wrapText="1"/>
    </xf>
    <xf numFmtId="1" fontId="5" fillId="6" borderId="28" xfId="0" applyNumberFormat="1" applyFont="1" applyFill="1" applyBorder="1" applyAlignment="1" applyProtection="1">
      <alignment horizontal="right" wrapText="1"/>
      <protection locked="0"/>
    </xf>
    <xf numFmtId="1" fontId="3" fillId="0" borderId="110" xfId="0" applyNumberFormat="1" applyFont="1" applyBorder="1"/>
    <xf numFmtId="1" fontId="3" fillId="2" borderId="110" xfId="0" applyNumberFormat="1" applyFont="1" applyFill="1" applyBorder="1"/>
    <xf numFmtId="1" fontId="5" fillId="0" borderId="12" xfId="0" applyNumberFormat="1" applyFont="1" applyBorder="1" applyAlignment="1">
      <alignment wrapText="1"/>
    </xf>
    <xf numFmtId="1" fontId="5" fillId="6" borderId="49" xfId="0" applyNumberFormat="1" applyFont="1" applyFill="1" applyBorder="1" applyAlignment="1" applyProtection="1">
      <alignment horizontal="right" wrapText="1"/>
      <protection locked="0"/>
    </xf>
    <xf numFmtId="1" fontId="5" fillId="6" borderId="47" xfId="0" applyNumberFormat="1" applyFont="1" applyFill="1" applyBorder="1" applyAlignment="1" applyProtection="1">
      <alignment horizontal="right"/>
      <protection locked="0"/>
    </xf>
    <xf numFmtId="1" fontId="5" fillId="6" borderId="49" xfId="0" applyNumberFormat="1" applyFont="1" applyFill="1" applyBorder="1" applyAlignment="1" applyProtection="1">
      <alignment horizontal="right"/>
      <protection locked="0"/>
    </xf>
    <xf numFmtId="1" fontId="3" fillId="0" borderId="106" xfId="0" applyNumberFormat="1" applyFont="1" applyBorder="1"/>
    <xf numFmtId="1" fontId="6" fillId="2" borderId="11" xfId="0" applyNumberFormat="1" applyFont="1" applyFill="1" applyBorder="1" applyProtection="1">
      <protection hidden="1"/>
    </xf>
    <xf numFmtId="1" fontId="4" fillId="2" borderId="0" xfId="0" applyNumberFormat="1" applyFont="1" applyFill="1" applyProtection="1">
      <protection hidden="1"/>
    </xf>
    <xf numFmtId="1" fontId="5" fillId="0" borderId="112" xfId="0" applyNumberFormat="1" applyFont="1" applyBorder="1" applyProtection="1">
      <protection hidden="1"/>
    </xf>
    <xf numFmtId="1" fontId="5" fillId="0" borderId="101" xfId="0" applyNumberFormat="1" applyFont="1" applyBorder="1" applyAlignment="1" applyProtection="1">
      <alignment horizontal="center" vertical="center" wrapText="1"/>
      <protection hidden="1"/>
    </xf>
    <xf numFmtId="1" fontId="3" fillId="2" borderId="0" xfId="0" applyNumberFormat="1" applyFont="1" applyFill="1" applyProtection="1">
      <protection hidden="1"/>
    </xf>
    <xf numFmtId="1" fontId="9" fillId="2" borderId="0" xfId="0" applyNumberFormat="1" applyFont="1" applyFill="1" applyProtection="1">
      <protection hidden="1"/>
    </xf>
    <xf numFmtId="1" fontId="5" fillId="0" borderId="111" xfId="0" applyNumberFormat="1" applyFont="1" applyBorder="1" applyAlignment="1" applyProtection="1">
      <alignment horizontal="center" vertical="center" wrapText="1"/>
      <protection hidden="1"/>
    </xf>
    <xf numFmtId="1" fontId="5" fillId="2" borderId="99" xfId="0" applyNumberFormat="1" applyFont="1" applyFill="1" applyBorder="1" applyAlignment="1">
      <alignment wrapText="1"/>
    </xf>
    <xf numFmtId="1" fontId="5" fillId="2" borderId="89" xfId="0" applyNumberFormat="1" applyFont="1" applyFill="1" applyBorder="1" applyAlignment="1">
      <alignment wrapText="1"/>
    </xf>
    <xf numFmtId="1" fontId="5" fillId="2" borderId="101" xfId="0" applyNumberFormat="1" applyFont="1" applyFill="1" applyBorder="1" applyAlignment="1">
      <alignment wrapText="1"/>
    </xf>
    <xf numFmtId="1" fontId="6" fillId="0" borderId="1" xfId="0" applyNumberFormat="1" applyFont="1" applyBorder="1" applyAlignment="1">
      <alignment horizontal="left"/>
    </xf>
    <xf numFmtId="1" fontId="3" fillId="0" borderId="11" xfId="0" applyNumberFormat="1" applyFont="1" applyBorder="1"/>
    <xf numFmtId="1" fontId="3" fillId="2" borderId="11" xfId="0" applyNumberFormat="1" applyFont="1" applyFill="1" applyBorder="1" applyProtection="1">
      <protection hidden="1"/>
    </xf>
    <xf numFmtId="1" fontId="9" fillId="2" borderId="11" xfId="0" applyNumberFormat="1" applyFont="1" applyFill="1" applyBorder="1" applyProtection="1">
      <protection hidden="1"/>
    </xf>
    <xf numFmtId="1" fontId="5" fillId="2" borderId="112" xfId="0" applyNumberFormat="1" applyFont="1" applyFill="1" applyBorder="1" applyProtection="1">
      <protection hidden="1"/>
    </xf>
    <xf numFmtId="1" fontId="5" fillId="2" borderId="101" xfId="0" applyNumberFormat="1" applyFont="1" applyFill="1" applyBorder="1" applyProtection="1">
      <protection hidden="1"/>
    </xf>
    <xf numFmtId="1" fontId="5" fillId="0" borderId="99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89" xfId="0" applyNumberFormat="1" applyFont="1" applyBorder="1" applyAlignment="1">
      <alignment horizontal="center" vertical="center" wrapText="1"/>
    </xf>
    <xf numFmtId="1" fontId="5" fillId="0" borderId="101" xfId="0" applyNumberFormat="1" applyFont="1" applyBorder="1" applyAlignment="1">
      <alignment horizontal="center" vertical="center" wrapText="1"/>
    </xf>
    <xf numFmtId="1" fontId="3" fillId="0" borderId="113" xfId="0" applyNumberFormat="1" applyFont="1" applyBorder="1"/>
    <xf numFmtId="1" fontId="5" fillId="0" borderId="55" xfId="0" applyNumberFormat="1" applyFont="1" applyBorder="1" applyAlignment="1">
      <alignment horizontal="right" wrapText="1"/>
    </xf>
    <xf numFmtId="1" fontId="5" fillId="0" borderId="56" xfId="0" applyNumberFormat="1" applyFont="1" applyBorder="1" applyAlignment="1">
      <alignment horizontal="right" wrapText="1"/>
    </xf>
    <xf numFmtId="1" fontId="5" fillId="6" borderId="59" xfId="0" applyNumberFormat="1" applyFont="1" applyFill="1" applyBorder="1" applyAlignment="1" applyProtection="1">
      <alignment horizontal="right"/>
      <protection locked="0"/>
    </xf>
    <xf numFmtId="1" fontId="5" fillId="6" borderId="60" xfId="0" applyNumberFormat="1" applyFont="1" applyFill="1" applyBorder="1" applyAlignment="1" applyProtection="1">
      <alignment horizontal="right"/>
      <protection locked="0"/>
    </xf>
    <xf numFmtId="1" fontId="3" fillId="0" borderId="114" xfId="0" applyNumberFormat="1" applyFont="1" applyBorder="1"/>
    <xf numFmtId="1" fontId="5" fillId="0" borderId="15" xfId="0" applyNumberFormat="1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right" wrapText="1"/>
    </xf>
    <xf numFmtId="1" fontId="5" fillId="0" borderId="115" xfId="0" applyNumberFormat="1" applyFont="1" applyBorder="1" applyAlignment="1">
      <alignment horizontal="right" wrapText="1"/>
    </xf>
    <xf numFmtId="1" fontId="5" fillId="6" borderId="45" xfId="0" applyNumberFormat="1" applyFont="1" applyFill="1" applyBorder="1" applyAlignment="1" applyProtection="1">
      <alignment horizontal="right"/>
      <protection locked="0"/>
    </xf>
    <xf numFmtId="1" fontId="5" fillId="6" borderId="12" xfId="0" applyNumberFormat="1" applyFont="1" applyFill="1" applyBorder="1" applyAlignment="1" applyProtection="1">
      <alignment horizontal="right"/>
      <protection locked="0"/>
    </xf>
    <xf numFmtId="1" fontId="5" fillId="6" borderId="82" xfId="0" applyNumberFormat="1" applyFont="1" applyFill="1" applyBorder="1" applyAlignment="1" applyProtection="1">
      <alignment horizontal="right"/>
      <protection locked="0"/>
    </xf>
    <xf numFmtId="1" fontId="5" fillId="6" borderId="11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1" fontId="5" fillId="0" borderId="99" xfId="0" applyNumberFormat="1" applyFont="1" applyBorder="1" applyAlignment="1">
      <alignment horizontal="left" vertical="center" wrapText="1"/>
    </xf>
    <xf numFmtId="1" fontId="5" fillId="0" borderId="99" xfId="0" applyNumberFormat="1" applyFont="1" applyBorder="1" applyAlignment="1">
      <alignment horizontal="right" wrapText="1"/>
    </xf>
    <xf numFmtId="1" fontId="5" fillId="0" borderId="104" xfId="0" applyNumberFormat="1" applyFont="1" applyBorder="1" applyAlignment="1">
      <alignment horizontal="right" wrapText="1"/>
    </xf>
    <xf numFmtId="1" fontId="5" fillId="0" borderId="101" xfId="0" applyNumberFormat="1" applyFont="1" applyBorder="1" applyAlignment="1">
      <alignment horizontal="right"/>
    </xf>
    <xf numFmtId="1" fontId="5" fillId="6" borderId="89" xfId="0" applyNumberFormat="1" applyFont="1" applyFill="1" applyBorder="1" applyAlignment="1" applyProtection="1">
      <alignment horizontal="right"/>
      <protection locked="0"/>
    </xf>
    <xf numFmtId="1" fontId="5" fillId="6" borderId="101" xfId="0" applyNumberFormat="1" applyFont="1" applyFill="1" applyBorder="1" applyAlignment="1" applyProtection="1">
      <alignment horizontal="right"/>
      <protection locked="0"/>
    </xf>
    <xf numFmtId="1" fontId="5" fillId="6" borderId="102" xfId="0" applyNumberFormat="1" applyFont="1" applyFill="1" applyBorder="1" applyAlignment="1" applyProtection="1">
      <alignment horizontal="right"/>
      <protection locked="0"/>
    </xf>
    <xf numFmtId="1" fontId="5" fillId="6" borderId="111" xfId="0" applyNumberFormat="1" applyFont="1" applyFill="1" applyBorder="1" applyAlignment="1" applyProtection="1">
      <alignment horizontal="right"/>
      <protection locked="0"/>
    </xf>
    <xf numFmtId="1" fontId="5" fillId="6" borderId="103" xfId="0" applyNumberFormat="1" applyFont="1" applyFill="1" applyBorder="1" applyAlignment="1" applyProtection="1">
      <alignment horizontal="right"/>
      <protection locked="0"/>
    </xf>
    <xf numFmtId="1" fontId="3" fillId="2" borderId="0" xfId="0" applyNumberFormat="1" applyFont="1" applyFill="1" applyProtection="1"/>
    <xf numFmtId="1" fontId="5" fillId="0" borderId="89" xfId="0" applyNumberFormat="1" applyFont="1" applyBorder="1" applyAlignment="1">
      <alignment horizontal="center" vertical="center"/>
    </xf>
    <xf numFmtId="1" fontId="5" fillId="0" borderId="100" xfId="0" applyNumberFormat="1" applyFont="1" applyBorder="1" applyAlignment="1">
      <alignment horizontal="center" vertical="center"/>
    </xf>
    <xf numFmtId="0" fontId="8" fillId="0" borderId="99" xfId="0" applyFont="1" applyBorder="1"/>
    <xf numFmtId="1" fontId="5" fillId="6" borderId="100" xfId="0" applyNumberFormat="1" applyFont="1" applyFill="1" applyBorder="1" applyAlignment="1" applyProtection="1">
      <alignment horizontal="right"/>
      <protection locked="0"/>
    </xf>
    <xf numFmtId="1" fontId="5" fillId="6" borderId="119" xfId="0" applyNumberFormat="1" applyFont="1" applyFill="1" applyBorder="1" applyAlignment="1" applyProtection="1">
      <alignment horizontal="right"/>
      <protection locked="0"/>
    </xf>
    <xf numFmtId="1" fontId="6" fillId="0" borderId="1" xfId="0" applyNumberFormat="1" applyFont="1" applyFill="1" applyBorder="1" applyAlignment="1">
      <alignment horizontal="left"/>
    </xf>
    <xf numFmtId="1" fontId="7" fillId="2" borderId="11" xfId="0" applyNumberFormat="1" applyFont="1" applyFill="1" applyBorder="1" applyProtection="1">
      <protection hidden="1"/>
    </xf>
    <xf numFmtId="1" fontId="5" fillId="0" borderId="109" xfId="0" applyNumberFormat="1" applyFont="1" applyBorder="1" applyAlignment="1">
      <alignment horizontal="left" vertical="center" wrapText="1"/>
    </xf>
    <xf numFmtId="1" fontId="5" fillId="0" borderId="109" xfId="0" applyNumberFormat="1" applyFont="1" applyBorder="1" applyAlignment="1">
      <alignment horizontal="right" wrapText="1"/>
    </xf>
    <xf numFmtId="1" fontId="5" fillId="0" borderId="120" xfId="0" applyNumberFormat="1" applyFont="1" applyBorder="1" applyAlignment="1">
      <alignment horizontal="right" wrapText="1"/>
    </xf>
    <xf numFmtId="1" fontId="5" fillId="0" borderId="121" xfId="0" applyNumberFormat="1" applyFont="1" applyBorder="1" applyAlignment="1">
      <alignment horizontal="right"/>
    </xf>
    <xf numFmtId="1" fontId="5" fillId="6" borderId="122" xfId="0" applyNumberFormat="1" applyFont="1" applyFill="1" applyBorder="1" applyAlignment="1" applyProtection="1">
      <alignment horizontal="right"/>
      <protection locked="0"/>
    </xf>
    <xf numFmtId="1" fontId="5" fillId="6" borderId="121" xfId="0" applyNumberFormat="1" applyFont="1" applyFill="1" applyBorder="1" applyAlignment="1" applyProtection="1">
      <alignment horizontal="right"/>
      <protection locked="0"/>
    </xf>
    <xf numFmtId="1" fontId="5" fillId="6" borderId="123" xfId="0" applyNumberFormat="1" applyFont="1" applyFill="1" applyBorder="1" applyAlignment="1" applyProtection="1">
      <alignment horizontal="right"/>
      <protection locked="0"/>
    </xf>
    <xf numFmtId="1" fontId="5" fillId="0" borderId="79" xfId="0" applyNumberFormat="1" applyFont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/>
    </xf>
    <xf numFmtId="1" fontId="12" fillId="0" borderId="124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1" fontId="12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02" xfId="0" applyNumberFormat="1" applyFont="1" applyBorder="1" applyAlignment="1">
      <alignment horizontal="center" vertical="center" wrapText="1"/>
    </xf>
    <xf numFmtId="1" fontId="5" fillId="0" borderId="104" xfId="0" applyNumberFormat="1" applyFont="1" applyBorder="1" applyAlignment="1">
      <alignment horizontal="center" vertical="center" wrapText="1"/>
    </xf>
    <xf numFmtId="1" fontId="5" fillId="0" borderId="90" xfId="0" applyNumberFormat="1" applyFont="1" applyBorder="1" applyAlignment="1">
      <alignment horizontal="center" vertical="center" wrapText="1"/>
    </xf>
    <xf numFmtId="1" fontId="5" fillId="0" borderId="99" xfId="0" applyNumberFormat="1" applyFont="1" applyBorder="1" applyAlignment="1">
      <alignment vertical="center" wrapText="1"/>
    </xf>
    <xf numFmtId="1" fontId="12" fillId="0" borderId="99" xfId="0" applyNumberFormat="1" applyFont="1" applyBorder="1" applyAlignment="1">
      <alignment horizontal="right" vertical="center" wrapText="1"/>
    </xf>
    <xf numFmtId="1" fontId="5" fillId="6" borderId="104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/>
    <xf numFmtId="1" fontId="5" fillId="0" borderId="60" xfId="0" applyNumberFormat="1" applyFont="1" applyBorder="1" applyAlignment="1">
      <alignment vertical="center" wrapText="1"/>
    </xf>
    <xf numFmtId="1" fontId="5" fillId="0" borderId="25" xfId="0" applyNumberFormat="1" applyFont="1" applyBorder="1" applyAlignment="1">
      <alignment horizontal="left" wrapText="1"/>
    </xf>
    <xf numFmtId="1" fontId="5" fillId="0" borderId="99" xfId="0" applyNumberFormat="1" applyFont="1" applyBorder="1" applyAlignment="1">
      <alignment horizontal="center"/>
    </xf>
    <xf numFmtId="1" fontId="5" fillId="0" borderId="89" xfId="0" applyNumberFormat="1" applyFont="1" applyBorder="1" applyAlignment="1">
      <alignment horizontal="right"/>
    </xf>
    <xf numFmtId="1" fontId="5" fillId="0" borderId="90" xfId="0" applyNumberFormat="1" applyFont="1" applyBorder="1" applyAlignment="1">
      <alignment horizontal="right"/>
    </xf>
    <xf numFmtId="1" fontId="5" fillId="0" borderId="89" xfId="0" applyNumberFormat="1" applyFont="1" applyBorder="1"/>
    <xf numFmtId="1" fontId="5" fillId="0" borderId="101" xfId="0" applyNumberFormat="1" applyFont="1" applyBorder="1"/>
    <xf numFmtId="1" fontId="5" fillId="0" borderId="102" xfId="0" applyNumberFormat="1" applyFont="1" applyBorder="1"/>
    <xf numFmtId="1" fontId="5" fillId="0" borderId="111" xfId="0" applyNumberFormat="1" applyFont="1" applyBorder="1"/>
    <xf numFmtId="1" fontId="5" fillId="0" borderId="103" xfId="0" applyNumberFormat="1" applyFont="1" applyBorder="1"/>
    <xf numFmtId="1" fontId="5" fillId="0" borderId="75" xfId="0" applyNumberFormat="1" applyFont="1" applyBorder="1" applyAlignment="1">
      <alignment horizontal="right" wrapText="1"/>
    </xf>
    <xf numFmtId="1" fontId="5" fillId="0" borderId="76" xfId="0" applyNumberFormat="1" applyFont="1" applyBorder="1" applyAlignment="1">
      <alignment horizontal="right" wrapText="1"/>
    </xf>
    <xf numFmtId="1" fontId="5" fillId="0" borderId="74" xfId="0" applyNumberFormat="1" applyFont="1" applyBorder="1" applyAlignment="1">
      <alignment horizontal="right"/>
    </xf>
    <xf numFmtId="1" fontId="5" fillId="6" borderId="125" xfId="0" applyNumberFormat="1" applyFont="1" applyFill="1" applyBorder="1" applyProtection="1">
      <protection locked="0"/>
    </xf>
    <xf numFmtId="1" fontId="5" fillId="6" borderId="126" xfId="0" applyNumberFormat="1" applyFont="1" applyFill="1" applyBorder="1" applyProtection="1">
      <protection locked="0"/>
    </xf>
    <xf numFmtId="1" fontId="5" fillId="5" borderId="60" xfId="0" applyNumberFormat="1" applyFont="1" applyFill="1" applyBorder="1" applyAlignment="1">
      <alignment vertical="center" wrapText="1"/>
    </xf>
    <xf numFmtId="1" fontId="5" fillId="5" borderId="58" xfId="0" applyNumberFormat="1" applyFont="1" applyFill="1" applyBorder="1" applyAlignment="1">
      <alignment horizontal="right" wrapText="1"/>
    </xf>
    <xf numFmtId="1" fontId="5" fillId="5" borderId="57" xfId="0" applyNumberFormat="1" applyFont="1" applyFill="1" applyBorder="1" applyAlignment="1">
      <alignment horizontal="right" wrapText="1"/>
    </xf>
    <xf numFmtId="1" fontId="5" fillId="5" borderId="95" xfId="0" applyNumberFormat="1" applyFont="1" applyFill="1" applyBorder="1" applyAlignment="1">
      <alignment horizontal="right"/>
    </xf>
    <xf numFmtId="1" fontId="5" fillId="5" borderId="25" xfId="0" applyNumberFormat="1" applyFont="1" applyFill="1" applyBorder="1" applyAlignment="1">
      <alignment vertical="center" wrapText="1"/>
    </xf>
    <xf numFmtId="1" fontId="5" fillId="5" borderId="26" xfId="0" applyNumberFormat="1" applyFont="1" applyFill="1" applyBorder="1" applyAlignment="1">
      <alignment horizontal="right" wrapText="1"/>
    </xf>
    <xf numFmtId="1" fontId="5" fillId="5" borderId="27" xfId="0" applyNumberFormat="1" applyFont="1" applyFill="1" applyBorder="1" applyAlignment="1">
      <alignment horizontal="right" wrapText="1"/>
    </xf>
    <xf numFmtId="1" fontId="5" fillId="5" borderId="28" xfId="0" applyNumberFormat="1" applyFont="1" applyFill="1" applyBorder="1" applyAlignment="1">
      <alignment horizontal="right"/>
    </xf>
    <xf numFmtId="1" fontId="5" fillId="5" borderId="99" xfId="0" applyNumberFormat="1" applyFont="1" applyFill="1" applyBorder="1" applyAlignment="1">
      <alignment horizontal="center"/>
    </xf>
    <xf numFmtId="1" fontId="5" fillId="5" borderId="89" xfId="0" applyNumberFormat="1" applyFont="1" applyFill="1" applyBorder="1" applyAlignment="1">
      <alignment horizontal="right"/>
    </xf>
    <xf numFmtId="1" fontId="5" fillId="5" borderId="90" xfId="0" applyNumberFormat="1" applyFont="1" applyFill="1" applyBorder="1" applyAlignment="1">
      <alignment horizontal="right"/>
    </xf>
    <xf numFmtId="1" fontId="5" fillId="5" borderId="101" xfId="0" applyNumberFormat="1" applyFont="1" applyFill="1" applyBorder="1" applyAlignment="1">
      <alignment horizontal="right"/>
    </xf>
    <xf numFmtId="1" fontId="5" fillId="5" borderId="89" xfId="0" applyNumberFormat="1" applyFont="1" applyFill="1" applyBorder="1"/>
    <xf numFmtId="1" fontId="5" fillId="5" borderId="101" xfId="0" applyNumberFormat="1" applyFont="1" applyFill="1" applyBorder="1"/>
    <xf numFmtId="1" fontId="5" fillId="5" borderId="102" xfId="0" applyNumberFormat="1" applyFont="1" applyFill="1" applyBorder="1"/>
    <xf numFmtId="1" fontId="5" fillId="5" borderId="111" xfId="0" applyNumberFormat="1" applyFont="1" applyFill="1" applyBorder="1"/>
    <xf numFmtId="1" fontId="5" fillId="5" borderId="103" xfId="0" applyNumberFormat="1" applyFont="1" applyFill="1" applyBorder="1"/>
    <xf numFmtId="1" fontId="5" fillId="5" borderId="99" xfId="0" applyNumberFormat="1" applyFont="1" applyFill="1" applyBorder="1"/>
    <xf numFmtId="1" fontId="3" fillId="8" borderId="0" xfId="0" applyNumberFormat="1" applyFont="1" applyFill="1"/>
    <xf numFmtId="1" fontId="3" fillId="8" borderId="0" xfId="0" applyNumberFormat="1" applyFont="1" applyFill="1" applyProtection="1">
      <protection locked="0"/>
    </xf>
    <xf numFmtId="1" fontId="5" fillId="0" borderId="0" xfId="0" applyNumberFormat="1" applyFont="1" applyAlignment="1">
      <alignment horizontal="center" vertical="center" wrapText="1"/>
    </xf>
    <xf numFmtId="1" fontId="5" fillId="5" borderId="129" xfId="0" applyNumberFormat="1" applyFont="1" applyFill="1" applyBorder="1"/>
    <xf numFmtId="1" fontId="5" fillId="0" borderId="129" xfId="0" applyNumberFormat="1" applyFont="1" applyBorder="1" applyAlignment="1">
      <alignment horizontal="center" vertical="center"/>
    </xf>
    <xf numFmtId="1" fontId="3" fillId="0" borderId="130" xfId="0" applyNumberFormat="1" applyFont="1" applyBorder="1"/>
    <xf numFmtId="1" fontId="5" fillId="2" borderId="130" xfId="0" applyNumberFormat="1" applyFont="1" applyFill="1" applyBorder="1" applyProtection="1">
      <protection hidden="1"/>
    </xf>
    <xf numFmtId="1" fontId="6" fillId="0" borderId="130" xfId="0" applyNumberFormat="1" applyFont="1" applyBorder="1" applyAlignment="1">
      <alignment horizontal="left"/>
    </xf>
    <xf numFmtId="1" fontId="3" fillId="0" borderId="133" xfId="0" applyNumberFormat="1" applyFont="1" applyBorder="1"/>
    <xf numFmtId="1" fontId="5" fillId="0" borderId="131" xfId="0" applyNumberFormat="1" applyFont="1" applyBorder="1" applyAlignment="1">
      <alignment horizontal="left" vertical="center" wrapText="1"/>
    </xf>
    <xf numFmtId="1" fontId="5" fillId="6" borderId="132" xfId="0" applyNumberFormat="1" applyFont="1" applyFill="1" applyBorder="1" applyAlignment="1" applyProtection="1">
      <alignment horizontal="right"/>
      <protection locked="0"/>
    </xf>
    <xf numFmtId="1" fontId="5" fillId="6" borderId="134" xfId="0" applyNumberFormat="1" applyFont="1" applyFill="1" applyBorder="1" applyAlignment="1" applyProtection="1">
      <alignment horizontal="right"/>
      <protection locked="0"/>
    </xf>
    <xf numFmtId="1" fontId="5" fillId="0" borderId="132" xfId="0" applyNumberFormat="1" applyFont="1" applyBorder="1" applyAlignment="1">
      <alignment horizontal="right" wrapText="1"/>
    </xf>
    <xf numFmtId="1" fontId="5" fillId="0" borderId="137" xfId="0" applyNumberFormat="1" applyFont="1" applyBorder="1" applyAlignment="1">
      <alignment horizontal="right" wrapText="1"/>
    </xf>
    <xf numFmtId="1" fontId="5" fillId="5" borderId="138" xfId="0" applyNumberFormat="1" applyFont="1" applyFill="1" applyBorder="1"/>
    <xf numFmtId="1" fontId="5" fillId="0" borderId="138" xfId="0" applyNumberFormat="1" applyFont="1" applyBorder="1" applyAlignment="1">
      <alignment horizontal="center" vertical="center"/>
    </xf>
    <xf numFmtId="1" fontId="5" fillId="6" borderId="139" xfId="0" applyNumberFormat="1" applyFont="1" applyFill="1" applyBorder="1" applyProtection="1">
      <protection locked="0"/>
    </xf>
    <xf numFmtId="1" fontId="5" fillId="0" borderId="139" xfId="0" applyNumberFormat="1" applyFont="1" applyBorder="1" applyAlignment="1">
      <alignment horizontal="right"/>
    </xf>
    <xf numFmtId="1" fontId="4" fillId="2" borderId="0" xfId="0" applyNumberFormat="1" applyFont="1" applyFill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 applyProtection="1">
      <alignment horizontal="center" vertical="center" wrapText="1"/>
      <protection hidden="1"/>
    </xf>
    <xf numFmtId="1" fontId="5" fillId="0" borderId="79" xfId="0" applyNumberFormat="1" applyFont="1" applyBorder="1" applyAlignment="1" applyProtection="1">
      <alignment horizontal="left" vertical="center" wrapText="1"/>
      <protection hidden="1"/>
    </xf>
    <xf numFmtId="1" fontId="5" fillId="0" borderId="61" xfId="0" applyNumberFormat="1" applyFont="1" applyBorder="1" applyAlignment="1" applyProtection="1">
      <alignment horizontal="left" vertical="center" wrapText="1"/>
      <protection hidden="1"/>
    </xf>
    <xf numFmtId="1" fontId="5" fillId="0" borderId="141" xfId="0" applyNumberFormat="1" applyFont="1" applyBorder="1" applyAlignment="1">
      <alignment horizontal="center" vertical="center" wrapText="1"/>
    </xf>
    <xf numFmtId="1" fontId="5" fillId="0" borderId="142" xfId="0" applyNumberFormat="1" applyFont="1" applyBorder="1" applyAlignment="1">
      <alignment horizontal="center" vertical="center" wrapText="1"/>
    </xf>
    <xf numFmtId="1" fontId="5" fillId="0" borderId="141" xfId="0" applyNumberFormat="1" applyFont="1" applyBorder="1" applyAlignment="1">
      <alignment horizontal="right" wrapText="1"/>
    </xf>
    <xf numFmtId="1" fontId="5" fillId="0" borderId="142" xfId="0" applyNumberFormat="1" applyFont="1" applyBorder="1" applyAlignment="1">
      <alignment horizontal="right" wrapText="1"/>
    </xf>
    <xf numFmtId="1" fontId="5" fillId="6" borderId="141" xfId="0" applyNumberFormat="1" applyFont="1" applyFill="1" applyBorder="1" applyProtection="1">
      <protection locked="0"/>
    </xf>
    <xf numFmtId="1" fontId="5" fillId="6" borderId="143" xfId="0" applyNumberFormat="1" applyFont="1" applyFill="1" applyBorder="1" applyProtection="1">
      <protection locked="0"/>
    </xf>
    <xf numFmtId="1" fontId="5" fillId="6" borderId="144" xfId="0" applyNumberFormat="1" applyFont="1" applyFill="1" applyBorder="1" applyProtection="1">
      <protection locked="0"/>
    </xf>
    <xf numFmtId="1" fontId="5" fillId="0" borderId="145" xfId="0" applyNumberFormat="1" applyFont="1" applyBorder="1" applyAlignment="1">
      <alignment horizontal="right" wrapText="1"/>
    </xf>
    <xf numFmtId="1" fontId="5" fillId="5" borderId="146" xfId="0" applyNumberFormat="1" applyFont="1" applyFill="1" applyBorder="1"/>
    <xf numFmtId="1" fontId="5" fillId="0" borderId="146" xfId="0" applyNumberFormat="1" applyFont="1" applyBorder="1" applyAlignment="1">
      <alignment horizontal="center" vertical="center"/>
    </xf>
    <xf numFmtId="1" fontId="5" fillId="0" borderId="139" xfId="0" applyNumberFormat="1" applyFont="1" applyBorder="1" applyAlignment="1" applyProtection="1">
      <alignment horizontal="center" vertical="center" wrapText="1"/>
      <protection hidden="1"/>
    </xf>
    <xf numFmtId="1" fontId="5" fillId="6" borderId="139" xfId="0" applyNumberFormat="1" applyFont="1" applyFill="1" applyBorder="1" applyAlignment="1" applyProtection="1">
      <alignment wrapText="1"/>
      <protection locked="0"/>
    </xf>
    <xf numFmtId="1" fontId="5" fillId="0" borderId="151" xfId="0" applyNumberFormat="1" applyFont="1" applyBorder="1" applyAlignment="1">
      <alignment horizontal="center" vertical="center" wrapText="1"/>
    </xf>
    <xf numFmtId="1" fontId="5" fillId="0" borderId="152" xfId="0" applyNumberFormat="1" applyFont="1" applyBorder="1" applyAlignment="1">
      <alignment horizontal="left" vertical="center" wrapText="1"/>
    </xf>
    <xf numFmtId="1" fontId="5" fillId="6" borderId="152" xfId="0" applyNumberFormat="1" applyFont="1" applyFill="1" applyBorder="1" applyProtection="1">
      <protection locked="0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 applyProtection="1">
      <alignment horizontal="center" vertical="center" wrapText="1"/>
      <protection hidden="1"/>
    </xf>
    <xf numFmtId="1" fontId="5" fillId="0" borderId="79" xfId="0" applyNumberFormat="1" applyFont="1" applyBorder="1" applyAlignment="1" applyProtection="1">
      <alignment horizontal="left" vertical="center" wrapText="1"/>
      <protection hidden="1"/>
    </xf>
    <xf numFmtId="1" fontId="5" fillId="0" borderId="61" xfId="0" applyNumberFormat="1" applyFont="1" applyBorder="1" applyAlignment="1" applyProtection="1">
      <alignment horizontal="left" vertical="center" wrapText="1"/>
      <protection hidden="1"/>
    </xf>
    <xf numFmtId="1" fontId="5" fillId="0" borderId="12" xfId="0" applyNumberFormat="1" applyFont="1" applyBorder="1" applyAlignment="1" applyProtection="1">
      <alignment horizontal="center" vertical="center" wrapText="1"/>
      <protection hidden="1"/>
    </xf>
    <xf numFmtId="1" fontId="4" fillId="2" borderId="0" xfId="0" applyNumberFormat="1" applyFont="1" applyFill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140" xfId="0" applyNumberFormat="1" applyFont="1" applyBorder="1" applyAlignment="1">
      <alignment horizontal="center" vertical="center" wrapText="1"/>
    </xf>
    <xf numFmtId="1" fontId="5" fillId="0" borderId="151" xfId="0" applyNumberFormat="1" applyFont="1" applyBorder="1" applyAlignment="1">
      <alignment horizontal="center" vertical="center" wrapText="1"/>
    </xf>
    <xf numFmtId="1" fontId="5" fillId="0" borderId="149" xfId="0" applyNumberFormat="1" applyFont="1" applyBorder="1" applyAlignment="1">
      <alignment horizontal="center" vertical="center" wrapText="1"/>
    </xf>
    <xf numFmtId="1" fontId="6" fillId="2" borderId="153" xfId="0" applyNumberFormat="1" applyFont="1" applyFill="1" applyBorder="1" applyAlignment="1">
      <alignment horizontal="left"/>
    </xf>
    <xf numFmtId="1" fontId="5" fillId="0" borderId="154" xfId="0" applyNumberFormat="1" applyFont="1" applyBorder="1" applyAlignment="1">
      <alignment horizontal="right" wrapText="1"/>
    </xf>
    <xf numFmtId="1" fontId="5" fillId="6" borderId="155" xfId="0" applyNumberFormat="1" applyFont="1" applyFill="1" applyBorder="1" applyProtection="1">
      <protection locked="0"/>
    </xf>
    <xf numFmtId="1" fontId="5" fillId="6" borderId="156" xfId="0" applyNumberFormat="1" applyFont="1" applyFill="1" applyBorder="1" applyProtection="1">
      <protection locked="0"/>
    </xf>
    <xf numFmtId="1" fontId="5" fillId="0" borderId="158" xfId="0" applyNumberFormat="1" applyFont="1" applyBorder="1" applyAlignment="1">
      <alignment horizontal="center" vertical="center" wrapText="1"/>
    </xf>
    <xf numFmtId="1" fontId="5" fillId="0" borderId="158" xfId="0" applyNumberFormat="1" applyFont="1" applyBorder="1" applyAlignment="1">
      <alignment horizontal="left" vertical="center" wrapText="1"/>
    </xf>
    <xf numFmtId="1" fontId="5" fillId="0" borderId="158" xfId="0" applyNumberFormat="1" applyFont="1" applyBorder="1" applyAlignment="1">
      <alignment horizontal="right" vertical="center" wrapText="1"/>
    </xf>
    <xf numFmtId="1" fontId="5" fillId="0" borderId="159" xfId="0" applyNumberFormat="1" applyFont="1" applyBorder="1"/>
    <xf numFmtId="1" fontId="5" fillId="6" borderId="160" xfId="0" applyNumberFormat="1" applyFont="1" applyFill="1" applyBorder="1" applyProtection="1">
      <protection locked="0"/>
    </xf>
    <xf numFmtId="1" fontId="5" fillId="6" borderId="159" xfId="0" applyNumberFormat="1" applyFont="1" applyFill="1" applyBorder="1" applyProtection="1">
      <protection locked="0"/>
    </xf>
    <xf numFmtId="1" fontId="5" fillId="6" borderId="161" xfId="0" applyNumberFormat="1" applyFont="1" applyFill="1" applyBorder="1" applyProtection="1">
      <protection locked="0"/>
    </xf>
    <xf numFmtId="1" fontId="5" fillId="6" borderId="162" xfId="0" applyNumberFormat="1" applyFont="1" applyFill="1" applyBorder="1" applyProtection="1">
      <protection locked="0"/>
    </xf>
    <xf numFmtId="1" fontId="5" fillId="0" borderId="157" xfId="0" applyNumberFormat="1" applyFont="1" applyBorder="1" applyAlignment="1">
      <alignment horizontal="center" vertical="center" wrapText="1"/>
    </xf>
    <xf numFmtId="1" fontId="5" fillId="0" borderId="157" xfId="0" applyNumberFormat="1" applyFont="1" applyBorder="1" applyAlignment="1">
      <alignment horizontal="right"/>
    </xf>
    <xf numFmtId="1" fontId="5" fillId="0" borderId="159" xfId="0" applyNumberFormat="1" applyFont="1" applyBorder="1" applyAlignment="1">
      <alignment horizontal="right" wrapText="1"/>
    </xf>
    <xf numFmtId="1" fontId="5" fillId="0" borderId="161" xfId="0" applyNumberFormat="1" applyFont="1" applyBorder="1" applyAlignment="1">
      <alignment horizontal="right" wrapText="1"/>
    </xf>
    <xf numFmtId="1" fontId="5" fillId="6" borderId="163" xfId="0" applyNumberFormat="1" applyFont="1" applyFill="1" applyBorder="1" applyProtection="1">
      <protection locked="0"/>
    </xf>
    <xf numFmtId="1" fontId="5" fillId="0" borderId="164" xfId="0" applyNumberFormat="1" applyFont="1" applyBorder="1" applyAlignment="1" applyProtection="1">
      <alignment horizontal="center" vertical="center"/>
      <protection hidden="1"/>
    </xf>
    <xf numFmtId="1" fontId="5" fillId="0" borderId="165" xfId="0" applyNumberFormat="1" applyFont="1" applyBorder="1" applyAlignment="1" applyProtection="1">
      <alignment horizontal="center" vertical="center"/>
      <protection hidden="1"/>
    </xf>
    <xf numFmtId="1" fontId="5" fillId="0" borderId="166" xfId="0" applyNumberFormat="1" applyFont="1" applyBorder="1" applyAlignment="1" applyProtection="1">
      <alignment horizontal="left" vertical="center" wrapText="1"/>
      <protection hidden="1"/>
    </xf>
    <xf numFmtId="1" fontId="5" fillId="0" borderId="167" xfId="0" applyNumberFormat="1" applyFont="1" applyBorder="1" applyAlignment="1">
      <alignment horizontal="right" wrapText="1"/>
    </xf>
    <xf numFmtId="1" fontId="5" fillId="0" borderId="168" xfId="0" applyNumberFormat="1" applyFont="1" applyBorder="1" applyAlignment="1">
      <alignment horizontal="right"/>
    </xf>
    <xf numFmtId="1" fontId="5" fillId="7" borderId="168" xfId="0" applyNumberFormat="1" applyFont="1" applyFill="1" applyBorder="1"/>
    <xf numFmtId="1" fontId="5" fillId="6" borderId="167" xfId="0" applyNumberFormat="1" applyFont="1" applyFill="1" applyBorder="1" applyProtection="1">
      <protection locked="0"/>
    </xf>
    <xf numFmtId="1" fontId="5" fillId="6" borderId="168" xfId="0" applyNumberFormat="1" applyFont="1" applyFill="1" applyBorder="1" applyProtection="1">
      <protection locked="0"/>
    </xf>
    <xf numFmtId="1" fontId="5" fillId="6" borderId="166" xfId="0" applyNumberFormat="1" applyFont="1" applyFill="1" applyBorder="1" applyProtection="1">
      <protection locked="0"/>
    </xf>
    <xf numFmtId="1" fontId="5" fillId="6" borderId="168" xfId="0" applyNumberFormat="1" applyFont="1" applyFill="1" applyBorder="1" applyAlignment="1" applyProtection="1">
      <alignment wrapText="1"/>
      <protection locked="0"/>
    </xf>
    <xf numFmtId="1" fontId="5" fillId="7" borderId="166" xfId="0" applyNumberFormat="1" applyFont="1" applyFill="1" applyBorder="1"/>
    <xf numFmtId="1" fontId="5" fillId="0" borderId="164" xfId="0" applyNumberFormat="1" applyFont="1" applyBorder="1" applyAlignment="1" applyProtection="1">
      <alignment horizontal="center" vertical="center" wrapText="1"/>
      <protection hidden="1"/>
    </xf>
    <xf numFmtId="1" fontId="5" fillId="0" borderId="171" xfId="0" applyNumberFormat="1" applyFont="1" applyBorder="1" applyAlignment="1" applyProtection="1">
      <alignment horizontal="center" vertical="center" wrapText="1"/>
      <protection hidden="1"/>
    </xf>
    <xf numFmtId="1" fontId="5" fillId="0" borderId="172" xfId="0" applyNumberFormat="1" applyFont="1" applyBorder="1" applyAlignment="1" applyProtection="1">
      <alignment horizontal="center" vertical="center" wrapText="1"/>
      <protection hidden="1"/>
    </xf>
    <xf numFmtId="1" fontId="5" fillId="0" borderId="173" xfId="0" applyNumberFormat="1" applyFont="1" applyBorder="1" applyAlignment="1" applyProtection="1">
      <alignment horizontal="center" vertical="center" wrapText="1"/>
      <protection hidden="1"/>
    </xf>
    <xf numFmtId="1" fontId="5" fillId="0" borderId="157" xfId="0" applyNumberFormat="1" applyFont="1" applyBorder="1" applyAlignment="1" applyProtection="1">
      <alignment horizontal="center" vertical="center" wrapText="1"/>
      <protection hidden="1"/>
    </xf>
    <xf numFmtId="1" fontId="5" fillId="0" borderId="176" xfId="0" applyNumberFormat="1" applyFont="1" applyBorder="1" applyAlignment="1" applyProtection="1">
      <alignment horizontal="center" vertical="center" wrapText="1"/>
      <protection hidden="1"/>
    </xf>
    <xf numFmtId="1" fontId="5" fillId="2" borderId="169" xfId="0" applyNumberFormat="1" applyFont="1" applyFill="1" applyBorder="1" applyAlignment="1">
      <alignment wrapText="1"/>
    </xf>
    <xf numFmtId="1" fontId="5" fillId="2" borderId="164" xfId="0" applyNumberFormat="1" applyFont="1" applyFill="1" applyBorder="1" applyAlignment="1">
      <alignment wrapText="1"/>
    </xf>
    <xf numFmtId="1" fontId="5" fillId="2" borderId="157" xfId="0" applyNumberFormat="1" applyFont="1" applyFill="1" applyBorder="1" applyAlignment="1">
      <alignment wrapText="1"/>
    </xf>
    <xf numFmtId="1" fontId="5" fillId="2" borderId="157" xfId="0" applyNumberFormat="1" applyFont="1" applyFill="1" applyBorder="1" applyProtection="1">
      <protection hidden="1"/>
    </xf>
    <xf numFmtId="1" fontId="5" fillId="0" borderId="169" xfId="0" applyNumberFormat="1" applyFont="1" applyBorder="1" applyAlignment="1">
      <alignment horizontal="center" vertical="center"/>
    </xf>
    <xf numFmtId="1" fontId="5" fillId="0" borderId="173" xfId="0" applyNumberFormat="1" applyFont="1" applyBorder="1" applyAlignment="1">
      <alignment horizontal="center" vertical="center"/>
    </xf>
    <xf numFmtId="1" fontId="5" fillId="0" borderId="164" xfId="0" applyNumberFormat="1" applyFont="1" applyBorder="1" applyAlignment="1">
      <alignment horizontal="center" vertical="center" wrapText="1"/>
    </xf>
    <xf numFmtId="1" fontId="5" fillId="0" borderId="174" xfId="0" applyNumberFormat="1" applyFont="1" applyBorder="1" applyAlignment="1">
      <alignment horizontal="left" vertical="center" wrapText="1"/>
    </xf>
    <xf numFmtId="1" fontId="5" fillId="0" borderId="169" xfId="0" applyNumberFormat="1" applyFont="1" applyBorder="1" applyAlignment="1">
      <alignment horizontal="left" vertical="center" wrapText="1"/>
    </xf>
    <xf numFmtId="1" fontId="5" fillId="0" borderId="169" xfId="0" applyNumberFormat="1" applyFont="1" applyBorder="1" applyAlignment="1">
      <alignment horizontal="right" wrapText="1"/>
    </xf>
    <xf numFmtId="1" fontId="5" fillId="0" borderId="173" xfId="0" applyNumberFormat="1" applyFont="1" applyBorder="1" applyAlignment="1">
      <alignment horizontal="right" wrapText="1"/>
    </xf>
    <xf numFmtId="1" fontId="5" fillId="6" borderId="164" xfId="0" applyNumberFormat="1" applyFont="1" applyFill="1" applyBorder="1" applyAlignment="1" applyProtection="1">
      <alignment horizontal="right"/>
      <protection locked="0"/>
    </xf>
    <xf numFmtId="1" fontId="5" fillId="6" borderId="157" xfId="0" applyNumberFormat="1" applyFont="1" applyFill="1" applyBorder="1" applyAlignment="1" applyProtection="1">
      <alignment horizontal="right"/>
      <protection locked="0"/>
    </xf>
    <xf numFmtId="1" fontId="5" fillId="6" borderId="171" xfId="0" applyNumberFormat="1" applyFont="1" applyFill="1" applyBorder="1" applyAlignment="1" applyProtection="1">
      <alignment horizontal="right"/>
      <protection locked="0"/>
    </xf>
    <xf numFmtId="1" fontId="5" fillId="6" borderId="176" xfId="0" applyNumberFormat="1" applyFont="1" applyFill="1" applyBorder="1" applyAlignment="1" applyProtection="1">
      <alignment horizontal="right"/>
      <protection locked="0"/>
    </xf>
    <xf numFmtId="1" fontId="5" fillId="6" borderId="172" xfId="0" applyNumberFormat="1" applyFont="1" applyFill="1" applyBorder="1" applyAlignment="1" applyProtection="1">
      <alignment horizontal="right"/>
      <protection locked="0"/>
    </xf>
    <xf numFmtId="1" fontId="5" fillId="0" borderId="164" xfId="0" applyNumberFormat="1" applyFont="1" applyBorder="1" applyAlignment="1">
      <alignment horizontal="center" vertical="center"/>
    </xf>
    <xf numFmtId="1" fontId="5" fillId="0" borderId="170" xfId="0" applyNumberFormat="1" applyFont="1" applyBorder="1" applyAlignment="1">
      <alignment horizontal="center" vertical="center"/>
    </xf>
    <xf numFmtId="0" fontId="8" fillId="0" borderId="169" xfId="0" applyFont="1" applyBorder="1"/>
    <xf numFmtId="1" fontId="5" fillId="6" borderId="170" xfId="0" applyNumberFormat="1" applyFont="1" applyFill="1" applyBorder="1" applyAlignment="1" applyProtection="1">
      <alignment horizontal="right"/>
      <protection locked="0"/>
    </xf>
    <xf numFmtId="1" fontId="5" fillId="6" borderId="179" xfId="0" applyNumberFormat="1" applyFont="1" applyFill="1" applyBorder="1" applyAlignment="1" applyProtection="1">
      <alignment horizontal="right"/>
      <protection locked="0"/>
    </xf>
    <xf numFmtId="1" fontId="12" fillId="0" borderId="180" xfId="0" applyNumberFormat="1" applyFont="1" applyBorder="1" applyAlignment="1">
      <alignment horizontal="center" vertical="center" wrapText="1"/>
    </xf>
    <xf numFmtId="1" fontId="5" fillId="0" borderId="171" xfId="0" applyNumberFormat="1" applyFont="1" applyBorder="1" applyAlignment="1">
      <alignment horizontal="center" vertical="center" wrapText="1"/>
    </xf>
    <xf numFmtId="1" fontId="5" fillId="0" borderId="173" xfId="0" applyNumberFormat="1" applyFont="1" applyBorder="1" applyAlignment="1">
      <alignment horizontal="center" vertical="center" wrapText="1"/>
    </xf>
    <xf numFmtId="1" fontId="5" fillId="0" borderId="165" xfId="0" applyNumberFormat="1" applyFont="1" applyBorder="1" applyAlignment="1">
      <alignment horizontal="center" vertical="center" wrapText="1"/>
    </xf>
    <xf numFmtId="1" fontId="5" fillId="0" borderId="169" xfId="0" applyNumberFormat="1" applyFont="1" applyBorder="1" applyAlignment="1">
      <alignment vertical="center" wrapText="1"/>
    </xf>
    <xf numFmtId="1" fontId="12" fillId="0" borderId="169" xfId="0" applyNumberFormat="1" applyFont="1" applyBorder="1" applyAlignment="1">
      <alignment horizontal="right" vertical="center" wrapText="1"/>
    </xf>
    <xf numFmtId="1" fontId="5" fillId="6" borderId="173" xfId="0" applyNumberFormat="1" applyFont="1" applyFill="1" applyBorder="1" applyAlignment="1" applyProtection="1">
      <alignment horizontal="right"/>
      <protection locked="0"/>
    </xf>
    <xf numFmtId="1" fontId="5" fillId="0" borderId="166" xfId="0" applyNumberFormat="1" applyFont="1" applyBorder="1" applyAlignment="1">
      <alignment vertical="center" wrapText="1"/>
    </xf>
    <xf numFmtId="1" fontId="5" fillId="0" borderId="181" xfId="0" applyNumberFormat="1" applyFont="1" applyBorder="1" applyAlignment="1">
      <alignment horizontal="right" wrapText="1"/>
    </xf>
    <xf numFmtId="1" fontId="5" fillId="6" borderId="177" xfId="0" applyNumberFormat="1" applyFont="1" applyFill="1" applyBorder="1" applyProtection="1">
      <protection locked="0"/>
    </xf>
    <xf numFmtId="1" fontId="5" fillId="6" borderId="182" xfId="0" applyNumberFormat="1" applyFont="1" applyFill="1" applyBorder="1" applyProtection="1">
      <protection locked="0"/>
    </xf>
    <xf numFmtId="1" fontId="5" fillId="0" borderId="169" xfId="0" applyNumberFormat="1" applyFont="1" applyBorder="1" applyAlignment="1">
      <alignment horizontal="center"/>
    </xf>
    <xf numFmtId="1" fontId="5" fillId="0" borderId="164" xfId="0" applyNumberFormat="1" applyFont="1" applyBorder="1" applyAlignment="1">
      <alignment horizontal="right"/>
    </xf>
    <xf numFmtId="1" fontId="5" fillId="0" borderId="165" xfId="0" applyNumberFormat="1" applyFont="1" applyBorder="1" applyAlignment="1">
      <alignment horizontal="right"/>
    </xf>
    <xf numFmtId="1" fontId="5" fillId="0" borderId="164" xfId="0" applyNumberFormat="1" applyFont="1" applyBorder="1"/>
    <xf numFmtId="1" fontId="5" fillId="0" borderId="157" xfId="0" applyNumberFormat="1" applyFont="1" applyBorder="1"/>
    <xf numFmtId="1" fontId="5" fillId="0" borderId="171" xfId="0" applyNumberFormat="1" applyFont="1" applyBorder="1"/>
    <xf numFmtId="1" fontId="5" fillId="0" borderId="176" xfId="0" applyNumberFormat="1" applyFont="1" applyBorder="1"/>
    <xf numFmtId="1" fontId="5" fillId="0" borderId="172" xfId="0" applyNumberFormat="1" applyFont="1" applyBorder="1"/>
    <xf numFmtId="1" fontId="5" fillId="5" borderId="169" xfId="0" applyNumberFormat="1" applyFont="1" applyFill="1" applyBorder="1" applyAlignment="1">
      <alignment horizontal="center"/>
    </xf>
    <xf numFmtId="1" fontId="5" fillId="5" borderId="164" xfId="0" applyNumberFormat="1" applyFont="1" applyFill="1" applyBorder="1" applyAlignment="1">
      <alignment horizontal="right"/>
    </xf>
    <xf numFmtId="1" fontId="5" fillId="5" borderId="157" xfId="0" applyNumberFormat="1" applyFont="1" applyFill="1" applyBorder="1" applyAlignment="1">
      <alignment horizontal="right"/>
    </xf>
    <xf numFmtId="1" fontId="5" fillId="5" borderId="164" xfId="0" applyNumberFormat="1" applyFont="1" applyFill="1" applyBorder="1"/>
    <xf numFmtId="1" fontId="5" fillId="5" borderId="157" xfId="0" applyNumberFormat="1" applyFont="1" applyFill="1" applyBorder="1"/>
    <xf numFmtId="1" fontId="5" fillId="5" borderId="171" xfId="0" applyNumberFormat="1" applyFont="1" applyFill="1" applyBorder="1"/>
    <xf numFmtId="1" fontId="5" fillId="5" borderId="176" xfId="0" applyNumberFormat="1" applyFont="1" applyFill="1" applyBorder="1"/>
    <xf numFmtId="1" fontId="5" fillId="5" borderId="172" xfId="0" applyNumberFormat="1" applyFont="1" applyFill="1" applyBorder="1"/>
    <xf numFmtId="1" fontId="5" fillId="5" borderId="169" xfId="0" applyNumberFormat="1" applyFont="1" applyFill="1" applyBorder="1"/>
    <xf numFmtId="1" fontId="5" fillId="0" borderId="164" xfId="0" applyNumberFormat="1" applyFont="1" applyBorder="1" applyAlignment="1">
      <alignment horizontal="right" wrapText="1"/>
    </xf>
    <xf numFmtId="1" fontId="5" fillId="0" borderId="165" xfId="0" applyNumberFormat="1" applyFont="1" applyBorder="1" applyAlignment="1">
      <alignment horizontal="right" wrapText="1"/>
    </xf>
    <xf numFmtId="1" fontId="5" fillId="6" borderId="164" xfId="0" applyNumberFormat="1" applyFont="1" applyFill="1" applyBorder="1" applyProtection="1">
      <protection locked="0"/>
    </xf>
    <xf numFmtId="1" fontId="5" fillId="6" borderId="157" xfId="0" applyNumberFormat="1" applyFont="1" applyFill="1" applyBorder="1" applyProtection="1">
      <protection locked="0"/>
    </xf>
    <xf numFmtId="1" fontId="5" fillId="6" borderId="171" xfId="0" applyNumberFormat="1" applyFont="1" applyFill="1" applyBorder="1" applyProtection="1">
      <protection locked="0"/>
    </xf>
    <xf numFmtId="1" fontId="5" fillId="6" borderId="176" xfId="0" applyNumberFormat="1" applyFont="1" applyFill="1" applyBorder="1" applyProtection="1">
      <protection locked="0"/>
    </xf>
    <xf numFmtId="1" fontId="5" fillId="6" borderId="172" xfId="0" applyNumberFormat="1" applyFont="1" applyFill="1" applyBorder="1" applyProtection="1">
      <protection locked="0"/>
    </xf>
    <xf numFmtId="1" fontId="5" fillId="0" borderId="169" xfId="0" applyNumberFormat="1" applyFont="1" applyBorder="1" applyAlignment="1">
      <alignment horizontal="center" vertical="center" wrapText="1"/>
    </xf>
    <xf numFmtId="1" fontId="5" fillId="5" borderId="183" xfId="0" applyNumberFormat="1" applyFont="1" applyFill="1" applyBorder="1"/>
    <xf numFmtId="1" fontId="5" fillId="0" borderId="183" xfId="0" applyNumberFormat="1" applyFont="1" applyBorder="1" applyAlignment="1">
      <alignment horizontal="center" vertical="center"/>
    </xf>
    <xf numFmtId="1" fontId="3" fillId="5" borderId="183" xfId="0" applyNumberFormat="1" applyFont="1" applyFill="1" applyBorder="1"/>
    <xf numFmtId="1" fontId="5" fillId="0" borderId="184" xfId="0" applyNumberFormat="1" applyFont="1" applyBorder="1" applyAlignment="1">
      <alignment horizontal="left" vertical="center" wrapText="1"/>
    </xf>
    <xf numFmtId="1" fontId="5" fillId="0" borderId="184" xfId="0" applyNumberFormat="1" applyFont="1" applyBorder="1" applyAlignment="1">
      <alignment horizontal="right" vertical="center" wrapText="1"/>
    </xf>
    <xf numFmtId="1" fontId="5" fillId="6" borderId="184" xfId="0" applyNumberFormat="1" applyFont="1" applyFill="1" applyBorder="1" applyProtection="1">
      <protection locked="0"/>
    </xf>
    <xf numFmtId="1" fontId="5" fillId="0" borderId="175" xfId="0" applyNumberFormat="1" applyFont="1" applyBorder="1"/>
    <xf numFmtId="1" fontId="5" fillId="0" borderId="185" xfId="0" applyNumberFormat="1" applyFont="1" applyBorder="1"/>
    <xf numFmtId="1" fontId="5" fillId="0" borderId="168" xfId="0" applyNumberFormat="1" applyFont="1" applyBorder="1"/>
    <xf numFmtId="1" fontId="5" fillId="6" borderId="186" xfId="0" applyNumberFormat="1" applyFont="1" applyFill="1" applyBorder="1" applyProtection="1">
      <protection locked="0"/>
    </xf>
    <xf numFmtId="1" fontId="5" fillId="6" borderId="187" xfId="0" applyNumberFormat="1" applyFont="1" applyFill="1" applyBorder="1" applyProtection="1">
      <protection locked="0"/>
    </xf>
    <xf numFmtId="1" fontId="5" fillId="5" borderId="188" xfId="0" applyNumberFormat="1" applyFont="1" applyFill="1" applyBorder="1"/>
    <xf numFmtId="1" fontId="5" fillId="0" borderId="188" xfId="0" applyNumberFormat="1" applyFont="1" applyBorder="1" applyAlignment="1">
      <alignment horizontal="center" vertical="center"/>
    </xf>
    <xf numFmtId="1" fontId="3" fillId="5" borderId="188" xfId="0" applyNumberFormat="1" applyFont="1" applyFill="1" applyBorder="1"/>
    <xf numFmtId="0" fontId="8" fillId="0" borderId="169" xfId="0" applyFont="1" applyBorder="1" applyAlignment="1">
      <alignment horizontal="center"/>
    </xf>
    <xf numFmtId="1" fontId="8" fillId="0" borderId="169" xfId="0" applyNumberFormat="1" applyFont="1" applyBorder="1"/>
    <xf numFmtId="1" fontId="8" fillId="0" borderId="157" xfId="0" applyNumberFormat="1" applyFont="1" applyBorder="1"/>
    <xf numFmtId="1" fontId="8" fillId="0" borderId="173" xfId="0" applyNumberFormat="1" applyFont="1" applyBorder="1"/>
    <xf numFmtId="1" fontId="5" fillId="5" borderId="173" xfId="0" applyNumberFormat="1" applyFont="1" applyFill="1" applyBorder="1"/>
    <xf numFmtId="1" fontId="5" fillId="5" borderId="189" xfId="0" applyNumberFormat="1" applyFont="1" applyFill="1" applyBorder="1"/>
    <xf numFmtId="1" fontId="5" fillId="0" borderId="194" xfId="0" applyNumberFormat="1" applyFont="1" applyBorder="1" applyAlignment="1">
      <alignment horizontal="center" vertical="center" wrapText="1"/>
    </xf>
    <xf numFmtId="1" fontId="5" fillId="0" borderId="195" xfId="0" applyNumberFormat="1" applyFont="1" applyBorder="1" applyAlignment="1">
      <alignment horizontal="center" vertical="center" wrapText="1"/>
    </xf>
    <xf numFmtId="9" fontId="5" fillId="0" borderId="192" xfId="1" applyFont="1" applyBorder="1" applyAlignment="1">
      <alignment horizontal="center" vertical="center" wrapText="1"/>
    </xf>
    <xf numFmtId="0" fontId="5" fillId="0" borderId="194" xfId="0" applyFont="1" applyBorder="1" applyAlignment="1">
      <alignment horizontal="center" vertical="center" wrapText="1"/>
    </xf>
    <xf numFmtId="0" fontId="5" fillId="0" borderId="195" xfId="0" applyFont="1" applyBorder="1" applyAlignment="1">
      <alignment horizontal="center" vertical="center" wrapText="1"/>
    </xf>
    <xf numFmtId="0" fontId="5" fillId="0" borderId="192" xfId="0" applyFont="1" applyBorder="1" applyAlignment="1">
      <alignment horizontal="center" vertical="center" wrapText="1"/>
    </xf>
    <xf numFmtId="1" fontId="5" fillId="0" borderId="196" xfId="0" applyNumberFormat="1" applyFont="1" applyBorder="1" applyAlignment="1">
      <alignment horizontal="left" vertical="center" wrapText="1"/>
    </xf>
    <xf numFmtId="1" fontId="5" fillId="0" borderId="196" xfId="0" applyNumberFormat="1" applyFont="1" applyBorder="1" applyAlignment="1">
      <alignment horizontal="right" vertical="center" wrapText="1"/>
    </xf>
    <xf numFmtId="1" fontId="5" fillId="6" borderId="197" xfId="0" applyNumberFormat="1" applyFont="1" applyFill="1" applyBorder="1" applyProtection="1">
      <protection locked="0"/>
    </xf>
    <xf numFmtId="1" fontId="5" fillId="0" borderId="198" xfId="0" applyNumberFormat="1" applyFont="1" applyBorder="1"/>
    <xf numFmtId="1" fontId="5" fillId="6" borderId="199" xfId="0" applyNumberFormat="1" applyFont="1" applyFill="1" applyBorder="1" applyProtection="1">
      <protection locked="0"/>
    </xf>
    <xf numFmtId="1" fontId="5" fillId="6" borderId="198" xfId="0" applyNumberFormat="1" applyFont="1" applyFill="1" applyBorder="1" applyProtection="1">
      <protection locked="0"/>
    </xf>
    <xf numFmtId="1" fontId="5" fillId="6" borderId="200" xfId="0" applyNumberFormat="1" applyFont="1" applyFill="1" applyBorder="1" applyProtection="1">
      <protection locked="0"/>
    </xf>
    <xf numFmtId="1" fontId="5" fillId="6" borderId="201" xfId="0" applyNumberFormat="1" applyFont="1" applyFill="1" applyBorder="1" applyProtection="1">
      <protection locked="0"/>
    </xf>
    <xf numFmtId="1" fontId="8" fillId="5" borderId="164" xfId="0" applyNumberFormat="1" applyFont="1" applyFill="1" applyBorder="1"/>
    <xf numFmtId="1" fontId="5" fillId="5" borderId="165" xfId="0" applyNumberFormat="1" applyFont="1" applyFill="1" applyBorder="1"/>
    <xf numFmtId="1" fontId="5" fillId="2" borderId="202" xfId="0" applyNumberFormat="1" applyFont="1" applyFill="1" applyBorder="1"/>
    <xf numFmtId="1" fontId="5" fillId="0" borderId="202" xfId="0" applyNumberFormat="1" applyFont="1" applyBorder="1"/>
    <xf numFmtId="1" fontId="5" fillId="0" borderId="206" xfId="0" applyNumberFormat="1" applyFont="1" applyBorder="1" applyAlignment="1">
      <alignment horizontal="center" vertical="center" wrapText="1"/>
    </xf>
    <xf numFmtId="1" fontId="5" fillId="0" borderId="205" xfId="0" applyNumberFormat="1" applyFont="1" applyBorder="1" applyAlignment="1">
      <alignment horizontal="center" vertical="center" wrapText="1"/>
    </xf>
    <xf numFmtId="1" fontId="5" fillId="0" borderId="207" xfId="0" applyNumberFormat="1" applyFont="1" applyBorder="1" applyAlignment="1">
      <alignment horizontal="center" vertical="center" wrapText="1"/>
    </xf>
    <xf numFmtId="1" fontId="5" fillId="0" borderId="204" xfId="0" applyNumberFormat="1" applyFont="1" applyBorder="1" applyAlignment="1">
      <alignment horizontal="center" vertical="center" wrapText="1"/>
    </xf>
    <xf numFmtId="1" fontId="5" fillId="0" borderId="206" xfId="0" applyNumberFormat="1" applyFont="1" applyBorder="1" applyAlignment="1">
      <alignment horizontal="right" wrapText="1"/>
    </xf>
    <xf numFmtId="1" fontId="5" fillId="0" borderId="208" xfId="0" applyNumberFormat="1" applyFont="1" applyBorder="1" applyAlignment="1">
      <alignment horizontal="right" wrapText="1"/>
    </xf>
    <xf numFmtId="1" fontId="5" fillId="0" borderId="205" xfId="0" applyNumberFormat="1" applyFont="1" applyBorder="1" applyAlignment="1">
      <alignment horizontal="right"/>
    </xf>
    <xf numFmtId="1" fontId="5" fillId="6" borderId="206" xfId="0" applyNumberFormat="1" applyFont="1" applyFill="1" applyBorder="1" applyProtection="1">
      <protection locked="0"/>
    </xf>
    <xf numFmtId="1" fontId="5" fillId="6" borderId="209" xfId="0" applyNumberFormat="1" applyFont="1" applyFill="1" applyBorder="1" applyProtection="1">
      <protection locked="0"/>
    </xf>
    <xf numFmtId="1" fontId="5" fillId="6" borderId="203" xfId="0" applyNumberFormat="1" applyFont="1" applyFill="1" applyBorder="1" applyProtection="1">
      <protection locked="0"/>
    </xf>
    <xf numFmtId="1" fontId="5" fillId="6" borderId="210" xfId="0" applyNumberFormat="1" applyFont="1" applyFill="1" applyBorder="1" applyProtection="1">
      <protection locked="0"/>
    </xf>
    <xf numFmtId="1" fontId="5" fillId="6" borderId="205" xfId="0" applyNumberFormat="1" applyFont="1" applyFill="1" applyBorder="1" applyAlignment="1" applyProtection="1">
      <alignment wrapText="1"/>
      <protection locked="0"/>
    </xf>
    <xf numFmtId="1" fontId="5" fillId="0" borderId="211" xfId="0" applyNumberFormat="1" applyFont="1" applyBorder="1" applyAlignment="1" applyProtection="1">
      <alignment horizontal="center" vertical="center" wrapText="1"/>
      <protection hidden="1"/>
    </xf>
    <xf numFmtId="1" fontId="5" fillId="0" borderId="211" xfId="0" applyNumberFormat="1" applyFont="1" applyBorder="1" applyAlignment="1" applyProtection="1">
      <alignment horizontal="left" vertical="center" wrapText="1"/>
      <protection hidden="1"/>
    </xf>
    <xf numFmtId="1" fontId="5" fillId="5" borderId="202" xfId="0" applyNumberFormat="1" applyFont="1" applyFill="1" applyBorder="1" applyProtection="1">
      <protection hidden="1"/>
    </xf>
    <xf numFmtId="1" fontId="5" fillId="0" borderId="169" xfId="0" applyNumberFormat="1" applyFont="1" applyBorder="1" applyAlignment="1">
      <alignment horizontal="center" vertical="center" wrapText="1"/>
    </xf>
    <xf numFmtId="1" fontId="5" fillId="0" borderId="198" xfId="0" applyNumberFormat="1" applyFont="1" applyBorder="1" applyAlignment="1">
      <alignment horizontal="right" wrapText="1"/>
    </xf>
    <xf numFmtId="1" fontId="5" fillId="0" borderId="200" xfId="0" applyNumberFormat="1" applyFont="1" applyBorder="1" applyAlignment="1">
      <alignment horizontal="right" wrapText="1"/>
    </xf>
    <xf numFmtId="1" fontId="5" fillId="7" borderId="198" xfId="0" applyNumberFormat="1" applyFont="1" applyFill="1" applyBorder="1"/>
    <xf numFmtId="1" fontId="5" fillId="6" borderId="212" xfId="0" applyNumberFormat="1" applyFont="1" applyFill="1" applyBorder="1" applyProtection="1">
      <protection locked="0"/>
    </xf>
    <xf numFmtId="1" fontId="5" fillId="7" borderId="201" xfId="0" applyNumberFormat="1" applyFont="1" applyFill="1" applyBorder="1"/>
    <xf numFmtId="1" fontId="5" fillId="7" borderId="212" xfId="0" applyNumberFormat="1" applyFont="1" applyFill="1" applyBorder="1"/>
    <xf numFmtId="1" fontId="2" fillId="2" borderId="213" xfId="0" applyNumberFormat="1" applyFont="1" applyFill="1" applyBorder="1" applyAlignment="1" applyProtection="1">
      <alignment wrapText="1"/>
      <protection hidden="1"/>
    </xf>
    <xf numFmtId="1" fontId="5" fillId="0" borderId="213" xfId="0" applyNumberFormat="1" applyFont="1" applyBorder="1" applyProtection="1">
      <protection hidden="1"/>
    </xf>
    <xf numFmtId="1" fontId="5" fillId="6" borderId="215" xfId="0" applyNumberFormat="1" applyFont="1" applyFill="1" applyBorder="1" applyAlignment="1" applyProtection="1">
      <alignment wrapText="1"/>
      <protection locked="0"/>
    </xf>
    <xf numFmtId="1" fontId="5" fillId="6" borderId="216" xfId="0" applyNumberFormat="1" applyFont="1" applyFill="1" applyBorder="1" applyAlignment="1" applyProtection="1">
      <alignment wrapText="1"/>
      <protection locked="0"/>
    </xf>
    <xf numFmtId="1" fontId="5" fillId="6" borderId="217" xfId="0" applyNumberFormat="1" applyFont="1" applyFill="1" applyBorder="1" applyAlignment="1" applyProtection="1">
      <alignment wrapText="1"/>
      <protection locked="0"/>
    </xf>
    <xf numFmtId="1" fontId="5" fillId="6" borderId="218" xfId="0" applyNumberFormat="1" applyFont="1" applyFill="1" applyBorder="1" applyAlignment="1" applyProtection="1">
      <alignment wrapText="1"/>
      <protection locked="0"/>
    </xf>
    <xf numFmtId="1" fontId="5" fillId="2" borderId="219" xfId="0" applyNumberFormat="1" applyFont="1" applyFill="1" applyBorder="1" applyProtection="1">
      <protection hidden="1"/>
    </xf>
    <xf numFmtId="1" fontId="5" fillId="2" borderId="213" xfId="0" applyNumberFormat="1" applyFont="1" applyFill="1" applyBorder="1" applyProtection="1">
      <protection hidden="1"/>
    </xf>
    <xf numFmtId="1" fontId="5" fillId="2" borderId="220" xfId="0" applyNumberFormat="1" applyFont="1" applyFill="1" applyBorder="1"/>
    <xf numFmtId="1" fontId="5" fillId="2" borderId="221" xfId="0" applyNumberFormat="1" applyFont="1" applyFill="1" applyBorder="1" applyAlignment="1" applyProtection="1">
      <alignment wrapText="1"/>
      <protection hidden="1"/>
    </xf>
    <xf numFmtId="1" fontId="7" fillId="2" borderId="221" xfId="0" applyNumberFormat="1" applyFont="1" applyFill="1" applyBorder="1" applyProtection="1">
      <protection hidden="1"/>
    </xf>
    <xf numFmtId="1" fontId="3" fillId="0" borderId="213" xfId="0" applyNumberFormat="1" applyFont="1" applyBorder="1"/>
    <xf numFmtId="1" fontId="3" fillId="2" borderId="213" xfId="0" applyNumberFormat="1" applyFont="1" applyFill="1" applyBorder="1"/>
    <xf numFmtId="1" fontId="5" fillId="6" borderId="214" xfId="0" applyNumberFormat="1" applyFont="1" applyFill="1" applyBorder="1" applyAlignment="1" applyProtection="1">
      <alignment horizontal="right" wrapText="1"/>
      <protection locked="0"/>
    </xf>
    <xf numFmtId="1" fontId="5" fillId="6" borderId="215" xfId="0" applyNumberFormat="1" applyFont="1" applyFill="1" applyBorder="1" applyAlignment="1" applyProtection="1">
      <alignment horizontal="right"/>
      <protection locked="0"/>
    </xf>
    <xf numFmtId="1" fontId="5" fillId="6" borderId="222" xfId="0" applyNumberFormat="1" applyFont="1" applyFill="1" applyBorder="1" applyAlignment="1" applyProtection="1">
      <alignment horizontal="right"/>
      <protection locked="0"/>
    </xf>
    <xf numFmtId="1" fontId="3" fillId="0" borderId="223" xfId="0" applyNumberFormat="1" applyFont="1" applyBorder="1"/>
    <xf numFmtId="1" fontId="3" fillId="2" borderId="223" xfId="0" applyNumberFormat="1" applyFont="1" applyFill="1" applyBorder="1"/>
    <xf numFmtId="1" fontId="3" fillId="0" borderId="219" xfId="0" applyNumberFormat="1" applyFont="1" applyBorder="1"/>
    <xf numFmtId="1" fontId="5" fillId="0" borderId="224" xfId="0" applyNumberFormat="1" applyFont="1" applyBorder="1" applyProtection="1">
      <protection hidden="1"/>
    </xf>
    <xf numFmtId="1" fontId="5" fillId="0" borderId="225" xfId="0" applyNumberFormat="1" applyFont="1" applyBorder="1" applyAlignment="1" applyProtection="1">
      <alignment horizontal="left" vertical="center" wrapText="1"/>
      <protection hidden="1"/>
    </xf>
    <xf numFmtId="1" fontId="5" fillId="6" borderId="214" xfId="0" applyNumberFormat="1" applyFont="1" applyFill="1" applyBorder="1" applyProtection="1">
      <protection locked="0"/>
    </xf>
    <xf numFmtId="1" fontId="5" fillId="6" borderId="215" xfId="0" applyNumberFormat="1" applyFont="1" applyFill="1" applyBorder="1" applyProtection="1">
      <protection locked="0"/>
    </xf>
    <xf numFmtId="1" fontId="5" fillId="6" borderId="222" xfId="0" applyNumberFormat="1" applyFont="1" applyFill="1" applyBorder="1" applyProtection="1">
      <protection locked="0"/>
    </xf>
    <xf numFmtId="1" fontId="5" fillId="2" borderId="224" xfId="0" applyNumberFormat="1" applyFont="1" applyFill="1" applyBorder="1" applyProtection="1">
      <protection hidden="1"/>
    </xf>
    <xf numFmtId="1" fontId="5" fillId="0" borderId="214" xfId="0" applyNumberFormat="1" applyFont="1" applyBorder="1" applyAlignment="1">
      <alignment horizontal="left" vertical="center" wrapText="1"/>
    </xf>
    <xf numFmtId="1" fontId="5" fillId="0" borderId="214" xfId="0" applyNumberFormat="1" applyFont="1" applyBorder="1" applyAlignment="1">
      <alignment horizontal="right" wrapText="1"/>
    </xf>
    <xf numFmtId="1" fontId="5" fillId="0" borderId="218" xfId="0" applyNumberFormat="1" applyFont="1" applyBorder="1" applyAlignment="1">
      <alignment horizontal="right" wrapText="1"/>
    </xf>
    <xf numFmtId="1" fontId="5" fillId="0" borderId="222" xfId="0" applyNumberFormat="1" applyFont="1" applyBorder="1" applyAlignment="1">
      <alignment horizontal="right"/>
    </xf>
    <xf numFmtId="1" fontId="5" fillId="6" borderId="216" xfId="0" applyNumberFormat="1" applyFont="1" applyFill="1" applyBorder="1" applyAlignment="1" applyProtection="1">
      <alignment horizontal="right"/>
      <protection locked="0"/>
    </xf>
    <xf numFmtId="1" fontId="5" fillId="6" borderId="225" xfId="0" applyNumberFormat="1" applyFont="1" applyFill="1" applyBorder="1" applyAlignment="1" applyProtection="1">
      <alignment horizontal="right"/>
      <protection locked="0"/>
    </xf>
    <xf numFmtId="1" fontId="3" fillId="0" borderId="226" xfId="0" applyNumberFormat="1" applyFont="1" applyBorder="1"/>
    <xf numFmtId="1" fontId="5" fillId="0" borderId="227" xfId="0" applyNumberFormat="1" applyFont="1" applyBorder="1" applyAlignment="1">
      <alignment horizontal="right" wrapText="1"/>
    </xf>
    <xf numFmtId="1" fontId="5" fillId="0" borderId="158" xfId="0" applyNumberFormat="1" applyFont="1" applyBorder="1" applyAlignment="1">
      <alignment horizontal="right" wrapText="1"/>
    </xf>
    <xf numFmtId="1" fontId="5" fillId="6" borderId="159" xfId="0" applyNumberFormat="1" applyFont="1" applyFill="1" applyBorder="1" applyAlignment="1" applyProtection="1">
      <alignment horizontal="right"/>
      <protection locked="0"/>
    </xf>
    <xf numFmtId="1" fontId="5" fillId="6" borderId="162" xfId="0" applyNumberFormat="1" applyFont="1" applyFill="1" applyBorder="1" applyAlignment="1" applyProtection="1">
      <alignment horizontal="right"/>
      <protection locked="0"/>
    </xf>
    <xf numFmtId="1" fontId="4" fillId="0" borderId="228" xfId="0" applyNumberFormat="1" applyFont="1" applyBorder="1" applyAlignment="1">
      <alignment horizontal="left"/>
    </xf>
    <xf numFmtId="1" fontId="5" fillId="0" borderId="208" xfId="0" applyNumberFormat="1" applyFont="1" applyBorder="1" applyAlignment="1">
      <alignment horizontal="center" vertical="center" wrapText="1"/>
    </xf>
    <xf numFmtId="1" fontId="5" fillId="0" borderId="225" xfId="0" applyNumberFormat="1" applyFont="1" applyBorder="1" applyAlignment="1">
      <alignment vertical="center" wrapText="1"/>
    </xf>
    <xf numFmtId="1" fontId="5" fillId="0" borderId="215" xfId="0" applyNumberFormat="1" applyFont="1" applyBorder="1" applyAlignment="1">
      <alignment horizontal="right" wrapText="1"/>
    </xf>
    <xf numFmtId="1" fontId="5" fillId="0" borderId="230" xfId="0" applyNumberFormat="1" applyFont="1" applyBorder="1" applyAlignment="1">
      <alignment horizontal="right" wrapText="1"/>
    </xf>
    <xf numFmtId="1" fontId="5" fillId="6" borderId="216" xfId="0" applyNumberFormat="1" applyFont="1" applyFill="1" applyBorder="1" applyProtection="1">
      <protection locked="0"/>
    </xf>
    <xf numFmtId="1" fontId="5" fillId="6" borderId="225" xfId="0" applyNumberFormat="1" applyFont="1" applyFill="1" applyBorder="1" applyProtection="1">
      <protection locked="0"/>
    </xf>
    <xf numFmtId="1" fontId="5" fillId="6" borderId="217" xfId="0" applyNumberFormat="1" applyFont="1" applyFill="1" applyBorder="1" applyProtection="1">
      <protection locked="0"/>
    </xf>
    <xf numFmtId="1" fontId="5" fillId="0" borderId="208" xfId="0" applyNumberFormat="1" applyFont="1" applyBorder="1" applyAlignment="1">
      <alignment horizontal="right"/>
    </xf>
    <xf numFmtId="1" fontId="5" fillId="0" borderId="233" xfId="0" applyNumberFormat="1" applyFont="1" applyBorder="1" applyAlignment="1">
      <alignment horizontal="right" wrapText="1"/>
    </xf>
    <xf numFmtId="1" fontId="5" fillId="0" borderId="234" xfId="0" applyNumberFormat="1" applyFont="1" applyBorder="1" applyAlignment="1">
      <alignment horizontal="right" wrapText="1"/>
    </xf>
    <xf numFmtId="1" fontId="5" fillId="0" borderId="232" xfId="0" applyNumberFormat="1" applyFont="1" applyBorder="1" applyAlignment="1">
      <alignment horizontal="right"/>
    </xf>
    <xf numFmtId="1" fontId="5" fillId="6" borderId="233" xfId="0" applyNumberFormat="1" applyFont="1" applyFill="1" applyBorder="1" applyProtection="1">
      <protection locked="0"/>
    </xf>
    <xf numFmtId="1" fontId="5" fillId="6" borderId="232" xfId="0" applyNumberFormat="1" applyFont="1" applyFill="1" applyBorder="1" applyProtection="1">
      <protection locked="0"/>
    </xf>
    <xf numFmtId="1" fontId="5" fillId="6" borderId="235" xfId="0" applyNumberFormat="1" applyFont="1" applyFill="1" applyBorder="1" applyProtection="1">
      <protection locked="0"/>
    </xf>
    <xf numFmtId="1" fontId="5" fillId="6" borderId="231" xfId="0" applyNumberFormat="1" applyFont="1" applyFill="1" applyBorder="1" applyProtection="1">
      <protection locked="0"/>
    </xf>
    <xf numFmtId="1" fontId="5" fillId="6" borderId="236" xfId="0" applyNumberFormat="1" applyFont="1" applyFill="1" applyBorder="1" applyProtection="1">
      <protection locked="0"/>
    </xf>
    <xf numFmtId="1" fontId="5" fillId="0" borderId="229" xfId="0" applyNumberFormat="1" applyFont="1" applyBorder="1" applyAlignment="1">
      <alignment horizontal="right"/>
    </xf>
    <xf numFmtId="1" fontId="5" fillId="6" borderId="229" xfId="0" applyNumberFormat="1" applyFont="1" applyFill="1" applyBorder="1" applyProtection="1">
      <protection locked="0"/>
    </xf>
    <xf numFmtId="1" fontId="5" fillId="5" borderId="225" xfId="0" applyNumberFormat="1" applyFont="1" applyFill="1" applyBorder="1" applyAlignment="1">
      <alignment vertical="center" wrapText="1"/>
    </xf>
    <xf numFmtId="1" fontId="5" fillId="5" borderId="215" xfId="0" applyNumberFormat="1" applyFont="1" applyFill="1" applyBorder="1" applyAlignment="1">
      <alignment horizontal="right" wrapText="1"/>
    </xf>
    <xf numFmtId="1" fontId="5" fillId="5" borderId="230" xfId="0" applyNumberFormat="1" applyFont="1" applyFill="1" applyBorder="1" applyAlignment="1">
      <alignment horizontal="right" wrapText="1"/>
    </xf>
    <xf numFmtId="1" fontId="5" fillId="5" borderId="222" xfId="0" applyNumberFormat="1" applyFont="1" applyFill="1" applyBorder="1" applyAlignment="1">
      <alignment horizontal="right"/>
    </xf>
    <xf numFmtId="1" fontId="5" fillId="5" borderId="208" xfId="0" applyNumberFormat="1" applyFont="1" applyFill="1" applyBorder="1" applyAlignment="1">
      <alignment horizontal="right"/>
    </xf>
    <xf numFmtId="1" fontId="4" fillId="2" borderId="0" xfId="0" applyNumberFormat="1" applyFont="1" applyFill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 applyProtection="1">
      <alignment horizontal="center" vertical="center" wrapText="1"/>
      <protection hidden="1"/>
    </xf>
    <xf numFmtId="1" fontId="5" fillId="0" borderId="79" xfId="0" applyNumberFormat="1" applyFont="1" applyBorder="1" applyAlignment="1" applyProtection="1">
      <alignment horizontal="left" vertical="center" wrapText="1"/>
      <protection hidden="1"/>
    </xf>
    <xf numFmtId="1" fontId="5" fillId="0" borderId="61" xfId="0" applyNumberFormat="1" applyFont="1" applyBorder="1" applyAlignment="1" applyProtection="1">
      <alignment horizontal="left" vertical="center" wrapText="1"/>
      <protection hidden="1"/>
    </xf>
    <xf numFmtId="1" fontId="5" fillId="0" borderId="158" xfId="0" applyNumberFormat="1" applyFont="1" applyBorder="1" applyAlignment="1">
      <alignment horizontal="center" vertical="center" wrapText="1"/>
    </xf>
    <xf numFmtId="1" fontId="6" fillId="2" borderId="228" xfId="0" applyNumberFormat="1" applyFont="1" applyFill="1" applyBorder="1" applyAlignment="1">
      <alignment horizontal="left"/>
    </xf>
    <xf numFmtId="1" fontId="5" fillId="0" borderId="237" xfId="0" applyNumberFormat="1" applyFont="1" applyBorder="1" applyAlignment="1">
      <alignment horizontal="center" vertical="center" wrapText="1"/>
    </xf>
    <xf numFmtId="1" fontId="5" fillId="0" borderId="238" xfId="0" applyNumberFormat="1" applyFont="1" applyBorder="1" applyAlignment="1">
      <alignment horizontal="center" vertical="center" wrapText="1"/>
    </xf>
    <xf numFmtId="1" fontId="5" fillId="0" borderId="237" xfId="0" applyNumberFormat="1" applyFont="1" applyBorder="1" applyAlignment="1">
      <alignment horizontal="right" wrapText="1"/>
    </xf>
    <xf numFmtId="1" fontId="5" fillId="0" borderId="238" xfId="0" applyNumberFormat="1" applyFont="1" applyBorder="1" applyAlignment="1">
      <alignment horizontal="right" wrapText="1"/>
    </xf>
    <xf numFmtId="1" fontId="5" fillId="6" borderId="237" xfId="0" applyNumberFormat="1" applyFont="1" applyFill="1" applyBorder="1" applyProtection="1">
      <protection locked="0"/>
    </xf>
    <xf numFmtId="1" fontId="5" fillId="6" borderId="239" xfId="0" applyNumberFormat="1" applyFont="1" applyFill="1" applyBorder="1" applyProtection="1">
      <protection locked="0"/>
    </xf>
    <xf numFmtId="1" fontId="5" fillId="6" borderId="240" xfId="0" applyNumberFormat="1" applyFont="1" applyFill="1" applyBorder="1" applyProtection="1">
      <protection locked="0"/>
    </xf>
    <xf numFmtId="1" fontId="5" fillId="5" borderId="213" xfId="0" applyNumberFormat="1" applyFont="1" applyFill="1" applyBorder="1"/>
    <xf numFmtId="1" fontId="5" fillId="0" borderId="213" xfId="0" applyNumberFormat="1" applyFont="1" applyBorder="1" applyAlignment="1">
      <alignment horizontal="center" vertical="center"/>
    </xf>
    <xf numFmtId="1" fontId="3" fillId="5" borderId="213" xfId="0" applyNumberFormat="1" applyFont="1" applyFill="1" applyBorder="1"/>
    <xf numFmtId="1" fontId="5" fillId="0" borderId="241" xfId="0" applyNumberFormat="1" applyFont="1" applyBorder="1" applyAlignment="1">
      <alignment horizontal="left" vertical="center" wrapText="1"/>
    </xf>
    <xf numFmtId="1" fontId="5" fillId="0" borderId="241" xfId="0" applyNumberFormat="1" applyFont="1" applyBorder="1" applyAlignment="1">
      <alignment horizontal="right" vertical="center" wrapText="1"/>
    </xf>
    <xf numFmtId="1" fontId="5" fillId="0" borderId="234" xfId="0" applyNumberFormat="1" applyFont="1" applyBorder="1"/>
    <xf numFmtId="1" fontId="5" fillId="5" borderId="224" xfId="0" applyNumberFormat="1" applyFont="1" applyFill="1" applyBorder="1"/>
    <xf numFmtId="1" fontId="5" fillId="0" borderId="246" xfId="0" applyNumberFormat="1" applyFont="1" applyBorder="1" applyAlignment="1">
      <alignment horizontal="center" vertical="center" wrapText="1"/>
    </xf>
    <xf numFmtId="1" fontId="5" fillId="0" borderId="247" xfId="0" applyNumberFormat="1" applyFont="1" applyBorder="1" applyAlignment="1">
      <alignment horizontal="center" vertical="center" wrapText="1"/>
    </xf>
    <xf numFmtId="9" fontId="5" fillId="0" borderId="244" xfId="1" applyFont="1" applyBorder="1" applyAlignment="1">
      <alignment horizontal="center" vertical="center" wrapText="1"/>
    </xf>
    <xf numFmtId="0" fontId="5" fillId="0" borderId="246" xfId="0" applyFont="1" applyBorder="1" applyAlignment="1">
      <alignment horizontal="center" vertical="center" wrapText="1"/>
    </xf>
    <xf numFmtId="0" fontId="5" fillId="0" borderId="247" xfId="0" applyFont="1" applyBorder="1" applyAlignment="1">
      <alignment horizontal="center" vertical="center" wrapText="1"/>
    </xf>
    <xf numFmtId="0" fontId="5" fillId="0" borderId="244" xfId="0" applyFont="1" applyBorder="1" applyAlignment="1">
      <alignment horizontal="center" vertical="center" wrapText="1"/>
    </xf>
    <xf numFmtId="1" fontId="5" fillId="6" borderId="248" xfId="0" applyNumberFormat="1" applyFont="1" applyFill="1" applyBorder="1" applyProtection="1">
      <protection locked="0"/>
    </xf>
    <xf numFmtId="1" fontId="5" fillId="0" borderId="249" xfId="0" applyNumberFormat="1" applyFont="1" applyBorder="1"/>
    <xf numFmtId="1" fontId="5" fillId="6" borderId="250" xfId="0" applyNumberFormat="1" applyFont="1" applyFill="1" applyBorder="1" applyProtection="1">
      <protection locked="0"/>
    </xf>
    <xf numFmtId="1" fontId="5" fillId="6" borderId="249" xfId="0" applyNumberFormat="1" applyFont="1" applyFill="1" applyBorder="1" applyProtection="1">
      <protection locked="0"/>
    </xf>
    <xf numFmtId="1" fontId="5" fillId="6" borderId="251" xfId="0" applyNumberFormat="1" applyFont="1" applyFill="1" applyBorder="1" applyProtection="1">
      <protection locked="0"/>
    </xf>
    <xf numFmtId="1" fontId="5" fillId="6" borderId="252" xfId="0" applyNumberFormat="1" applyFont="1" applyFill="1" applyBorder="1" applyProtection="1">
      <protection locked="0"/>
    </xf>
    <xf numFmtId="1" fontId="5" fillId="0" borderId="131" xfId="0" applyNumberFormat="1" applyFont="1" applyBorder="1" applyAlignment="1">
      <alignment horizontal="right" vertical="center" wrapText="1"/>
    </xf>
    <xf numFmtId="1" fontId="5" fillId="0" borderId="132" xfId="0" applyNumberFormat="1" applyFont="1" applyBorder="1"/>
    <xf numFmtId="1" fontId="5" fillId="6" borderId="253" xfId="0" applyNumberFormat="1" applyFont="1" applyFill="1" applyBorder="1" applyProtection="1">
      <protection locked="0"/>
    </xf>
    <xf numFmtId="1" fontId="5" fillId="6" borderId="132" xfId="0" applyNumberFormat="1" applyFont="1" applyFill="1" applyBorder="1" applyProtection="1">
      <protection locked="0"/>
    </xf>
    <xf numFmtId="1" fontId="5" fillId="6" borderId="137" xfId="0" applyNumberFormat="1" applyFont="1" applyFill="1" applyBorder="1" applyProtection="1">
      <protection locked="0"/>
    </xf>
    <xf numFmtId="1" fontId="5" fillId="6" borderId="134" xfId="0" applyNumberFormat="1" applyFont="1" applyFill="1" applyBorder="1" applyProtection="1">
      <protection locked="0"/>
    </xf>
    <xf numFmtId="0" fontId="8" fillId="0" borderId="254" xfId="0" applyFont="1" applyBorder="1" applyAlignment="1">
      <alignment horizontal="center"/>
    </xf>
    <xf numFmtId="1" fontId="8" fillId="0" borderId="254" xfId="0" applyNumberFormat="1" applyFont="1" applyBorder="1"/>
    <xf numFmtId="1" fontId="5" fillId="5" borderId="246" xfId="0" applyNumberFormat="1" applyFont="1" applyFill="1" applyBorder="1"/>
    <xf numFmtId="1" fontId="5" fillId="5" borderId="254" xfId="0" applyNumberFormat="1" applyFont="1" applyFill="1" applyBorder="1"/>
    <xf numFmtId="1" fontId="8" fillId="5" borderId="246" xfId="0" applyNumberFormat="1" applyFont="1" applyFill="1" applyBorder="1"/>
    <xf numFmtId="1" fontId="5" fillId="5" borderId="255" xfId="0" applyNumberFormat="1" applyFont="1" applyFill="1" applyBorder="1"/>
    <xf numFmtId="1" fontId="5" fillId="5" borderId="247" xfId="0" applyNumberFormat="1" applyFont="1" applyFill="1" applyBorder="1"/>
    <xf numFmtId="1" fontId="5" fillId="5" borderId="256" xfId="0" applyNumberFormat="1" applyFont="1" applyFill="1" applyBorder="1"/>
    <xf numFmtId="1" fontId="5" fillId="2" borderId="147" xfId="0" applyNumberFormat="1" applyFont="1" applyFill="1" applyBorder="1"/>
    <xf numFmtId="1" fontId="5" fillId="0" borderId="147" xfId="0" applyNumberFormat="1" applyFont="1" applyBorder="1"/>
    <xf numFmtId="1" fontId="4" fillId="2" borderId="140" xfId="0" applyNumberFormat="1" applyFont="1" applyFill="1" applyBorder="1" applyAlignment="1" applyProtection="1">
      <alignment horizontal="left"/>
      <protection hidden="1"/>
    </xf>
    <xf numFmtId="1" fontId="5" fillId="0" borderId="141" xfId="0" applyNumberFormat="1" applyFont="1" applyBorder="1" applyAlignment="1" applyProtection="1">
      <alignment horizontal="center" vertical="center"/>
      <protection hidden="1"/>
    </xf>
    <xf numFmtId="1" fontId="5" fillId="0" borderId="142" xfId="0" applyNumberFormat="1" applyFont="1" applyBorder="1" applyAlignment="1" applyProtection="1">
      <alignment horizontal="center" vertical="center"/>
      <protection hidden="1"/>
    </xf>
    <xf numFmtId="1" fontId="5" fillId="0" borderId="244" xfId="0" applyNumberFormat="1" applyFont="1" applyBorder="1" applyAlignment="1">
      <alignment horizontal="center" vertical="center" wrapText="1"/>
    </xf>
    <xf numFmtId="1" fontId="5" fillId="0" borderId="255" xfId="0" applyNumberFormat="1" applyFont="1" applyBorder="1" applyAlignment="1">
      <alignment horizontal="center" vertical="center" wrapText="1"/>
    </xf>
    <xf numFmtId="1" fontId="5" fillId="0" borderId="257" xfId="0" applyNumberFormat="1" applyFont="1" applyBorder="1" applyAlignment="1">
      <alignment horizontal="center" vertical="center" wrapText="1"/>
    </xf>
    <xf numFmtId="1" fontId="5" fillId="0" borderId="246" xfId="0" applyNumberFormat="1" applyFont="1" applyBorder="1" applyAlignment="1">
      <alignment horizontal="right" wrapText="1"/>
    </xf>
    <xf numFmtId="1" fontId="5" fillId="0" borderId="247" xfId="0" applyNumberFormat="1" applyFont="1" applyBorder="1" applyAlignment="1">
      <alignment horizontal="right" wrapText="1"/>
    </xf>
    <xf numFmtId="1" fontId="5" fillId="0" borderId="244" xfId="0" applyNumberFormat="1" applyFont="1" applyBorder="1" applyAlignment="1">
      <alignment horizontal="right"/>
    </xf>
    <xf numFmtId="1" fontId="5" fillId="6" borderId="246" xfId="0" applyNumberFormat="1" applyFont="1" applyFill="1" applyBorder="1" applyProtection="1">
      <protection locked="0"/>
    </xf>
    <xf numFmtId="1" fontId="5" fillId="6" borderId="256" xfId="0" applyNumberFormat="1" applyFont="1" applyFill="1" applyBorder="1" applyProtection="1">
      <protection locked="0"/>
    </xf>
    <xf numFmtId="1" fontId="5" fillId="6" borderId="243" xfId="0" applyNumberFormat="1" applyFont="1" applyFill="1" applyBorder="1" applyProtection="1">
      <protection locked="0"/>
    </xf>
    <xf numFmtId="1" fontId="5" fillId="6" borderId="140" xfId="0" applyNumberFormat="1" applyFont="1" applyFill="1" applyBorder="1" applyProtection="1">
      <protection locked="0"/>
    </xf>
    <xf numFmtId="1" fontId="5" fillId="6" borderId="258" xfId="0" applyNumberFormat="1" applyFont="1" applyFill="1" applyBorder="1" applyProtection="1">
      <protection locked="0"/>
    </xf>
    <xf numFmtId="1" fontId="5" fillId="6" borderId="244" xfId="0" applyNumberFormat="1" applyFont="1" applyFill="1" applyBorder="1" applyAlignment="1" applyProtection="1">
      <alignment wrapText="1"/>
      <protection locked="0"/>
    </xf>
    <xf numFmtId="1" fontId="5" fillId="0" borderId="254" xfId="0" applyNumberFormat="1" applyFont="1" applyBorder="1" applyAlignment="1" applyProtection="1">
      <alignment horizontal="center" vertical="center" wrapText="1"/>
      <protection hidden="1"/>
    </xf>
    <xf numFmtId="1" fontId="5" fillId="0" borderId="254" xfId="0" applyNumberFormat="1" applyFont="1" applyBorder="1" applyAlignment="1" applyProtection="1">
      <alignment horizontal="left" vertical="center" wrapText="1"/>
      <protection hidden="1"/>
    </xf>
    <xf numFmtId="1" fontId="5" fillId="6" borderId="259" xfId="0" applyNumberFormat="1" applyFont="1" applyFill="1" applyBorder="1" applyProtection="1">
      <protection locked="0"/>
    </xf>
    <xf numFmtId="1" fontId="5" fillId="5" borderId="260" xfId="0" applyNumberFormat="1" applyFont="1" applyFill="1" applyBorder="1" applyProtection="1">
      <protection hidden="1"/>
    </xf>
    <xf numFmtId="1" fontId="5" fillId="5" borderId="264" xfId="0" applyNumberFormat="1" applyFont="1" applyFill="1" applyBorder="1" applyProtection="1">
      <protection hidden="1"/>
    </xf>
    <xf numFmtId="1" fontId="5" fillId="0" borderId="265" xfId="0" applyNumberFormat="1" applyFont="1" applyBorder="1" applyAlignment="1" applyProtection="1">
      <alignment horizontal="center" vertical="center"/>
      <protection hidden="1"/>
    </xf>
    <xf numFmtId="1" fontId="5" fillId="0" borderId="266" xfId="0" applyNumberFormat="1" applyFont="1" applyBorder="1" applyAlignment="1" applyProtection="1">
      <alignment horizontal="center" vertical="center"/>
      <protection hidden="1"/>
    </xf>
    <xf numFmtId="1" fontId="5" fillId="0" borderId="267" xfId="0" applyNumberFormat="1" applyFont="1" applyBorder="1" applyAlignment="1" applyProtection="1">
      <alignment horizontal="left" vertical="center" wrapText="1"/>
      <protection hidden="1"/>
    </xf>
    <xf numFmtId="1" fontId="5" fillId="0" borderId="268" xfId="0" applyNumberFormat="1" applyFont="1" applyBorder="1" applyAlignment="1">
      <alignment horizontal="right" wrapText="1"/>
    </xf>
    <xf numFmtId="1" fontId="5" fillId="0" borderId="269" xfId="0" applyNumberFormat="1" applyFont="1" applyBorder="1" applyAlignment="1">
      <alignment horizontal="right" wrapText="1"/>
    </xf>
    <xf numFmtId="1" fontId="5" fillId="0" borderId="270" xfId="0" applyNumberFormat="1" applyFont="1" applyBorder="1" applyAlignment="1">
      <alignment horizontal="right"/>
    </xf>
    <xf numFmtId="1" fontId="5" fillId="7" borderId="268" xfId="0" applyNumberFormat="1" applyFont="1" applyFill="1" applyBorder="1"/>
    <xf numFmtId="1" fontId="5" fillId="7" borderId="270" xfId="0" applyNumberFormat="1" applyFont="1" applyFill="1" applyBorder="1"/>
    <xf numFmtId="1" fontId="5" fillId="6" borderId="268" xfId="0" applyNumberFormat="1" applyFont="1" applyFill="1" applyBorder="1" applyProtection="1">
      <protection locked="0"/>
    </xf>
    <xf numFmtId="1" fontId="5" fillId="6" borderId="270" xfId="0" applyNumberFormat="1" applyFont="1" applyFill="1" applyBorder="1" applyProtection="1">
      <protection locked="0"/>
    </xf>
    <xf numFmtId="1" fontId="5" fillId="6" borderId="271" xfId="0" applyNumberFormat="1" applyFont="1" applyFill="1" applyBorder="1" applyProtection="1">
      <protection locked="0"/>
    </xf>
    <xf numFmtId="1" fontId="5" fillId="6" borderId="267" xfId="0" applyNumberFormat="1" applyFont="1" applyFill="1" applyBorder="1" applyProtection="1">
      <protection locked="0"/>
    </xf>
    <xf numFmtId="1" fontId="5" fillId="6" borderId="272" xfId="0" applyNumberFormat="1" applyFont="1" applyFill="1" applyBorder="1" applyProtection="1">
      <protection locked="0"/>
    </xf>
    <xf numFmtId="1" fontId="5" fillId="6" borderId="270" xfId="0" applyNumberFormat="1" applyFont="1" applyFill="1" applyBorder="1" applyAlignment="1" applyProtection="1">
      <alignment wrapText="1"/>
      <protection locked="0"/>
    </xf>
    <xf numFmtId="1" fontId="5" fillId="0" borderId="273" xfId="0" applyNumberFormat="1" applyFont="1" applyBorder="1" applyAlignment="1" applyProtection="1">
      <alignment horizontal="left" vertical="center" wrapText="1"/>
      <protection hidden="1"/>
    </xf>
    <xf numFmtId="1" fontId="5" fillId="0" borderId="249" xfId="0" applyNumberFormat="1" applyFont="1" applyBorder="1" applyAlignment="1">
      <alignment horizontal="right" wrapText="1"/>
    </xf>
    <xf numFmtId="1" fontId="5" fillId="0" borderId="251" xfId="0" applyNumberFormat="1" applyFont="1" applyBorder="1" applyAlignment="1">
      <alignment horizontal="right" wrapText="1"/>
    </xf>
    <xf numFmtId="1" fontId="5" fillId="7" borderId="249" xfId="0" applyNumberFormat="1" applyFont="1" applyFill="1" applyBorder="1"/>
    <xf numFmtId="1" fontId="5" fillId="7" borderId="273" xfId="0" applyNumberFormat="1" applyFont="1" applyFill="1" applyBorder="1"/>
    <xf numFmtId="1" fontId="5" fillId="7" borderId="252" xfId="0" applyNumberFormat="1" applyFont="1" applyFill="1" applyBorder="1"/>
    <xf numFmtId="1" fontId="5" fillId="7" borderId="274" xfId="0" applyNumberFormat="1" applyFont="1" applyFill="1" applyBorder="1"/>
    <xf numFmtId="1" fontId="5" fillId="6" borderId="274" xfId="0" applyNumberFormat="1" applyFont="1" applyFill="1" applyBorder="1" applyProtection="1">
      <protection locked="0"/>
    </xf>
    <xf numFmtId="1" fontId="6" fillId="2" borderId="140" xfId="0" applyNumberFormat="1" applyFont="1" applyFill="1" applyBorder="1" applyAlignment="1" applyProtection="1">
      <alignment horizontal="left"/>
      <protection hidden="1"/>
    </xf>
    <xf numFmtId="1" fontId="4" fillId="2" borderId="140" xfId="0" applyNumberFormat="1" applyFont="1" applyFill="1" applyBorder="1" applyAlignment="1" applyProtection="1">
      <alignment horizontal="left" wrapText="1"/>
      <protection hidden="1"/>
    </xf>
    <xf numFmtId="1" fontId="2" fillId="2" borderId="277" xfId="0" applyNumberFormat="1" applyFont="1" applyFill="1" applyBorder="1" applyAlignment="1" applyProtection="1">
      <alignment wrapText="1"/>
      <protection hidden="1"/>
    </xf>
    <xf numFmtId="1" fontId="5" fillId="0" borderId="277" xfId="0" applyNumberFormat="1" applyFont="1" applyBorder="1" applyProtection="1">
      <protection hidden="1"/>
    </xf>
    <xf numFmtId="1" fontId="5" fillId="0" borderId="265" xfId="0" applyNumberFormat="1" applyFont="1" applyBorder="1" applyAlignment="1" applyProtection="1">
      <alignment horizontal="center" vertical="center" wrapText="1"/>
      <protection hidden="1"/>
    </xf>
    <xf numFmtId="1" fontId="5" fillId="0" borderId="278" xfId="0" applyNumberFormat="1" applyFont="1" applyBorder="1" applyAlignment="1" applyProtection="1">
      <alignment horizontal="center" vertical="center" wrapText="1"/>
      <protection hidden="1"/>
    </xf>
    <xf numFmtId="1" fontId="5" fillId="0" borderId="279" xfId="0" applyNumberFormat="1" applyFont="1" applyBorder="1" applyAlignment="1" applyProtection="1">
      <alignment horizontal="center" vertical="center" wrapText="1"/>
      <protection hidden="1"/>
    </xf>
    <xf numFmtId="1" fontId="5" fillId="0" borderId="280" xfId="0" applyNumberFormat="1" applyFont="1" applyBorder="1" applyAlignment="1" applyProtection="1">
      <alignment horizontal="center" vertical="center" wrapText="1"/>
      <protection hidden="1"/>
    </xf>
    <xf numFmtId="1" fontId="5" fillId="6" borderId="249" xfId="0" applyNumberFormat="1" applyFont="1" applyFill="1" applyBorder="1" applyAlignment="1" applyProtection="1">
      <alignment wrapText="1"/>
      <protection locked="0"/>
    </xf>
    <xf numFmtId="1" fontId="5" fillId="6" borderId="252" xfId="0" applyNumberFormat="1" applyFont="1" applyFill="1" applyBorder="1" applyAlignment="1" applyProtection="1">
      <alignment wrapText="1"/>
      <protection locked="0"/>
    </xf>
    <xf numFmtId="1" fontId="5" fillId="6" borderId="274" xfId="0" applyNumberFormat="1" applyFont="1" applyFill="1" applyBorder="1" applyAlignment="1" applyProtection="1">
      <alignment wrapText="1"/>
      <protection locked="0"/>
    </xf>
    <xf numFmtId="1" fontId="5" fillId="6" borderId="250" xfId="0" applyNumberFormat="1" applyFont="1" applyFill="1" applyBorder="1" applyAlignment="1" applyProtection="1">
      <alignment wrapText="1"/>
      <protection locked="0"/>
    </xf>
    <xf numFmtId="1" fontId="5" fillId="2" borderId="281" xfId="0" applyNumberFormat="1" applyFont="1" applyFill="1" applyBorder="1" applyProtection="1">
      <protection hidden="1"/>
    </xf>
    <xf numFmtId="1" fontId="5" fillId="2" borderId="277" xfId="0" applyNumberFormat="1" applyFont="1" applyFill="1" applyBorder="1" applyProtection="1">
      <protection hidden="1"/>
    </xf>
    <xf numFmtId="1" fontId="5" fillId="2" borderId="282" xfId="0" applyNumberFormat="1" applyFont="1" applyFill="1" applyBorder="1"/>
    <xf numFmtId="1" fontId="5" fillId="2" borderId="283" xfId="0" applyNumberFormat="1" applyFont="1" applyFill="1" applyBorder="1" applyAlignment="1" applyProtection="1">
      <alignment wrapText="1"/>
      <protection hidden="1"/>
    </xf>
    <xf numFmtId="1" fontId="7" fillId="2" borderId="283" xfId="0" applyNumberFormat="1" applyFont="1" applyFill="1" applyBorder="1" applyProtection="1">
      <protection hidden="1"/>
    </xf>
    <xf numFmtId="1" fontId="3" fillId="0" borderId="277" xfId="0" applyNumberFormat="1" applyFont="1" applyBorder="1"/>
    <xf numFmtId="1" fontId="3" fillId="0" borderId="228" xfId="0" applyNumberFormat="1" applyFont="1" applyBorder="1"/>
    <xf numFmtId="1" fontId="5" fillId="2" borderId="228" xfId="0" applyNumberFormat="1" applyFont="1" applyFill="1" applyBorder="1" applyProtection="1">
      <protection hidden="1"/>
    </xf>
    <xf numFmtId="1" fontId="3" fillId="2" borderId="277" xfId="0" applyNumberFormat="1" applyFont="1" applyFill="1" applyBorder="1"/>
    <xf numFmtId="1" fontId="5" fillId="6" borderId="241" xfId="0" applyNumberFormat="1" applyFont="1" applyFill="1" applyBorder="1" applyAlignment="1" applyProtection="1">
      <alignment horizontal="right" wrapText="1"/>
      <protection locked="0"/>
    </xf>
    <xf numFmtId="1" fontId="5" fillId="6" borderId="249" xfId="0" applyNumberFormat="1" applyFont="1" applyFill="1" applyBorder="1" applyAlignment="1" applyProtection="1">
      <alignment horizontal="right"/>
      <protection locked="0"/>
    </xf>
    <xf numFmtId="1" fontId="5" fillId="6" borderId="270" xfId="0" applyNumberFormat="1" applyFont="1" applyFill="1" applyBorder="1" applyAlignment="1" applyProtection="1">
      <alignment horizontal="right"/>
      <protection locked="0"/>
    </xf>
    <xf numFmtId="1" fontId="5" fillId="2" borderId="284" xfId="0" applyNumberFormat="1" applyFont="1" applyFill="1" applyBorder="1" applyProtection="1">
      <protection hidden="1"/>
    </xf>
    <xf numFmtId="1" fontId="3" fillId="0" borderId="284" xfId="0" applyNumberFormat="1" applyFont="1" applyBorder="1"/>
    <xf numFmtId="1" fontId="3" fillId="2" borderId="284" xfId="0" applyNumberFormat="1" applyFont="1" applyFill="1" applyBorder="1"/>
    <xf numFmtId="1" fontId="3" fillId="0" borderId="285" xfId="0" applyNumberFormat="1" applyFont="1" applyBorder="1"/>
    <xf numFmtId="1" fontId="3" fillId="2" borderId="285" xfId="0" applyNumberFormat="1" applyFont="1" applyFill="1" applyBorder="1"/>
    <xf numFmtId="1" fontId="3" fillId="0" borderId="286" xfId="0" applyNumberFormat="1" applyFont="1" applyBorder="1"/>
    <xf numFmtId="1" fontId="2" fillId="2" borderId="284" xfId="0" applyNumberFormat="1" applyFont="1" applyFill="1" applyBorder="1" applyAlignment="1" applyProtection="1">
      <alignment wrapText="1"/>
      <protection hidden="1"/>
    </xf>
    <xf numFmtId="1" fontId="5" fillId="0" borderId="284" xfId="0" applyNumberFormat="1" applyFont="1" applyBorder="1" applyProtection="1">
      <protection hidden="1"/>
    </xf>
    <xf numFmtId="1" fontId="5" fillId="0" borderId="288" xfId="0" applyNumberFormat="1" applyFont="1" applyBorder="1" applyProtection="1">
      <protection hidden="1"/>
    </xf>
    <xf numFmtId="1" fontId="5" fillId="0" borderId="244" xfId="0" applyNumberFormat="1" applyFont="1" applyBorder="1" applyAlignment="1" applyProtection="1">
      <alignment horizontal="center" vertical="center" wrapText="1"/>
      <protection hidden="1"/>
    </xf>
    <xf numFmtId="1" fontId="5" fillId="6" borderId="289" xfId="0" applyNumberFormat="1" applyFont="1" applyFill="1" applyBorder="1" applyProtection="1">
      <protection locked="0"/>
    </xf>
    <xf numFmtId="1" fontId="5" fillId="6" borderId="290" xfId="0" applyNumberFormat="1" applyFont="1" applyFill="1" applyBorder="1" applyProtection="1">
      <protection locked="0"/>
    </xf>
    <xf numFmtId="1" fontId="5" fillId="0" borderId="287" xfId="0" applyNumberFormat="1" applyFont="1" applyBorder="1" applyAlignment="1" applyProtection="1">
      <alignment horizontal="center" vertical="center" wrapText="1"/>
      <protection hidden="1"/>
    </xf>
    <xf numFmtId="1" fontId="5" fillId="2" borderId="275" xfId="0" applyNumberFormat="1" applyFont="1" applyFill="1" applyBorder="1" applyAlignment="1">
      <alignment wrapText="1"/>
    </xf>
    <xf numFmtId="1" fontId="5" fillId="2" borderId="265" xfId="0" applyNumberFormat="1" applyFont="1" applyFill="1" applyBorder="1" applyAlignment="1">
      <alignment wrapText="1"/>
    </xf>
    <xf numFmtId="1" fontId="5" fillId="2" borderId="244" xfId="0" applyNumberFormat="1" applyFont="1" applyFill="1" applyBorder="1" applyAlignment="1">
      <alignment wrapText="1"/>
    </xf>
    <xf numFmtId="1" fontId="6" fillId="0" borderId="228" xfId="0" applyNumberFormat="1" applyFont="1" applyBorder="1" applyAlignment="1">
      <alignment horizontal="left"/>
    </xf>
    <xf numFmtId="1" fontId="5" fillId="2" borderId="288" xfId="0" applyNumberFormat="1" applyFont="1" applyFill="1" applyBorder="1" applyProtection="1">
      <protection hidden="1"/>
    </xf>
    <xf numFmtId="1" fontId="5" fillId="2" borderId="244" xfId="0" applyNumberFormat="1" applyFont="1" applyFill="1" applyBorder="1" applyProtection="1">
      <protection hidden="1"/>
    </xf>
    <xf numFmtId="1" fontId="5" fillId="0" borderId="275" xfId="0" applyNumberFormat="1" applyFont="1" applyBorder="1" applyAlignment="1">
      <alignment horizontal="center" vertical="center"/>
    </xf>
    <xf numFmtId="1" fontId="5" fillId="0" borderId="280" xfId="0" applyNumberFormat="1" applyFont="1" applyBorder="1" applyAlignment="1">
      <alignment horizontal="center" vertical="center"/>
    </xf>
    <xf numFmtId="1" fontId="5" fillId="0" borderId="265" xfId="0" applyNumberFormat="1" applyFont="1" applyBorder="1" applyAlignment="1">
      <alignment horizontal="center" vertical="center" wrapText="1"/>
    </xf>
    <xf numFmtId="1" fontId="5" fillId="0" borderId="289" xfId="0" applyNumberFormat="1" applyFont="1" applyBorder="1" applyAlignment="1">
      <alignment horizontal="left" vertical="center" wrapText="1"/>
    </xf>
    <xf numFmtId="1" fontId="5" fillId="0" borderId="289" xfId="0" applyNumberFormat="1" applyFont="1" applyBorder="1" applyAlignment="1">
      <alignment horizontal="right" wrapText="1"/>
    </xf>
    <xf numFmtId="1" fontId="5" fillId="0" borderId="250" xfId="0" applyNumberFormat="1" applyFont="1" applyBorder="1" applyAlignment="1">
      <alignment horizontal="right" wrapText="1"/>
    </xf>
    <xf numFmtId="1" fontId="5" fillId="6" borderId="290" xfId="0" applyNumberFormat="1" applyFont="1" applyFill="1" applyBorder="1" applyAlignment="1" applyProtection="1">
      <alignment horizontal="right"/>
      <protection locked="0"/>
    </xf>
    <xf numFmtId="1" fontId="5" fillId="6" borderId="291" xfId="0" applyNumberFormat="1" applyFont="1" applyFill="1" applyBorder="1" applyAlignment="1" applyProtection="1">
      <alignment horizontal="right"/>
      <protection locked="0"/>
    </xf>
    <xf numFmtId="1" fontId="5" fillId="6" borderId="273" xfId="0" applyNumberFormat="1" applyFont="1" applyFill="1" applyBorder="1" applyAlignment="1" applyProtection="1">
      <alignment horizontal="right"/>
      <protection locked="0"/>
    </xf>
    <xf numFmtId="1" fontId="3" fillId="0" borderId="292" xfId="0" applyNumberFormat="1" applyFont="1" applyBorder="1"/>
    <xf numFmtId="1" fontId="5" fillId="0" borderId="253" xfId="0" applyNumberFormat="1" applyFont="1" applyBorder="1" applyAlignment="1">
      <alignment horizontal="right" wrapText="1"/>
    </xf>
    <xf numFmtId="1" fontId="5" fillId="0" borderId="275" xfId="0" applyNumberFormat="1" applyFont="1" applyBorder="1" applyAlignment="1">
      <alignment horizontal="left" vertical="center" wrapText="1"/>
    </xf>
    <xf numFmtId="1" fontId="5" fillId="0" borderId="275" xfId="0" applyNumberFormat="1" applyFont="1" applyBorder="1" applyAlignment="1">
      <alignment horizontal="right" wrapText="1"/>
    </xf>
    <xf numFmtId="1" fontId="5" fillId="0" borderId="280" xfId="0" applyNumberFormat="1" applyFont="1" applyBorder="1" applyAlignment="1">
      <alignment horizontal="right" wrapText="1"/>
    </xf>
    <xf numFmtId="1" fontId="5" fillId="6" borderId="265" xfId="0" applyNumberFormat="1" applyFont="1" applyFill="1" applyBorder="1" applyAlignment="1" applyProtection="1">
      <alignment horizontal="right"/>
      <protection locked="0"/>
    </xf>
    <xf numFmtId="1" fontId="5" fillId="6" borderId="244" xfId="0" applyNumberFormat="1" applyFont="1" applyFill="1" applyBorder="1" applyAlignment="1" applyProtection="1">
      <alignment horizontal="right"/>
      <protection locked="0"/>
    </xf>
    <xf numFmtId="1" fontId="5" fillId="6" borderId="278" xfId="0" applyNumberFormat="1" applyFont="1" applyFill="1" applyBorder="1" applyAlignment="1" applyProtection="1">
      <alignment horizontal="right"/>
      <protection locked="0"/>
    </xf>
    <xf numFmtId="1" fontId="5" fillId="6" borderId="287" xfId="0" applyNumberFormat="1" applyFont="1" applyFill="1" applyBorder="1" applyAlignment="1" applyProtection="1">
      <alignment horizontal="right"/>
      <protection locked="0"/>
    </xf>
    <xf numFmtId="1" fontId="5" fillId="6" borderId="279" xfId="0" applyNumberFormat="1" applyFont="1" applyFill="1" applyBorder="1" applyAlignment="1" applyProtection="1">
      <alignment horizontal="right"/>
      <protection locked="0"/>
    </xf>
    <xf numFmtId="1" fontId="5" fillId="0" borderId="265" xfId="0" applyNumberFormat="1" applyFont="1" applyBorder="1" applyAlignment="1">
      <alignment horizontal="center" vertical="center"/>
    </xf>
    <xf numFmtId="1" fontId="5" fillId="0" borderId="276" xfId="0" applyNumberFormat="1" applyFont="1" applyBorder="1" applyAlignment="1">
      <alignment horizontal="center" vertical="center"/>
    </xf>
    <xf numFmtId="0" fontId="8" fillId="0" borderId="275" xfId="0" applyFont="1" applyBorder="1"/>
    <xf numFmtId="1" fontId="5" fillId="6" borderId="276" xfId="0" applyNumberFormat="1" applyFont="1" applyFill="1" applyBorder="1" applyAlignment="1" applyProtection="1">
      <alignment horizontal="right"/>
      <protection locked="0"/>
    </xf>
    <xf numFmtId="1" fontId="5" fillId="6" borderId="294" xfId="0" applyNumberFormat="1" applyFont="1" applyFill="1" applyBorder="1" applyAlignment="1" applyProtection="1">
      <alignment horizontal="right"/>
      <protection locked="0"/>
    </xf>
    <xf numFmtId="1" fontId="12" fillId="0" borderId="295" xfId="0" applyNumberFormat="1" applyFont="1" applyBorder="1" applyAlignment="1">
      <alignment horizontal="center" vertical="center" wrapText="1"/>
    </xf>
    <xf numFmtId="1" fontId="5" fillId="0" borderId="278" xfId="0" applyNumberFormat="1" applyFont="1" applyBorder="1" applyAlignment="1">
      <alignment horizontal="center" vertical="center" wrapText="1"/>
    </xf>
    <xf numFmtId="1" fontId="5" fillId="0" borderId="280" xfId="0" applyNumberFormat="1" applyFont="1" applyBorder="1" applyAlignment="1">
      <alignment horizontal="center" vertical="center" wrapText="1"/>
    </xf>
    <xf numFmtId="1" fontId="5" fillId="0" borderId="266" xfId="0" applyNumberFormat="1" applyFont="1" applyBorder="1" applyAlignment="1">
      <alignment horizontal="center" vertical="center" wrapText="1"/>
    </xf>
    <xf numFmtId="1" fontId="5" fillId="0" borderId="275" xfId="0" applyNumberFormat="1" applyFont="1" applyBorder="1" applyAlignment="1">
      <alignment vertical="center" wrapText="1"/>
    </xf>
    <xf numFmtId="1" fontId="12" fillId="0" borderId="275" xfId="0" applyNumberFormat="1" applyFont="1" applyBorder="1" applyAlignment="1">
      <alignment horizontal="right" vertical="center" wrapText="1"/>
    </xf>
    <xf numFmtId="1" fontId="5" fillId="6" borderId="280" xfId="0" applyNumberFormat="1" applyFont="1" applyFill="1" applyBorder="1" applyAlignment="1" applyProtection="1">
      <alignment horizontal="right"/>
      <protection locked="0"/>
    </xf>
    <xf numFmtId="1" fontId="5" fillId="0" borderId="273" xfId="0" applyNumberFormat="1" applyFont="1" applyBorder="1" applyAlignment="1">
      <alignment vertical="center" wrapText="1"/>
    </xf>
    <xf numFmtId="1" fontId="5" fillId="0" borderId="290" xfId="0" applyNumberFormat="1" applyFont="1" applyBorder="1" applyAlignment="1">
      <alignment horizontal="right" wrapText="1"/>
    </xf>
    <xf numFmtId="1" fontId="5" fillId="0" borderId="296" xfId="0" applyNumberFormat="1" applyFont="1" applyBorder="1" applyAlignment="1">
      <alignment horizontal="right" wrapText="1"/>
    </xf>
    <xf numFmtId="1" fontId="5" fillId="6" borderId="291" xfId="0" applyNumberFormat="1" applyFont="1" applyFill="1" applyBorder="1" applyProtection="1">
      <protection locked="0"/>
    </xf>
    <xf numFmtId="1" fontId="5" fillId="6" borderId="273" xfId="0" applyNumberFormat="1" applyFont="1" applyFill="1" applyBorder="1" applyProtection="1">
      <protection locked="0"/>
    </xf>
    <xf numFmtId="1" fontId="5" fillId="6" borderId="297" xfId="0" applyNumberFormat="1" applyFont="1" applyFill="1" applyBorder="1" applyProtection="1">
      <protection locked="0"/>
    </xf>
    <xf numFmtId="1" fontId="5" fillId="0" borderId="275" xfId="0" applyNumberFormat="1" applyFont="1" applyBorder="1" applyAlignment="1">
      <alignment horizontal="center"/>
    </xf>
    <xf numFmtId="1" fontId="5" fillId="0" borderId="265" xfId="0" applyNumberFormat="1" applyFont="1" applyBorder="1" applyAlignment="1">
      <alignment horizontal="right"/>
    </xf>
    <xf numFmtId="1" fontId="5" fillId="0" borderId="266" xfId="0" applyNumberFormat="1" applyFont="1" applyBorder="1" applyAlignment="1">
      <alignment horizontal="right"/>
    </xf>
    <xf numFmtId="1" fontId="5" fillId="0" borderId="265" xfId="0" applyNumberFormat="1" applyFont="1" applyBorder="1"/>
    <xf numFmtId="1" fontId="5" fillId="0" borderId="244" xfId="0" applyNumberFormat="1" applyFont="1" applyBorder="1"/>
    <xf numFmtId="1" fontId="5" fillId="0" borderId="278" xfId="0" applyNumberFormat="1" applyFont="1" applyBorder="1"/>
    <xf numFmtId="1" fontId="5" fillId="0" borderId="287" xfId="0" applyNumberFormat="1" applyFont="1" applyBorder="1"/>
    <xf numFmtId="1" fontId="5" fillId="0" borderId="279" xfId="0" applyNumberFormat="1" applyFont="1" applyBorder="1"/>
    <xf numFmtId="1" fontId="5" fillId="5" borderId="273" xfId="0" applyNumberFormat="1" applyFont="1" applyFill="1" applyBorder="1" applyAlignment="1">
      <alignment vertical="center" wrapText="1"/>
    </xf>
    <xf numFmtId="1" fontId="5" fillId="5" borderId="290" xfId="0" applyNumberFormat="1" applyFont="1" applyFill="1" applyBorder="1" applyAlignment="1">
      <alignment horizontal="right" wrapText="1"/>
    </xf>
    <xf numFmtId="1" fontId="5" fillId="5" borderId="296" xfId="0" applyNumberFormat="1" applyFont="1" applyFill="1" applyBorder="1" applyAlignment="1">
      <alignment horizontal="right" wrapText="1"/>
    </xf>
    <xf numFmtId="1" fontId="5" fillId="5" borderId="270" xfId="0" applyNumberFormat="1" applyFont="1" applyFill="1" applyBorder="1" applyAlignment="1">
      <alignment horizontal="right"/>
    </xf>
    <xf numFmtId="1" fontId="5" fillId="5" borderId="275" xfId="0" applyNumberFormat="1" applyFont="1" applyFill="1" applyBorder="1" applyAlignment="1">
      <alignment horizontal="center"/>
    </xf>
    <xf numFmtId="1" fontId="5" fillId="5" borderId="265" xfId="0" applyNumberFormat="1" applyFont="1" applyFill="1" applyBorder="1" applyAlignment="1">
      <alignment horizontal="right"/>
    </xf>
    <xf numFmtId="1" fontId="5" fillId="5" borderId="266" xfId="0" applyNumberFormat="1" applyFont="1" applyFill="1" applyBorder="1" applyAlignment="1">
      <alignment horizontal="right"/>
    </xf>
    <xf numFmtId="1" fontId="5" fillId="5" borderId="244" xfId="0" applyNumberFormat="1" applyFont="1" applyFill="1" applyBorder="1" applyAlignment="1">
      <alignment horizontal="right"/>
    </xf>
    <xf numFmtId="1" fontId="5" fillId="5" borderId="265" xfId="0" applyNumberFormat="1" applyFont="1" applyFill="1" applyBorder="1"/>
    <xf numFmtId="1" fontId="5" fillId="5" borderId="244" xfId="0" applyNumberFormat="1" applyFont="1" applyFill="1" applyBorder="1"/>
    <xf numFmtId="1" fontId="5" fillId="5" borderId="278" xfId="0" applyNumberFormat="1" applyFont="1" applyFill="1" applyBorder="1"/>
    <xf numFmtId="1" fontId="5" fillId="5" borderId="287" xfId="0" applyNumberFormat="1" applyFont="1" applyFill="1" applyBorder="1"/>
    <xf numFmtId="1" fontId="5" fillId="5" borderId="279" xfId="0" applyNumberFormat="1" applyFont="1" applyFill="1" applyBorder="1"/>
    <xf numFmtId="1" fontId="5" fillId="5" borderId="275" xfId="0" applyNumberFormat="1" applyFont="1" applyFill="1" applyBorder="1"/>
    <xf numFmtId="1" fontId="5" fillId="0" borderId="265" xfId="0" applyNumberFormat="1" applyFont="1" applyBorder="1" applyAlignment="1">
      <alignment horizontal="right" wrapText="1"/>
    </xf>
    <xf numFmtId="1" fontId="5" fillId="0" borderId="266" xfId="0" applyNumberFormat="1" applyFont="1" applyBorder="1" applyAlignment="1">
      <alignment horizontal="right" wrapText="1"/>
    </xf>
    <xf numFmtId="1" fontId="5" fillId="6" borderId="265" xfId="0" applyNumberFormat="1" applyFont="1" applyFill="1" applyBorder="1" applyProtection="1">
      <protection locked="0"/>
    </xf>
    <xf numFmtId="1" fontId="5" fillId="6" borderId="244" xfId="0" applyNumberFormat="1" applyFont="1" applyFill="1" applyBorder="1" applyProtection="1">
      <protection locked="0"/>
    </xf>
    <xf numFmtId="1" fontId="5" fillId="6" borderId="278" xfId="0" applyNumberFormat="1" applyFont="1" applyFill="1" applyBorder="1" applyProtection="1">
      <protection locked="0"/>
    </xf>
    <xf numFmtId="1" fontId="5" fillId="6" borderId="287" xfId="0" applyNumberFormat="1" applyFont="1" applyFill="1" applyBorder="1" applyProtection="1">
      <protection locked="0"/>
    </xf>
    <xf numFmtId="1" fontId="5" fillId="6" borderId="279" xfId="0" applyNumberFormat="1" applyFont="1" applyFill="1" applyBorder="1" applyProtection="1">
      <protection locked="0"/>
    </xf>
    <xf numFmtId="1" fontId="5" fillId="0" borderId="275" xfId="0" applyNumberFormat="1" applyFont="1" applyBorder="1" applyAlignment="1">
      <alignment horizontal="center" vertical="center" wrapText="1"/>
    </xf>
    <xf numFmtId="1" fontId="5" fillId="0" borderId="156" xfId="0" applyNumberFormat="1" applyFont="1" applyBorder="1" applyAlignment="1">
      <alignment horizontal="left" vertical="center" wrapText="1"/>
    </xf>
    <xf numFmtId="1" fontId="5" fillId="5" borderId="284" xfId="0" applyNumberFormat="1" applyFont="1" applyFill="1" applyBorder="1"/>
    <xf numFmtId="1" fontId="5" fillId="0" borderId="284" xfId="0" applyNumberFormat="1" applyFont="1" applyBorder="1" applyAlignment="1">
      <alignment horizontal="center" vertical="center"/>
    </xf>
    <xf numFmtId="1" fontId="3" fillId="5" borderId="284" xfId="0" applyNumberFormat="1" applyFont="1" applyFill="1" applyBorder="1"/>
    <xf numFmtId="1" fontId="5" fillId="0" borderId="298" xfId="0" applyNumberFormat="1" applyFont="1" applyBorder="1" applyAlignment="1">
      <alignment horizontal="left" vertical="center" wrapText="1"/>
    </xf>
    <xf numFmtId="1" fontId="5" fillId="0" borderId="298" xfId="0" applyNumberFormat="1" applyFont="1" applyBorder="1" applyAlignment="1">
      <alignment horizontal="right" vertical="center" wrapText="1"/>
    </xf>
    <xf numFmtId="1" fontId="5" fillId="0" borderId="250" xfId="0" applyNumberFormat="1" applyFont="1" applyBorder="1"/>
    <xf numFmtId="1" fontId="5" fillId="0" borderId="296" xfId="0" applyNumberFormat="1" applyFont="1" applyBorder="1"/>
    <xf numFmtId="1" fontId="5" fillId="0" borderId="270" xfId="0" applyNumberFormat="1" applyFont="1" applyBorder="1"/>
    <xf numFmtId="1" fontId="5" fillId="5" borderId="277" xfId="0" applyNumberFormat="1" applyFont="1" applyFill="1" applyBorder="1"/>
    <xf numFmtId="1" fontId="5" fillId="0" borderId="277" xfId="0" applyNumberFormat="1" applyFont="1" applyBorder="1" applyAlignment="1">
      <alignment horizontal="center" vertical="center"/>
    </xf>
    <xf numFmtId="1" fontId="3" fillId="5" borderId="277" xfId="0" applyNumberFormat="1" applyFont="1" applyFill="1" applyBorder="1"/>
    <xf numFmtId="0" fontId="8" fillId="0" borderId="275" xfId="0" applyFont="1" applyBorder="1" applyAlignment="1">
      <alignment horizontal="center"/>
    </xf>
    <xf numFmtId="1" fontId="8" fillId="0" borderId="275" xfId="0" applyNumberFormat="1" applyFont="1" applyBorder="1"/>
    <xf numFmtId="1" fontId="8" fillId="0" borderId="244" xfId="0" applyNumberFormat="1" applyFont="1" applyBorder="1"/>
    <xf numFmtId="1" fontId="8" fillId="0" borderId="280" xfId="0" applyNumberFormat="1" applyFont="1" applyBorder="1"/>
    <xf numFmtId="1" fontId="5" fillId="5" borderId="280" xfId="0" applyNumberFormat="1" applyFont="1" applyFill="1" applyBorder="1"/>
    <xf numFmtId="1" fontId="5" fillId="5" borderId="288" xfId="0" applyNumberFormat="1" applyFont="1" applyFill="1" applyBorder="1"/>
    <xf numFmtId="1" fontId="5" fillId="0" borderId="303" xfId="0" applyNumberFormat="1" applyFont="1" applyBorder="1" applyAlignment="1">
      <alignment horizontal="center" vertical="center" wrapText="1"/>
    </xf>
    <xf numFmtId="1" fontId="5" fillId="0" borderId="304" xfId="0" applyNumberFormat="1" applyFont="1" applyBorder="1" applyAlignment="1">
      <alignment horizontal="center" vertical="center" wrapText="1"/>
    </xf>
    <xf numFmtId="9" fontId="5" fillId="0" borderId="301" xfId="1" applyFont="1" applyBorder="1" applyAlignment="1">
      <alignment horizontal="center" vertical="center" wrapText="1"/>
    </xf>
    <xf numFmtId="0" fontId="5" fillId="0" borderId="303" xfId="0" applyFont="1" applyBorder="1" applyAlignment="1">
      <alignment horizontal="center" vertical="center" wrapText="1"/>
    </xf>
    <xf numFmtId="0" fontId="5" fillId="0" borderId="304" xfId="0" applyFont="1" applyBorder="1" applyAlignment="1">
      <alignment horizontal="center" vertical="center" wrapText="1"/>
    </xf>
    <xf numFmtId="0" fontId="5" fillId="0" borderId="301" xfId="0" applyFont="1" applyBorder="1" applyAlignment="1">
      <alignment horizontal="center" vertical="center" wrapText="1"/>
    </xf>
    <xf numFmtId="1" fontId="5" fillId="6" borderId="305" xfId="0" applyNumberFormat="1" applyFont="1" applyFill="1" applyBorder="1" applyProtection="1">
      <protection locked="0"/>
    </xf>
    <xf numFmtId="1" fontId="5" fillId="0" borderId="306" xfId="0" applyNumberFormat="1" applyFont="1" applyBorder="1"/>
    <xf numFmtId="1" fontId="5" fillId="6" borderId="307" xfId="0" applyNumberFormat="1" applyFont="1" applyFill="1" applyBorder="1" applyProtection="1">
      <protection locked="0"/>
    </xf>
    <xf numFmtId="1" fontId="5" fillId="6" borderId="306" xfId="0" applyNumberFormat="1" applyFont="1" applyFill="1" applyBorder="1" applyProtection="1">
      <protection locked="0"/>
    </xf>
    <xf numFmtId="1" fontId="5" fillId="6" borderId="308" xfId="0" applyNumberFormat="1" applyFont="1" applyFill="1" applyBorder="1" applyProtection="1">
      <protection locked="0"/>
    </xf>
    <xf numFmtId="1" fontId="5" fillId="6" borderId="309" xfId="0" applyNumberFormat="1" applyFont="1" applyFill="1" applyBorder="1" applyProtection="1">
      <protection locked="0"/>
    </xf>
    <xf numFmtId="1" fontId="5" fillId="6" borderId="310" xfId="0" applyNumberFormat="1" applyFont="1" applyFill="1" applyBorder="1" applyProtection="1">
      <protection locked="0"/>
    </xf>
    <xf numFmtId="1" fontId="5" fillId="6" borderId="150" xfId="0" applyNumberFormat="1" applyFont="1" applyFill="1" applyBorder="1" applyProtection="1">
      <protection locked="0"/>
    </xf>
    <xf numFmtId="0" fontId="8" fillId="0" borderId="311" xfId="0" applyFont="1" applyBorder="1" applyAlignment="1">
      <alignment horizontal="center"/>
    </xf>
    <xf numFmtId="1" fontId="8" fillId="0" borderId="311" xfId="0" applyNumberFormat="1" applyFont="1" applyBorder="1"/>
    <xf numFmtId="1" fontId="5" fillId="5" borderId="303" xfId="0" applyNumberFormat="1" applyFont="1" applyFill="1" applyBorder="1"/>
    <xf numFmtId="1" fontId="5" fillId="5" borderId="311" xfId="0" applyNumberFormat="1" applyFont="1" applyFill="1" applyBorder="1"/>
    <xf numFmtId="1" fontId="8" fillId="5" borderId="303" xfId="0" applyNumberFormat="1" applyFont="1" applyFill="1" applyBorder="1"/>
    <xf numFmtId="1" fontId="5" fillId="5" borderId="312" xfId="0" applyNumberFormat="1" applyFont="1" applyFill="1" applyBorder="1"/>
    <xf numFmtId="1" fontId="5" fillId="5" borderId="304" xfId="0" applyNumberFormat="1" applyFont="1" applyFill="1" applyBorder="1"/>
    <xf numFmtId="1" fontId="5" fillId="5" borderId="313" xfId="0" applyNumberFormat="1" applyFont="1" applyFill="1" applyBorder="1"/>
    <xf numFmtId="1" fontId="5" fillId="2" borderId="314" xfId="0" applyNumberFormat="1" applyFont="1" applyFill="1" applyBorder="1"/>
    <xf numFmtId="1" fontId="5" fillId="0" borderId="314" xfId="0" applyNumberFormat="1" applyFont="1" applyBorder="1"/>
    <xf numFmtId="1" fontId="5" fillId="0" borderId="229" xfId="0" applyNumberFormat="1" applyFont="1" applyBorder="1" applyAlignment="1" applyProtection="1">
      <alignment horizontal="center" vertical="center" wrapText="1"/>
      <protection hidden="1"/>
    </xf>
    <xf numFmtId="1" fontId="5" fillId="0" borderId="319" xfId="0" applyNumberFormat="1" applyFont="1" applyBorder="1" applyAlignment="1">
      <alignment horizontal="center" vertical="center" wrapText="1"/>
    </xf>
    <xf numFmtId="1" fontId="5" fillId="0" borderId="318" xfId="0" applyNumberFormat="1" applyFont="1" applyBorder="1" applyAlignment="1">
      <alignment horizontal="center" vertical="center" wrapText="1"/>
    </xf>
    <xf numFmtId="1" fontId="5" fillId="0" borderId="320" xfId="0" applyNumberFormat="1" applyFont="1" applyBorder="1" applyAlignment="1">
      <alignment horizontal="center" vertical="center" wrapText="1"/>
    </xf>
    <xf numFmtId="1" fontId="5" fillId="0" borderId="316" xfId="0" applyNumberFormat="1" applyFont="1" applyBorder="1" applyAlignment="1">
      <alignment horizontal="center" vertical="center" wrapText="1"/>
    </xf>
    <xf numFmtId="1" fontId="5" fillId="0" borderId="319" xfId="0" applyNumberFormat="1" applyFont="1" applyBorder="1" applyAlignment="1">
      <alignment horizontal="right" wrapText="1"/>
    </xf>
    <xf numFmtId="1" fontId="5" fillId="0" borderId="321" xfId="0" applyNumberFormat="1" applyFont="1" applyBorder="1" applyAlignment="1">
      <alignment horizontal="right" wrapText="1"/>
    </xf>
    <xf numFmtId="1" fontId="5" fillId="0" borderId="318" xfId="0" applyNumberFormat="1" applyFont="1" applyBorder="1" applyAlignment="1">
      <alignment horizontal="right"/>
    </xf>
    <xf numFmtId="1" fontId="5" fillId="6" borderId="319" xfId="0" applyNumberFormat="1" applyFont="1" applyFill="1" applyBorder="1" applyProtection="1">
      <protection locked="0"/>
    </xf>
    <xf numFmtId="1" fontId="5" fillId="6" borderId="322" xfId="0" applyNumberFormat="1" applyFont="1" applyFill="1" applyBorder="1" applyProtection="1">
      <protection locked="0"/>
    </xf>
    <xf numFmtId="1" fontId="5" fillId="6" borderId="315" xfId="0" applyNumberFormat="1" applyFont="1" applyFill="1" applyBorder="1" applyProtection="1">
      <protection locked="0"/>
    </xf>
    <xf numFmtId="1" fontId="5" fillId="6" borderId="323" xfId="0" applyNumberFormat="1" applyFont="1" applyFill="1" applyBorder="1" applyProtection="1">
      <protection locked="0"/>
    </xf>
    <xf numFmtId="1" fontId="5" fillId="6" borderId="318" xfId="0" applyNumberFormat="1" applyFont="1" applyFill="1" applyBorder="1" applyAlignment="1" applyProtection="1">
      <alignment wrapText="1"/>
      <protection locked="0"/>
    </xf>
    <xf numFmtId="1" fontId="5" fillId="0" borderId="324" xfId="0" applyNumberFormat="1" applyFont="1" applyBorder="1" applyAlignment="1" applyProtection="1">
      <alignment horizontal="center" vertical="center" wrapText="1"/>
      <protection hidden="1"/>
    </xf>
    <xf numFmtId="1" fontId="5" fillId="0" borderId="324" xfId="0" applyNumberFormat="1" applyFont="1" applyBorder="1" applyAlignment="1" applyProtection="1">
      <alignment horizontal="left" vertical="center" wrapText="1"/>
      <protection hidden="1"/>
    </xf>
    <xf numFmtId="1" fontId="5" fillId="6" borderId="317" xfId="0" applyNumberFormat="1" applyFont="1" applyFill="1" applyBorder="1" applyProtection="1">
      <protection locked="0"/>
    </xf>
    <xf numFmtId="1" fontId="5" fillId="6" borderId="229" xfId="0" applyNumberFormat="1" applyFont="1" applyFill="1" applyBorder="1" applyAlignment="1" applyProtection="1">
      <alignment wrapText="1"/>
      <protection locked="0"/>
    </xf>
    <xf numFmtId="1" fontId="5" fillId="5" borderId="314" xfId="0" applyNumberFormat="1" applyFont="1" applyFill="1" applyBorder="1" applyProtection="1">
      <protection hidden="1"/>
    </xf>
    <xf numFmtId="1" fontId="5" fillId="5" borderId="326" xfId="0" applyNumberFormat="1" applyFont="1" applyFill="1" applyBorder="1" applyProtection="1">
      <protection hidden="1"/>
    </xf>
    <xf numFmtId="1" fontId="5" fillId="0" borderId="327" xfId="0" applyNumberFormat="1" applyFont="1" applyBorder="1" applyAlignment="1" applyProtection="1">
      <alignment horizontal="center" vertical="center"/>
      <protection hidden="1"/>
    </xf>
    <xf numFmtId="1" fontId="5" fillId="0" borderId="328" xfId="0" applyNumberFormat="1" applyFont="1" applyBorder="1" applyAlignment="1" applyProtection="1">
      <alignment horizontal="center" vertical="center"/>
      <protection hidden="1"/>
    </xf>
    <xf numFmtId="1" fontId="5" fillId="0" borderId="329" xfId="0" applyNumberFormat="1" applyFont="1" applyBorder="1" applyAlignment="1" applyProtection="1">
      <alignment horizontal="left" vertical="center" wrapText="1"/>
      <protection hidden="1"/>
    </xf>
    <xf numFmtId="1" fontId="5" fillId="0" borderId="330" xfId="0" applyNumberFormat="1" applyFont="1" applyBorder="1" applyAlignment="1">
      <alignment horizontal="right" wrapText="1"/>
    </xf>
    <xf numFmtId="1" fontId="5" fillId="0" borderId="331" xfId="0" applyNumberFormat="1" applyFont="1" applyBorder="1" applyAlignment="1">
      <alignment horizontal="right" wrapText="1"/>
    </xf>
    <xf numFmtId="1" fontId="5" fillId="0" borderId="332" xfId="0" applyNumberFormat="1" applyFont="1" applyBorder="1" applyAlignment="1">
      <alignment horizontal="right"/>
    </xf>
    <xf numFmtId="1" fontId="5" fillId="7" borderId="330" xfId="0" applyNumberFormat="1" applyFont="1" applyFill="1" applyBorder="1"/>
    <xf numFmtId="1" fontId="5" fillId="7" borderId="332" xfId="0" applyNumberFormat="1" applyFont="1" applyFill="1" applyBorder="1"/>
    <xf numFmtId="1" fontId="5" fillId="6" borderId="330" xfId="0" applyNumberFormat="1" applyFont="1" applyFill="1" applyBorder="1" applyProtection="1">
      <protection locked="0"/>
    </xf>
    <xf numFmtId="1" fontId="5" fillId="6" borderId="332" xfId="0" applyNumberFormat="1" applyFont="1" applyFill="1" applyBorder="1" applyProtection="1">
      <protection locked="0"/>
    </xf>
    <xf numFmtId="1" fontId="5" fillId="6" borderId="333" xfId="0" applyNumberFormat="1" applyFont="1" applyFill="1" applyBorder="1" applyProtection="1">
      <protection locked="0"/>
    </xf>
    <xf numFmtId="1" fontId="5" fillId="6" borderId="329" xfId="0" applyNumberFormat="1" applyFont="1" applyFill="1" applyBorder="1" applyProtection="1">
      <protection locked="0"/>
    </xf>
    <xf numFmtId="1" fontId="5" fillId="6" borderId="334" xfId="0" applyNumberFormat="1" applyFont="1" applyFill="1" applyBorder="1" applyProtection="1">
      <protection locked="0"/>
    </xf>
    <xf numFmtId="1" fontId="5" fillId="6" borderId="332" xfId="0" applyNumberFormat="1" applyFont="1" applyFill="1" applyBorder="1" applyAlignment="1" applyProtection="1">
      <alignment wrapText="1"/>
      <protection locked="0"/>
    </xf>
    <xf numFmtId="1" fontId="5" fillId="0" borderId="335" xfId="0" applyNumberFormat="1" applyFont="1" applyBorder="1" applyAlignment="1" applyProtection="1">
      <alignment horizontal="left" vertical="center" wrapText="1"/>
      <protection hidden="1"/>
    </xf>
    <xf numFmtId="1" fontId="5" fillId="0" borderId="336" xfId="0" applyNumberFormat="1" applyFont="1" applyBorder="1" applyAlignment="1">
      <alignment horizontal="right" wrapText="1"/>
    </xf>
    <xf numFmtId="1" fontId="5" fillId="0" borderId="337" xfId="0" applyNumberFormat="1" applyFont="1" applyBorder="1" applyAlignment="1">
      <alignment horizontal="right" wrapText="1"/>
    </xf>
    <xf numFmtId="1" fontId="5" fillId="0" borderId="338" xfId="0" applyNumberFormat="1" applyFont="1" applyBorder="1" applyAlignment="1">
      <alignment horizontal="right"/>
    </xf>
    <xf numFmtId="1" fontId="5" fillId="7" borderId="336" xfId="0" applyNumberFormat="1" applyFont="1" applyFill="1" applyBorder="1"/>
    <xf numFmtId="1" fontId="5" fillId="7" borderId="338" xfId="0" applyNumberFormat="1" applyFont="1" applyFill="1" applyBorder="1"/>
    <xf numFmtId="1" fontId="5" fillId="6" borderId="336" xfId="0" applyNumberFormat="1" applyFont="1" applyFill="1" applyBorder="1" applyProtection="1">
      <protection locked="0"/>
    </xf>
    <xf numFmtId="1" fontId="5" fillId="6" borderId="339" xfId="0" applyNumberFormat="1" applyFont="1" applyFill="1" applyBorder="1" applyProtection="1">
      <protection locked="0"/>
    </xf>
    <xf numFmtId="1" fontId="5" fillId="7" borderId="335" xfId="0" applyNumberFormat="1" applyFont="1" applyFill="1" applyBorder="1"/>
    <xf numFmtId="1" fontId="5" fillId="7" borderId="339" xfId="0" applyNumberFormat="1" applyFont="1" applyFill="1" applyBorder="1"/>
    <xf numFmtId="1" fontId="5" fillId="7" borderId="340" xfId="0" applyNumberFormat="1" applyFont="1" applyFill="1" applyBorder="1"/>
    <xf numFmtId="1" fontId="5" fillId="6" borderId="338" xfId="0" applyNumberFormat="1" applyFont="1" applyFill="1" applyBorder="1" applyAlignment="1" applyProtection="1">
      <alignment wrapText="1"/>
      <protection locked="0"/>
    </xf>
    <xf numFmtId="1" fontId="5" fillId="6" borderId="340" xfId="0" applyNumberFormat="1" applyFont="1" applyFill="1" applyBorder="1" applyProtection="1">
      <protection locked="0"/>
    </xf>
    <xf numFmtId="1" fontId="2" fillId="2" borderId="343" xfId="0" applyNumberFormat="1" applyFont="1" applyFill="1" applyBorder="1" applyAlignment="1" applyProtection="1">
      <alignment wrapText="1"/>
      <protection hidden="1"/>
    </xf>
    <xf numFmtId="1" fontId="5" fillId="0" borderId="343" xfId="0" applyNumberFormat="1" applyFont="1" applyBorder="1" applyProtection="1">
      <protection hidden="1"/>
    </xf>
    <xf numFmtId="1" fontId="5" fillId="0" borderId="327" xfId="0" applyNumberFormat="1" applyFont="1" applyBorder="1" applyAlignment="1" applyProtection="1">
      <alignment horizontal="center" vertical="center" wrapText="1"/>
      <protection hidden="1"/>
    </xf>
    <xf numFmtId="1" fontId="5" fillId="0" borderId="344" xfId="0" applyNumberFormat="1" applyFont="1" applyBorder="1" applyAlignment="1" applyProtection="1">
      <alignment horizontal="center" vertical="center" wrapText="1"/>
      <protection hidden="1"/>
    </xf>
    <xf numFmtId="1" fontId="5" fillId="0" borderId="345" xfId="0" applyNumberFormat="1" applyFont="1" applyBorder="1" applyAlignment="1" applyProtection="1">
      <alignment horizontal="center" vertical="center" wrapText="1"/>
      <protection hidden="1"/>
    </xf>
    <xf numFmtId="1" fontId="5" fillId="0" borderId="346" xfId="0" applyNumberFormat="1" applyFont="1" applyBorder="1" applyAlignment="1" applyProtection="1">
      <alignment horizontal="center" vertical="center" wrapText="1"/>
      <protection hidden="1"/>
    </xf>
    <xf numFmtId="1" fontId="5" fillId="6" borderId="336" xfId="0" applyNumberFormat="1" applyFont="1" applyFill="1" applyBorder="1" applyAlignment="1" applyProtection="1">
      <alignment wrapText="1"/>
      <protection locked="0"/>
    </xf>
    <xf numFmtId="1" fontId="5" fillId="6" borderId="339" xfId="0" applyNumberFormat="1" applyFont="1" applyFill="1" applyBorder="1" applyAlignment="1" applyProtection="1">
      <alignment wrapText="1"/>
      <protection locked="0"/>
    </xf>
    <xf numFmtId="1" fontId="5" fillId="6" borderId="340" xfId="0" applyNumberFormat="1" applyFont="1" applyFill="1" applyBorder="1" applyAlignment="1" applyProtection="1">
      <alignment wrapText="1"/>
      <protection locked="0"/>
    </xf>
    <xf numFmtId="1" fontId="5" fillId="6" borderId="348" xfId="0" applyNumberFormat="1" applyFont="1" applyFill="1" applyBorder="1" applyAlignment="1" applyProtection="1">
      <alignment wrapText="1"/>
      <protection locked="0"/>
    </xf>
    <xf numFmtId="1" fontId="2" fillId="2" borderId="349" xfId="0" applyNumberFormat="1" applyFont="1" applyFill="1" applyBorder="1" applyAlignment="1" applyProtection="1">
      <alignment wrapText="1"/>
      <protection hidden="1"/>
    </xf>
    <xf numFmtId="1" fontId="5" fillId="0" borderId="349" xfId="0" applyNumberFormat="1" applyFont="1" applyBorder="1" applyProtection="1">
      <protection hidden="1"/>
    </xf>
    <xf numFmtId="1" fontId="5" fillId="2" borderId="350" xfId="0" applyNumberFormat="1" applyFont="1" applyFill="1" applyBorder="1" applyProtection="1">
      <protection hidden="1"/>
    </xf>
    <xf numFmtId="1" fontId="5" fillId="2" borderId="349" xfId="0" applyNumberFormat="1" applyFont="1" applyFill="1" applyBorder="1" applyProtection="1">
      <protection hidden="1"/>
    </xf>
    <xf numFmtId="1" fontId="5" fillId="2" borderId="351" xfId="0" applyNumberFormat="1" applyFont="1" applyFill="1" applyBorder="1"/>
    <xf numFmtId="1" fontId="5" fillId="2" borderId="352" xfId="0" applyNumberFormat="1" applyFont="1" applyFill="1" applyBorder="1" applyAlignment="1" applyProtection="1">
      <alignment wrapText="1"/>
      <protection hidden="1"/>
    </xf>
    <xf numFmtId="1" fontId="7" fillId="2" borderId="352" xfId="0" applyNumberFormat="1" applyFont="1" applyFill="1" applyBorder="1" applyProtection="1">
      <protection hidden="1"/>
    </xf>
    <xf numFmtId="1" fontId="3" fillId="0" borderId="349" xfId="0" applyNumberFormat="1" applyFont="1" applyBorder="1"/>
    <xf numFmtId="1" fontId="3" fillId="2" borderId="349" xfId="0" applyNumberFormat="1" applyFont="1" applyFill="1" applyBorder="1"/>
    <xf numFmtId="1" fontId="5" fillId="6" borderId="347" xfId="0" applyNumberFormat="1" applyFont="1" applyFill="1" applyBorder="1" applyAlignment="1" applyProtection="1">
      <alignment horizontal="right" wrapText="1"/>
      <protection locked="0"/>
    </xf>
    <xf numFmtId="1" fontId="5" fillId="6" borderId="336" xfId="0" applyNumberFormat="1" applyFont="1" applyFill="1" applyBorder="1" applyAlignment="1" applyProtection="1">
      <alignment horizontal="right"/>
      <protection locked="0"/>
    </xf>
    <xf numFmtId="1" fontId="5" fillId="6" borderId="338" xfId="0" applyNumberFormat="1" applyFont="1" applyFill="1" applyBorder="1" applyAlignment="1" applyProtection="1">
      <alignment horizontal="right"/>
      <protection locked="0"/>
    </xf>
    <xf numFmtId="1" fontId="3" fillId="0" borderId="353" xfId="0" applyNumberFormat="1" applyFont="1" applyBorder="1"/>
    <xf numFmtId="1" fontId="3" fillId="2" borderId="353" xfId="0" applyNumberFormat="1" applyFont="1" applyFill="1" applyBorder="1"/>
    <xf numFmtId="1" fontId="3" fillId="0" borderId="350" xfId="0" applyNumberFormat="1" applyFont="1" applyBorder="1"/>
    <xf numFmtId="1" fontId="5" fillId="0" borderId="355" xfId="0" applyNumberFormat="1" applyFont="1" applyBorder="1" applyProtection="1">
      <protection hidden="1"/>
    </xf>
    <xf numFmtId="1" fontId="5" fillId="0" borderId="301" xfId="0" applyNumberFormat="1" applyFont="1" applyBorder="1" applyAlignment="1" applyProtection="1">
      <alignment horizontal="center" vertical="center" wrapText="1"/>
      <protection hidden="1"/>
    </xf>
    <xf numFmtId="1" fontId="5" fillId="6" borderId="347" xfId="0" applyNumberFormat="1" applyFont="1" applyFill="1" applyBorder="1" applyProtection="1">
      <protection locked="0"/>
    </xf>
    <xf numFmtId="1" fontId="5" fillId="6" borderId="338" xfId="0" applyNumberFormat="1" applyFont="1" applyFill="1" applyBorder="1" applyProtection="1">
      <protection locked="0"/>
    </xf>
    <xf numFmtId="1" fontId="5" fillId="0" borderId="354" xfId="0" applyNumberFormat="1" applyFont="1" applyBorder="1" applyAlignment="1" applyProtection="1">
      <alignment horizontal="center" vertical="center" wrapText="1"/>
      <protection hidden="1"/>
    </xf>
    <xf numFmtId="1" fontId="5" fillId="2" borderId="341" xfId="0" applyNumberFormat="1" applyFont="1" applyFill="1" applyBorder="1" applyAlignment="1">
      <alignment wrapText="1"/>
    </xf>
    <xf numFmtId="1" fontId="5" fillId="2" borderId="327" xfId="0" applyNumberFormat="1" applyFont="1" applyFill="1" applyBorder="1" applyAlignment="1">
      <alignment wrapText="1"/>
    </xf>
    <xf numFmtId="1" fontId="5" fillId="2" borderId="301" xfId="0" applyNumberFormat="1" applyFont="1" applyFill="1" applyBorder="1" applyAlignment="1">
      <alignment wrapText="1"/>
    </xf>
    <xf numFmtId="1" fontId="5" fillId="2" borderId="355" xfId="0" applyNumberFormat="1" applyFont="1" applyFill="1" applyBorder="1" applyProtection="1">
      <protection hidden="1"/>
    </xf>
    <xf numFmtId="1" fontId="5" fillId="2" borderId="301" xfId="0" applyNumberFormat="1" applyFont="1" applyFill="1" applyBorder="1" applyProtection="1">
      <protection hidden="1"/>
    </xf>
    <xf numFmtId="1" fontId="5" fillId="0" borderId="341" xfId="0" applyNumberFormat="1" applyFont="1" applyBorder="1" applyAlignment="1">
      <alignment horizontal="center" vertical="center"/>
    </xf>
    <xf numFmtId="1" fontId="5" fillId="0" borderId="346" xfId="0" applyNumberFormat="1" applyFont="1" applyBorder="1" applyAlignment="1">
      <alignment horizontal="center" vertical="center"/>
    </xf>
    <xf numFmtId="1" fontId="5" fillId="0" borderId="327" xfId="0" applyNumberFormat="1" applyFont="1" applyBorder="1" applyAlignment="1">
      <alignment horizontal="center" vertical="center" wrapText="1"/>
    </xf>
    <xf numFmtId="1" fontId="5" fillId="0" borderId="301" xfId="0" applyNumberFormat="1" applyFont="1" applyBorder="1" applyAlignment="1">
      <alignment horizontal="center" vertical="center" wrapText="1"/>
    </xf>
    <xf numFmtId="1" fontId="5" fillId="0" borderId="347" xfId="0" applyNumberFormat="1" applyFont="1" applyBorder="1" applyAlignment="1">
      <alignment horizontal="left" vertical="center" wrapText="1"/>
    </xf>
    <xf numFmtId="1" fontId="5" fillId="0" borderId="347" xfId="0" applyNumberFormat="1" applyFont="1" applyBorder="1" applyAlignment="1">
      <alignment horizontal="right" wrapText="1"/>
    </xf>
    <xf numFmtId="1" fontId="5" fillId="0" borderId="348" xfId="0" applyNumberFormat="1" applyFont="1" applyBorder="1" applyAlignment="1">
      <alignment horizontal="right" wrapText="1"/>
    </xf>
    <xf numFmtId="1" fontId="5" fillId="6" borderId="356" xfId="0" applyNumberFormat="1" applyFont="1" applyFill="1" applyBorder="1" applyAlignment="1" applyProtection="1">
      <alignment horizontal="right"/>
      <protection locked="0"/>
    </xf>
    <xf numFmtId="1" fontId="5" fillId="6" borderId="335" xfId="0" applyNumberFormat="1" applyFont="1" applyFill="1" applyBorder="1" applyAlignment="1" applyProtection="1">
      <alignment horizontal="right"/>
      <protection locked="0"/>
    </xf>
    <xf numFmtId="1" fontId="3" fillId="0" borderId="357" xfId="0" applyNumberFormat="1" applyFont="1" applyBorder="1"/>
    <xf numFmtId="1" fontId="5" fillId="0" borderId="341" xfId="0" applyNumberFormat="1" applyFont="1" applyBorder="1" applyAlignment="1">
      <alignment horizontal="left" vertical="center" wrapText="1"/>
    </xf>
    <xf numFmtId="1" fontId="5" fillId="0" borderId="341" xfId="0" applyNumberFormat="1" applyFont="1" applyBorder="1" applyAlignment="1">
      <alignment horizontal="right" wrapText="1"/>
    </xf>
    <xf numFmtId="1" fontId="5" fillId="0" borderId="346" xfId="0" applyNumberFormat="1" applyFont="1" applyBorder="1" applyAlignment="1">
      <alignment horizontal="right" wrapText="1"/>
    </xf>
    <xf numFmtId="1" fontId="5" fillId="0" borderId="301" xfId="0" applyNumberFormat="1" applyFont="1" applyBorder="1" applyAlignment="1">
      <alignment horizontal="right"/>
    </xf>
    <xf numFmtId="1" fontId="5" fillId="6" borderId="327" xfId="0" applyNumberFormat="1" applyFont="1" applyFill="1" applyBorder="1" applyAlignment="1" applyProtection="1">
      <alignment horizontal="right"/>
      <protection locked="0"/>
    </xf>
    <xf numFmtId="1" fontId="5" fillId="6" borderId="301" xfId="0" applyNumberFormat="1" applyFont="1" applyFill="1" applyBorder="1" applyAlignment="1" applyProtection="1">
      <alignment horizontal="right"/>
      <protection locked="0"/>
    </xf>
    <xf numFmtId="1" fontId="5" fillId="6" borderId="344" xfId="0" applyNumberFormat="1" applyFont="1" applyFill="1" applyBorder="1" applyAlignment="1" applyProtection="1">
      <alignment horizontal="right"/>
      <protection locked="0"/>
    </xf>
    <xf numFmtId="1" fontId="5" fillId="6" borderId="354" xfId="0" applyNumberFormat="1" applyFont="1" applyFill="1" applyBorder="1" applyAlignment="1" applyProtection="1">
      <alignment horizontal="right"/>
      <protection locked="0"/>
    </xf>
    <xf numFmtId="1" fontId="5" fillId="6" borderId="345" xfId="0" applyNumberFormat="1" applyFont="1" applyFill="1" applyBorder="1" applyAlignment="1" applyProtection="1">
      <alignment horizontal="right"/>
      <protection locked="0"/>
    </xf>
    <xf numFmtId="1" fontId="5" fillId="0" borderId="327" xfId="0" applyNumberFormat="1" applyFont="1" applyBorder="1" applyAlignment="1">
      <alignment horizontal="center" vertical="center"/>
    </xf>
    <xf numFmtId="1" fontId="5" fillId="0" borderId="342" xfId="0" applyNumberFormat="1" applyFont="1" applyBorder="1" applyAlignment="1">
      <alignment horizontal="center" vertical="center"/>
    </xf>
    <xf numFmtId="0" fontId="8" fillId="0" borderId="341" xfId="0" applyFont="1" applyBorder="1"/>
    <xf numFmtId="1" fontId="5" fillId="6" borderId="342" xfId="0" applyNumberFormat="1" applyFont="1" applyFill="1" applyBorder="1" applyAlignment="1" applyProtection="1">
      <alignment horizontal="right"/>
      <protection locked="0"/>
    </xf>
    <xf numFmtId="1" fontId="5" fillId="6" borderId="359" xfId="0" applyNumberFormat="1" applyFont="1" applyFill="1" applyBorder="1" applyAlignment="1" applyProtection="1">
      <alignment horizontal="right"/>
      <protection locked="0"/>
    </xf>
    <xf numFmtId="1" fontId="12" fillId="0" borderId="360" xfId="0" applyNumberFormat="1" applyFont="1" applyBorder="1" applyAlignment="1">
      <alignment horizontal="center" vertical="center" wrapText="1"/>
    </xf>
    <xf numFmtId="1" fontId="5" fillId="0" borderId="344" xfId="0" applyNumberFormat="1" applyFont="1" applyBorder="1" applyAlignment="1">
      <alignment horizontal="center" vertical="center" wrapText="1"/>
    </xf>
    <xf numFmtId="1" fontId="5" fillId="0" borderId="346" xfId="0" applyNumberFormat="1" applyFont="1" applyBorder="1" applyAlignment="1">
      <alignment horizontal="center" vertical="center" wrapText="1"/>
    </xf>
    <xf numFmtId="1" fontId="5" fillId="0" borderId="328" xfId="0" applyNumberFormat="1" applyFont="1" applyBorder="1" applyAlignment="1">
      <alignment horizontal="center" vertical="center" wrapText="1"/>
    </xf>
    <xf numFmtId="1" fontId="5" fillId="0" borderId="341" xfId="0" applyNumberFormat="1" applyFont="1" applyBorder="1" applyAlignment="1">
      <alignment vertical="center" wrapText="1"/>
    </xf>
    <xf numFmtId="1" fontId="12" fillId="0" borderId="341" xfId="0" applyNumberFormat="1" applyFont="1" applyBorder="1" applyAlignment="1">
      <alignment horizontal="right" vertical="center" wrapText="1"/>
    </xf>
    <xf numFmtId="1" fontId="5" fillId="6" borderId="346" xfId="0" applyNumberFormat="1" applyFont="1" applyFill="1" applyBorder="1" applyAlignment="1" applyProtection="1">
      <alignment horizontal="right"/>
      <protection locked="0"/>
    </xf>
    <xf numFmtId="1" fontId="5" fillId="0" borderId="335" xfId="0" applyNumberFormat="1" applyFont="1" applyBorder="1" applyAlignment="1">
      <alignment vertical="center" wrapText="1"/>
    </xf>
    <xf numFmtId="1" fontId="5" fillId="0" borderId="361" xfId="0" applyNumberFormat="1" applyFont="1" applyBorder="1" applyAlignment="1">
      <alignment horizontal="right" wrapText="1"/>
    </xf>
    <xf numFmtId="1" fontId="5" fillId="6" borderId="356" xfId="0" applyNumberFormat="1" applyFont="1" applyFill="1" applyBorder="1" applyProtection="1">
      <protection locked="0"/>
    </xf>
    <xf numFmtId="1" fontId="5" fillId="6" borderId="335" xfId="0" applyNumberFormat="1" applyFont="1" applyFill="1" applyBorder="1" applyProtection="1">
      <protection locked="0"/>
    </xf>
    <xf numFmtId="1" fontId="5" fillId="6" borderId="362" xfId="0" applyNumberFormat="1" applyFont="1" applyFill="1" applyBorder="1" applyProtection="1">
      <protection locked="0"/>
    </xf>
    <xf numFmtId="1" fontId="5" fillId="0" borderId="341" xfId="0" applyNumberFormat="1" applyFont="1" applyBorder="1" applyAlignment="1">
      <alignment horizontal="center"/>
    </xf>
    <xf numFmtId="1" fontId="5" fillId="0" borderId="327" xfId="0" applyNumberFormat="1" applyFont="1" applyBorder="1" applyAlignment="1">
      <alignment horizontal="right"/>
    </xf>
    <xf numFmtId="1" fontId="5" fillId="0" borderId="328" xfId="0" applyNumberFormat="1" applyFont="1" applyBorder="1" applyAlignment="1">
      <alignment horizontal="right"/>
    </xf>
    <xf numFmtId="1" fontId="5" fillId="0" borderId="327" xfId="0" applyNumberFormat="1" applyFont="1" applyBorder="1"/>
    <xf numFmtId="1" fontId="5" fillId="0" borderId="301" xfId="0" applyNumberFormat="1" applyFont="1" applyBorder="1"/>
    <xf numFmtId="1" fontId="5" fillId="0" borderId="344" xfId="0" applyNumberFormat="1" applyFont="1" applyBorder="1"/>
    <xf numFmtId="1" fontId="5" fillId="0" borderId="354" xfId="0" applyNumberFormat="1" applyFont="1" applyBorder="1"/>
    <xf numFmtId="1" fontId="5" fillId="0" borderId="345" xfId="0" applyNumberFormat="1" applyFont="1" applyBorder="1"/>
    <xf numFmtId="1" fontId="5" fillId="5" borderId="335" xfId="0" applyNumberFormat="1" applyFont="1" applyFill="1" applyBorder="1" applyAlignment="1">
      <alignment vertical="center" wrapText="1"/>
    </xf>
    <xf numFmtId="1" fontId="5" fillId="5" borderId="336" xfId="0" applyNumberFormat="1" applyFont="1" applyFill="1" applyBorder="1" applyAlignment="1">
      <alignment horizontal="right" wrapText="1"/>
    </xf>
    <xf numFmtId="1" fontId="5" fillId="5" borderId="361" xfId="0" applyNumberFormat="1" applyFont="1" applyFill="1" applyBorder="1" applyAlignment="1">
      <alignment horizontal="right" wrapText="1"/>
    </xf>
    <xf numFmtId="1" fontId="5" fillId="5" borderId="338" xfId="0" applyNumberFormat="1" applyFont="1" applyFill="1" applyBorder="1" applyAlignment="1">
      <alignment horizontal="right"/>
    </xf>
    <xf numFmtId="1" fontId="5" fillId="5" borderId="341" xfId="0" applyNumberFormat="1" applyFont="1" applyFill="1" applyBorder="1" applyAlignment="1">
      <alignment horizontal="center"/>
    </xf>
    <xf numFmtId="1" fontId="5" fillId="5" borderId="327" xfId="0" applyNumberFormat="1" applyFont="1" applyFill="1" applyBorder="1" applyAlignment="1">
      <alignment horizontal="right"/>
    </xf>
    <xf numFmtId="1" fontId="5" fillId="5" borderId="328" xfId="0" applyNumberFormat="1" applyFont="1" applyFill="1" applyBorder="1" applyAlignment="1">
      <alignment horizontal="right"/>
    </xf>
    <xf numFmtId="1" fontId="5" fillId="5" borderId="301" xfId="0" applyNumberFormat="1" applyFont="1" applyFill="1" applyBorder="1" applyAlignment="1">
      <alignment horizontal="right"/>
    </xf>
    <xf numFmtId="1" fontId="5" fillId="5" borderId="327" xfId="0" applyNumberFormat="1" applyFont="1" applyFill="1" applyBorder="1"/>
    <xf numFmtId="1" fontId="5" fillId="5" borderId="301" xfId="0" applyNumberFormat="1" applyFont="1" applyFill="1" applyBorder="1"/>
    <xf numFmtId="1" fontId="5" fillId="5" borderId="344" xfId="0" applyNumberFormat="1" applyFont="1" applyFill="1" applyBorder="1"/>
    <xf numFmtId="1" fontId="5" fillId="5" borderId="354" xfId="0" applyNumberFormat="1" applyFont="1" applyFill="1" applyBorder="1"/>
    <xf numFmtId="1" fontId="5" fillId="5" borderId="345" xfId="0" applyNumberFormat="1" applyFont="1" applyFill="1" applyBorder="1"/>
    <xf numFmtId="1" fontId="5" fillId="5" borderId="341" xfId="0" applyNumberFormat="1" applyFont="1" applyFill="1" applyBorder="1"/>
    <xf numFmtId="1" fontId="5" fillId="0" borderId="327" xfId="0" applyNumberFormat="1" applyFont="1" applyBorder="1" applyAlignment="1">
      <alignment horizontal="right" wrapText="1"/>
    </xf>
    <xf numFmtId="1" fontId="5" fillId="0" borderId="328" xfId="0" applyNumberFormat="1" applyFont="1" applyBorder="1" applyAlignment="1">
      <alignment horizontal="right" wrapText="1"/>
    </xf>
    <xf numFmtId="1" fontId="5" fillId="6" borderId="327" xfId="0" applyNumberFormat="1" applyFont="1" applyFill="1" applyBorder="1" applyProtection="1">
      <protection locked="0"/>
    </xf>
    <xf numFmtId="1" fontId="5" fillId="6" borderId="301" xfId="0" applyNumberFormat="1" applyFont="1" applyFill="1" applyBorder="1" applyProtection="1">
      <protection locked="0"/>
    </xf>
    <xf numFmtId="1" fontId="5" fillId="6" borderId="344" xfId="0" applyNumberFormat="1" applyFont="1" applyFill="1" applyBorder="1" applyProtection="1">
      <protection locked="0"/>
    </xf>
    <xf numFmtId="1" fontId="5" fillId="6" borderId="354" xfId="0" applyNumberFormat="1" applyFont="1" applyFill="1" applyBorder="1" applyProtection="1">
      <protection locked="0"/>
    </xf>
    <xf numFmtId="1" fontId="5" fillId="6" borderId="345" xfId="0" applyNumberFormat="1" applyFont="1" applyFill="1" applyBorder="1" applyProtection="1">
      <protection locked="0"/>
    </xf>
    <xf numFmtId="1" fontId="5" fillId="0" borderId="341" xfId="0" applyNumberFormat="1" applyFont="1" applyBorder="1" applyAlignment="1">
      <alignment horizontal="center" vertical="center" wrapText="1"/>
    </xf>
    <xf numFmtId="1" fontId="5" fillId="5" borderId="349" xfId="0" applyNumberFormat="1" applyFont="1" applyFill="1" applyBorder="1"/>
    <xf numFmtId="1" fontId="5" fillId="0" borderId="349" xfId="0" applyNumberFormat="1" applyFont="1" applyBorder="1" applyAlignment="1">
      <alignment horizontal="center" vertical="center"/>
    </xf>
    <xf numFmtId="1" fontId="3" fillId="5" borderId="349" xfId="0" applyNumberFormat="1" applyFont="1" applyFill="1" applyBorder="1"/>
    <xf numFmtId="1" fontId="5" fillId="0" borderId="363" xfId="0" applyNumberFormat="1" applyFont="1" applyBorder="1" applyAlignment="1">
      <alignment horizontal="left" vertical="center" wrapText="1"/>
    </xf>
    <xf numFmtId="1" fontId="5" fillId="0" borderId="363" xfId="0" applyNumberFormat="1" applyFont="1" applyBorder="1" applyAlignment="1">
      <alignment horizontal="right" vertical="center" wrapText="1"/>
    </xf>
    <xf numFmtId="1" fontId="5" fillId="0" borderId="348" xfId="0" applyNumberFormat="1" applyFont="1" applyBorder="1"/>
    <xf numFmtId="1" fontId="5" fillId="0" borderId="361" xfId="0" applyNumberFormat="1" applyFont="1" applyBorder="1"/>
    <xf numFmtId="1" fontId="5" fillId="0" borderId="338" xfId="0" applyNumberFormat="1" applyFont="1" applyBorder="1"/>
    <xf numFmtId="1" fontId="5" fillId="5" borderId="343" xfId="0" applyNumberFormat="1" applyFont="1" applyFill="1" applyBorder="1"/>
    <xf numFmtId="1" fontId="5" fillId="0" borderId="343" xfId="0" applyNumberFormat="1" applyFont="1" applyBorder="1" applyAlignment="1">
      <alignment horizontal="center" vertical="center"/>
    </xf>
    <xf numFmtId="1" fontId="3" fillId="5" borderId="343" xfId="0" applyNumberFormat="1" applyFont="1" applyFill="1" applyBorder="1"/>
    <xf numFmtId="0" fontId="8" fillId="0" borderId="341" xfId="0" applyFont="1" applyBorder="1" applyAlignment="1">
      <alignment horizontal="center"/>
    </xf>
    <xf numFmtId="1" fontId="8" fillId="0" borderId="341" xfId="0" applyNumberFormat="1" applyFont="1" applyBorder="1"/>
    <xf numFmtId="1" fontId="8" fillId="0" borderId="301" xfId="0" applyNumberFormat="1" applyFont="1" applyBorder="1"/>
    <xf numFmtId="1" fontId="8" fillId="0" borderId="346" xfId="0" applyNumberFormat="1" applyFont="1" applyBorder="1"/>
    <xf numFmtId="1" fontId="5" fillId="5" borderId="346" xfId="0" applyNumberFormat="1" applyFont="1" applyFill="1" applyBorder="1"/>
    <xf numFmtId="1" fontId="5" fillId="5" borderId="355" xfId="0" applyNumberFormat="1" applyFont="1" applyFill="1" applyBorder="1"/>
    <xf numFmtId="1" fontId="5" fillId="0" borderId="368" xfId="0" applyNumberFormat="1" applyFont="1" applyBorder="1" applyAlignment="1">
      <alignment horizontal="center" vertical="center" wrapText="1"/>
    </xf>
    <xf numFmtId="1" fontId="5" fillId="0" borderId="369" xfId="0" applyNumberFormat="1" applyFont="1" applyBorder="1" applyAlignment="1">
      <alignment horizontal="center" vertical="center" wrapText="1"/>
    </xf>
    <xf numFmtId="9" fontId="5" fillId="0" borderId="366" xfId="1" applyFont="1" applyBorder="1" applyAlignment="1">
      <alignment horizontal="center" vertical="center" wrapText="1"/>
    </xf>
    <xf numFmtId="0" fontId="5" fillId="0" borderId="368" xfId="0" applyFont="1" applyBorder="1" applyAlignment="1">
      <alignment horizontal="center" vertical="center" wrapText="1"/>
    </xf>
    <xf numFmtId="0" fontId="5" fillId="0" borderId="369" xfId="0" applyFont="1" applyBorder="1" applyAlignment="1">
      <alignment horizontal="center" vertical="center" wrapText="1"/>
    </xf>
    <xf numFmtId="0" fontId="5" fillId="0" borderId="366" xfId="0" applyFont="1" applyBorder="1" applyAlignment="1">
      <alignment horizontal="center" vertical="center" wrapText="1"/>
    </xf>
    <xf numFmtId="1" fontId="5" fillId="6" borderId="370" xfId="0" applyNumberFormat="1" applyFont="1" applyFill="1" applyBorder="1" applyProtection="1">
      <protection locked="0"/>
    </xf>
    <xf numFmtId="1" fontId="5" fillId="0" borderId="371" xfId="0" applyNumberFormat="1" applyFont="1" applyBorder="1"/>
    <xf numFmtId="1" fontId="5" fillId="6" borderId="372" xfId="0" applyNumberFormat="1" applyFont="1" applyFill="1" applyBorder="1" applyProtection="1">
      <protection locked="0"/>
    </xf>
    <xf numFmtId="1" fontId="5" fillId="6" borderId="371" xfId="0" applyNumberFormat="1" applyFont="1" applyFill="1" applyBorder="1" applyProtection="1">
      <protection locked="0"/>
    </xf>
    <xf numFmtId="1" fontId="5" fillId="6" borderId="373" xfId="0" applyNumberFormat="1" applyFont="1" applyFill="1" applyBorder="1" applyProtection="1">
      <protection locked="0"/>
    </xf>
    <xf numFmtId="1" fontId="5" fillId="6" borderId="374" xfId="0" applyNumberFormat="1" applyFont="1" applyFill="1" applyBorder="1" applyProtection="1">
      <protection locked="0"/>
    </xf>
    <xf numFmtId="1" fontId="8" fillId="5" borderId="327" xfId="0" applyNumberFormat="1" applyFont="1" applyFill="1" applyBorder="1"/>
    <xf numFmtId="1" fontId="5" fillId="5" borderId="328" xfId="0" applyNumberFormat="1" applyFont="1" applyFill="1" applyBorder="1"/>
    <xf numFmtId="1" fontId="5" fillId="2" borderId="343" xfId="0" applyNumberFormat="1" applyFont="1" applyFill="1" applyBorder="1"/>
    <xf numFmtId="1" fontId="5" fillId="0" borderId="343" xfId="0" applyNumberFormat="1" applyFont="1" applyBorder="1"/>
    <xf numFmtId="1" fontId="5" fillId="0" borderId="366" xfId="0" applyNumberFormat="1" applyFont="1" applyBorder="1" applyAlignment="1">
      <alignment horizontal="center" vertical="center" wrapText="1"/>
    </xf>
    <xf numFmtId="1" fontId="5" fillId="0" borderId="376" xfId="0" applyNumberFormat="1" applyFont="1" applyBorder="1" applyAlignment="1">
      <alignment horizontal="center" vertical="center" wrapText="1"/>
    </xf>
    <xf numFmtId="1" fontId="5" fillId="0" borderId="375" xfId="0" applyNumberFormat="1" applyFont="1" applyBorder="1" applyAlignment="1">
      <alignment horizontal="center" vertical="center" wrapText="1"/>
    </xf>
    <xf numFmtId="1" fontId="5" fillId="0" borderId="368" xfId="0" applyNumberFormat="1" applyFont="1" applyBorder="1" applyAlignment="1">
      <alignment horizontal="right" wrapText="1"/>
    </xf>
    <xf numFmtId="1" fontId="5" fillId="0" borderId="369" xfId="0" applyNumberFormat="1" applyFont="1" applyBorder="1" applyAlignment="1">
      <alignment horizontal="right" wrapText="1"/>
    </xf>
    <xf numFmtId="1" fontId="5" fillId="0" borderId="366" xfId="0" applyNumberFormat="1" applyFont="1" applyBorder="1" applyAlignment="1">
      <alignment horizontal="right"/>
    </xf>
    <xf numFmtId="1" fontId="5" fillId="6" borderId="368" xfId="0" applyNumberFormat="1" applyFont="1" applyFill="1" applyBorder="1" applyProtection="1">
      <protection locked="0"/>
    </xf>
    <xf numFmtId="1" fontId="5" fillId="6" borderId="377" xfId="0" applyNumberFormat="1" applyFont="1" applyFill="1" applyBorder="1" applyProtection="1">
      <protection locked="0"/>
    </xf>
    <xf numFmtId="1" fontId="5" fillId="6" borderId="365" xfId="0" applyNumberFormat="1" applyFont="1" applyFill="1" applyBorder="1" applyProtection="1">
      <protection locked="0"/>
    </xf>
    <xf numFmtId="1" fontId="5" fillId="6" borderId="378" xfId="0" applyNumberFormat="1" applyFont="1" applyFill="1" applyBorder="1" applyProtection="1">
      <protection locked="0"/>
    </xf>
    <xf numFmtId="1" fontId="5" fillId="6" borderId="366" xfId="0" applyNumberFormat="1" applyFont="1" applyFill="1" applyBorder="1" applyAlignment="1" applyProtection="1">
      <alignment wrapText="1"/>
      <protection locked="0"/>
    </xf>
    <xf numFmtId="1" fontId="5" fillId="0" borderId="379" xfId="0" applyNumberFormat="1" applyFont="1" applyBorder="1" applyAlignment="1" applyProtection="1">
      <alignment horizontal="center" vertical="center" wrapText="1"/>
      <protection hidden="1"/>
    </xf>
    <xf numFmtId="1" fontId="5" fillId="0" borderId="379" xfId="0" applyNumberFormat="1" applyFont="1" applyBorder="1" applyAlignment="1" applyProtection="1">
      <alignment horizontal="left" vertical="center" wrapText="1"/>
      <protection hidden="1"/>
    </xf>
    <xf numFmtId="1" fontId="5" fillId="5" borderId="380" xfId="0" applyNumberFormat="1" applyFont="1" applyFill="1" applyBorder="1" applyProtection="1">
      <protection hidden="1"/>
    </xf>
    <xf numFmtId="1" fontId="5" fillId="5" borderId="384" xfId="0" applyNumberFormat="1" applyFont="1" applyFill="1" applyBorder="1" applyProtection="1">
      <protection hidden="1"/>
    </xf>
    <xf numFmtId="1" fontId="5" fillId="0" borderId="385" xfId="0" applyNumberFormat="1" applyFont="1" applyBorder="1" applyAlignment="1" applyProtection="1">
      <alignment horizontal="center" vertical="center"/>
      <protection hidden="1"/>
    </xf>
    <xf numFmtId="1" fontId="5" fillId="0" borderId="386" xfId="0" applyNumberFormat="1" applyFont="1" applyBorder="1" applyAlignment="1" applyProtection="1">
      <alignment horizontal="center" vertical="center"/>
      <protection hidden="1"/>
    </xf>
    <xf numFmtId="1" fontId="5" fillId="0" borderId="387" xfId="0" applyNumberFormat="1" applyFont="1" applyBorder="1" applyAlignment="1" applyProtection="1">
      <alignment horizontal="left" vertical="center" wrapText="1"/>
      <protection hidden="1"/>
    </xf>
    <xf numFmtId="1" fontId="5" fillId="0" borderId="388" xfId="0" applyNumberFormat="1" applyFont="1" applyBorder="1" applyAlignment="1">
      <alignment horizontal="right" wrapText="1"/>
    </xf>
    <xf numFmtId="1" fontId="5" fillId="0" borderId="389" xfId="0" applyNumberFormat="1" applyFont="1" applyBorder="1" applyAlignment="1">
      <alignment horizontal="right" wrapText="1"/>
    </xf>
    <xf numFmtId="1" fontId="5" fillId="0" borderId="390" xfId="0" applyNumberFormat="1" applyFont="1" applyBorder="1" applyAlignment="1">
      <alignment horizontal="right"/>
    </xf>
    <xf numFmtId="1" fontId="5" fillId="7" borderId="388" xfId="0" applyNumberFormat="1" applyFont="1" applyFill="1" applyBorder="1"/>
    <xf numFmtId="1" fontId="5" fillId="7" borderId="390" xfId="0" applyNumberFormat="1" applyFont="1" applyFill="1" applyBorder="1"/>
    <xf numFmtId="1" fontId="5" fillId="6" borderId="388" xfId="0" applyNumberFormat="1" applyFont="1" applyFill="1" applyBorder="1" applyProtection="1">
      <protection locked="0"/>
    </xf>
    <xf numFmtId="1" fontId="5" fillId="6" borderId="390" xfId="0" applyNumberFormat="1" applyFont="1" applyFill="1" applyBorder="1" applyProtection="1">
      <protection locked="0"/>
    </xf>
    <xf numFmtId="1" fontId="5" fillId="6" borderId="391" xfId="0" applyNumberFormat="1" applyFont="1" applyFill="1" applyBorder="1" applyProtection="1">
      <protection locked="0"/>
    </xf>
    <xf numFmtId="1" fontId="5" fillId="6" borderId="387" xfId="0" applyNumberFormat="1" applyFont="1" applyFill="1" applyBorder="1" applyProtection="1">
      <protection locked="0"/>
    </xf>
    <xf numFmtId="1" fontId="5" fillId="6" borderId="392" xfId="0" applyNumberFormat="1" applyFont="1" applyFill="1" applyBorder="1" applyProtection="1">
      <protection locked="0"/>
    </xf>
    <xf numFmtId="1" fontId="5" fillId="6" borderId="390" xfId="0" applyNumberFormat="1" applyFont="1" applyFill="1" applyBorder="1" applyAlignment="1" applyProtection="1">
      <alignment wrapText="1"/>
      <protection locked="0"/>
    </xf>
    <xf numFmtId="1" fontId="5" fillId="0" borderId="393" xfId="0" applyNumberFormat="1" applyFont="1" applyBorder="1" applyAlignment="1" applyProtection="1">
      <alignment horizontal="left" vertical="center" wrapText="1"/>
      <protection hidden="1"/>
    </xf>
    <xf numFmtId="1" fontId="5" fillId="0" borderId="371" xfId="0" applyNumberFormat="1" applyFont="1" applyBorder="1" applyAlignment="1">
      <alignment horizontal="right" wrapText="1"/>
    </xf>
    <xf numFmtId="1" fontId="5" fillId="0" borderId="373" xfId="0" applyNumberFormat="1" applyFont="1" applyBorder="1" applyAlignment="1">
      <alignment horizontal="right" wrapText="1"/>
    </xf>
    <xf numFmtId="1" fontId="5" fillId="7" borderId="371" xfId="0" applyNumberFormat="1" applyFont="1" applyFill="1" applyBorder="1"/>
    <xf numFmtId="1" fontId="5" fillId="7" borderId="393" xfId="0" applyNumberFormat="1" applyFont="1" applyFill="1" applyBorder="1"/>
    <xf numFmtId="1" fontId="5" fillId="7" borderId="374" xfId="0" applyNumberFormat="1" applyFont="1" applyFill="1" applyBorder="1"/>
    <xf numFmtId="1" fontId="5" fillId="7" borderId="394" xfId="0" applyNumberFormat="1" applyFont="1" applyFill="1" applyBorder="1"/>
    <xf numFmtId="1" fontId="5" fillId="6" borderId="394" xfId="0" applyNumberFormat="1" applyFont="1" applyFill="1" applyBorder="1" applyProtection="1">
      <protection locked="0"/>
    </xf>
    <xf numFmtId="1" fontId="2" fillId="2" borderId="397" xfId="0" applyNumberFormat="1" applyFont="1" applyFill="1" applyBorder="1" applyAlignment="1" applyProtection="1">
      <alignment wrapText="1"/>
      <protection hidden="1"/>
    </xf>
    <xf numFmtId="1" fontId="5" fillId="0" borderId="397" xfId="0" applyNumberFormat="1" applyFont="1" applyBorder="1" applyProtection="1">
      <protection hidden="1"/>
    </xf>
    <xf numFmtId="1" fontId="5" fillId="0" borderId="385" xfId="0" applyNumberFormat="1" applyFont="1" applyBorder="1" applyAlignment="1" applyProtection="1">
      <alignment horizontal="center" vertical="center" wrapText="1"/>
      <protection hidden="1"/>
    </xf>
    <xf numFmtId="1" fontId="5" fillId="0" borderId="398" xfId="0" applyNumberFormat="1" applyFont="1" applyBorder="1" applyAlignment="1" applyProtection="1">
      <alignment horizontal="center" vertical="center" wrapText="1"/>
      <protection hidden="1"/>
    </xf>
    <xf numFmtId="1" fontId="5" fillId="0" borderId="399" xfId="0" applyNumberFormat="1" applyFont="1" applyBorder="1" applyAlignment="1" applyProtection="1">
      <alignment horizontal="center" vertical="center" wrapText="1"/>
      <protection hidden="1"/>
    </xf>
    <xf numFmtId="1" fontId="5" fillId="0" borderId="400" xfId="0" applyNumberFormat="1" applyFont="1" applyBorder="1" applyAlignment="1" applyProtection="1">
      <alignment horizontal="center" vertical="center" wrapText="1"/>
      <protection hidden="1"/>
    </xf>
    <xf numFmtId="1" fontId="5" fillId="6" borderId="371" xfId="0" applyNumberFormat="1" applyFont="1" applyFill="1" applyBorder="1" applyAlignment="1" applyProtection="1">
      <alignment wrapText="1"/>
      <protection locked="0"/>
    </xf>
    <xf numFmtId="1" fontId="5" fillId="6" borderId="374" xfId="0" applyNumberFormat="1" applyFont="1" applyFill="1" applyBorder="1" applyAlignment="1" applyProtection="1">
      <alignment wrapText="1"/>
      <protection locked="0"/>
    </xf>
    <xf numFmtId="1" fontId="5" fillId="6" borderId="394" xfId="0" applyNumberFormat="1" applyFont="1" applyFill="1" applyBorder="1" applyAlignment="1" applyProtection="1">
      <alignment wrapText="1"/>
      <protection locked="0"/>
    </xf>
    <xf numFmtId="1" fontId="5" fillId="6" borderId="372" xfId="0" applyNumberFormat="1" applyFont="1" applyFill="1" applyBorder="1" applyAlignment="1" applyProtection="1">
      <alignment wrapText="1"/>
      <protection locked="0"/>
    </xf>
    <xf numFmtId="1" fontId="5" fillId="2" borderId="401" xfId="0" applyNumberFormat="1" applyFont="1" applyFill="1" applyBorder="1" applyProtection="1">
      <protection hidden="1"/>
    </xf>
    <xf numFmtId="1" fontId="5" fillId="2" borderId="397" xfId="0" applyNumberFormat="1" applyFont="1" applyFill="1" applyBorder="1" applyProtection="1">
      <protection hidden="1"/>
    </xf>
    <xf numFmtId="1" fontId="5" fillId="2" borderId="402" xfId="0" applyNumberFormat="1" applyFont="1" applyFill="1" applyBorder="1"/>
    <xf numFmtId="1" fontId="5" fillId="2" borderId="403" xfId="0" applyNumberFormat="1" applyFont="1" applyFill="1" applyBorder="1" applyAlignment="1" applyProtection="1">
      <alignment wrapText="1"/>
      <protection hidden="1"/>
    </xf>
    <xf numFmtId="1" fontId="7" fillId="2" borderId="403" xfId="0" applyNumberFormat="1" applyFont="1" applyFill="1" applyBorder="1" applyProtection="1">
      <protection hidden="1"/>
    </xf>
    <xf numFmtId="1" fontId="3" fillId="0" borderId="397" xfId="0" applyNumberFormat="1" applyFont="1" applyBorder="1"/>
    <xf numFmtId="1" fontId="3" fillId="2" borderId="397" xfId="0" applyNumberFormat="1" applyFont="1" applyFill="1" applyBorder="1"/>
    <xf numFmtId="1" fontId="5" fillId="6" borderId="363" xfId="0" applyNumberFormat="1" applyFont="1" applyFill="1" applyBorder="1" applyAlignment="1" applyProtection="1">
      <alignment horizontal="right" wrapText="1"/>
      <protection locked="0"/>
    </xf>
    <xf numFmtId="1" fontId="5" fillId="6" borderId="371" xfId="0" applyNumberFormat="1" applyFont="1" applyFill="1" applyBorder="1" applyAlignment="1" applyProtection="1">
      <alignment horizontal="right"/>
      <protection locked="0"/>
    </xf>
    <xf numFmtId="1" fontId="5" fillId="6" borderId="390" xfId="0" applyNumberFormat="1" applyFont="1" applyFill="1" applyBorder="1" applyAlignment="1" applyProtection="1">
      <alignment horizontal="right"/>
      <protection locked="0"/>
    </xf>
    <xf numFmtId="1" fontId="3" fillId="0" borderId="404" xfId="0" applyNumberFormat="1" applyFont="1" applyBorder="1"/>
    <xf numFmtId="1" fontId="3" fillId="2" borderId="404" xfId="0" applyNumberFormat="1" applyFont="1" applyFill="1" applyBorder="1"/>
    <xf numFmtId="1" fontId="3" fillId="0" borderId="401" xfId="0" applyNumberFormat="1" applyFont="1" applyBorder="1"/>
    <xf numFmtId="1" fontId="5" fillId="0" borderId="406" xfId="0" applyNumberFormat="1" applyFont="1" applyBorder="1" applyProtection="1">
      <protection hidden="1"/>
    </xf>
    <xf numFmtId="1" fontId="5" fillId="0" borderId="366" xfId="0" applyNumberFormat="1" applyFont="1" applyBorder="1" applyAlignment="1" applyProtection="1">
      <alignment horizontal="center" vertical="center" wrapText="1"/>
      <protection hidden="1"/>
    </xf>
    <xf numFmtId="1" fontId="5" fillId="6" borderId="363" xfId="0" applyNumberFormat="1" applyFont="1" applyFill="1" applyBorder="1" applyProtection="1">
      <protection locked="0"/>
    </xf>
    <xf numFmtId="1" fontId="5" fillId="2" borderId="407" xfId="0" applyNumberFormat="1" applyFont="1" applyFill="1" applyBorder="1" applyProtection="1">
      <protection hidden="1"/>
    </xf>
    <xf numFmtId="1" fontId="5" fillId="0" borderId="407" xfId="0" applyNumberFormat="1" applyFont="1" applyBorder="1" applyProtection="1">
      <protection hidden="1"/>
    </xf>
    <xf numFmtId="1" fontId="5" fillId="0" borderId="408" xfId="0" applyNumberFormat="1" applyFont="1" applyBorder="1" applyProtection="1">
      <protection hidden="1"/>
    </xf>
    <xf numFmtId="1" fontId="3" fillId="2" borderId="407" xfId="0" applyNumberFormat="1" applyFont="1" applyFill="1" applyBorder="1"/>
    <xf numFmtId="1" fontId="5" fillId="0" borderId="405" xfId="0" applyNumberFormat="1" applyFont="1" applyBorder="1" applyAlignment="1" applyProtection="1">
      <alignment horizontal="center" vertical="center" wrapText="1"/>
      <protection hidden="1"/>
    </xf>
    <xf numFmtId="1" fontId="5" fillId="2" borderId="395" xfId="0" applyNumberFormat="1" applyFont="1" applyFill="1" applyBorder="1" applyAlignment="1">
      <alignment wrapText="1"/>
    </xf>
    <xf numFmtId="1" fontId="5" fillId="2" borderId="385" xfId="0" applyNumberFormat="1" applyFont="1" applyFill="1" applyBorder="1" applyAlignment="1">
      <alignment wrapText="1"/>
    </xf>
    <xf numFmtId="1" fontId="5" fillId="2" borderId="366" xfId="0" applyNumberFormat="1" applyFont="1" applyFill="1" applyBorder="1" applyAlignment="1">
      <alignment wrapText="1"/>
    </xf>
    <xf numFmtId="1" fontId="2" fillId="2" borderId="407" xfId="0" applyNumberFormat="1" applyFont="1" applyFill="1" applyBorder="1" applyAlignment="1" applyProtection="1">
      <alignment wrapText="1"/>
      <protection hidden="1"/>
    </xf>
    <xf numFmtId="1" fontId="5" fillId="2" borderId="408" xfId="0" applyNumberFormat="1" applyFont="1" applyFill="1" applyBorder="1" applyProtection="1">
      <protection hidden="1"/>
    </xf>
    <xf numFmtId="1" fontId="5" fillId="2" borderId="366" xfId="0" applyNumberFormat="1" applyFont="1" applyFill="1" applyBorder="1" applyProtection="1">
      <protection hidden="1"/>
    </xf>
    <xf numFmtId="1" fontId="5" fillId="0" borderId="395" xfId="0" applyNumberFormat="1" applyFont="1" applyBorder="1" applyAlignment="1">
      <alignment horizontal="center" vertical="center"/>
    </xf>
    <xf numFmtId="1" fontId="5" fillId="0" borderId="400" xfId="0" applyNumberFormat="1" applyFont="1" applyBorder="1" applyAlignment="1">
      <alignment horizontal="center" vertical="center"/>
    </xf>
    <xf numFmtId="1" fontId="5" fillId="0" borderId="385" xfId="0" applyNumberFormat="1" applyFont="1" applyBorder="1" applyAlignment="1">
      <alignment horizontal="center" vertical="center" wrapText="1"/>
    </xf>
    <xf numFmtId="1" fontId="5" fillId="0" borderId="409" xfId="0" applyNumberFormat="1" applyFont="1" applyBorder="1" applyAlignment="1">
      <alignment horizontal="left" vertical="center" wrapText="1"/>
    </xf>
    <xf numFmtId="1" fontId="5" fillId="0" borderId="409" xfId="0" applyNumberFormat="1" applyFont="1" applyBorder="1" applyAlignment="1">
      <alignment horizontal="right" wrapText="1"/>
    </xf>
    <xf numFmtId="1" fontId="5" fillId="0" borderId="372" xfId="0" applyNumberFormat="1" applyFont="1" applyBorder="1" applyAlignment="1">
      <alignment horizontal="right" wrapText="1"/>
    </xf>
    <xf numFmtId="1" fontId="5" fillId="6" borderId="410" xfId="0" applyNumberFormat="1" applyFont="1" applyFill="1" applyBorder="1" applyAlignment="1" applyProtection="1">
      <alignment horizontal="right"/>
      <protection locked="0"/>
    </xf>
    <xf numFmtId="1" fontId="5" fillId="6" borderId="411" xfId="0" applyNumberFormat="1" applyFont="1" applyFill="1" applyBorder="1" applyAlignment="1" applyProtection="1">
      <alignment horizontal="right"/>
      <protection locked="0"/>
    </xf>
    <xf numFmtId="1" fontId="5" fillId="6" borderId="393" xfId="0" applyNumberFormat="1" applyFont="1" applyFill="1" applyBorder="1" applyAlignment="1" applyProtection="1">
      <alignment horizontal="right"/>
      <protection locked="0"/>
    </xf>
    <xf numFmtId="1" fontId="3" fillId="0" borderId="412" xfId="0" applyNumberFormat="1" applyFont="1" applyBorder="1"/>
    <xf numFmtId="1" fontId="5" fillId="0" borderId="395" xfId="0" applyNumberFormat="1" applyFont="1" applyBorder="1" applyAlignment="1">
      <alignment horizontal="left" vertical="center" wrapText="1"/>
    </xf>
    <xf numFmtId="1" fontId="5" fillId="0" borderId="395" xfId="0" applyNumberFormat="1" applyFont="1" applyBorder="1" applyAlignment="1">
      <alignment horizontal="right" wrapText="1"/>
    </xf>
    <xf numFmtId="1" fontId="5" fillId="0" borderId="400" xfId="0" applyNumberFormat="1" applyFont="1" applyBorder="1" applyAlignment="1">
      <alignment horizontal="right" wrapText="1"/>
    </xf>
    <xf numFmtId="1" fontId="5" fillId="6" borderId="385" xfId="0" applyNumberFormat="1" applyFont="1" applyFill="1" applyBorder="1" applyAlignment="1" applyProtection="1">
      <alignment horizontal="right"/>
      <protection locked="0"/>
    </xf>
    <xf numFmtId="1" fontId="5" fillId="6" borderId="366" xfId="0" applyNumberFormat="1" applyFont="1" applyFill="1" applyBorder="1" applyAlignment="1" applyProtection="1">
      <alignment horizontal="right"/>
      <protection locked="0"/>
    </xf>
    <xf numFmtId="1" fontId="5" fillId="6" borderId="398" xfId="0" applyNumberFormat="1" applyFont="1" applyFill="1" applyBorder="1" applyAlignment="1" applyProtection="1">
      <alignment horizontal="right"/>
      <protection locked="0"/>
    </xf>
    <xf numFmtId="1" fontId="5" fillId="6" borderId="405" xfId="0" applyNumberFormat="1" applyFont="1" applyFill="1" applyBorder="1" applyAlignment="1" applyProtection="1">
      <alignment horizontal="right"/>
      <protection locked="0"/>
    </xf>
    <xf numFmtId="1" fontId="5" fillId="6" borderId="399" xfId="0" applyNumberFormat="1" applyFont="1" applyFill="1" applyBorder="1" applyAlignment="1" applyProtection="1">
      <alignment horizontal="right"/>
      <protection locked="0"/>
    </xf>
    <xf numFmtId="1" fontId="5" fillId="0" borderId="385" xfId="0" applyNumberFormat="1" applyFont="1" applyBorder="1" applyAlignment="1">
      <alignment horizontal="center" vertical="center"/>
    </xf>
    <xf numFmtId="1" fontId="5" fillId="0" borderId="396" xfId="0" applyNumberFormat="1" applyFont="1" applyBorder="1" applyAlignment="1">
      <alignment horizontal="center" vertical="center"/>
    </xf>
    <xf numFmtId="0" fontId="8" fillId="0" borderId="395" xfId="0" applyFont="1" applyBorder="1"/>
    <xf numFmtId="1" fontId="5" fillId="6" borderId="396" xfId="0" applyNumberFormat="1" applyFont="1" applyFill="1" applyBorder="1" applyAlignment="1" applyProtection="1">
      <alignment horizontal="right"/>
      <protection locked="0"/>
    </xf>
    <xf numFmtId="1" fontId="5" fillId="6" borderId="414" xfId="0" applyNumberFormat="1" applyFont="1" applyFill="1" applyBorder="1" applyAlignment="1" applyProtection="1">
      <alignment horizontal="right"/>
      <protection locked="0"/>
    </xf>
    <xf numFmtId="1" fontId="12" fillId="0" borderId="415" xfId="0" applyNumberFormat="1" applyFont="1" applyBorder="1" applyAlignment="1">
      <alignment horizontal="center" vertical="center" wrapText="1"/>
    </xf>
    <xf numFmtId="1" fontId="5" fillId="0" borderId="398" xfId="0" applyNumberFormat="1" applyFont="1" applyBorder="1" applyAlignment="1">
      <alignment horizontal="center" vertical="center" wrapText="1"/>
    </xf>
    <xf numFmtId="1" fontId="5" fillId="0" borderId="400" xfId="0" applyNumberFormat="1" applyFont="1" applyBorder="1" applyAlignment="1">
      <alignment horizontal="center" vertical="center" wrapText="1"/>
    </xf>
    <xf numFmtId="1" fontId="5" fillId="0" borderId="386" xfId="0" applyNumberFormat="1" applyFont="1" applyBorder="1" applyAlignment="1">
      <alignment horizontal="center" vertical="center" wrapText="1"/>
    </xf>
    <xf numFmtId="1" fontId="5" fillId="0" borderId="395" xfId="0" applyNumberFormat="1" applyFont="1" applyBorder="1" applyAlignment="1">
      <alignment vertical="center" wrapText="1"/>
    </xf>
    <xf numFmtId="1" fontId="12" fillId="0" borderId="395" xfId="0" applyNumberFormat="1" applyFont="1" applyBorder="1" applyAlignment="1">
      <alignment horizontal="right" vertical="center" wrapText="1"/>
    </xf>
    <xf numFmtId="1" fontId="5" fillId="6" borderId="400" xfId="0" applyNumberFormat="1" applyFont="1" applyFill="1" applyBorder="1" applyAlignment="1" applyProtection="1">
      <alignment horizontal="right"/>
      <protection locked="0"/>
    </xf>
    <xf numFmtId="1" fontId="5" fillId="0" borderId="393" xfId="0" applyNumberFormat="1" applyFont="1" applyBorder="1" applyAlignment="1">
      <alignment vertical="center" wrapText="1"/>
    </xf>
    <xf numFmtId="1" fontId="5" fillId="0" borderId="410" xfId="0" applyNumberFormat="1" applyFont="1" applyBorder="1" applyAlignment="1">
      <alignment horizontal="right" wrapText="1"/>
    </xf>
    <xf numFmtId="1" fontId="5" fillId="0" borderId="416" xfId="0" applyNumberFormat="1" applyFont="1" applyBorder="1" applyAlignment="1">
      <alignment horizontal="right" wrapText="1"/>
    </xf>
    <xf numFmtId="1" fontId="5" fillId="6" borderId="410" xfId="0" applyNumberFormat="1" applyFont="1" applyFill="1" applyBorder="1" applyProtection="1">
      <protection locked="0"/>
    </xf>
    <xf numFmtId="1" fontId="5" fillId="6" borderId="411" xfId="0" applyNumberFormat="1" applyFont="1" applyFill="1" applyBorder="1" applyProtection="1">
      <protection locked="0"/>
    </xf>
    <xf numFmtId="1" fontId="5" fillId="6" borderId="393" xfId="0" applyNumberFormat="1" applyFont="1" applyFill="1" applyBorder="1" applyProtection="1">
      <protection locked="0"/>
    </xf>
    <xf numFmtId="1" fontId="5" fillId="6" borderId="417" xfId="0" applyNumberFormat="1" applyFont="1" applyFill="1" applyBorder="1" applyProtection="1">
      <protection locked="0"/>
    </xf>
    <xf numFmtId="1" fontId="5" fillId="0" borderId="395" xfId="0" applyNumberFormat="1" applyFont="1" applyBorder="1" applyAlignment="1">
      <alignment horizontal="center"/>
    </xf>
    <xf numFmtId="1" fontId="5" fillId="0" borderId="385" xfId="0" applyNumberFormat="1" applyFont="1" applyBorder="1" applyAlignment="1">
      <alignment horizontal="right"/>
    </xf>
    <xf numFmtId="1" fontId="5" fillId="0" borderId="386" xfId="0" applyNumberFormat="1" applyFont="1" applyBorder="1" applyAlignment="1">
      <alignment horizontal="right"/>
    </xf>
    <xf numFmtId="1" fontId="5" fillId="0" borderId="385" xfId="0" applyNumberFormat="1" applyFont="1" applyBorder="1"/>
    <xf numFmtId="1" fontId="5" fillId="0" borderId="366" xfId="0" applyNumberFormat="1" applyFont="1" applyBorder="1"/>
    <xf numFmtId="1" fontId="5" fillId="0" borderId="398" xfId="0" applyNumberFormat="1" applyFont="1" applyBorder="1"/>
    <xf numFmtId="1" fontId="5" fillId="0" borderId="405" xfId="0" applyNumberFormat="1" applyFont="1" applyBorder="1"/>
    <xf numFmtId="1" fontId="5" fillId="0" borderId="399" xfId="0" applyNumberFormat="1" applyFont="1" applyBorder="1"/>
    <xf numFmtId="1" fontId="5" fillId="0" borderId="420" xfId="0" applyNumberFormat="1" applyFont="1" applyBorder="1" applyAlignment="1">
      <alignment horizontal="right" wrapText="1"/>
    </xf>
    <xf numFmtId="1" fontId="5" fillId="0" borderId="421" xfId="0" applyNumberFormat="1" applyFont="1" applyBorder="1" applyAlignment="1">
      <alignment horizontal="right" wrapText="1"/>
    </xf>
    <xf numFmtId="1" fontId="5" fillId="0" borderId="419" xfId="0" applyNumberFormat="1" applyFont="1" applyBorder="1" applyAlignment="1">
      <alignment horizontal="right"/>
    </xf>
    <xf numFmtId="1" fontId="5" fillId="6" borderId="420" xfId="0" applyNumberFormat="1" applyFont="1" applyFill="1" applyBorder="1" applyProtection="1">
      <protection locked="0"/>
    </xf>
    <xf numFmtId="1" fontId="5" fillId="6" borderId="419" xfId="0" applyNumberFormat="1" applyFont="1" applyFill="1" applyBorder="1" applyProtection="1">
      <protection locked="0"/>
    </xf>
    <xf numFmtId="1" fontId="5" fillId="6" borderId="422" xfId="0" applyNumberFormat="1" applyFont="1" applyFill="1" applyBorder="1" applyProtection="1">
      <protection locked="0"/>
    </xf>
    <xf numFmtId="1" fontId="5" fillId="6" borderId="418" xfId="0" applyNumberFormat="1" applyFont="1" applyFill="1" applyBorder="1" applyProtection="1">
      <protection locked="0"/>
    </xf>
    <xf numFmtId="1" fontId="5" fillId="6" borderId="423" xfId="0" applyNumberFormat="1" applyFont="1" applyFill="1" applyBorder="1" applyProtection="1">
      <protection locked="0"/>
    </xf>
    <xf numFmtId="1" fontId="5" fillId="0" borderId="317" xfId="0" applyNumberFormat="1" applyFont="1" applyBorder="1" applyAlignment="1">
      <alignment horizontal="left" vertical="center" wrapText="1"/>
    </xf>
    <xf numFmtId="1" fontId="5" fillId="5" borderId="418" xfId="0" applyNumberFormat="1" applyFont="1" applyFill="1" applyBorder="1" applyAlignment="1">
      <alignment vertical="center" wrapText="1"/>
    </xf>
    <xf numFmtId="1" fontId="5" fillId="5" borderId="420" xfId="0" applyNumberFormat="1" applyFont="1" applyFill="1" applyBorder="1" applyAlignment="1">
      <alignment horizontal="right" wrapText="1"/>
    </xf>
    <xf numFmtId="1" fontId="5" fillId="5" borderId="421" xfId="0" applyNumberFormat="1" applyFont="1" applyFill="1" applyBorder="1" applyAlignment="1">
      <alignment horizontal="right" wrapText="1"/>
    </xf>
    <xf numFmtId="1" fontId="5" fillId="5" borderId="419" xfId="0" applyNumberFormat="1" applyFont="1" applyFill="1" applyBorder="1" applyAlignment="1">
      <alignment horizontal="right"/>
    </xf>
    <xf numFmtId="1" fontId="5" fillId="6" borderId="424" xfId="0" applyNumberFormat="1" applyFont="1" applyFill="1" applyBorder="1" applyProtection="1">
      <protection locked="0"/>
    </xf>
    <xf numFmtId="1" fontId="5" fillId="5" borderId="395" xfId="0" applyNumberFormat="1" applyFont="1" applyFill="1" applyBorder="1" applyAlignment="1">
      <alignment horizontal="center"/>
    </xf>
    <xf numFmtId="1" fontId="5" fillId="5" borderId="385" xfId="0" applyNumberFormat="1" applyFont="1" applyFill="1" applyBorder="1" applyAlignment="1">
      <alignment horizontal="right"/>
    </xf>
    <xf numFmtId="1" fontId="5" fillId="5" borderId="386" xfId="0" applyNumberFormat="1" applyFont="1" applyFill="1" applyBorder="1" applyAlignment="1">
      <alignment horizontal="right"/>
    </xf>
    <xf numFmtId="1" fontId="5" fillId="5" borderId="366" xfId="0" applyNumberFormat="1" applyFont="1" applyFill="1" applyBorder="1" applyAlignment="1">
      <alignment horizontal="right"/>
    </xf>
    <xf numFmtId="1" fontId="5" fillId="5" borderId="385" xfId="0" applyNumberFormat="1" applyFont="1" applyFill="1" applyBorder="1"/>
    <xf numFmtId="1" fontId="5" fillId="5" borderId="366" xfId="0" applyNumberFormat="1" applyFont="1" applyFill="1" applyBorder="1"/>
    <xf numFmtId="1" fontId="5" fillId="5" borderId="398" xfId="0" applyNumberFormat="1" applyFont="1" applyFill="1" applyBorder="1"/>
    <xf numFmtId="1" fontId="5" fillId="5" borderId="405" xfId="0" applyNumberFormat="1" applyFont="1" applyFill="1" applyBorder="1"/>
    <xf numFmtId="1" fontId="5" fillId="5" borderId="399" xfId="0" applyNumberFormat="1" applyFont="1" applyFill="1" applyBorder="1"/>
    <xf numFmtId="1" fontId="5" fillId="5" borderId="395" xfId="0" applyNumberFormat="1" applyFont="1" applyFill="1" applyBorder="1"/>
    <xf numFmtId="1" fontId="5" fillId="0" borderId="418" xfId="0" applyNumberFormat="1" applyFont="1" applyBorder="1" applyAlignment="1">
      <alignment vertical="center" wrapText="1"/>
    </xf>
    <xf numFmtId="1" fontId="5" fillId="0" borderId="385" xfId="0" applyNumberFormat="1" applyFont="1" applyBorder="1" applyAlignment="1">
      <alignment horizontal="right" wrapText="1"/>
    </xf>
    <xf numFmtId="1" fontId="5" fillId="0" borderId="386" xfId="0" applyNumberFormat="1" applyFont="1" applyBorder="1" applyAlignment="1">
      <alignment horizontal="right" wrapText="1"/>
    </xf>
    <xf numFmtId="1" fontId="5" fillId="6" borderId="385" xfId="0" applyNumberFormat="1" applyFont="1" applyFill="1" applyBorder="1" applyProtection="1">
      <protection locked="0"/>
    </xf>
    <xf numFmtId="1" fontId="5" fillId="6" borderId="366" xfId="0" applyNumberFormat="1" applyFont="1" applyFill="1" applyBorder="1" applyProtection="1">
      <protection locked="0"/>
    </xf>
    <xf numFmtId="1" fontId="5" fillId="6" borderId="398" xfId="0" applyNumberFormat="1" applyFont="1" applyFill="1" applyBorder="1" applyProtection="1">
      <protection locked="0"/>
    </xf>
    <xf numFmtId="1" fontId="5" fillId="6" borderId="405" xfId="0" applyNumberFormat="1" applyFont="1" applyFill="1" applyBorder="1" applyProtection="1">
      <protection locked="0"/>
    </xf>
    <xf numFmtId="1" fontId="5" fillId="6" borderId="399" xfId="0" applyNumberFormat="1" applyFont="1" applyFill="1" applyBorder="1" applyProtection="1">
      <protection locked="0"/>
    </xf>
    <xf numFmtId="1" fontId="5" fillId="0" borderId="395" xfId="0" applyNumberFormat="1" applyFont="1" applyBorder="1" applyAlignment="1">
      <alignment horizontal="center" vertical="center" wrapText="1"/>
    </xf>
    <xf numFmtId="1" fontId="5" fillId="0" borderId="424" xfId="0" applyNumberFormat="1" applyFont="1" applyBorder="1" applyAlignment="1">
      <alignment horizontal="left" vertical="center" wrapText="1"/>
    </xf>
    <xf numFmtId="1" fontId="5" fillId="5" borderId="425" xfId="0" applyNumberFormat="1" applyFont="1" applyFill="1" applyBorder="1"/>
    <xf numFmtId="1" fontId="5" fillId="0" borderId="425" xfId="0" applyNumberFormat="1" applyFont="1" applyBorder="1" applyAlignment="1">
      <alignment horizontal="center" vertical="center"/>
    </xf>
    <xf numFmtId="1" fontId="5" fillId="0" borderId="426" xfId="0" applyNumberFormat="1" applyFont="1" applyBorder="1" applyAlignment="1">
      <alignment horizontal="center" vertical="center" wrapText="1"/>
    </xf>
    <xf numFmtId="1" fontId="5" fillId="5" borderId="397" xfId="0" applyNumberFormat="1" applyFont="1" applyFill="1" applyBorder="1"/>
    <xf numFmtId="1" fontId="5" fillId="0" borderId="397" xfId="0" applyNumberFormat="1" applyFont="1" applyBorder="1" applyAlignment="1">
      <alignment horizontal="center" vertical="center"/>
    </xf>
    <xf numFmtId="1" fontId="3" fillId="5" borderId="397" xfId="0" applyNumberFormat="1" applyFont="1" applyFill="1" applyBorder="1"/>
    <xf numFmtId="1" fontId="5" fillId="0" borderId="424" xfId="0" applyNumberFormat="1" applyFont="1" applyBorder="1" applyAlignment="1">
      <alignment horizontal="right" vertical="center" wrapText="1"/>
    </xf>
    <xf numFmtId="1" fontId="5" fillId="0" borderId="427" xfId="0" applyNumberFormat="1" applyFont="1" applyBorder="1"/>
    <xf numFmtId="1" fontId="5" fillId="0" borderId="421" xfId="0" applyNumberFormat="1" applyFont="1" applyBorder="1"/>
    <xf numFmtId="1" fontId="5" fillId="0" borderId="419" xfId="0" applyNumberFormat="1" applyFont="1" applyBorder="1"/>
    <xf numFmtId="1" fontId="5" fillId="5" borderId="428" xfId="0" applyNumberFormat="1" applyFont="1" applyFill="1" applyBorder="1"/>
    <xf numFmtId="1" fontId="5" fillId="0" borderId="428" xfId="0" applyNumberFormat="1" applyFont="1" applyBorder="1" applyAlignment="1">
      <alignment horizontal="center" vertical="center"/>
    </xf>
    <xf numFmtId="1" fontId="3" fillId="5" borderId="428" xfId="0" applyNumberFormat="1" applyFont="1" applyFill="1" applyBorder="1"/>
    <xf numFmtId="0" fontId="8" fillId="0" borderId="395" xfId="0" applyFont="1" applyBorder="1" applyAlignment="1">
      <alignment horizontal="center"/>
    </xf>
    <xf numFmtId="1" fontId="8" fillId="0" borderId="395" xfId="0" applyNumberFormat="1" applyFont="1" applyBorder="1"/>
    <xf numFmtId="1" fontId="8" fillId="0" borderId="366" xfId="0" applyNumberFormat="1" applyFont="1" applyBorder="1"/>
    <xf numFmtId="1" fontId="8" fillId="0" borderId="400" xfId="0" applyNumberFormat="1" applyFont="1" applyBorder="1"/>
    <xf numFmtId="1" fontId="5" fillId="5" borderId="400" xfId="0" applyNumberFormat="1" applyFont="1" applyFill="1" applyBorder="1"/>
    <xf numFmtId="1" fontId="5" fillId="5" borderId="429" xfId="0" applyNumberFormat="1" applyFont="1" applyFill="1" applyBorder="1"/>
    <xf numFmtId="1" fontId="5" fillId="0" borderId="434" xfId="0" applyNumberFormat="1" applyFont="1" applyBorder="1" applyAlignment="1">
      <alignment horizontal="center" vertical="center" wrapText="1"/>
    </xf>
    <xf numFmtId="1" fontId="5" fillId="0" borderId="435" xfId="0" applyNumberFormat="1" applyFont="1" applyBorder="1" applyAlignment="1">
      <alignment horizontal="center" vertical="center" wrapText="1"/>
    </xf>
    <xf numFmtId="9" fontId="5" fillId="0" borderId="432" xfId="1" applyFont="1" applyBorder="1" applyAlignment="1">
      <alignment horizontal="center" vertical="center" wrapText="1"/>
    </xf>
    <xf numFmtId="0" fontId="5" fillId="0" borderId="434" xfId="0" applyFont="1" applyBorder="1" applyAlignment="1">
      <alignment horizontal="center" vertical="center" wrapText="1"/>
    </xf>
    <xf numFmtId="0" fontId="5" fillId="0" borderId="435" xfId="0" applyFont="1" applyBorder="1" applyAlignment="1">
      <alignment horizontal="center" vertical="center" wrapText="1"/>
    </xf>
    <xf numFmtId="0" fontId="5" fillId="0" borderId="432" xfId="0" applyFont="1" applyBorder="1" applyAlignment="1">
      <alignment horizontal="center" vertical="center" wrapText="1"/>
    </xf>
    <xf numFmtId="1" fontId="5" fillId="0" borderId="436" xfId="0" applyNumberFormat="1" applyFont="1" applyBorder="1" applyAlignment="1">
      <alignment horizontal="left" vertical="center" wrapText="1"/>
    </xf>
    <xf numFmtId="1" fontId="5" fillId="0" borderId="436" xfId="0" applyNumberFormat="1" applyFont="1" applyBorder="1" applyAlignment="1">
      <alignment horizontal="right" vertical="center" wrapText="1"/>
    </xf>
    <xf numFmtId="1" fontId="5" fillId="6" borderId="437" xfId="0" applyNumberFormat="1" applyFont="1" applyFill="1" applyBorder="1" applyProtection="1">
      <protection locked="0"/>
    </xf>
    <xf numFmtId="1" fontId="5" fillId="0" borderId="438" xfId="0" applyNumberFormat="1" applyFont="1" applyBorder="1"/>
    <xf numFmtId="1" fontId="5" fillId="6" borderId="439" xfId="0" applyNumberFormat="1" applyFont="1" applyFill="1" applyBorder="1" applyProtection="1">
      <protection locked="0"/>
    </xf>
    <xf numFmtId="1" fontId="5" fillId="6" borderId="438" xfId="0" applyNumberFormat="1" applyFont="1" applyFill="1" applyBorder="1" applyProtection="1">
      <protection locked="0"/>
    </xf>
    <xf numFmtId="1" fontId="5" fillId="6" borderId="440" xfId="0" applyNumberFormat="1" applyFont="1" applyFill="1" applyBorder="1" applyProtection="1">
      <protection locked="0"/>
    </xf>
    <xf numFmtId="1" fontId="5" fillId="6" borderId="441" xfId="0" applyNumberFormat="1" applyFont="1" applyFill="1" applyBorder="1" applyProtection="1">
      <protection locked="0"/>
    </xf>
    <xf numFmtId="0" fontId="8" fillId="0" borderId="442" xfId="0" applyFont="1" applyBorder="1" applyAlignment="1">
      <alignment horizontal="center"/>
    </xf>
    <xf numFmtId="1" fontId="8" fillId="0" borderId="442" xfId="0" applyNumberFormat="1" applyFont="1" applyBorder="1"/>
    <xf numFmtId="1" fontId="5" fillId="5" borderId="434" xfId="0" applyNumberFormat="1" applyFont="1" applyFill="1" applyBorder="1"/>
    <xf numFmtId="1" fontId="5" fillId="5" borderId="442" xfId="0" applyNumberFormat="1" applyFont="1" applyFill="1" applyBorder="1"/>
    <xf numFmtId="1" fontId="8" fillId="5" borderId="434" xfId="0" applyNumberFormat="1" applyFont="1" applyFill="1" applyBorder="1"/>
    <xf numFmtId="1" fontId="5" fillId="5" borderId="443" xfId="0" applyNumberFormat="1" applyFont="1" applyFill="1" applyBorder="1"/>
    <xf numFmtId="1" fontId="5" fillId="5" borderId="435" xfId="0" applyNumberFormat="1" applyFont="1" applyFill="1" applyBorder="1"/>
    <xf numFmtId="1" fontId="5" fillId="5" borderId="444" xfId="0" applyNumberFormat="1" applyFont="1" applyFill="1" applyBorder="1"/>
    <xf numFmtId="1" fontId="5" fillId="2" borderId="445" xfId="0" applyNumberFormat="1" applyFont="1" applyFill="1" applyBorder="1"/>
    <xf numFmtId="1" fontId="5" fillId="0" borderId="445" xfId="0" applyNumberFormat="1" applyFont="1" applyBorder="1"/>
    <xf numFmtId="1" fontId="5" fillId="0" borderId="449" xfId="0" applyNumberFormat="1" applyFont="1" applyBorder="1" applyAlignment="1">
      <alignment horizontal="center" vertical="center" wrapText="1"/>
    </xf>
    <xf numFmtId="1" fontId="5" fillId="0" borderId="448" xfId="0" applyNumberFormat="1" applyFont="1" applyBorder="1" applyAlignment="1">
      <alignment horizontal="center" vertical="center" wrapText="1"/>
    </xf>
    <xf numFmtId="1" fontId="5" fillId="0" borderId="450" xfId="0" applyNumberFormat="1" applyFont="1" applyBorder="1" applyAlignment="1">
      <alignment horizontal="center" vertical="center" wrapText="1"/>
    </xf>
    <xf numFmtId="1" fontId="5" fillId="0" borderId="447" xfId="0" applyNumberFormat="1" applyFont="1" applyBorder="1" applyAlignment="1">
      <alignment horizontal="center" vertical="center" wrapText="1"/>
    </xf>
    <xf numFmtId="1" fontId="5" fillId="0" borderId="449" xfId="0" applyNumberFormat="1" applyFont="1" applyBorder="1" applyAlignment="1">
      <alignment horizontal="right" wrapText="1"/>
    </xf>
    <xf numFmtId="1" fontId="5" fillId="0" borderId="451" xfId="0" applyNumberFormat="1" applyFont="1" applyBorder="1" applyAlignment="1">
      <alignment horizontal="right" wrapText="1"/>
    </xf>
    <xf numFmtId="1" fontId="5" fillId="0" borderId="448" xfId="0" applyNumberFormat="1" applyFont="1" applyBorder="1" applyAlignment="1">
      <alignment horizontal="right"/>
    </xf>
    <xf numFmtId="1" fontId="5" fillId="6" borderId="449" xfId="0" applyNumberFormat="1" applyFont="1" applyFill="1" applyBorder="1" applyProtection="1">
      <protection locked="0"/>
    </xf>
    <xf numFmtId="1" fontId="5" fillId="6" borderId="452" xfId="0" applyNumberFormat="1" applyFont="1" applyFill="1" applyBorder="1" applyProtection="1">
      <protection locked="0"/>
    </xf>
    <xf numFmtId="1" fontId="5" fillId="6" borderId="446" xfId="0" applyNumberFormat="1" applyFont="1" applyFill="1" applyBorder="1" applyProtection="1">
      <protection locked="0"/>
    </xf>
    <xf numFmtId="1" fontId="5" fillId="6" borderId="453" xfId="0" applyNumberFormat="1" applyFont="1" applyFill="1" applyBorder="1" applyProtection="1">
      <protection locked="0"/>
    </xf>
    <xf numFmtId="1" fontId="5" fillId="6" borderId="448" xfId="0" applyNumberFormat="1" applyFont="1" applyFill="1" applyBorder="1" applyAlignment="1" applyProtection="1">
      <alignment wrapText="1"/>
      <protection locked="0"/>
    </xf>
    <xf numFmtId="1" fontId="5" fillId="0" borderId="454" xfId="0" applyNumberFormat="1" applyFont="1" applyBorder="1" applyAlignment="1" applyProtection="1">
      <alignment horizontal="center" vertical="center" wrapText="1"/>
      <protection hidden="1"/>
    </xf>
    <xf numFmtId="1" fontId="5" fillId="0" borderId="454" xfId="0" applyNumberFormat="1" applyFont="1" applyBorder="1" applyAlignment="1" applyProtection="1">
      <alignment horizontal="left" vertical="center" wrapText="1"/>
      <protection hidden="1"/>
    </xf>
    <xf numFmtId="1" fontId="5" fillId="5" borderId="445" xfId="0" applyNumberFormat="1" applyFont="1" applyFill="1" applyBorder="1" applyProtection="1">
      <protection hidden="1"/>
    </xf>
    <xf numFmtId="1" fontId="5" fillId="5" borderId="456" xfId="0" applyNumberFormat="1" applyFont="1" applyFill="1" applyBorder="1" applyProtection="1">
      <protection hidden="1"/>
    </xf>
    <xf numFmtId="1" fontId="5" fillId="0" borderId="457" xfId="0" applyNumberFormat="1" applyFont="1" applyBorder="1" applyAlignment="1" applyProtection="1">
      <alignment horizontal="center" vertical="center"/>
      <protection hidden="1"/>
    </xf>
    <xf numFmtId="1" fontId="5" fillId="0" borderId="458" xfId="0" applyNumberFormat="1" applyFont="1" applyBorder="1" applyAlignment="1" applyProtection="1">
      <alignment horizontal="center" vertical="center"/>
      <protection hidden="1"/>
    </xf>
    <xf numFmtId="1" fontId="5" fillId="0" borderId="459" xfId="0" applyNumberFormat="1" applyFont="1" applyBorder="1" applyAlignment="1" applyProtection="1">
      <alignment horizontal="left" vertical="center" wrapText="1"/>
      <protection hidden="1"/>
    </xf>
    <xf numFmtId="1" fontId="5" fillId="0" borderId="460" xfId="0" applyNumberFormat="1" applyFont="1" applyBorder="1" applyAlignment="1">
      <alignment horizontal="right" wrapText="1"/>
    </xf>
    <xf numFmtId="1" fontId="5" fillId="0" borderId="461" xfId="0" applyNumberFormat="1" applyFont="1" applyBorder="1" applyAlignment="1">
      <alignment horizontal="right" wrapText="1"/>
    </xf>
    <xf numFmtId="1" fontId="5" fillId="0" borderId="462" xfId="0" applyNumberFormat="1" applyFont="1" applyBorder="1" applyAlignment="1">
      <alignment horizontal="right"/>
    </xf>
    <xf numFmtId="1" fontId="5" fillId="7" borderId="460" xfId="0" applyNumberFormat="1" applyFont="1" applyFill="1" applyBorder="1"/>
    <xf numFmtId="1" fontId="5" fillId="7" borderId="462" xfId="0" applyNumberFormat="1" applyFont="1" applyFill="1" applyBorder="1"/>
    <xf numFmtId="1" fontId="5" fillId="6" borderId="460" xfId="0" applyNumberFormat="1" applyFont="1" applyFill="1" applyBorder="1" applyProtection="1">
      <protection locked="0"/>
    </xf>
    <xf numFmtId="1" fontId="5" fillId="6" borderId="462" xfId="0" applyNumberFormat="1" applyFont="1" applyFill="1" applyBorder="1" applyProtection="1">
      <protection locked="0"/>
    </xf>
    <xf numFmtId="1" fontId="5" fillId="6" borderId="463" xfId="0" applyNumberFormat="1" applyFont="1" applyFill="1" applyBorder="1" applyProtection="1">
      <protection locked="0"/>
    </xf>
    <xf numFmtId="1" fontId="5" fillId="6" borderId="459" xfId="0" applyNumberFormat="1" applyFont="1" applyFill="1" applyBorder="1" applyProtection="1">
      <protection locked="0"/>
    </xf>
    <xf numFmtId="1" fontId="5" fillId="6" borderId="464" xfId="0" applyNumberFormat="1" applyFont="1" applyFill="1" applyBorder="1" applyProtection="1">
      <protection locked="0"/>
    </xf>
    <xf numFmtId="1" fontId="5" fillId="6" borderId="462" xfId="0" applyNumberFormat="1" applyFont="1" applyFill="1" applyBorder="1" applyAlignment="1" applyProtection="1">
      <alignment wrapText="1"/>
      <protection locked="0"/>
    </xf>
    <xf numFmtId="1" fontId="5" fillId="0" borderId="465" xfId="0" applyNumberFormat="1" applyFont="1" applyBorder="1" applyAlignment="1">
      <alignment horizontal="right" wrapText="1"/>
    </xf>
    <xf numFmtId="1" fontId="5" fillId="6" borderId="466" xfId="0" applyNumberFormat="1" applyFont="1" applyFill="1" applyBorder="1" applyProtection="1">
      <protection locked="0"/>
    </xf>
    <xf numFmtId="1" fontId="5" fillId="6" borderId="467" xfId="0" applyNumberFormat="1" applyFont="1" applyFill="1" applyBorder="1" applyProtection="1">
      <protection locked="0"/>
    </xf>
    <xf numFmtId="1" fontId="5" fillId="7" borderId="468" xfId="0" applyNumberFormat="1" applyFont="1" applyFill="1" applyBorder="1"/>
    <xf numFmtId="1" fontId="5" fillId="7" borderId="466" xfId="0" applyNumberFormat="1" applyFont="1" applyFill="1" applyBorder="1"/>
    <xf numFmtId="1" fontId="5" fillId="7" borderId="467" xfId="0" applyNumberFormat="1" applyFont="1" applyFill="1" applyBorder="1"/>
    <xf numFmtId="1" fontId="5" fillId="7" borderId="469" xfId="0" applyNumberFormat="1" applyFont="1" applyFill="1" applyBorder="1"/>
    <xf numFmtId="1" fontId="5" fillId="6" borderId="470" xfId="0" applyNumberFormat="1" applyFont="1" applyFill="1" applyBorder="1" applyAlignment="1" applyProtection="1">
      <alignment wrapText="1"/>
      <protection locked="0"/>
    </xf>
    <xf numFmtId="1" fontId="5" fillId="0" borderId="468" xfId="0" applyNumberFormat="1" applyFont="1" applyBorder="1" applyAlignment="1" applyProtection="1">
      <alignment horizontal="left" vertical="center" wrapText="1"/>
      <protection hidden="1"/>
    </xf>
    <xf numFmtId="1" fontId="5" fillId="0" borderId="467" xfId="0" applyNumberFormat="1" applyFont="1" applyBorder="1" applyAlignment="1">
      <alignment horizontal="right" wrapText="1"/>
    </xf>
    <xf numFmtId="1" fontId="5" fillId="0" borderId="470" xfId="0" applyNumberFormat="1" applyFont="1" applyBorder="1" applyAlignment="1">
      <alignment horizontal="right"/>
    </xf>
    <xf numFmtId="1" fontId="5" fillId="7" borderId="470" xfId="0" applyNumberFormat="1" applyFont="1" applyFill="1" applyBorder="1"/>
    <xf numFmtId="1" fontId="5" fillId="6" borderId="469" xfId="0" applyNumberFormat="1" applyFont="1" applyFill="1" applyBorder="1" applyProtection="1">
      <protection locked="0"/>
    </xf>
    <xf numFmtId="1" fontId="2" fillId="2" borderId="473" xfId="0" applyNumberFormat="1" applyFont="1" applyFill="1" applyBorder="1" applyAlignment="1" applyProtection="1">
      <alignment wrapText="1"/>
      <protection hidden="1"/>
    </xf>
    <xf numFmtId="1" fontId="5" fillId="0" borderId="473" xfId="0" applyNumberFormat="1" applyFont="1" applyBorder="1" applyProtection="1">
      <protection hidden="1"/>
    </xf>
    <xf numFmtId="1" fontId="5" fillId="0" borderId="457" xfId="0" applyNumberFormat="1" applyFont="1" applyBorder="1" applyAlignment="1" applyProtection="1">
      <alignment horizontal="center" vertical="center" wrapText="1"/>
      <protection hidden="1"/>
    </xf>
    <xf numFmtId="1" fontId="5" fillId="0" borderId="474" xfId="0" applyNumberFormat="1" applyFont="1" applyBorder="1" applyAlignment="1" applyProtection="1">
      <alignment horizontal="center" vertical="center" wrapText="1"/>
      <protection hidden="1"/>
    </xf>
    <xf numFmtId="1" fontId="5" fillId="0" borderId="475" xfId="0" applyNumberFormat="1" applyFont="1" applyBorder="1" applyAlignment="1" applyProtection="1">
      <alignment horizontal="center" vertical="center" wrapText="1"/>
      <protection hidden="1"/>
    </xf>
    <xf numFmtId="1" fontId="5" fillId="0" borderId="476" xfId="0" applyNumberFormat="1" applyFont="1" applyBorder="1" applyAlignment="1" applyProtection="1">
      <alignment horizontal="center" vertical="center" wrapText="1"/>
      <protection hidden="1"/>
    </xf>
    <xf numFmtId="1" fontId="5" fillId="6" borderId="467" xfId="0" applyNumberFormat="1" applyFont="1" applyFill="1" applyBorder="1" applyAlignment="1" applyProtection="1">
      <alignment wrapText="1"/>
      <protection locked="0"/>
    </xf>
    <xf numFmtId="1" fontId="5" fillId="6" borderId="466" xfId="0" applyNumberFormat="1" applyFont="1" applyFill="1" applyBorder="1" applyAlignment="1" applyProtection="1">
      <alignment wrapText="1"/>
      <protection locked="0"/>
    </xf>
    <xf numFmtId="1" fontId="5" fillId="6" borderId="469" xfId="0" applyNumberFormat="1" applyFont="1" applyFill="1" applyBorder="1" applyAlignment="1" applyProtection="1">
      <alignment wrapText="1"/>
      <protection locked="0"/>
    </xf>
    <xf numFmtId="1" fontId="5" fillId="6" borderId="478" xfId="0" applyNumberFormat="1" applyFont="1" applyFill="1" applyBorder="1" applyAlignment="1" applyProtection="1">
      <alignment wrapText="1"/>
      <protection locked="0"/>
    </xf>
    <xf numFmtId="1" fontId="2" fillId="2" borderId="479" xfId="0" applyNumberFormat="1" applyFont="1" applyFill="1" applyBorder="1" applyAlignment="1" applyProtection="1">
      <alignment wrapText="1"/>
      <protection hidden="1"/>
    </xf>
    <xf numFmtId="1" fontId="5" fillId="0" borderId="479" xfId="0" applyNumberFormat="1" applyFont="1" applyBorder="1" applyProtection="1">
      <protection hidden="1"/>
    </xf>
    <xf numFmtId="1" fontId="5" fillId="2" borderId="480" xfId="0" applyNumberFormat="1" applyFont="1" applyFill="1" applyBorder="1" applyProtection="1">
      <protection hidden="1"/>
    </xf>
    <xf numFmtId="1" fontId="5" fillId="2" borderId="479" xfId="0" applyNumberFormat="1" applyFont="1" applyFill="1" applyBorder="1" applyProtection="1">
      <protection hidden="1"/>
    </xf>
    <xf numFmtId="1" fontId="5" fillId="2" borderId="481" xfId="0" applyNumberFormat="1" applyFont="1" applyFill="1" applyBorder="1"/>
    <xf numFmtId="1" fontId="5" fillId="2" borderId="482" xfId="0" applyNumberFormat="1" applyFont="1" applyFill="1" applyBorder="1" applyAlignment="1" applyProtection="1">
      <alignment wrapText="1"/>
      <protection hidden="1"/>
    </xf>
    <xf numFmtId="1" fontId="7" fillId="2" borderId="482" xfId="0" applyNumberFormat="1" applyFont="1" applyFill="1" applyBorder="1" applyProtection="1">
      <protection hidden="1"/>
    </xf>
    <xf numFmtId="1" fontId="3" fillId="0" borderId="479" xfId="0" applyNumberFormat="1" applyFont="1" applyBorder="1"/>
    <xf numFmtId="1" fontId="3" fillId="2" borderId="479" xfId="0" applyNumberFormat="1" applyFont="1" applyFill="1" applyBorder="1"/>
    <xf numFmtId="1" fontId="5" fillId="6" borderId="483" xfId="0" applyNumberFormat="1" applyFont="1" applyFill="1" applyBorder="1" applyAlignment="1" applyProtection="1">
      <alignment horizontal="right" wrapText="1"/>
      <protection locked="0"/>
    </xf>
    <xf numFmtId="1" fontId="5" fillId="6" borderId="484" xfId="0" applyNumberFormat="1" applyFont="1" applyFill="1" applyBorder="1" applyAlignment="1" applyProtection="1">
      <alignment horizontal="right"/>
      <protection locked="0"/>
    </xf>
    <xf numFmtId="1" fontId="5" fillId="6" borderId="470" xfId="0" applyNumberFormat="1" applyFont="1" applyFill="1" applyBorder="1" applyAlignment="1" applyProtection="1">
      <alignment horizontal="right"/>
      <protection locked="0"/>
    </xf>
    <xf numFmtId="1" fontId="3" fillId="0" borderId="485" xfId="0" applyNumberFormat="1" applyFont="1" applyBorder="1"/>
    <xf numFmtId="1" fontId="3" fillId="2" borderId="485" xfId="0" applyNumberFormat="1" applyFont="1" applyFill="1" applyBorder="1"/>
    <xf numFmtId="1" fontId="3" fillId="0" borderId="480" xfId="0" applyNumberFormat="1" applyFont="1" applyBorder="1"/>
    <xf numFmtId="1" fontId="5" fillId="0" borderId="487" xfId="0" applyNumberFormat="1" applyFont="1" applyBorder="1" applyProtection="1">
      <protection hidden="1"/>
    </xf>
    <xf numFmtId="1" fontId="5" fillId="0" borderId="432" xfId="0" applyNumberFormat="1" applyFont="1" applyBorder="1" applyAlignment="1" applyProtection="1">
      <alignment horizontal="center" vertical="center" wrapText="1"/>
      <protection hidden="1"/>
    </xf>
    <xf numFmtId="1" fontId="5" fillId="0" borderId="488" xfId="0" applyNumberFormat="1" applyFont="1" applyBorder="1" applyAlignment="1" applyProtection="1">
      <alignment horizontal="left" vertical="center" wrapText="1"/>
      <protection hidden="1"/>
    </xf>
    <xf numFmtId="1" fontId="5" fillId="6" borderId="483" xfId="0" applyNumberFormat="1" applyFont="1" applyFill="1" applyBorder="1" applyProtection="1">
      <protection locked="0"/>
    </xf>
    <xf numFmtId="1" fontId="5" fillId="6" borderId="484" xfId="0" applyNumberFormat="1" applyFont="1" applyFill="1" applyBorder="1" applyProtection="1">
      <protection locked="0"/>
    </xf>
    <xf numFmtId="1" fontId="5" fillId="6" borderId="470" xfId="0" applyNumberFormat="1" applyFont="1" applyFill="1" applyBorder="1" applyProtection="1">
      <protection locked="0"/>
    </xf>
    <xf numFmtId="1" fontId="5" fillId="0" borderId="486" xfId="0" applyNumberFormat="1" applyFont="1" applyBorder="1" applyAlignment="1" applyProtection="1">
      <alignment horizontal="center" vertical="center" wrapText="1"/>
      <protection hidden="1"/>
    </xf>
    <xf numFmtId="1" fontId="5" fillId="2" borderId="471" xfId="0" applyNumberFormat="1" applyFont="1" applyFill="1" applyBorder="1" applyAlignment="1">
      <alignment wrapText="1"/>
    </xf>
    <xf numFmtId="1" fontId="5" fillId="2" borderId="457" xfId="0" applyNumberFormat="1" applyFont="1" applyFill="1" applyBorder="1" applyAlignment="1">
      <alignment wrapText="1"/>
    </xf>
    <xf numFmtId="1" fontId="5" fillId="2" borderId="432" xfId="0" applyNumberFormat="1" applyFont="1" applyFill="1" applyBorder="1" applyAlignment="1">
      <alignment wrapText="1"/>
    </xf>
    <xf numFmtId="1" fontId="5" fillId="2" borderId="487" xfId="0" applyNumberFormat="1" applyFont="1" applyFill="1" applyBorder="1" applyProtection="1">
      <protection hidden="1"/>
    </xf>
    <xf numFmtId="1" fontId="5" fillId="2" borderId="432" xfId="0" applyNumberFormat="1" applyFont="1" applyFill="1" applyBorder="1" applyProtection="1">
      <protection hidden="1"/>
    </xf>
    <xf numFmtId="1" fontId="5" fillId="0" borderId="471" xfId="0" applyNumberFormat="1" applyFont="1" applyBorder="1" applyAlignment="1">
      <alignment horizontal="center" vertical="center"/>
    </xf>
    <xf numFmtId="1" fontId="5" fillId="0" borderId="476" xfId="0" applyNumberFormat="1" applyFont="1" applyBorder="1" applyAlignment="1">
      <alignment horizontal="center" vertical="center"/>
    </xf>
    <xf numFmtId="1" fontId="5" fillId="0" borderId="457" xfId="0" applyNumberFormat="1" applyFont="1" applyBorder="1" applyAlignment="1">
      <alignment horizontal="center" vertical="center" wrapText="1"/>
    </xf>
    <xf numFmtId="1" fontId="5" fillId="0" borderId="432" xfId="0" applyNumberFormat="1" applyFont="1" applyBorder="1" applyAlignment="1">
      <alignment horizontal="center" vertical="center" wrapText="1"/>
    </xf>
    <xf numFmtId="1" fontId="5" fillId="0" borderId="483" xfId="0" applyNumberFormat="1" applyFont="1" applyBorder="1" applyAlignment="1">
      <alignment horizontal="left" vertical="center" wrapText="1"/>
    </xf>
    <xf numFmtId="1" fontId="5" fillId="0" borderId="483" xfId="0" applyNumberFormat="1" applyFont="1" applyBorder="1" applyAlignment="1">
      <alignment horizontal="right" wrapText="1"/>
    </xf>
    <xf numFmtId="1" fontId="5" fillId="0" borderId="478" xfId="0" applyNumberFormat="1" applyFont="1" applyBorder="1" applyAlignment="1">
      <alignment horizontal="right" wrapText="1"/>
    </xf>
    <xf numFmtId="1" fontId="5" fillId="6" borderId="489" xfId="0" applyNumberFormat="1" applyFont="1" applyFill="1" applyBorder="1" applyAlignment="1" applyProtection="1">
      <alignment horizontal="right"/>
      <protection locked="0"/>
    </xf>
    <xf numFmtId="1" fontId="5" fillId="6" borderId="488" xfId="0" applyNumberFormat="1" applyFont="1" applyFill="1" applyBorder="1" applyAlignment="1" applyProtection="1">
      <alignment horizontal="right"/>
      <protection locked="0"/>
    </xf>
    <xf numFmtId="1" fontId="3" fillId="0" borderId="490" xfId="0" applyNumberFormat="1" applyFont="1" applyBorder="1"/>
    <xf numFmtId="1" fontId="5" fillId="0" borderId="471" xfId="0" applyNumberFormat="1" applyFont="1" applyBorder="1" applyAlignment="1">
      <alignment horizontal="left" vertical="center" wrapText="1"/>
    </xf>
    <xf numFmtId="1" fontId="5" fillId="0" borderId="471" xfId="0" applyNumberFormat="1" applyFont="1" applyBorder="1" applyAlignment="1">
      <alignment horizontal="right" wrapText="1"/>
    </xf>
    <xf numFmtId="1" fontId="5" fillId="0" borderId="476" xfId="0" applyNumberFormat="1" applyFont="1" applyBorder="1" applyAlignment="1">
      <alignment horizontal="right" wrapText="1"/>
    </xf>
    <xf numFmtId="1" fontId="5" fillId="0" borderId="432" xfId="0" applyNumberFormat="1" applyFont="1" applyBorder="1" applyAlignment="1">
      <alignment horizontal="right"/>
    </xf>
    <xf numFmtId="1" fontId="5" fillId="6" borderId="457" xfId="0" applyNumberFormat="1" applyFont="1" applyFill="1" applyBorder="1" applyAlignment="1" applyProtection="1">
      <alignment horizontal="right"/>
      <protection locked="0"/>
    </xf>
    <xf numFmtId="1" fontId="5" fillId="6" borderId="432" xfId="0" applyNumberFormat="1" applyFont="1" applyFill="1" applyBorder="1" applyAlignment="1" applyProtection="1">
      <alignment horizontal="right"/>
      <protection locked="0"/>
    </xf>
    <xf numFmtId="1" fontId="5" fillId="6" borderId="474" xfId="0" applyNumberFormat="1" applyFont="1" applyFill="1" applyBorder="1" applyAlignment="1" applyProtection="1">
      <alignment horizontal="right"/>
      <protection locked="0"/>
    </xf>
    <xf numFmtId="1" fontId="5" fillId="6" borderId="486" xfId="0" applyNumberFormat="1" applyFont="1" applyFill="1" applyBorder="1" applyAlignment="1" applyProtection="1">
      <alignment horizontal="right"/>
      <protection locked="0"/>
    </xf>
    <xf numFmtId="1" fontId="5" fillId="6" borderId="475" xfId="0" applyNumberFormat="1" applyFont="1" applyFill="1" applyBorder="1" applyAlignment="1" applyProtection="1">
      <alignment horizontal="right"/>
      <protection locked="0"/>
    </xf>
    <xf numFmtId="1" fontId="5" fillId="0" borderId="457" xfId="0" applyNumberFormat="1" applyFont="1" applyBorder="1" applyAlignment="1">
      <alignment horizontal="center" vertical="center"/>
    </xf>
    <xf numFmtId="1" fontId="5" fillId="0" borderId="472" xfId="0" applyNumberFormat="1" applyFont="1" applyBorder="1" applyAlignment="1">
      <alignment horizontal="center" vertical="center"/>
    </xf>
    <xf numFmtId="0" fontId="8" fillId="0" borderId="471" xfId="0" applyFont="1" applyBorder="1"/>
    <xf numFmtId="1" fontId="5" fillId="6" borderId="472" xfId="0" applyNumberFormat="1" applyFont="1" applyFill="1" applyBorder="1" applyAlignment="1" applyProtection="1">
      <alignment horizontal="right"/>
      <protection locked="0"/>
    </xf>
    <xf numFmtId="1" fontId="5" fillId="6" borderId="492" xfId="0" applyNumberFormat="1" applyFont="1" applyFill="1" applyBorder="1" applyAlignment="1" applyProtection="1">
      <alignment horizontal="right"/>
      <protection locked="0"/>
    </xf>
    <xf numFmtId="1" fontId="12" fillId="0" borderId="493" xfId="0" applyNumberFormat="1" applyFont="1" applyBorder="1" applyAlignment="1">
      <alignment horizontal="center" vertical="center" wrapText="1"/>
    </xf>
    <xf numFmtId="1" fontId="5" fillId="0" borderId="474" xfId="0" applyNumberFormat="1" applyFont="1" applyBorder="1" applyAlignment="1">
      <alignment horizontal="center" vertical="center" wrapText="1"/>
    </xf>
    <xf numFmtId="1" fontId="5" fillId="0" borderId="476" xfId="0" applyNumberFormat="1" applyFont="1" applyBorder="1" applyAlignment="1">
      <alignment horizontal="center" vertical="center" wrapText="1"/>
    </xf>
    <xf numFmtId="1" fontId="5" fillId="0" borderId="458" xfId="0" applyNumberFormat="1" applyFont="1" applyBorder="1" applyAlignment="1">
      <alignment horizontal="center" vertical="center" wrapText="1"/>
    </xf>
    <xf numFmtId="1" fontId="5" fillId="0" borderId="471" xfId="0" applyNumberFormat="1" applyFont="1" applyBorder="1" applyAlignment="1">
      <alignment vertical="center" wrapText="1"/>
    </xf>
    <xf numFmtId="1" fontId="12" fillId="0" borderId="471" xfId="0" applyNumberFormat="1" applyFont="1" applyBorder="1" applyAlignment="1">
      <alignment horizontal="right" vertical="center" wrapText="1"/>
    </xf>
    <xf numFmtId="1" fontId="5" fillId="6" borderId="476" xfId="0" applyNumberFormat="1" applyFont="1" applyFill="1" applyBorder="1" applyAlignment="1" applyProtection="1">
      <alignment horizontal="right"/>
      <protection locked="0"/>
    </xf>
    <xf numFmtId="1" fontId="5" fillId="0" borderId="488" xfId="0" applyNumberFormat="1" applyFont="1" applyBorder="1" applyAlignment="1">
      <alignment vertical="center" wrapText="1"/>
    </xf>
    <xf numFmtId="1" fontId="5" fillId="0" borderId="484" xfId="0" applyNumberFormat="1" applyFont="1" applyBorder="1" applyAlignment="1">
      <alignment horizontal="right" wrapText="1"/>
    </xf>
    <xf numFmtId="1" fontId="5" fillId="0" borderId="494" xfId="0" applyNumberFormat="1" applyFont="1" applyBorder="1" applyAlignment="1">
      <alignment horizontal="right" wrapText="1"/>
    </xf>
    <xf numFmtId="1" fontId="5" fillId="6" borderId="489" xfId="0" applyNumberFormat="1" applyFont="1" applyFill="1" applyBorder="1" applyProtection="1">
      <protection locked="0"/>
    </xf>
    <xf numFmtId="1" fontId="5" fillId="6" borderId="488" xfId="0" applyNumberFormat="1" applyFont="1" applyFill="1" applyBorder="1" applyProtection="1">
      <protection locked="0"/>
    </xf>
    <xf numFmtId="1" fontId="5" fillId="6" borderId="495" xfId="0" applyNumberFormat="1" applyFont="1" applyFill="1" applyBorder="1" applyProtection="1">
      <protection locked="0"/>
    </xf>
    <xf numFmtId="1" fontId="5" fillId="0" borderId="471" xfId="0" applyNumberFormat="1" applyFont="1" applyBorder="1" applyAlignment="1">
      <alignment horizontal="center"/>
    </xf>
    <xf numFmtId="1" fontId="5" fillId="0" borderId="457" xfId="0" applyNumberFormat="1" applyFont="1" applyBorder="1" applyAlignment="1">
      <alignment horizontal="right"/>
    </xf>
    <xf numFmtId="1" fontId="5" fillId="0" borderId="458" xfId="0" applyNumberFormat="1" applyFont="1" applyBorder="1" applyAlignment="1">
      <alignment horizontal="right"/>
    </xf>
    <xf numFmtId="1" fontId="5" fillId="0" borderId="457" xfId="0" applyNumberFormat="1" applyFont="1" applyBorder="1"/>
    <xf numFmtId="1" fontId="5" fillId="0" borderId="432" xfId="0" applyNumberFormat="1" applyFont="1" applyBorder="1"/>
    <xf numFmtId="1" fontId="5" fillId="0" borderId="474" xfId="0" applyNumberFormat="1" applyFont="1" applyBorder="1"/>
    <xf numFmtId="1" fontId="5" fillId="0" borderId="486" xfId="0" applyNumberFormat="1" applyFont="1" applyBorder="1"/>
    <xf numFmtId="1" fontId="5" fillId="0" borderId="475" xfId="0" applyNumberFormat="1" applyFont="1" applyBorder="1"/>
    <xf numFmtId="1" fontId="5" fillId="0" borderId="498" xfId="0" applyNumberFormat="1" applyFont="1" applyBorder="1" applyAlignment="1">
      <alignment horizontal="right" wrapText="1"/>
    </xf>
    <xf numFmtId="1" fontId="5" fillId="0" borderId="499" xfId="0" applyNumberFormat="1" applyFont="1" applyBorder="1" applyAlignment="1">
      <alignment horizontal="right" wrapText="1"/>
    </xf>
    <xf numFmtId="1" fontId="5" fillId="0" borderId="497" xfId="0" applyNumberFormat="1" applyFont="1" applyBorder="1" applyAlignment="1">
      <alignment horizontal="right"/>
    </xf>
    <xf numFmtId="1" fontId="5" fillId="6" borderId="498" xfId="0" applyNumberFormat="1" applyFont="1" applyFill="1" applyBorder="1" applyProtection="1">
      <protection locked="0"/>
    </xf>
    <xf numFmtId="1" fontId="5" fillId="6" borderId="497" xfId="0" applyNumberFormat="1" applyFont="1" applyFill="1" applyBorder="1" applyProtection="1">
      <protection locked="0"/>
    </xf>
    <xf numFmtId="1" fontId="5" fillId="6" borderId="500" xfId="0" applyNumberFormat="1" applyFont="1" applyFill="1" applyBorder="1" applyProtection="1">
      <protection locked="0"/>
    </xf>
    <xf numFmtId="1" fontId="5" fillId="6" borderId="496" xfId="0" applyNumberFormat="1" applyFont="1" applyFill="1" applyBorder="1" applyProtection="1">
      <protection locked="0"/>
    </xf>
    <xf numFmtId="1" fontId="5" fillId="6" borderId="501" xfId="0" applyNumberFormat="1" applyFont="1" applyFill="1" applyBorder="1" applyProtection="1">
      <protection locked="0"/>
    </xf>
    <xf numFmtId="1" fontId="5" fillId="5" borderId="496" xfId="0" applyNumberFormat="1" applyFont="1" applyFill="1" applyBorder="1" applyAlignment="1">
      <alignment vertical="center" wrapText="1"/>
    </xf>
    <xf numFmtId="1" fontId="5" fillId="5" borderId="498" xfId="0" applyNumberFormat="1" applyFont="1" applyFill="1" applyBorder="1" applyAlignment="1">
      <alignment horizontal="right" wrapText="1"/>
    </xf>
    <xf numFmtId="1" fontId="5" fillId="5" borderId="499" xfId="0" applyNumberFormat="1" applyFont="1" applyFill="1" applyBorder="1" applyAlignment="1">
      <alignment horizontal="right" wrapText="1"/>
    </xf>
    <xf numFmtId="1" fontId="5" fillId="5" borderId="497" xfId="0" applyNumberFormat="1" applyFont="1" applyFill="1" applyBorder="1" applyAlignment="1">
      <alignment horizontal="right"/>
    </xf>
    <xf numFmtId="1" fontId="5" fillId="6" borderId="502" xfId="0" applyNumberFormat="1" applyFont="1" applyFill="1" applyBorder="1" applyProtection="1">
      <protection locked="0"/>
    </xf>
    <xf numFmtId="1" fontId="5" fillId="5" borderId="471" xfId="0" applyNumberFormat="1" applyFont="1" applyFill="1" applyBorder="1" applyAlignment="1">
      <alignment horizontal="center"/>
    </xf>
    <xf numFmtId="1" fontId="5" fillId="5" borderId="457" xfId="0" applyNumberFormat="1" applyFont="1" applyFill="1" applyBorder="1" applyAlignment="1">
      <alignment horizontal="right"/>
    </xf>
    <xf numFmtId="1" fontId="5" fillId="5" borderId="458" xfId="0" applyNumberFormat="1" applyFont="1" applyFill="1" applyBorder="1" applyAlignment="1">
      <alignment horizontal="right"/>
    </xf>
    <xf numFmtId="1" fontId="5" fillId="5" borderId="432" xfId="0" applyNumberFormat="1" applyFont="1" applyFill="1" applyBorder="1" applyAlignment="1">
      <alignment horizontal="right"/>
    </xf>
    <xf numFmtId="1" fontId="5" fillId="5" borderId="457" xfId="0" applyNumberFormat="1" applyFont="1" applyFill="1" applyBorder="1"/>
    <xf numFmtId="1" fontId="5" fillId="5" borderId="432" xfId="0" applyNumberFormat="1" applyFont="1" applyFill="1" applyBorder="1"/>
    <xf numFmtId="1" fontId="5" fillId="5" borderId="474" xfId="0" applyNumberFormat="1" applyFont="1" applyFill="1" applyBorder="1"/>
    <xf numFmtId="1" fontId="5" fillId="5" borderId="486" xfId="0" applyNumberFormat="1" applyFont="1" applyFill="1" applyBorder="1"/>
    <xf numFmtId="1" fontId="5" fillId="5" borderId="475" xfId="0" applyNumberFormat="1" applyFont="1" applyFill="1" applyBorder="1"/>
    <xf numFmtId="1" fontId="5" fillId="5" borderId="471" xfId="0" applyNumberFormat="1" applyFont="1" applyFill="1" applyBorder="1"/>
    <xf numFmtId="1" fontId="5" fillId="0" borderId="504" xfId="0" applyNumberFormat="1" applyFont="1" applyBorder="1" applyAlignment="1">
      <alignment horizontal="center" vertical="center" wrapText="1"/>
    </xf>
    <xf numFmtId="1" fontId="5" fillId="0" borderId="504" xfId="0" applyNumberFormat="1" applyFont="1" applyBorder="1" applyAlignment="1">
      <alignment horizontal="right" wrapText="1"/>
    </xf>
    <xf numFmtId="1" fontId="5" fillId="0" borderId="505" xfId="0" applyNumberFormat="1" applyFont="1" applyBorder="1" applyAlignment="1">
      <alignment horizontal="right" wrapText="1"/>
    </xf>
    <xf numFmtId="1" fontId="5" fillId="6" borderId="504" xfId="0" applyNumberFormat="1" applyFont="1" applyFill="1" applyBorder="1" applyProtection="1">
      <protection locked="0"/>
    </xf>
    <xf numFmtId="1" fontId="5" fillId="6" borderId="506" xfId="0" applyNumberFormat="1" applyFont="1" applyFill="1" applyBorder="1" applyProtection="1">
      <protection locked="0"/>
    </xf>
    <xf numFmtId="1" fontId="5" fillId="6" borderId="507" xfId="0" applyNumberFormat="1" applyFont="1" applyFill="1" applyBorder="1" applyProtection="1">
      <protection locked="0"/>
    </xf>
    <xf numFmtId="1" fontId="5" fillId="0" borderId="509" xfId="0" applyNumberFormat="1" applyFont="1" applyBorder="1" applyAlignment="1">
      <alignment horizontal="right" wrapText="1"/>
    </xf>
    <xf numFmtId="1" fontId="5" fillId="0" borderId="510" xfId="0" applyNumberFormat="1" applyFont="1" applyBorder="1" applyAlignment="1">
      <alignment horizontal="right"/>
    </xf>
    <xf numFmtId="1" fontId="5" fillId="6" borderId="509" xfId="0" applyNumberFormat="1" applyFont="1" applyFill="1" applyBorder="1" applyProtection="1">
      <protection locked="0"/>
    </xf>
    <xf numFmtId="1" fontId="5" fillId="0" borderId="512" xfId="0" applyNumberFormat="1" applyFont="1" applyBorder="1" applyAlignment="1" applyProtection="1">
      <alignment horizontal="center" vertical="center" wrapText="1"/>
      <protection hidden="1"/>
    </xf>
    <xf numFmtId="1" fontId="5" fillId="0" borderId="503" xfId="0" applyNumberFormat="1" applyFont="1" applyBorder="1" applyAlignment="1" applyProtection="1">
      <alignment horizontal="center" vertical="center" wrapText="1"/>
      <protection hidden="1"/>
    </xf>
    <xf numFmtId="1" fontId="5" fillId="6" borderId="510" xfId="0" applyNumberFormat="1" applyFont="1" applyFill="1" applyBorder="1" applyProtection="1">
      <protection locked="0"/>
    </xf>
    <xf numFmtId="1" fontId="5" fillId="0" borderId="514" xfId="0" applyNumberFormat="1" applyFont="1" applyBorder="1" applyAlignment="1" applyProtection="1">
      <alignment horizontal="center" vertical="center" wrapText="1"/>
      <protection hidden="1"/>
    </xf>
    <xf numFmtId="1" fontId="5" fillId="2" borderId="515" xfId="0" applyNumberFormat="1" applyFont="1" applyFill="1" applyBorder="1" applyAlignment="1">
      <alignment wrapText="1"/>
    </xf>
    <xf numFmtId="1" fontId="5" fillId="2" borderId="503" xfId="0" applyNumberFormat="1" applyFont="1" applyFill="1" applyBorder="1" applyAlignment="1">
      <alignment wrapText="1"/>
    </xf>
    <xf numFmtId="1" fontId="5" fillId="2" borderId="503" xfId="0" applyNumberFormat="1" applyFont="1" applyFill="1" applyBorder="1" applyProtection="1">
      <protection hidden="1"/>
    </xf>
    <xf numFmtId="1" fontId="5" fillId="0" borderId="515" xfId="0" applyNumberFormat="1" applyFont="1" applyBorder="1" applyAlignment="1">
      <alignment horizontal="center" vertical="center"/>
    </xf>
    <xf numFmtId="1" fontId="5" fillId="0" borderId="512" xfId="0" applyNumberFormat="1" applyFont="1" applyBorder="1" applyAlignment="1">
      <alignment horizontal="center" vertical="center"/>
    </xf>
    <xf numFmtId="1" fontId="5" fillId="0" borderId="503" xfId="0" applyNumberFormat="1" applyFont="1" applyBorder="1" applyAlignment="1">
      <alignment horizontal="center" vertical="center" wrapText="1"/>
    </xf>
    <xf numFmtId="1" fontId="5" fillId="0" borderId="513" xfId="0" applyNumberFormat="1" applyFont="1" applyBorder="1" applyAlignment="1">
      <alignment horizontal="left" vertical="center" wrapText="1"/>
    </xf>
    <xf numFmtId="1" fontId="5" fillId="0" borderId="515" xfId="0" applyNumberFormat="1" applyFont="1" applyBorder="1" applyAlignment="1">
      <alignment horizontal="left" vertical="center" wrapText="1"/>
    </xf>
    <xf numFmtId="1" fontId="5" fillId="0" borderId="515" xfId="0" applyNumberFormat="1" applyFont="1" applyBorder="1" applyAlignment="1">
      <alignment horizontal="right" wrapText="1"/>
    </xf>
    <xf numFmtId="1" fontId="5" fillId="0" borderId="512" xfId="0" applyNumberFormat="1" applyFont="1" applyBorder="1" applyAlignment="1">
      <alignment horizontal="right" wrapText="1"/>
    </xf>
    <xf numFmtId="1" fontId="5" fillId="0" borderId="503" xfId="0" applyNumberFormat="1" applyFont="1" applyBorder="1" applyAlignment="1">
      <alignment horizontal="right"/>
    </xf>
    <xf numFmtId="1" fontId="5" fillId="6" borderId="503" xfId="0" applyNumberFormat="1" applyFont="1" applyFill="1" applyBorder="1" applyAlignment="1" applyProtection="1">
      <alignment horizontal="right"/>
      <protection locked="0"/>
    </xf>
    <xf numFmtId="1" fontId="5" fillId="6" borderId="514" xfId="0" applyNumberFormat="1" applyFont="1" applyFill="1" applyBorder="1" applyAlignment="1" applyProtection="1">
      <alignment horizontal="right"/>
      <protection locked="0"/>
    </xf>
    <xf numFmtId="0" fontId="8" fillId="0" borderId="515" xfId="0" applyFont="1" applyBorder="1"/>
    <xf numFmtId="1" fontId="12" fillId="0" borderId="518" xfId="0" applyNumberFormat="1" applyFont="1" applyBorder="1" applyAlignment="1">
      <alignment horizontal="center" vertical="center" wrapText="1"/>
    </xf>
    <xf numFmtId="1" fontId="5" fillId="0" borderId="519" xfId="0" applyNumberFormat="1" applyFont="1" applyBorder="1" applyAlignment="1">
      <alignment horizontal="center" vertical="center" wrapText="1"/>
    </xf>
    <xf numFmtId="1" fontId="5" fillId="0" borderId="512" xfId="0" applyNumberFormat="1" applyFont="1" applyBorder="1" applyAlignment="1">
      <alignment horizontal="center" vertical="center" wrapText="1"/>
    </xf>
    <xf numFmtId="1" fontId="5" fillId="0" borderId="505" xfId="0" applyNumberFormat="1" applyFont="1" applyBorder="1" applyAlignment="1">
      <alignment horizontal="center" vertical="center" wrapText="1"/>
    </xf>
    <xf numFmtId="1" fontId="5" fillId="0" borderId="515" xfId="0" applyNumberFormat="1" applyFont="1" applyBorder="1" applyAlignment="1">
      <alignment vertical="center" wrapText="1"/>
    </xf>
    <xf numFmtId="1" fontId="12" fillId="0" borderId="515" xfId="0" applyNumberFormat="1" applyFont="1" applyBorder="1" applyAlignment="1">
      <alignment horizontal="right" vertical="center" wrapText="1"/>
    </xf>
    <xf numFmtId="1" fontId="5" fillId="6" borderId="512" xfId="0" applyNumberFormat="1" applyFont="1" applyFill="1" applyBorder="1" applyAlignment="1" applyProtection="1">
      <alignment horizontal="right"/>
      <protection locked="0"/>
    </xf>
    <xf numFmtId="1" fontId="5" fillId="0" borderId="508" xfId="0" applyNumberFormat="1" applyFont="1" applyBorder="1" applyAlignment="1">
      <alignment vertical="center" wrapText="1"/>
    </xf>
    <xf numFmtId="1" fontId="5" fillId="0" borderId="520" xfId="0" applyNumberFormat="1" applyFont="1" applyBorder="1" applyAlignment="1">
      <alignment horizontal="right" wrapText="1"/>
    </xf>
    <xf numFmtId="1" fontId="5" fillId="6" borderId="516" xfId="0" applyNumberFormat="1" applyFont="1" applyFill="1" applyBorder="1" applyProtection="1">
      <protection locked="0"/>
    </xf>
    <xf numFmtId="1" fontId="5" fillId="6" borderId="508" xfId="0" applyNumberFormat="1" applyFont="1" applyFill="1" applyBorder="1" applyProtection="1">
      <protection locked="0"/>
    </xf>
    <xf numFmtId="1" fontId="5" fillId="6" borderId="521" xfId="0" applyNumberFormat="1" applyFont="1" applyFill="1" applyBorder="1" applyProtection="1">
      <protection locked="0"/>
    </xf>
    <xf numFmtId="1" fontId="5" fillId="0" borderId="515" xfId="0" applyNumberFormat="1" applyFont="1" applyBorder="1" applyAlignment="1">
      <alignment horizontal="center"/>
    </xf>
    <xf numFmtId="1" fontId="5" fillId="0" borderId="519" xfId="0" applyNumberFormat="1" applyFont="1" applyBorder="1" applyAlignment="1">
      <alignment horizontal="right"/>
    </xf>
    <xf numFmtId="1" fontId="5" fillId="0" borderId="505" xfId="0" applyNumberFormat="1" applyFont="1" applyBorder="1" applyAlignment="1">
      <alignment horizontal="right"/>
    </xf>
    <xf numFmtId="1" fontId="5" fillId="0" borderId="519" xfId="0" applyNumberFormat="1" applyFont="1" applyBorder="1"/>
    <xf numFmtId="1" fontId="5" fillId="0" borderId="503" xfId="0" applyNumberFormat="1" applyFont="1" applyBorder="1"/>
    <xf numFmtId="1" fontId="5" fillId="0" borderId="506" xfId="0" applyNumberFormat="1" applyFont="1" applyBorder="1"/>
    <xf numFmtId="1" fontId="5" fillId="0" borderId="514" xfId="0" applyNumberFormat="1" applyFont="1" applyBorder="1"/>
    <xf numFmtId="1" fontId="5" fillId="0" borderId="507" xfId="0" applyNumberFormat="1" applyFont="1" applyBorder="1"/>
    <xf numFmtId="1" fontId="5" fillId="5" borderId="515" xfId="0" applyNumberFormat="1" applyFont="1" applyFill="1" applyBorder="1" applyAlignment="1">
      <alignment horizontal="center"/>
    </xf>
    <xf numFmtId="1" fontId="5" fillId="5" borderId="519" xfId="0" applyNumberFormat="1" applyFont="1" applyFill="1" applyBorder="1" applyAlignment="1">
      <alignment horizontal="right"/>
    </xf>
    <xf numFmtId="1" fontId="5" fillId="5" borderId="503" xfId="0" applyNumberFormat="1" applyFont="1" applyFill="1" applyBorder="1" applyAlignment="1">
      <alignment horizontal="right"/>
    </xf>
    <xf numFmtId="1" fontId="5" fillId="5" borderId="519" xfId="0" applyNumberFormat="1" applyFont="1" applyFill="1" applyBorder="1"/>
    <xf numFmtId="1" fontId="5" fillId="5" borderId="503" xfId="0" applyNumberFormat="1" applyFont="1" applyFill="1" applyBorder="1"/>
    <xf numFmtId="1" fontId="5" fillId="5" borderId="514" xfId="0" applyNumberFormat="1" applyFont="1" applyFill="1" applyBorder="1"/>
    <xf numFmtId="1" fontId="5" fillId="5" borderId="515" xfId="0" applyNumberFormat="1" applyFont="1" applyFill="1" applyBorder="1"/>
    <xf numFmtId="1" fontId="5" fillId="0" borderId="504" xfId="0" applyNumberFormat="1" applyFont="1" applyBorder="1" applyAlignment="1">
      <alignment horizontal="right"/>
    </xf>
    <xf numFmtId="1" fontId="5" fillId="0" borderId="504" xfId="0" applyNumberFormat="1" applyFont="1" applyBorder="1"/>
    <xf numFmtId="1" fontId="5" fillId="6" borderId="503" xfId="0" applyNumberFormat="1" applyFont="1" applyFill="1" applyBorder="1" applyProtection="1">
      <protection locked="0"/>
    </xf>
    <xf numFmtId="1" fontId="5" fillId="6" borderId="514" xfId="0" applyNumberFormat="1" applyFont="1" applyFill="1" applyBorder="1" applyProtection="1">
      <protection locked="0"/>
    </xf>
    <xf numFmtId="1" fontId="5" fillId="0" borderId="515" xfId="0" applyNumberFormat="1" applyFont="1" applyBorder="1" applyAlignment="1">
      <alignment horizontal="center" vertical="center" wrapText="1"/>
    </xf>
    <xf numFmtId="1" fontId="5" fillId="5" borderId="522" xfId="0" applyNumberFormat="1" applyFont="1" applyFill="1" applyBorder="1"/>
    <xf numFmtId="1" fontId="5" fillId="0" borderId="522" xfId="0" applyNumberFormat="1" applyFont="1" applyBorder="1" applyAlignment="1">
      <alignment horizontal="center" vertical="center"/>
    </xf>
    <xf numFmtId="1" fontId="3" fillId="5" borderId="522" xfId="0" applyNumberFormat="1" applyFont="1" applyFill="1" applyBorder="1"/>
    <xf numFmtId="1" fontId="5" fillId="0" borderId="513" xfId="0" applyNumberFormat="1" applyFont="1" applyBorder="1" applyAlignment="1">
      <alignment horizontal="right" vertical="center" wrapText="1"/>
    </xf>
    <xf numFmtId="1" fontId="5" fillId="6" borderId="523" xfId="0" applyNumberFormat="1" applyFont="1" applyFill="1" applyBorder="1" applyProtection="1">
      <protection locked="0"/>
    </xf>
    <xf numFmtId="1" fontId="5" fillId="6" borderId="524" xfId="0" applyNumberFormat="1" applyFont="1" applyFill="1" applyBorder="1" applyProtection="1">
      <protection locked="0"/>
    </xf>
    <xf numFmtId="1" fontId="5" fillId="0" borderId="525" xfId="0" applyNumberFormat="1" applyFont="1" applyBorder="1"/>
    <xf numFmtId="1" fontId="5" fillId="0" borderId="526" xfId="0" applyNumberFormat="1" applyFont="1" applyBorder="1"/>
    <xf numFmtId="1" fontId="5" fillId="0" borderId="523" xfId="0" applyNumberFormat="1" applyFont="1" applyBorder="1"/>
    <xf numFmtId="1" fontId="5" fillId="6" borderId="527" xfId="0" applyNumberFormat="1" applyFont="1" applyFill="1" applyBorder="1" applyProtection="1">
      <protection locked="0"/>
    </xf>
    <xf numFmtId="1" fontId="5" fillId="6" borderId="528" xfId="0" applyNumberFormat="1" applyFont="1" applyFill="1" applyBorder="1" applyProtection="1">
      <protection locked="0"/>
    </xf>
    <xf numFmtId="1" fontId="5" fillId="6" borderId="529" xfId="0" applyNumberFormat="1" applyFont="1" applyFill="1" applyBorder="1" applyProtection="1">
      <protection locked="0"/>
    </xf>
    <xf numFmtId="1" fontId="5" fillId="5" borderId="530" xfId="0" applyNumberFormat="1" applyFont="1" applyFill="1" applyBorder="1"/>
    <xf numFmtId="1" fontId="5" fillId="0" borderId="530" xfId="0" applyNumberFormat="1" applyFont="1" applyBorder="1" applyAlignment="1">
      <alignment horizontal="center" vertical="center"/>
    </xf>
    <xf numFmtId="1" fontId="3" fillId="5" borderId="530" xfId="0" applyNumberFormat="1" applyFont="1" applyFill="1" applyBorder="1"/>
    <xf numFmtId="0" fontId="8" fillId="0" borderId="515" xfId="0" applyFont="1" applyBorder="1" applyAlignment="1">
      <alignment horizontal="center"/>
    </xf>
    <xf numFmtId="1" fontId="8" fillId="0" borderId="515" xfId="0" applyNumberFormat="1" applyFont="1" applyBorder="1"/>
    <xf numFmtId="1" fontId="8" fillId="0" borderId="503" xfId="0" applyNumberFormat="1" applyFont="1" applyBorder="1"/>
    <xf numFmtId="1" fontId="8" fillId="0" borderId="512" xfId="0" applyNumberFormat="1" applyFont="1" applyBorder="1"/>
    <xf numFmtId="1" fontId="5" fillId="5" borderId="512" xfId="0" applyNumberFormat="1" applyFont="1" applyFill="1" applyBorder="1"/>
    <xf numFmtId="1" fontId="5" fillId="5" borderId="531" xfId="0" applyNumberFormat="1" applyFont="1" applyFill="1" applyBorder="1"/>
    <xf numFmtId="1" fontId="5" fillId="0" borderId="532" xfId="0" applyNumberFormat="1" applyFont="1" applyBorder="1" applyAlignment="1">
      <alignment horizontal="center" vertical="center"/>
    </xf>
    <xf numFmtId="1" fontId="5" fillId="5" borderId="532" xfId="0" applyNumberFormat="1" applyFont="1" applyFill="1" applyBorder="1"/>
    <xf numFmtId="1" fontId="3" fillId="5" borderId="532" xfId="0" applyNumberFormat="1" applyFont="1" applyFill="1" applyBorder="1"/>
    <xf numFmtId="1" fontId="5" fillId="0" borderId="537" xfId="0" applyNumberFormat="1" applyFont="1" applyBorder="1" applyAlignment="1">
      <alignment horizontal="center" vertical="center" wrapText="1"/>
    </xf>
    <xf numFmtId="1" fontId="5" fillId="0" borderId="538" xfId="0" applyNumberFormat="1" applyFont="1" applyBorder="1" applyAlignment="1">
      <alignment horizontal="center" vertical="center" wrapText="1"/>
    </xf>
    <xf numFmtId="9" fontId="5" fillId="0" borderId="535" xfId="1" applyFont="1" applyBorder="1" applyAlignment="1">
      <alignment horizontal="center" vertical="center" wrapText="1"/>
    </xf>
    <xf numFmtId="0" fontId="5" fillId="0" borderId="537" xfId="0" applyFont="1" applyBorder="1" applyAlignment="1">
      <alignment horizontal="center" vertical="center" wrapText="1"/>
    </xf>
    <xf numFmtId="0" fontId="5" fillId="0" borderId="538" xfId="0" applyFont="1" applyBorder="1" applyAlignment="1">
      <alignment horizontal="center" vertical="center" wrapText="1"/>
    </xf>
    <xf numFmtId="0" fontId="5" fillId="0" borderId="535" xfId="0" applyFont="1" applyBorder="1" applyAlignment="1">
      <alignment horizontal="center" vertical="center" wrapText="1"/>
    </xf>
    <xf numFmtId="1" fontId="5" fillId="0" borderId="524" xfId="0" applyNumberFormat="1" applyFont="1" applyBorder="1" applyAlignment="1">
      <alignment horizontal="left" vertical="center" wrapText="1"/>
    </xf>
    <xf numFmtId="1" fontId="5" fillId="0" borderId="524" xfId="0" applyNumberFormat="1" applyFont="1" applyBorder="1" applyAlignment="1">
      <alignment horizontal="right" vertical="center" wrapText="1"/>
    </xf>
    <xf numFmtId="1" fontId="5" fillId="6" borderId="539" xfId="0" applyNumberFormat="1" applyFont="1" applyFill="1" applyBorder="1" applyProtection="1">
      <protection locked="0"/>
    </xf>
    <xf numFmtId="1" fontId="5" fillId="0" borderId="527" xfId="0" applyNumberFormat="1" applyFont="1" applyBorder="1"/>
    <xf numFmtId="1" fontId="5" fillId="6" borderId="540" xfId="0" applyNumberFormat="1" applyFont="1" applyFill="1" applyBorder="1" applyProtection="1">
      <protection locked="0"/>
    </xf>
    <xf numFmtId="1" fontId="5" fillId="6" borderId="526" xfId="0" applyNumberFormat="1" applyFont="1" applyFill="1" applyBorder="1" applyProtection="1">
      <protection locked="0"/>
    </xf>
    <xf numFmtId="1" fontId="8" fillId="5" borderId="519" xfId="0" applyNumberFormat="1" applyFont="1" applyFill="1" applyBorder="1"/>
    <xf numFmtId="1" fontId="5" fillId="5" borderId="541" xfId="0" applyNumberFormat="1" applyFont="1" applyFill="1" applyBorder="1"/>
    <xf numFmtId="1" fontId="5" fillId="5" borderId="542" xfId="0" applyNumberFormat="1" applyFont="1" applyFill="1" applyBorder="1"/>
    <xf numFmtId="1" fontId="5" fillId="2" borderId="532" xfId="0" applyNumberFormat="1" applyFont="1" applyFill="1" applyBorder="1"/>
    <xf numFmtId="1" fontId="5" fillId="0" borderId="532" xfId="0" applyNumberFormat="1" applyFont="1" applyBorder="1"/>
    <xf numFmtId="1" fontId="5" fillId="0" borderId="546" xfId="0" applyNumberFormat="1" applyFont="1" applyBorder="1" applyAlignment="1">
      <alignment horizontal="center" vertical="center" wrapText="1"/>
    </xf>
    <xf numFmtId="1" fontId="5" fillId="0" borderId="545" xfId="0" applyNumberFormat="1" applyFont="1" applyBorder="1" applyAlignment="1">
      <alignment horizontal="center" vertical="center" wrapText="1"/>
    </xf>
    <xf numFmtId="1" fontId="5" fillId="0" borderId="547" xfId="0" applyNumberFormat="1" applyFont="1" applyBorder="1" applyAlignment="1">
      <alignment horizontal="center" vertical="center" wrapText="1"/>
    </xf>
    <xf numFmtId="1" fontId="5" fillId="0" borderId="544" xfId="0" applyNumberFormat="1" applyFont="1" applyBorder="1" applyAlignment="1">
      <alignment horizontal="center" vertical="center" wrapText="1"/>
    </xf>
    <xf numFmtId="1" fontId="5" fillId="0" borderId="546" xfId="0" applyNumberFormat="1" applyFont="1" applyBorder="1" applyAlignment="1">
      <alignment horizontal="right" wrapText="1"/>
    </xf>
    <xf numFmtId="1" fontId="5" fillId="0" borderId="548" xfId="0" applyNumberFormat="1" applyFont="1" applyBorder="1" applyAlignment="1">
      <alignment horizontal="right" wrapText="1"/>
    </xf>
    <xf numFmtId="1" fontId="5" fillId="0" borderId="545" xfId="0" applyNumberFormat="1" applyFont="1" applyBorder="1" applyAlignment="1">
      <alignment horizontal="right"/>
    </xf>
    <xf numFmtId="1" fontId="5" fillId="6" borderId="546" xfId="0" applyNumberFormat="1" applyFont="1" applyFill="1" applyBorder="1" applyProtection="1">
      <protection locked="0"/>
    </xf>
    <xf numFmtId="1" fontId="5" fillId="6" borderId="549" xfId="0" applyNumberFormat="1" applyFont="1" applyFill="1" applyBorder="1" applyProtection="1">
      <protection locked="0"/>
    </xf>
    <xf numFmtId="1" fontId="5" fillId="6" borderId="543" xfId="0" applyNumberFormat="1" applyFont="1" applyFill="1" applyBorder="1" applyProtection="1">
      <protection locked="0"/>
    </xf>
    <xf numFmtId="1" fontId="5" fillId="6" borderId="550" xfId="0" applyNumberFormat="1" applyFont="1" applyFill="1" applyBorder="1" applyProtection="1">
      <protection locked="0"/>
    </xf>
    <xf numFmtId="1" fontId="5" fillId="6" borderId="545" xfId="0" applyNumberFormat="1" applyFont="1" applyFill="1" applyBorder="1" applyAlignment="1" applyProtection="1">
      <alignment wrapText="1"/>
      <protection locked="0"/>
    </xf>
    <xf numFmtId="1" fontId="5" fillId="0" borderId="551" xfId="0" applyNumberFormat="1" applyFont="1" applyBorder="1" applyAlignment="1" applyProtection="1">
      <alignment horizontal="center" vertical="center" wrapText="1"/>
      <protection hidden="1"/>
    </xf>
    <xf numFmtId="1" fontId="5" fillId="0" borderId="551" xfId="0" applyNumberFormat="1" applyFont="1" applyBorder="1" applyAlignment="1" applyProtection="1">
      <alignment horizontal="left" vertical="center" wrapText="1"/>
      <protection hidden="1"/>
    </xf>
    <xf numFmtId="1" fontId="5" fillId="5" borderId="530" xfId="0" applyNumberFormat="1" applyFont="1" applyFill="1" applyBorder="1" applyProtection="1">
      <protection hidden="1"/>
    </xf>
    <xf numFmtId="1" fontId="5" fillId="0" borderId="519" xfId="0" applyNumberFormat="1" applyFont="1" applyBorder="1" applyAlignment="1" applyProtection="1">
      <alignment horizontal="center" vertical="center"/>
      <protection hidden="1"/>
    </xf>
    <xf numFmtId="1" fontId="5" fillId="0" borderId="541" xfId="0" applyNumberFormat="1" applyFont="1" applyBorder="1" applyAlignment="1" applyProtection="1">
      <alignment horizontal="center" vertical="center"/>
      <protection hidden="1"/>
    </xf>
    <xf numFmtId="1" fontId="5" fillId="0" borderId="552" xfId="0" applyNumberFormat="1" applyFont="1" applyBorder="1" applyAlignment="1" applyProtection="1">
      <alignment horizontal="left" vertical="center" wrapText="1"/>
      <protection hidden="1"/>
    </xf>
    <xf numFmtId="1" fontId="5" fillId="0" borderId="553" xfId="0" applyNumberFormat="1" applyFont="1" applyBorder="1" applyAlignment="1">
      <alignment horizontal="right" wrapText="1"/>
    </xf>
    <xf numFmtId="1" fontId="5" fillId="0" borderId="554" xfId="0" applyNumberFormat="1" applyFont="1" applyBorder="1" applyAlignment="1">
      <alignment horizontal="right" wrapText="1"/>
    </xf>
    <xf numFmtId="1" fontId="5" fillId="0" borderId="523" xfId="0" applyNumberFormat="1" applyFont="1" applyBorder="1" applyAlignment="1">
      <alignment horizontal="right"/>
    </xf>
    <xf numFmtId="1" fontId="5" fillId="7" borderId="553" xfId="0" applyNumberFormat="1" applyFont="1" applyFill="1" applyBorder="1"/>
    <xf numFmtId="1" fontId="5" fillId="7" borderId="523" xfId="0" applyNumberFormat="1" applyFont="1" applyFill="1" applyBorder="1"/>
    <xf numFmtId="1" fontId="5" fillId="6" borderId="553" xfId="0" applyNumberFormat="1" applyFont="1" applyFill="1" applyBorder="1" applyProtection="1">
      <protection locked="0"/>
    </xf>
    <xf numFmtId="1" fontId="5" fillId="6" borderId="555" xfId="0" applyNumberFormat="1" applyFont="1" applyFill="1" applyBorder="1" applyProtection="1">
      <protection locked="0"/>
    </xf>
    <xf numFmtId="1" fontId="5" fillId="6" borderId="552" xfId="0" applyNumberFormat="1" applyFont="1" applyFill="1" applyBorder="1" applyProtection="1">
      <protection locked="0"/>
    </xf>
    <xf numFmtId="1" fontId="5" fillId="6" borderId="556" xfId="0" applyNumberFormat="1" applyFont="1" applyFill="1" applyBorder="1" applyProtection="1">
      <protection locked="0"/>
    </xf>
    <xf numFmtId="1" fontId="5" fillId="6" borderId="523" xfId="0" applyNumberFormat="1" applyFont="1" applyFill="1" applyBorder="1" applyAlignment="1" applyProtection="1">
      <alignment wrapText="1"/>
      <protection locked="0"/>
    </xf>
    <xf numFmtId="1" fontId="5" fillId="0" borderId="557" xfId="0" applyNumberFormat="1" applyFont="1" applyBorder="1" applyAlignment="1">
      <alignment horizontal="right" wrapText="1"/>
    </xf>
    <xf numFmtId="1" fontId="5" fillId="0" borderId="558" xfId="0" applyNumberFormat="1" applyFont="1" applyBorder="1" applyAlignment="1">
      <alignment horizontal="right"/>
    </xf>
    <xf numFmtId="1" fontId="5" fillId="7" borderId="559" xfId="0" applyNumberFormat="1" applyFont="1" applyFill="1" applyBorder="1"/>
    <xf numFmtId="1" fontId="5" fillId="7" borderId="558" xfId="0" applyNumberFormat="1" applyFont="1" applyFill="1" applyBorder="1"/>
    <xf numFmtId="1" fontId="5" fillId="6" borderId="559" xfId="0" applyNumberFormat="1" applyFont="1" applyFill="1" applyBorder="1" applyProtection="1">
      <protection locked="0"/>
    </xf>
    <xf numFmtId="1" fontId="5" fillId="6" borderId="560" xfId="0" applyNumberFormat="1" applyFont="1" applyFill="1" applyBorder="1" applyProtection="1">
      <protection locked="0"/>
    </xf>
    <xf numFmtId="1" fontId="5" fillId="7" borderId="561" xfId="0" applyNumberFormat="1" applyFont="1" applyFill="1" applyBorder="1"/>
    <xf numFmtId="1" fontId="5" fillId="7" borderId="560" xfId="0" applyNumberFormat="1" applyFont="1" applyFill="1" applyBorder="1"/>
    <xf numFmtId="1" fontId="5" fillId="7" borderId="562" xfId="0" applyNumberFormat="1" applyFont="1" applyFill="1" applyBorder="1"/>
    <xf numFmtId="1" fontId="5" fillId="6" borderId="558" xfId="0" applyNumberFormat="1" applyFont="1" applyFill="1" applyBorder="1" applyAlignment="1" applyProtection="1">
      <alignment wrapText="1"/>
      <protection locked="0"/>
    </xf>
    <xf numFmtId="1" fontId="5" fillId="0" borderId="561" xfId="0" applyNumberFormat="1" applyFont="1" applyBorder="1" applyAlignment="1" applyProtection="1">
      <alignment horizontal="left" vertical="center" wrapText="1"/>
      <protection hidden="1"/>
    </xf>
    <xf numFmtId="1" fontId="5" fillId="0" borderId="559" xfId="0" applyNumberFormat="1" applyFont="1" applyBorder="1" applyAlignment="1">
      <alignment horizontal="right" wrapText="1"/>
    </xf>
    <xf numFmtId="1" fontId="5" fillId="6" borderId="562" xfId="0" applyNumberFormat="1" applyFont="1" applyFill="1" applyBorder="1" applyProtection="1">
      <protection locked="0"/>
    </xf>
    <xf numFmtId="1" fontId="2" fillId="2" borderId="563" xfId="0" applyNumberFormat="1" applyFont="1" applyFill="1" applyBorder="1" applyAlignment="1" applyProtection="1">
      <alignment wrapText="1"/>
      <protection hidden="1"/>
    </xf>
    <xf numFmtId="1" fontId="5" fillId="0" borderId="563" xfId="0" applyNumberFormat="1" applyFont="1" applyBorder="1" applyProtection="1">
      <protection hidden="1"/>
    </xf>
    <xf numFmtId="1" fontId="5" fillId="0" borderId="519" xfId="0" applyNumberFormat="1" applyFont="1" applyBorder="1" applyAlignment="1" applyProtection="1">
      <alignment horizontal="center" vertical="center" wrapText="1"/>
      <protection hidden="1"/>
    </xf>
    <xf numFmtId="1" fontId="5" fillId="0" borderId="542" xfId="0" applyNumberFormat="1" applyFont="1" applyBorder="1" applyAlignment="1" applyProtection="1">
      <alignment horizontal="center" vertical="center" wrapText="1"/>
      <protection hidden="1"/>
    </xf>
    <xf numFmtId="1" fontId="5" fillId="0" borderId="564" xfId="0" applyNumberFormat="1" applyFont="1" applyBorder="1" applyAlignment="1" applyProtection="1">
      <alignment horizontal="center" vertical="center" wrapText="1"/>
      <protection hidden="1"/>
    </xf>
    <xf numFmtId="1" fontId="5" fillId="6" borderId="559" xfId="0" applyNumberFormat="1" applyFont="1" applyFill="1" applyBorder="1" applyAlignment="1" applyProtection="1">
      <alignment wrapText="1"/>
      <protection locked="0"/>
    </xf>
    <xf numFmtId="1" fontId="5" fillId="6" borderId="560" xfId="0" applyNumberFormat="1" applyFont="1" applyFill="1" applyBorder="1" applyAlignment="1" applyProtection="1">
      <alignment wrapText="1"/>
      <protection locked="0"/>
    </xf>
    <xf numFmtId="1" fontId="5" fillId="6" borderId="562" xfId="0" applyNumberFormat="1" applyFont="1" applyFill="1" applyBorder="1" applyAlignment="1" applyProtection="1">
      <alignment wrapText="1"/>
      <protection locked="0"/>
    </xf>
    <xf numFmtId="1" fontId="5" fillId="6" borderId="566" xfId="0" applyNumberFormat="1" applyFont="1" applyFill="1" applyBorder="1" applyAlignment="1" applyProtection="1">
      <alignment wrapText="1"/>
      <protection locked="0"/>
    </xf>
    <xf numFmtId="1" fontId="2" fillId="2" borderId="567" xfId="0" applyNumberFormat="1" applyFont="1" applyFill="1" applyBorder="1" applyAlignment="1" applyProtection="1">
      <alignment wrapText="1"/>
      <protection hidden="1"/>
    </xf>
    <xf numFmtId="1" fontId="5" fillId="0" borderId="567" xfId="0" applyNumberFormat="1" applyFont="1" applyBorder="1" applyProtection="1">
      <protection hidden="1"/>
    </xf>
    <xf numFmtId="1" fontId="5" fillId="2" borderId="568" xfId="0" applyNumberFormat="1" applyFont="1" applyFill="1" applyBorder="1" applyProtection="1">
      <protection hidden="1"/>
    </xf>
    <xf numFmtId="1" fontId="5" fillId="2" borderId="567" xfId="0" applyNumberFormat="1" applyFont="1" applyFill="1" applyBorder="1" applyProtection="1">
      <protection hidden="1"/>
    </xf>
    <xf numFmtId="1" fontId="5" fillId="2" borderId="569" xfId="0" applyNumberFormat="1" applyFont="1" applyFill="1" applyBorder="1"/>
    <xf numFmtId="1" fontId="5" fillId="2" borderId="570" xfId="0" applyNumberFormat="1" applyFont="1" applyFill="1" applyBorder="1" applyAlignment="1" applyProtection="1">
      <alignment wrapText="1"/>
      <protection hidden="1"/>
    </xf>
    <xf numFmtId="1" fontId="7" fillId="2" borderId="570" xfId="0" applyNumberFormat="1" applyFont="1" applyFill="1" applyBorder="1" applyProtection="1">
      <protection hidden="1"/>
    </xf>
    <xf numFmtId="1" fontId="3" fillId="0" borderId="567" xfId="0" applyNumberFormat="1" applyFont="1" applyBorder="1"/>
    <xf numFmtId="1" fontId="3" fillId="2" borderId="567" xfId="0" applyNumberFormat="1" applyFont="1" applyFill="1" applyBorder="1"/>
    <xf numFmtId="1" fontId="5" fillId="6" borderId="571" xfId="0" applyNumberFormat="1" applyFont="1" applyFill="1" applyBorder="1" applyAlignment="1" applyProtection="1">
      <alignment horizontal="right" wrapText="1"/>
      <protection locked="0"/>
    </xf>
    <xf numFmtId="1" fontId="5" fillId="6" borderId="572" xfId="0" applyNumberFormat="1" applyFont="1" applyFill="1" applyBorder="1" applyAlignment="1" applyProtection="1">
      <alignment horizontal="right"/>
      <protection locked="0"/>
    </xf>
    <xf numFmtId="1" fontId="5" fillId="6" borderId="558" xfId="0" applyNumberFormat="1" applyFont="1" applyFill="1" applyBorder="1" applyAlignment="1" applyProtection="1">
      <alignment horizontal="right"/>
      <protection locked="0"/>
    </xf>
    <xf numFmtId="1" fontId="3" fillId="0" borderId="573" xfId="0" applyNumberFormat="1" applyFont="1" applyBorder="1"/>
    <xf numFmtId="1" fontId="3" fillId="2" borderId="573" xfId="0" applyNumberFormat="1" applyFont="1" applyFill="1" applyBorder="1"/>
    <xf numFmtId="1" fontId="3" fillId="0" borderId="568" xfId="0" applyNumberFormat="1" applyFont="1" applyBorder="1"/>
    <xf numFmtId="1" fontId="5" fillId="0" borderId="574" xfId="0" applyNumberFormat="1" applyFont="1" applyBorder="1" applyProtection="1">
      <protection hidden="1"/>
    </xf>
    <xf numFmtId="1" fontId="5" fillId="0" borderId="575" xfId="0" applyNumberFormat="1" applyFont="1" applyBorder="1" applyAlignment="1" applyProtection="1">
      <alignment horizontal="left" vertical="center" wrapText="1"/>
      <protection hidden="1"/>
    </xf>
    <xf numFmtId="1" fontId="5" fillId="6" borderId="571" xfId="0" applyNumberFormat="1" applyFont="1" applyFill="1" applyBorder="1" applyProtection="1">
      <protection locked="0"/>
    </xf>
    <xf numFmtId="1" fontId="5" fillId="6" borderId="572" xfId="0" applyNumberFormat="1" applyFont="1" applyFill="1" applyBorder="1" applyProtection="1">
      <protection locked="0"/>
    </xf>
    <xf numFmtId="1" fontId="5" fillId="6" borderId="558" xfId="0" applyNumberFormat="1" applyFont="1" applyFill="1" applyBorder="1" applyProtection="1">
      <protection locked="0"/>
    </xf>
    <xf numFmtId="1" fontId="5" fillId="2" borderId="519" xfId="0" applyNumberFormat="1" applyFont="1" applyFill="1" applyBorder="1" applyAlignment="1">
      <alignment wrapText="1"/>
    </xf>
    <xf numFmtId="1" fontId="5" fillId="2" borderId="574" xfId="0" applyNumberFormat="1" applyFont="1" applyFill="1" applyBorder="1" applyProtection="1">
      <protection hidden="1"/>
    </xf>
    <xf numFmtId="1" fontId="5" fillId="0" borderId="571" xfId="0" applyNumberFormat="1" applyFont="1" applyBorder="1" applyAlignment="1">
      <alignment horizontal="left" vertical="center" wrapText="1"/>
    </xf>
    <xf numFmtId="1" fontId="5" fillId="0" borderId="571" xfId="0" applyNumberFormat="1" applyFont="1" applyBorder="1" applyAlignment="1">
      <alignment horizontal="right" wrapText="1"/>
    </xf>
    <xf numFmtId="1" fontId="5" fillId="0" borderId="566" xfId="0" applyNumberFormat="1" applyFont="1" applyBorder="1" applyAlignment="1">
      <alignment horizontal="right" wrapText="1"/>
    </xf>
    <xf numFmtId="1" fontId="5" fillId="6" borderId="576" xfId="0" applyNumberFormat="1" applyFont="1" applyFill="1" applyBorder="1" applyAlignment="1" applyProtection="1">
      <alignment horizontal="right"/>
      <protection locked="0"/>
    </xf>
    <xf numFmtId="1" fontId="5" fillId="6" borderId="575" xfId="0" applyNumberFormat="1" applyFont="1" applyFill="1" applyBorder="1" applyAlignment="1" applyProtection="1">
      <alignment horizontal="right"/>
      <protection locked="0"/>
    </xf>
    <xf numFmtId="1" fontId="3" fillId="0" borderId="577" xfId="0" applyNumberFormat="1" applyFont="1" applyBorder="1"/>
    <xf numFmtId="1" fontId="5" fillId="6" borderId="519" xfId="0" applyNumberFormat="1" applyFont="1" applyFill="1" applyBorder="1" applyAlignment="1" applyProtection="1">
      <alignment horizontal="right"/>
      <protection locked="0"/>
    </xf>
    <xf numFmtId="1" fontId="5" fillId="6" borderId="542" xfId="0" applyNumberFormat="1" applyFont="1" applyFill="1" applyBorder="1" applyAlignment="1" applyProtection="1">
      <alignment horizontal="right"/>
      <protection locked="0"/>
    </xf>
    <xf numFmtId="1" fontId="5" fillId="6" borderId="564" xfId="0" applyNumberFormat="1" applyFont="1" applyFill="1" applyBorder="1" applyAlignment="1" applyProtection="1">
      <alignment horizontal="right"/>
      <protection locked="0"/>
    </xf>
    <xf numFmtId="1" fontId="5" fillId="0" borderId="519" xfId="0" applyNumberFormat="1" applyFont="1" applyBorder="1" applyAlignment="1">
      <alignment horizontal="center" vertical="center"/>
    </xf>
    <xf numFmtId="1" fontId="5" fillId="0" borderId="511" xfId="0" applyNumberFormat="1" applyFont="1" applyBorder="1" applyAlignment="1">
      <alignment horizontal="center" vertical="center"/>
    </xf>
    <xf numFmtId="1" fontId="5" fillId="6" borderId="511" xfId="0" applyNumberFormat="1" applyFont="1" applyFill="1" applyBorder="1" applyAlignment="1" applyProtection="1">
      <alignment horizontal="right"/>
      <protection locked="0"/>
    </xf>
    <xf numFmtId="1" fontId="5" fillId="6" borderId="578" xfId="0" applyNumberFormat="1" applyFont="1" applyFill="1" applyBorder="1" applyAlignment="1" applyProtection="1">
      <alignment horizontal="right"/>
      <protection locked="0"/>
    </xf>
    <xf numFmtId="1" fontId="5" fillId="0" borderId="542" xfId="0" applyNumberFormat="1" applyFont="1" applyBorder="1" applyAlignment="1">
      <alignment horizontal="center" vertical="center" wrapText="1"/>
    </xf>
    <xf numFmtId="1" fontId="5" fillId="0" borderId="541" xfId="0" applyNumberFormat="1" applyFont="1" applyBorder="1" applyAlignment="1">
      <alignment horizontal="center" vertical="center" wrapText="1"/>
    </xf>
    <xf numFmtId="1" fontId="5" fillId="0" borderId="575" xfId="0" applyNumberFormat="1" applyFont="1" applyBorder="1" applyAlignment="1">
      <alignment vertical="center" wrapText="1"/>
    </xf>
    <xf numFmtId="1" fontId="5" fillId="0" borderId="572" xfId="0" applyNumberFormat="1" applyFont="1" applyBorder="1" applyAlignment="1">
      <alignment horizontal="right" wrapText="1"/>
    </xf>
    <xf numFmtId="1" fontId="5" fillId="0" borderId="579" xfId="0" applyNumberFormat="1" applyFont="1" applyBorder="1" applyAlignment="1">
      <alignment horizontal="right" wrapText="1"/>
    </xf>
    <xf numFmtId="1" fontId="5" fillId="6" borderId="576" xfId="0" applyNumberFormat="1" applyFont="1" applyFill="1" applyBorder="1" applyProtection="1">
      <protection locked="0"/>
    </xf>
    <xf numFmtId="1" fontId="5" fillId="6" borderId="575" xfId="0" applyNumberFormat="1" applyFont="1" applyFill="1" applyBorder="1" applyProtection="1">
      <protection locked="0"/>
    </xf>
    <xf numFmtId="1" fontId="5" fillId="6" borderId="580" xfId="0" applyNumberFormat="1" applyFont="1" applyFill="1" applyBorder="1" applyProtection="1">
      <protection locked="0"/>
    </xf>
    <xf numFmtId="1" fontId="5" fillId="0" borderId="541" xfId="0" applyNumberFormat="1" applyFont="1" applyBorder="1" applyAlignment="1">
      <alignment horizontal="right"/>
    </xf>
    <xf numFmtId="1" fontId="5" fillId="0" borderId="542" xfId="0" applyNumberFormat="1" applyFont="1" applyBorder="1"/>
    <xf numFmtId="1" fontId="5" fillId="0" borderId="564" xfId="0" applyNumberFormat="1" applyFont="1" applyBorder="1"/>
    <xf numFmtId="1" fontId="5" fillId="5" borderId="575" xfId="0" applyNumberFormat="1" applyFont="1" applyFill="1" applyBorder="1" applyAlignment="1">
      <alignment vertical="center" wrapText="1"/>
    </xf>
    <xf numFmtId="1" fontId="5" fillId="5" borderId="572" xfId="0" applyNumberFormat="1" applyFont="1" applyFill="1" applyBorder="1" applyAlignment="1">
      <alignment horizontal="right" wrapText="1"/>
    </xf>
    <xf numFmtId="1" fontId="5" fillId="5" borderId="579" xfId="0" applyNumberFormat="1" applyFont="1" applyFill="1" applyBorder="1" applyAlignment="1">
      <alignment horizontal="right" wrapText="1"/>
    </xf>
    <xf numFmtId="1" fontId="5" fillId="5" borderId="558" xfId="0" applyNumberFormat="1" applyFont="1" applyFill="1" applyBorder="1" applyAlignment="1">
      <alignment horizontal="right"/>
    </xf>
    <xf numFmtId="1" fontId="5" fillId="5" borderId="541" xfId="0" applyNumberFormat="1" applyFont="1" applyFill="1" applyBorder="1" applyAlignment="1">
      <alignment horizontal="right"/>
    </xf>
    <xf numFmtId="1" fontId="5" fillId="5" borderId="564" xfId="0" applyNumberFormat="1" applyFont="1" applyFill="1" applyBorder="1"/>
    <xf numFmtId="1" fontId="5" fillId="0" borderId="519" xfId="0" applyNumberFormat="1" applyFont="1" applyBorder="1" applyAlignment="1">
      <alignment horizontal="right" wrapText="1"/>
    </xf>
    <xf numFmtId="1" fontId="5" fillId="0" borderId="541" xfId="0" applyNumberFormat="1" applyFont="1" applyBorder="1" applyAlignment="1">
      <alignment horizontal="right" wrapText="1"/>
    </xf>
    <xf numFmtId="1" fontId="5" fillId="6" borderId="519" xfId="0" applyNumberFormat="1" applyFont="1" applyFill="1" applyBorder="1" applyProtection="1">
      <protection locked="0"/>
    </xf>
    <xf numFmtId="1" fontId="5" fillId="6" borderId="542" xfId="0" applyNumberFormat="1" applyFont="1" applyFill="1" applyBorder="1" applyProtection="1">
      <protection locked="0"/>
    </xf>
    <xf numFmtId="1" fontId="5" fillId="6" borderId="564" xfId="0" applyNumberFormat="1" applyFont="1" applyFill="1" applyBorder="1" applyProtection="1">
      <protection locked="0"/>
    </xf>
    <xf numFmtId="1" fontId="5" fillId="5" borderId="567" xfId="0" applyNumberFormat="1" applyFont="1" applyFill="1" applyBorder="1"/>
    <xf numFmtId="1" fontId="5" fillId="0" borderId="567" xfId="0" applyNumberFormat="1" applyFont="1" applyBorder="1" applyAlignment="1">
      <alignment horizontal="center" vertical="center"/>
    </xf>
    <xf numFmtId="1" fontId="3" fillId="5" borderId="567" xfId="0" applyNumberFormat="1" applyFont="1" applyFill="1" applyBorder="1"/>
    <xf numFmtId="1" fontId="5" fillId="0" borderId="581" xfId="0" applyNumberFormat="1" applyFont="1" applyBorder="1" applyAlignment="1">
      <alignment horizontal="left" vertical="center" wrapText="1"/>
    </xf>
    <xf numFmtId="1" fontId="5" fillId="0" borderId="581" xfId="0" applyNumberFormat="1" applyFont="1" applyBorder="1" applyAlignment="1">
      <alignment horizontal="right" vertical="center" wrapText="1"/>
    </xf>
    <xf numFmtId="1" fontId="5" fillId="0" borderId="566" xfId="0" applyNumberFormat="1" applyFont="1" applyBorder="1"/>
    <xf numFmtId="1" fontId="5" fillId="0" borderId="579" xfId="0" applyNumberFormat="1" applyFont="1" applyBorder="1"/>
    <xf numFmtId="1" fontId="5" fillId="0" borderId="558" xfId="0" applyNumberFormat="1" applyFont="1" applyBorder="1"/>
    <xf numFmtId="1" fontId="5" fillId="5" borderId="563" xfId="0" applyNumberFormat="1" applyFont="1" applyFill="1" applyBorder="1"/>
    <xf numFmtId="1" fontId="5" fillId="0" borderId="563" xfId="0" applyNumberFormat="1" applyFont="1" applyBorder="1" applyAlignment="1">
      <alignment horizontal="center" vertical="center"/>
    </xf>
    <xf numFmtId="1" fontId="3" fillId="5" borderId="563" xfId="0" applyNumberFormat="1" applyFont="1" applyFill="1" applyBorder="1"/>
    <xf numFmtId="1" fontId="5" fillId="5" borderId="574" xfId="0" applyNumberFormat="1" applyFont="1" applyFill="1" applyBorder="1"/>
    <xf numFmtId="1" fontId="5" fillId="0" borderId="586" xfId="0" applyNumberFormat="1" applyFont="1" applyBorder="1" applyAlignment="1">
      <alignment horizontal="center" vertical="center" wrapText="1"/>
    </xf>
    <xf numFmtId="1" fontId="5" fillId="0" borderId="587" xfId="0" applyNumberFormat="1" applyFont="1" applyBorder="1" applyAlignment="1">
      <alignment horizontal="center" vertical="center" wrapText="1"/>
    </xf>
    <xf numFmtId="9" fontId="5" fillId="0" borderId="584" xfId="1" applyFont="1" applyBorder="1" applyAlignment="1">
      <alignment horizontal="center" vertical="center" wrapText="1"/>
    </xf>
    <xf numFmtId="0" fontId="5" fillId="0" borderId="586" xfId="0" applyFont="1" applyBorder="1" applyAlignment="1">
      <alignment horizontal="center" vertical="center" wrapText="1"/>
    </xf>
    <xf numFmtId="0" fontId="5" fillId="0" borderId="587" xfId="0" applyFont="1" applyBorder="1" applyAlignment="1">
      <alignment horizontal="center" vertical="center" wrapText="1"/>
    </xf>
    <xf numFmtId="0" fontId="5" fillId="0" borderId="584" xfId="0" applyFont="1" applyBorder="1" applyAlignment="1">
      <alignment horizontal="center" vertical="center" wrapText="1"/>
    </xf>
    <xf numFmtId="1" fontId="5" fillId="6" borderId="588" xfId="0" applyNumberFormat="1" applyFont="1" applyFill="1" applyBorder="1" applyProtection="1">
      <protection locked="0"/>
    </xf>
    <xf numFmtId="1" fontId="5" fillId="0" borderId="589" xfId="0" applyNumberFormat="1" applyFont="1" applyBorder="1"/>
    <xf numFmtId="1" fontId="5" fillId="6" borderId="590" xfId="0" applyNumberFormat="1" applyFont="1" applyFill="1" applyBorder="1" applyProtection="1">
      <protection locked="0"/>
    </xf>
    <xf numFmtId="1" fontId="5" fillId="6" borderId="589" xfId="0" applyNumberFormat="1" applyFont="1" applyFill="1" applyBorder="1" applyProtection="1">
      <protection locked="0"/>
    </xf>
    <xf numFmtId="1" fontId="5" fillId="6" borderId="591" xfId="0" applyNumberFormat="1" applyFont="1" applyFill="1" applyBorder="1" applyProtection="1">
      <protection locked="0"/>
    </xf>
    <xf numFmtId="1" fontId="5" fillId="6" borderId="592" xfId="0" applyNumberFormat="1" applyFont="1" applyFill="1" applyBorder="1" applyProtection="1">
      <protection locked="0"/>
    </xf>
    <xf numFmtId="0" fontId="8" fillId="0" borderId="593" xfId="0" applyFont="1" applyBorder="1" applyAlignment="1">
      <alignment horizontal="center"/>
    </xf>
    <xf numFmtId="1" fontId="8" fillId="0" borderId="593" xfId="0" applyNumberFormat="1" applyFont="1" applyBorder="1"/>
    <xf numFmtId="1" fontId="5" fillId="5" borderId="586" xfId="0" applyNumberFormat="1" applyFont="1" applyFill="1" applyBorder="1"/>
    <xf numFmtId="1" fontId="5" fillId="5" borderId="593" xfId="0" applyNumberFormat="1" applyFont="1" applyFill="1" applyBorder="1"/>
    <xf numFmtId="1" fontId="8" fillId="5" borderId="586" xfId="0" applyNumberFormat="1" applyFont="1" applyFill="1" applyBorder="1"/>
    <xf numFmtId="1" fontId="5" fillId="5" borderId="594" xfId="0" applyNumberFormat="1" applyFont="1" applyFill="1" applyBorder="1"/>
    <xf numFmtId="1" fontId="5" fillId="5" borderId="587" xfId="0" applyNumberFormat="1" applyFont="1" applyFill="1" applyBorder="1"/>
    <xf numFmtId="1" fontId="5" fillId="5" borderId="595" xfId="0" applyNumberFormat="1" applyFont="1" applyFill="1" applyBorder="1"/>
    <xf numFmtId="1" fontId="5" fillId="2" borderId="596" xfId="0" applyNumberFormat="1" applyFont="1" applyFill="1" applyBorder="1"/>
    <xf numFmtId="1" fontId="5" fillId="0" borderId="596" xfId="0" applyNumberFormat="1" applyFont="1" applyBorder="1"/>
    <xf numFmtId="1" fontId="5" fillId="0" borderId="600" xfId="0" applyNumberFormat="1" applyFont="1" applyBorder="1" applyAlignment="1">
      <alignment horizontal="center" vertical="center" wrapText="1"/>
    </xf>
    <xf numFmtId="1" fontId="5" fillId="0" borderId="599" xfId="0" applyNumberFormat="1" applyFont="1" applyBorder="1" applyAlignment="1">
      <alignment horizontal="center" vertical="center" wrapText="1"/>
    </xf>
    <xf numFmtId="1" fontId="5" fillId="0" borderId="601" xfId="0" applyNumberFormat="1" applyFont="1" applyBorder="1" applyAlignment="1">
      <alignment horizontal="center" vertical="center" wrapText="1"/>
    </xf>
    <xf numFmtId="1" fontId="5" fillId="0" borderId="598" xfId="0" applyNumberFormat="1" applyFont="1" applyBorder="1" applyAlignment="1">
      <alignment horizontal="center" vertical="center" wrapText="1"/>
    </xf>
    <xf numFmtId="1" fontId="5" fillId="0" borderId="600" xfId="0" applyNumberFormat="1" applyFont="1" applyBorder="1" applyAlignment="1">
      <alignment horizontal="right" wrapText="1"/>
    </xf>
    <xf numFmtId="1" fontId="5" fillId="0" borderId="602" xfId="0" applyNumberFormat="1" applyFont="1" applyBorder="1" applyAlignment="1">
      <alignment horizontal="right" wrapText="1"/>
    </xf>
    <xf numFmtId="1" fontId="5" fillId="0" borderId="599" xfId="0" applyNumberFormat="1" applyFont="1" applyBorder="1" applyAlignment="1">
      <alignment horizontal="right"/>
    </xf>
    <xf numFmtId="1" fontId="5" fillId="6" borderId="600" xfId="0" applyNumberFormat="1" applyFont="1" applyFill="1" applyBorder="1" applyProtection="1">
      <protection locked="0"/>
    </xf>
    <xf numFmtId="1" fontId="5" fillId="6" borderId="603" xfId="0" applyNumberFormat="1" applyFont="1" applyFill="1" applyBorder="1" applyProtection="1">
      <protection locked="0"/>
    </xf>
    <xf numFmtId="1" fontId="5" fillId="6" borderId="597" xfId="0" applyNumberFormat="1" applyFont="1" applyFill="1" applyBorder="1" applyProtection="1">
      <protection locked="0"/>
    </xf>
    <xf numFmtId="1" fontId="5" fillId="6" borderId="604" xfId="0" applyNumberFormat="1" applyFont="1" applyFill="1" applyBorder="1" applyProtection="1">
      <protection locked="0"/>
    </xf>
    <xf numFmtId="1" fontId="5" fillId="6" borderId="599" xfId="0" applyNumberFormat="1" applyFont="1" applyFill="1" applyBorder="1" applyAlignment="1" applyProtection="1">
      <alignment wrapText="1"/>
      <protection locked="0"/>
    </xf>
    <xf numFmtId="1" fontId="5" fillId="0" borderId="605" xfId="0" applyNumberFormat="1" applyFont="1" applyBorder="1" applyAlignment="1" applyProtection="1">
      <alignment horizontal="center" vertical="center" wrapText="1"/>
      <protection hidden="1"/>
    </xf>
    <xf numFmtId="1" fontId="5" fillId="0" borderId="605" xfId="0" applyNumberFormat="1" applyFont="1" applyBorder="1" applyAlignment="1" applyProtection="1">
      <alignment horizontal="left" vertical="center" wrapText="1"/>
      <protection hidden="1"/>
    </xf>
    <xf numFmtId="1" fontId="5" fillId="5" borderId="596" xfId="0" applyNumberFormat="1" applyFont="1" applyFill="1" applyBorder="1" applyProtection="1">
      <protection hidden="1"/>
    </xf>
    <xf numFmtId="1" fontId="5" fillId="5" borderId="607" xfId="0" applyNumberFormat="1" applyFont="1" applyFill="1" applyBorder="1" applyProtection="1">
      <protection hidden="1"/>
    </xf>
    <xf numFmtId="1" fontId="5" fillId="0" borderId="608" xfId="0" applyNumberFormat="1" applyFont="1" applyBorder="1" applyAlignment="1" applyProtection="1">
      <alignment horizontal="center" vertical="center"/>
      <protection hidden="1"/>
    </xf>
    <xf numFmtId="1" fontId="5" fillId="0" borderId="609" xfId="0" applyNumberFormat="1" applyFont="1" applyBorder="1" applyAlignment="1" applyProtection="1">
      <alignment horizontal="center" vertical="center"/>
      <protection hidden="1"/>
    </xf>
    <xf numFmtId="1" fontId="5" fillId="0" borderId="610" xfId="0" applyNumberFormat="1" applyFont="1" applyBorder="1" applyAlignment="1" applyProtection="1">
      <alignment horizontal="left" vertical="center" wrapText="1"/>
      <protection hidden="1"/>
    </xf>
    <xf numFmtId="1" fontId="5" fillId="0" borderId="611" xfId="0" applyNumberFormat="1" applyFont="1" applyBorder="1" applyAlignment="1">
      <alignment horizontal="right" wrapText="1"/>
    </xf>
    <xf numFmtId="1" fontId="5" fillId="0" borderId="612" xfId="0" applyNumberFormat="1" applyFont="1" applyBorder="1" applyAlignment="1">
      <alignment horizontal="right" wrapText="1"/>
    </xf>
    <xf numFmtId="1" fontId="5" fillId="0" borderId="613" xfId="0" applyNumberFormat="1" applyFont="1" applyBorder="1" applyAlignment="1">
      <alignment horizontal="right"/>
    </xf>
    <xf numFmtId="1" fontId="5" fillId="7" borderId="611" xfId="0" applyNumberFormat="1" applyFont="1" applyFill="1" applyBorder="1"/>
    <xf numFmtId="1" fontId="5" fillId="7" borderId="613" xfId="0" applyNumberFormat="1" applyFont="1" applyFill="1" applyBorder="1"/>
    <xf numFmtId="1" fontId="5" fillId="6" borderId="611" xfId="0" applyNumberFormat="1" applyFont="1" applyFill="1" applyBorder="1" applyProtection="1">
      <protection locked="0"/>
    </xf>
    <xf numFmtId="1" fontId="5" fillId="6" borderId="613" xfId="0" applyNumberFormat="1" applyFont="1" applyFill="1" applyBorder="1" applyProtection="1">
      <protection locked="0"/>
    </xf>
    <xf numFmtId="1" fontId="5" fillId="6" borderId="614" xfId="0" applyNumberFormat="1" applyFont="1" applyFill="1" applyBorder="1" applyProtection="1">
      <protection locked="0"/>
    </xf>
    <xf numFmtId="1" fontId="5" fillId="6" borderId="610" xfId="0" applyNumberFormat="1" applyFont="1" applyFill="1" applyBorder="1" applyProtection="1">
      <protection locked="0"/>
    </xf>
    <xf numFmtId="1" fontId="5" fillId="6" borderId="615" xfId="0" applyNumberFormat="1" applyFont="1" applyFill="1" applyBorder="1" applyProtection="1">
      <protection locked="0"/>
    </xf>
    <xf numFmtId="1" fontId="5" fillId="6" borderId="613" xfId="0" applyNumberFormat="1" applyFont="1" applyFill="1" applyBorder="1" applyAlignment="1" applyProtection="1">
      <alignment wrapText="1"/>
      <protection locked="0"/>
    </xf>
    <xf numFmtId="1" fontId="5" fillId="0" borderId="616" xfId="0" applyNumberFormat="1" applyFont="1" applyBorder="1" applyAlignment="1" applyProtection="1">
      <alignment horizontal="left" vertical="center" wrapText="1"/>
      <protection hidden="1"/>
    </xf>
    <xf numFmtId="1" fontId="5" fillId="0" borderId="617" xfId="0" applyNumberFormat="1" applyFont="1" applyBorder="1" applyAlignment="1">
      <alignment horizontal="right" wrapText="1"/>
    </xf>
    <xf numFmtId="1" fontId="5" fillId="0" borderId="618" xfId="0" applyNumberFormat="1" applyFont="1" applyBorder="1" applyAlignment="1">
      <alignment horizontal="right" wrapText="1"/>
    </xf>
    <xf numFmtId="1" fontId="5" fillId="0" borderId="619" xfId="0" applyNumberFormat="1" applyFont="1" applyBorder="1" applyAlignment="1">
      <alignment horizontal="right"/>
    </xf>
    <xf numFmtId="1" fontId="5" fillId="7" borderId="617" xfId="0" applyNumberFormat="1" applyFont="1" applyFill="1" applyBorder="1"/>
    <xf numFmtId="1" fontId="5" fillId="7" borderId="619" xfId="0" applyNumberFormat="1" applyFont="1" applyFill="1" applyBorder="1"/>
    <xf numFmtId="1" fontId="5" fillId="6" borderId="617" xfId="0" applyNumberFormat="1" applyFont="1" applyFill="1" applyBorder="1" applyProtection="1">
      <protection locked="0"/>
    </xf>
    <xf numFmtId="1" fontId="5" fillId="6" borderId="620" xfId="0" applyNumberFormat="1" applyFont="1" applyFill="1" applyBorder="1" applyProtection="1">
      <protection locked="0"/>
    </xf>
    <xf numFmtId="1" fontId="5" fillId="7" borderId="616" xfId="0" applyNumberFormat="1" applyFont="1" applyFill="1" applyBorder="1"/>
    <xf numFmtId="1" fontId="5" fillId="7" borderId="620" xfId="0" applyNumberFormat="1" applyFont="1" applyFill="1" applyBorder="1"/>
    <xf numFmtId="1" fontId="5" fillId="7" borderId="621" xfId="0" applyNumberFormat="1" applyFont="1" applyFill="1" applyBorder="1"/>
    <xf numFmtId="1" fontId="5" fillId="6" borderId="619" xfId="0" applyNumberFormat="1" applyFont="1" applyFill="1" applyBorder="1" applyAlignment="1" applyProtection="1">
      <alignment wrapText="1"/>
      <protection locked="0"/>
    </xf>
    <xf numFmtId="1" fontId="5" fillId="6" borderId="621" xfId="0" applyNumberFormat="1" applyFont="1" applyFill="1" applyBorder="1" applyProtection="1">
      <protection locked="0"/>
    </xf>
    <xf numFmtId="1" fontId="2" fillId="2" borderId="624" xfId="0" applyNumberFormat="1" applyFont="1" applyFill="1" applyBorder="1" applyAlignment="1" applyProtection="1">
      <alignment wrapText="1"/>
      <protection hidden="1"/>
    </xf>
    <xf numFmtId="1" fontId="5" fillId="0" borderId="624" xfId="0" applyNumberFormat="1" applyFont="1" applyBorder="1" applyProtection="1">
      <protection hidden="1"/>
    </xf>
    <xf numFmtId="1" fontId="5" fillId="0" borderId="608" xfId="0" applyNumberFormat="1" applyFont="1" applyBorder="1" applyAlignment="1" applyProtection="1">
      <alignment horizontal="center" vertical="center" wrapText="1"/>
      <protection hidden="1"/>
    </xf>
    <xf numFmtId="1" fontId="5" fillId="0" borderId="625" xfId="0" applyNumberFormat="1" applyFont="1" applyBorder="1" applyAlignment="1" applyProtection="1">
      <alignment horizontal="center" vertical="center" wrapText="1"/>
      <protection hidden="1"/>
    </xf>
    <xf numFmtId="1" fontId="5" fillId="0" borderId="626" xfId="0" applyNumberFormat="1" applyFont="1" applyBorder="1" applyAlignment="1" applyProtection="1">
      <alignment horizontal="center" vertical="center" wrapText="1"/>
      <protection hidden="1"/>
    </xf>
    <xf numFmtId="1" fontId="5" fillId="0" borderId="627" xfId="0" applyNumberFormat="1" applyFont="1" applyBorder="1" applyAlignment="1" applyProtection="1">
      <alignment horizontal="center" vertical="center" wrapText="1"/>
      <protection hidden="1"/>
    </xf>
    <xf numFmtId="1" fontId="5" fillId="6" borderId="617" xfId="0" applyNumberFormat="1" applyFont="1" applyFill="1" applyBorder="1" applyAlignment="1" applyProtection="1">
      <alignment wrapText="1"/>
      <protection locked="0"/>
    </xf>
    <xf numFmtId="1" fontId="5" fillId="6" borderId="620" xfId="0" applyNumberFormat="1" applyFont="1" applyFill="1" applyBorder="1" applyAlignment="1" applyProtection="1">
      <alignment wrapText="1"/>
      <protection locked="0"/>
    </xf>
    <xf numFmtId="1" fontId="5" fillId="6" borderId="621" xfId="0" applyNumberFormat="1" applyFont="1" applyFill="1" applyBorder="1" applyAlignment="1" applyProtection="1">
      <alignment wrapText="1"/>
      <protection locked="0"/>
    </xf>
    <xf numFmtId="1" fontId="5" fillId="6" borderId="629" xfId="0" applyNumberFormat="1" applyFont="1" applyFill="1" applyBorder="1" applyAlignment="1" applyProtection="1">
      <alignment wrapText="1"/>
      <protection locked="0"/>
    </xf>
    <xf numFmtId="1" fontId="2" fillId="2" borderId="630" xfId="0" applyNumberFormat="1" applyFont="1" applyFill="1" applyBorder="1" applyAlignment="1" applyProtection="1">
      <alignment wrapText="1"/>
      <protection hidden="1"/>
    </xf>
    <xf numFmtId="1" fontId="5" fillId="0" borderId="630" xfId="0" applyNumberFormat="1" applyFont="1" applyBorder="1" applyProtection="1">
      <protection hidden="1"/>
    </xf>
    <xf numFmtId="1" fontId="5" fillId="2" borderId="631" xfId="0" applyNumberFormat="1" applyFont="1" applyFill="1" applyBorder="1" applyProtection="1">
      <protection hidden="1"/>
    </xf>
    <xf numFmtId="1" fontId="5" fillId="2" borderId="630" xfId="0" applyNumberFormat="1" applyFont="1" applyFill="1" applyBorder="1" applyProtection="1">
      <protection hidden="1"/>
    </xf>
    <xf numFmtId="1" fontId="5" fillId="2" borderId="632" xfId="0" applyNumberFormat="1" applyFont="1" applyFill="1" applyBorder="1"/>
    <xf numFmtId="1" fontId="5" fillId="2" borderId="633" xfId="0" applyNumberFormat="1" applyFont="1" applyFill="1" applyBorder="1" applyAlignment="1" applyProtection="1">
      <alignment wrapText="1"/>
      <protection hidden="1"/>
    </xf>
    <xf numFmtId="1" fontId="7" fillId="2" borderId="633" xfId="0" applyNumberFormat="1" applyFont="1" applyFill="1" applyBorder="1" applyProtection="1">
      <protection hidden="1"/>
    </xf>
    <xf numFmtId="1" fontId="3" fillId="0" borderId="630" xfId="0" applyNumberFormat="1" applyFont="1" applyBorder="1"/>
    <xf numFmtId="1" fontId="3" fillId="2" borderId="630" xfId="0" applyNumberFormat="1" applyFont="1" applyFill="1" applyBorder="1"/>
    <xf numFmtId="1" fontId="5" fillId="6" borderId="628" xfId="0" applyNumberFormat="1" applyFont="1" applyFill="1" applyBorder="1" applyAlignment="1" applyProtection="1">
      <alignment horizontal="right" wrapText="1"/>
      <protection locked="0"/>
    </xf>
    <xf numFmtId="1" fontId="5" fillId="6" borderId="617" xfId="0" applyNumberFormat="1" applyFont="1" applyFill="1" applyBorder="1" applyAlignment="1" applyProtection="1">
      <alignment horizontal="right"/>
      <protection locked="0"/>
    </xf>
    <xf numFmtId="1" fontId="5" fillId="6" borderId="619" xfId="0" applyNumberFormat="1" applyFont="1" applyFill="1" applyBorder="1" applyAlignment="1" applyProtection="1">
      <alignment horizontal="right"/>
      <protection locked="0"/>
    </xf>
    <xf numFmtId="1" fontId="3" fillId="0" borderId="634" xfId="0" applyNumberFormat="1" applyFont="1" applyBorder="1"/>
    <xf numFmtId="1" fontId="3" fillId="2" borderId="634" xfId="0" applyNumberFormat="1" applyFont="1" applyFill="1" applyBorder="1"/>
    <xf numFmtId="1" fontId="3" fillId="0" borderId="631" xfId="0" applyNumberFormat="1" applyFont="1" applyBorder="1"/>
    <xf numFmtId="1" fontId="5" fillId="0" borderId="636" xfId="0" applyNumberFormat="1" applyFont="1" applyBorder="1" applyProtection="1">
      <protection hidden="1"/>
    </xf>
    <xf numFmtId="1" fontId="5" fillId="0" borderId="584" xfId="0" applyNumberFormat="1" applyFont="1" applyBorder="1" applyAlignment="1" applyProtection="1">
      <alignment horizontal="center" vertical="center" wrapText="1"/>
      <protection hidden="1"/>
    </xf>
    <xf numFmtId="1" fontId="5" fillId="6" borderId="628" xfId="0" applyNumberFormat="1" applyFont="1" applyFill="1" applyBorder="1" applyProtection="1">
      <protection locked="0"/>
    </xf>
    <xf numFmtId="1" fontId="5" fillId="6" borderId="619" xfId="0" applyNumberFormat="1" applyFont="1" applyFill="1" applyBorder="1" applyProtection="1">
      <protection locked="0"/>
    </xf>
    <xf numFmtId="1" fontId="5" fillId="0" borderId="635" xfId="0" applyNumberFormat="1" applyFont="1" applyBorder="1" applyAlignment="1" applyProtection="1">
      <alignment horizontal="center" vertical="center" wrapText="1"/>
      <protection hidden="1"/>
    </xf>
    <xf numFmtId="1" fontId="5" fillId="2" borderId="622" xfId="0" applyNumberFormat="1" applyFont="1" applyFill="1" applyBorder="1" applyAlignment="1">
      <alignment wrapText="1"/>
    </xf>
    <xf numFmtId="1" fontId="5" fillId="2" borderId="608" xfId="0" applyNumberFormat="1" applyFont="1" applyFill="1" applyBorder="1" applyAlignment="1">
      <alignment wrapText="1"/>
    </xf>
    <xf numFmtId="1" fontId="5" fillId="2" borderId="584" xfId="0" applyNumberFormat="1" applyFont="1" applyFill="1" applyBorder="1" applyAlignment="1">
      <alignment wrapText="1"/>
    </xf>
    <xf numFmtId="1" fontId="5" fillId="2" borderId="636" xfId="0" applyNumberFormat="1" applyFont="1" applyFill="1" applyBorder="1" applyProtection="1">
      <protection hidden="1"/>
    </xf>
    <xf numFmtId="1" fontId="5" fillId="2" borderId="584" xfId="0" applyNumberFormat="1" applyFont="1" applyFill="1" applyBorder="1" applyProtection="1">
      <protection hidden="1"/>
    </xf>
    <xf numFmtId="1" fontId="5" fillId="0" borderId="622" xfId="0" applyNumberFormat="1" applyFont="1" applyBorder="1" applyAlignment="1">
      <alignment horizontal="center" vertical="center"/>
    </xf>
    <xf numFmtId="1" fontId="5" fillId="0" borderId="627" xfId="0" applyNumberFormat="1" applyFont="1" applyBorder="1" applyAlignment="1">
      <alignment horizontal="center" vertical="center"/>
    </xf>
    <xf numFmtId="1" fontId="5" fillId="0" borderId="608" xfId="0" applyNumberFormat="1" applyFont="1" applyBorder="1" applyAlignment="1">
      <alignment horizontal="center" vertical="center" wrapText="1"/>
    </xf>
    <xf numFmtId="1" fontId="5" fillId="0" borderId="584" xfId="0" applyNumberFormat="1" applyFont="1" applyBorder="1" applyAlignment="1">
      <alignment horizontal="center" vertical="center" wrapText="1"/>
    </xf>
    <xf numFmtId="1" fontId="5" fillId="0" borderId="628" xfId="0" applyNumberFormat="1" applyFont="1" applyBorder="1" applyAlignment="1">
      <alignment horizontal="left" vertical="center" wrapText="1"/>
    </xf>
    <xf numFmtId="1" fontId="5" fillId="0" borderId="628" xfId="0" applyNumberFormat="1" applyFont="1" applyBorder="1" applyAlignment="1">
      <alignment horizontal="right" wrapText="1"/>
    </xf>
    <xf numFmtId="1" fontId="5" fillId="0" borderId="629" xfId="0" applyNumberFormat="1" applyFont="1" applyBorder="1" applyAlignment="1">
      <alignment horizontal="right" wrapText="1"/>
    </xf>
    <xf numFmtId="1" fontId="5" fillId="6" borderId="637" xfId="0" applyNumberFormat="1" applyFont="1" applyFill="1" applyBorder="1" applyAlignment="1" applyProtection="1">
      <alignment horizontal="right"/>
      <protection locked="0"/>
    </xf>
    <xf numFmtId="1" fontId="5" fillId="6" borderId="616" xfId="0" applyNumberFormat="1" applyFont="1" applyFill="1" applyBorder="1" applyAlignment="1" applyProtection="1">
      <alignment horizontal="right"/>
      <protection locked="0"/>
    </xf>
    <xf numFmtId="1" fontId="3" fillId="0" borderId="638" xfId="0" applyNumberFormat="1" applyFont="1" applyBorder="1"/>
    <xf numFmtId="1" fontId="5" fillId="0" borderId="622" xfId="0" applyNumberFormat="1" applyFont="1" applyBorder="1" applyAlignment="1">
      <alignment horizontal="left" vertical="center" wrapText="1"/>
    </xf>
    <xf numFmtId="1" fontId="5" fillId="0" borderId="622" xfId="0" applyNumberFormat="1" applyFont="1" applyBorder="1" applyAlignment="1">
      <alignment horizontal="right" wrapText="1"/>
    </xf>
    <xf numFmtId="1" fontId="5" fillId="0" borderId="627" xfId="0" applyNumberFormat="1" applyFont="1" applyBorder="1" applyAlignment="1">
      <alignment horizontal="right" wrapText="1"/>
    </xf>
    <xf numFmtId="1" fontId="5" fillId="0" borderId="584" xfId="0" applyNumberFormat="1" applyFont="1" applyBorder="1" applyAlignment="1">
      <alignment horizontal="right"/>
    </xf>
    <xf numFmtId="1" fontId="5" fillId="6" borderId="608" xfId="0" applyNumberFormat="1" applyFont="1" applyFill="1" applyBorder="1" applyAlignment="1" applyProtection="1">
      <alignment horizontal="right"/>
      <protection locked="0"/>
    </xf>
    <xf numFmtId="1" fontId="5" fillId="6" borderId="584" xfId="0" applyNumberFormat="1" applyFont="1" applyFill="1" applyBorder="1" applyAlignment="1" applyProtection="1">
      <alignment horizontal="right"/>
      <protection locked="0"/>
    </xf>
    <xf numFmtId="1" fontId="5" fillId="6" borderId="625" xfId="0" applyNumberFormat="1" applyFont="1" applyFill="1" applyBorder="1" applyAlignment="1" applyProtection="1">
      <alignment horizontal="right"/>
      <protection locked="0"/>
    </xf>
    <xf numFmtId="1" fontId="5" fillId="6" borderId="635" xfId="0" applyNumberFormat="1" applyFont="1" applyFill="1" applyBorder="1" applyAlignment="1" applyProtection="1">
      <alignment horizontal="right"/>
      <protection locked="0"/>
    </xf>
    <xf numFmtId="1" fontId="5" fillId="6" borderId="626" xfId="0" applyNumberFormat="1" applyFont="1" applyFill="1" applyBorder="1" applyAlignment="1" applyProtection="1">
      <alignment horizontal="right"/>
      <protection locked="0"/>
    </xf>
    <xf numFmtId="1" fontId="5" fillId="0" borderId="608" xfId="0" applyNumberFormat="1" applyFont="1" applyBorder="1" applyAlignment="1">
      <alignment horizontal="center" vertical="center"/>
    </xf>
    <xf numFmtId="1" fontId="5" fillId="0" borderId="623" xfId="0" applyNumberFormat="1" applyFont="1" applyBorder="1" applyAlignment="1">
      <alignment horizontal="center" vertical="center"/>
    </xf>
    <xf numFmtId="0" fontId="8" fillId="0" borderId="622" xfId="0" applyFont="1" applyBorder="1"/>
    <xf numFmtId="1" fontId="5" fillId="6" borderId="623" xfId="0" applyNumberFormat="1" applyFont="1" applyFill="1" applyBorder="1" applyAlignment="1" applyProtection="1">
      <alignment horizontal="right"/>
      <protection locked="0"/>
    </xf>
    <xf numFmtId="1" fontId="5" fillId="6" borderId="640" xfId="0" applyNumberFormat="1" applyFont="1" applyFill="1" applyBorder="1" applyAlignment="1" applyProtection="1">
      <alignment horizontal="right"/>
      <protection locked="0"/>
    </xf>
    <xf numFmtId="1" fontId="12" fillId="0" borderId="641" xfId="0" applyNumberFormat="1" applyFont="1" applyBorder="1" applyAlignment="1">
      <alignment horizontal="center" vertical="center" wrapText="1"/>
    </xf>
    <xf numFmtId="1" fontId="5" fillId="0" borderId="625" xfId="0" applyNumberFormat="1" applyFont="1" applyBorder="1" applyAlignment="1">
      <alignment horizontal="center" vertical="center" wrapText="1"/>
    </xf>
    <xf numFmtId="1" fontId="5" fillId="0" borderId="627" xfId="0" applyNumberFormat="1" applyFont="1" applyBorder="1" applyAlignment="1">
      <alignment horizontal="center" vertical="center" wrapText="1"/>
    </xf>
    <xf numFmtId="1" fontId="5" fillId="0" borderId="609" xfId="0" applyNumberFormat="1" applyFont="1" applyBorder="1" applyAlignment="1">
      <alignment horizontal="center" vertical="center" wrapText="1"/>
    </xf>
    <xf numFmtId="1" fontId="5" fillId="0" borderId="622" xfId="0" applyNumberFormat="1" applyFont="1" applyBorder="1" applyAlignment="1">
      <alignment vertical="center" wrapText="1"/>
    </xf>
    <xf numFmtId="1" fontId="12" fillId="0" borderId="622" xfId="0" applyNumberFormat="1" applyFont="1" applyBorder="1" applyAlignment="1">
      <alignment horizontal="right" vertical="center" wrapText="1"/>
    </xf>
    <xf numFmtId="1" fontId="5" fillId="6" borderId="627" xfId="0" applyNumberFormat="1" applyFont="1" applyFill="1" applyBorder="1" applyAlignment="1" applyProtection="1">
      <alignment horizontal="right"/>
      <protection locked="0"/>
    </xf>
    <xf numFmtId="1" fontId="5" fillId="0" borderId="616" xfId="0" applyNumberFormat="1" applyFont="1" applyBorder="1" applyAlignment="1">
      <alignment vertical="center" wrapText="1"/>
    </xf>
    <xf numFmtId="1" fontId="5" fillId="0" borderId="642" xfId="0" applyNumberFormat="1" applyFont="1" applyBorder="1" applyAlignment="1">
      <alignment horizontal="right" wrapText="1"/>
    </xf>
    <xf numFmtId="1" fontId="5" fillId="6" borderId="637" xfId="0" applyNumberFormat="1" applyFont="1" applyFill="1" applyBorder="1" applyProtection="1">
      <protection locked="0"/>
    </xf>
    <xf numFmtId="1" fontId="5" fillId="6" borderId="616" xfId="0" applyNumberFormat="1" applyFont="1" applyFill="1" applyBorder="1" applyProtection="1">
      <protection locked="0"/>
    </xf>
    <xf numFmtId="1" fontId="5" fillId="6" borderId="643" xfId="0" applyNumberFormat="1" applyFont="1" applyFill="1" applyBorder="1" applyProtection="1">
      <protection locked="0"/>
    </xf>
    <xf numFmtId="1" fontId="5" fillId="0" borderId="622" xfId="0" applyNumberFormat="1" applyFont="1" applyBorder="1" applyAlignment="1">
      <alignment horizontal="center"/>
    </xf>
    <xf numFmtId="1" fontId="5" fillId="0" borderId="608" xfId="0" applyNumberFormat="1" applyFont="1" applyBorder="1" applyAlignment="1">
      <alignment horizontal="right"/>
    </xf>
    <xf numFmtId="1" fontId="5" fillId="0" borderId="609" xfId="0" applyNumberFormat="1" applyFont="1" applyBorder="1" applyAlignment="1">
      <alignment horizontal="right"/>
    </xf>
    <xf numFmtId="1" fontId="5" fillId="0" borderId="608" xfId="0" applyNumberFormat="1" applyFont="1" applyBorder="1"/>
    <xf numFmtId="1" fontId="5" fillId="0" borderId="584" xfId="0" applyNumberFormat="1" applyFont="1" applyBorder="1"/>
    <xf numFmtId="1" fontId="5" fillId="0" borderId="625" xfId="0" applyNumberFormat="1" applyFont="1" applyBorder="1"/>
    <xf numFmtId="1" fontId="5" fillId="0" borderId="635" xfId="0" applyNumberFormat="1" applyFont="1" applyBorder="1"/>
    <xf numFmtId="1" fontId="5" fillId="0" borderId="626" xfId="0" applyNumberFormat="1" applyFont="1" applyBorder="1"/>
    <xf numFmtId="1" fontId="5" fillId="5" borderId="616" xfId="0" applyNumberFormat="1" applyFont="1" applyFill="1" applyBorder="1" applyAlignment="1">
      <alignment vertical="center" wrapText="1"/>
    </xf>
    <xf numFmtId="1" fontId="5" fillId="5" borderId="617" xfId="0" applyNumberFormat="1" applyFont="1" applyFill="1" applyBorder="1" applyAlignment="1">
      <alignment horizontal="right" wrapText="1"/>
    </xf>
    <xf numFmtId="1" fontId="5" fillId="5" borderId="642" xfId="0" applyNumberFormat="1" applyFont="1" applyFill="1" applyBorder="1" applyAlignment="1">
      <alignment horizontal="right" wrapText="1"/>
    </xf>
    <xf numFmtId="1" fontId="5" fillId="5" borderId="619" xfId="0" applyNumberFormat="1" applyFont="1" applyFill="1" applyBorder="1" applyAlignment="1">
      <alignment horizontal="right"/>
    </xf>
    <xf numFmtId="1" fontId="5" fillId="5" borderId="622" xfId="0" applyNumberFormat="1" applyFont="1" applyFill="1" applyBorder="1" applyAlignment="1">
      <alignment horizontal="center"/>
    </xf>
    <xf numFmtId="1" fontId="5" fillId="5" borderId="608" xfId="0" applyNumberFormat="1" applyFont="1" applyFill="1" applyBorder="1" applyAlignment="1">
      <alignment horizontal="right"/>
    </xf>
    <xf numFmtId="1" fontId="5" fillId="5" borderId="609" xfId="0" applyNumberFormat="1" applyFont="1" applyFill="1" applyBorder="1" applyAlignment="1">
      <alignment horizontal="right"/>
    </xf>
    <xf numFmtId="1" fontId="5" fillId="5" borderId="584" xfId="0" applyNumberFormat="1" applyFont="1" applyFill="1" applyBorder="1" applyAlignment="1">
      <alignment horizontal="right"/>
    </xf>
    <xf numFmtId="1" fontId="5" fillId="5" borderId="608" xfId="0" applyNumberFormat="1" applyFont="1" applyFill="1" applyBorder="1"/>
    <xf numFmtId="1" fontId="5" fillId="5" borderId="584" xfId="0" applyNumberFormat="1" applyFont="1" applyFill="1" applyBorder="1"/>
    <xf numFmtId="1" fontId="5" fillId="5" borderId="625" xfId="0" applyNumberFormat="1" applyFont="1" applyFill="1" applyBorder="1"/>
    <xf numFmtId="1" fontId="5" fillId="5" borderId="635" xfId="0" applyNumberFormat="1" applyFont="1" applyFill="1" applyBorder="1"/>
    <xf numFmtId="1" fontId="5" fillId="5" borderId="626" xfId="0" applyNumberFormat="1" applyFont="1" applyFill="1" applyBorder="1"/>
    <xf numFmtId="1" fontId="5" fillId="5" borderId="622" xfId="0" applyNumberFormat="1" applyFont="1" applyFill="1" applyBorder="1"/>
    <xf numFmtId="1" fontId="5" fillId="0" borderId="608" xfId="0" applyNumberFormat="1" applyFont="1" applyBorder="1" applyAlignment="1">
      <alignment horizontal="right" wrapText="1"/>
    </xf>
    <xf numFmtId="1" fontId="5" fillId="0" borderId="609" xfId="0" applyNumberFormat="1" applyFont="1" applyBorder="1" applyAlignment="1">
      <alignment horizontal="right" wrapText="1"/>
    </xf>
    <xf numFmtId="1" fontId="5" fillId="6" borderId="608" xfId="0" applyNumberFormat="1" applyFont="1" applyFill="1" applyBorder="1" applyProtection="1">
      <protection locked="0"/>
    </xf>
    <xf numFmtId="1" fontId="5" fillId="6" borderId="584" xfId="0" applyNumberFormat="1" applyFont="1" applyFill="1" applyBorder="1" applyProtection="1">
      <protection locked="0"/>
    </xf>
    <xf numFmtId="1" fontId="5" fillId="6" borderId="625" xfId="0" applyNumberFormat="1" applyFont="1" applyFill="1" applyBorder="1" applyProtection="1">
      <protection locked="0"/>
    </xf>
    <xf numFmtId="1" fontId="5" fillId="6" borderId="635" xfId="0" applyNumberFormat="1" applyFont="1" applyFill="1" applyBorder="1" applyProtection="1">
      <protection locked="0"/>
    </xf>
    <xf numFmtId="1" fontId="5" fillId="6" borderId="626" xfId="0" applyNumberFormat="1" applyFont="1" applyFill="1" applyBorder="1" applyProtection="1">
      <protection locked="0"/>
    </xf>
    <xf numFmtId="1" fontId="5" fillId="0" borderId="622" xfId="0" applyNumberFormat="1" applyFont="1" applyBorder="1" applyAlignment="1">
      <alignment horizontal="center" vertical="center" wrapText="1"/>
    </xf>
    <xf numFmtId="1" fontId="5" fillId="5" borderId="630" xfId="0" applyNumberFormat="1" applyFont="1" applyFill="1" applyBorder="1"/>
    <xf numFmtId="1" fontId="5" fillId="0" borderId="630" xfId="0" applyNumberFormat="1" applyFont="1" applyBorder="1" applyAlignment="1">
      <alignment horizontal="center" vertical="center"/>
    </xf>
    <xf numFmtId="1" fontId="3" fillId="5" borderId="630" xfId="0" applyNumberFormat="1" applyFont="1" applyFill="1" applyBorder="1"/>
    <xf numFmtId="1" fontId="5" fillId="0" borderId="644" xfId="0" applyNumberFormat="1" applyFont="1" applyBorder="1" applyAlignment="1">
      <alignment horizontal="left" vertical="center" wrapText="1"/>
    </xf>
    <xf numFmtId="1" fontId="5" fillId="0" borderId="644" xfId="0" applyNumberFormat="1" applyFont="1" applyBorder="1" applyAlignment="1">
      <alignment horizontal="right" vertical="center" wrapText="1"/>
    </xf>
    <xf numFmtId="1" fontId="5" fillId="0" borderId="629" xfId="0" applyNumberFormat="1" applyFont="1" applyBorder="1"/>
    <xf numFmtId="1" fontId="5" fillId="0" borderId="642" xfId="0" applyNumberFormat="1" applyFont="1" applyBorder="1"/>
    <xf numFmtId="1" fontId="5" fillId="0" borderId="619" xfId="0" applyNumberFormat="1" applyFont="1" applyBorder="1"/>
    <xf numFmtId="1" fontId="5" fillId="5" borderId="624" xfId="0" applyNumberFormat="1" applyFont="1" applyFill="1" applyBorder="1"/>
    <xf numFmtId="1" fontId="5" fillId="0" borderId="624" xfId="0" applyNumberFormat="1" applyFont="1" applyBorder="1" applyAlignment="1">
      <alignment horizontal="center" vertical="center"/>
    </xf>
    <xf numFmtId="1" fontId="3" fillId="5" borderId="624" xfId="0" applyNumberFormat="1" applyFont="1" applyFill="1" applyBorder="1"/>
    <xf numFmtId="0" fontId="8" fillId="0" borderId="622" xfId="0" applyFont="1" applyBorder="1" applyAlignment="1">
      <alignment horizontal="center"/>
    </xf>
    <xf numFmtId="1" fontId="8" fillId="0" borderId="622" xfId="0" applyNumberFormat="1" applyFont="1" applyBorder="1"/>
    <xf numFmtId="1" fontId="8" fillId="0" borderId="584" xfId="0" applyNumberFormat="1" applyFont="1" applyBorder="1"/>
    <xf numFmtId="1" fontId="8" fillId="0" borderId="627" xfId="0" applyNumberFormat="1" applyFont="1" applyBorder="1"/>
    <xf numFmtId="1" fontId="5" fillId="5" borderId="627" xfId="0" applyNumberFormat="1" applyFont="1" applyFill="1" applyBorder="1"/>
    <xf numFmtId="1" fontId="5" fillId="5" borderId="636" xfId="0" applyNumberFormat="1" applyFont="1" applyFill="1" applyBorder="1"/>
    <xf numFmtId="1" fontId="5" fillId="0" borderId="648" xfId="0" applyNumberFormat="1" applyFont="1" applyBorder="1" applyAlignment="1">
      <alignment horizontal="center" vertical="center" wrapText="1"/>
    </xf>
    <xf numFmtId="1" fontId="5" fillId="0" borderId="649" xfId="0" applyNumberFormat="1" applyFont="1" applyBorder="1" applyAlignment="1">
      <alignment horizontal="center" vertical="center" wrapText="1"/>
    </xf>
    <xf numFmtId="1" fontId="5" fillId="0" borderId="650" xfId="0" applyNumberFormat="1" applyFont="1" applyBorder="1" applyAlignment="1">
      <alignment horizontal="center" vertical="center" wrapText="1"/>
    </xf>
    <xf numFmtId="9" fontId="5" fillId="0" borderId="647" xfId="1" applyFont="1" applyBorder="1" applyAlignment="1">
      <alignment horizontal="center" vertical="center" wrapText="1"/>
    </xf>
    <xf numFmtId="0" fontId="5" fillId="0" borderId="649" xfId="0" applyFont="1" applyBorder="1" applyAlignment="1">
      <alignment horizontal="center" vertical="center" wrapText="1"/>
    </xf>
    <xf numFmtId="0" fontId="5" fillId="0" borderId="650" xfId="0" applyFont="1" applyBorder="1" applyAlignment="1">
      <alignment horizontal="center" vertical="center" wrapText="1"/>
    </xf>
    <xf numFmtId="0" fontId="5" fillId="0" borderId="647" xfId="0" applyFont="1" applyBorder="1" applyAlignment="1">
      <alignment horizontal="center" vertical="center" wrapText="1"/>
    </xf>
    <xf numFmtId="1" fontId="5" fillId="6" borderId="651" xfId="0" applyNumberFormat="1" applyFont="1" applyFill="1" applyBorder="1" applyProtection="1">
      <protection locked="0"/>
    </xf>
    <xf numFmtId="1" fontId="5" fillId="0" borderId="652" xfId="0" applyNumberFormat="1" applyFont="1" applyBorder="1"/>
    <xf numFmtId="1" fontId="5" fillId="6" borderId="653" xfId="0" applyNumberFormat="1" applyFont="1" applyFill="1" applyBorder="1" applyProtection="1">
      <protection locked="0"/>
    </xf>
    <xf numFmtId="1" fontId="5" fillId="6" borderId="652" xfId="0" applyNumberFormat="1" applyFont="1" applyFill="1" applyBorder="1" applyProtection="1">
      <protection locked="0"/>
    </xf>
    <xf numFmtId="1" fontId="5" fillId="6" borderId="654" xfId="0" applyNumberFormat="1" applyFont="1" applyFill="1" applyBorder="1" applyProtection="1">
      <protection locked="0"/>
    </xf>
    <xf numFmtId="1" fontId="5" fillId="6" borderId="655" xfId="0" applyNumberFormat="1" applyFont="1" applyFill="1" applyBorder="1" applyProtection="1">
      <protection locked="0"/>
    </xf>
    <xf numFmtId="0" fontId="8" fillId="0" borderId="656" xfId="0" applyFont="1" applyBorder="1" applyAlignment="1">
      <alignment horizontal="center"/>
    </xf>
    <xf numFmtId="1" fontId="8" fillId="0" borderId="656" xfId="0" applyNumberFormat="1" applyFont="1" applyBorder="1"/>
    <xf numFmtId="1" fontId="5" fillId="5" borderId="649" xfId="0" applyNumberFormat="1" applyFont="1" applyFill="1" applyBorder="1"/>
    <xf numFmtId="1" fontId="5" fillId="5" borderId="656" xfId="0" applyNumberFormat="1" applyFont="1" applyFill="1" applyBorder="1"/>
    <xf numFmtId="1" fontId="8" fillId="5" borderId="649" xfId="0" applyNumberFormat="1" applyFont="1" applyFill="1" applyBorder="1"/>
    <xf numFmtId="1" fontId="5" fillId="5" borderId="657" xfId="0" applyNumberFormat="1" applyFont="1" applyFill="1" applyBorder="1"/>
    <xf numFmtId="1" fontId="5" fillId="5" borderId="650" xfId="0" applyNumberFormat="1" applyFont="1" applyFill="1" applyBorder="1"/>
    <xf numFmtId="1" fontId="5" fillId="5" borderId="658" xfId="0" applyNumberFormat="1" applyFont="1" applyFill="1" applyBorder="1"/>
    <xf numFmtId="1" fontId="5" fillId="2" borderId="659" xfId="0" applyNumberFormat="1" applyFont="1" applyFill="1" applyBorder="1"/>
    <xf numFmtId="1" fontId="5" fillId="0" borderId="659" xfId="0" applyNumberFormat="1" applyFont="1" applyBorder="1"/>
    <xf numFmtId="1" fontId="5" fillId="0" borderId="663" xfId="0" applyNumberFormat="1" applyFont="1" applyBorder="1" applyAlignment="1">
      <alignment horizontal="center" vertical="center" wrapText="1"/>
    </xf>
    <xf numFmtId="1" fontId="5" fillId="0" borderId="662" xfId="0" applyNumberFormat="1" applyFont="1" applyBorder="1" applyAlignment="1">
      <alignment horizontal="center" vertical="center" wrapText="1"/>
    </xf>
    <xf numFmtId="1" fontId="5" fillId="0" borderId="664" xfId="0" applyNumberFormat="1" applyFont="1" applyBorder="1" applyAlignment="1">
      <alignment horizontal="center" vertical="center" wrapText="1"/>
    </xf>
    <xf numFmtId="1" fontId="5" fillId="0" borderId="661" xfId="0" applyNumberFormat="1" applyFont="1" applyBorder="1" applyAlignment="1">
      <alignment horizontal="center" vertical="center" wrapText="1"/>
    </xf>
    <xf numFmtId="1" fontId="5" fillId="0" borderId="663" xfId="0" applyNumberFormat="1" applyFont="1" applyBorder="1" applyAlignment="1">
      <alignment horizontal="right" wrapText="1"/>
    </xf>
    <xf numFmtId="1" fontId="5" fillId="0" borderId="665" xfId="0" applyNumberFormat="1" applyFont="1" applyBorder="1" applyAlignment="1">
      <alignment horizontal="right" wrapText="1"/>
    </xf>
    <xf numFmtId="1" fontId="5" fillId="0" borderId="662" xfId="0" applyNumberFormat="1" applyFont="1" applyBorder="1" applyAlignment="1">
      <alignment horizontal="right"/>
    </xf>
    <xf numFmtId="1" fontId="5" fillId="6" borderId="663" xfId="0" applyNumberFormat="1" applyFont="1" applyFill="1" applyBorder="1" applyProtection="1">
      <protection locked="0"/>
    </xf>
    <xf numFmtId="1" fontId="5" fillId="6" borderId="666" xfId="0" applyNumberFormat="1" applyFont="1" applyFill="1" applyBorder="1" applyProtection="1">
      <protection locked="0"/>
    </xf>
    <xf numFmtId="1" fontId="5" fillId="6" borderId="660" xfId="0" applyNumberFormat="1" applyFont="1" applyFill="1" applyBorder="1" applyProtection="1">
      <protection locked="0"/>
    </xf>
    <xf numFmtId="1" fontId="5" fillId="6" borderId="667" xfId="0" applyNumberFormat="1" applyFont="1" applyFill="1" applyBorder="1" applyProtection="1">
      <protection locked="0"/>
    </xf>
    <xf numFmtId="1" fontId="5" fillId="6" borderId="662" xfId="0" applyNumberFormat="1" applyFont="1" applyFill="1" applyBorder="1" applyAlignment="1" applyProtection="1">
      <alignment wrapText="1"/>
      <protection locked="0"/>
    </xf>
    <xf numFmtId="1" fontId="5" fillId="0" borderId="668" xfId="0" applyNumberFormat="1" applyFont="1" applyBorder="1" applyAlignment="1" applyProtection="1">
      <alignment horizontal="center" vertical="center" wrapText="1"/>
      <protection hidden="1"/>
    </xf>
    <xf numFmtId="1" fontId="5" fillId="0" borderId="668" xfId="0" applyNumberFormat="1" applyFont="1" applyBorder="1" applyAlignment="1" applyProtection="1">
      <alignment horizontal="left" vertical="center" wrapText="1"/>
      <protection hidden="1"/>
    </xf>
    <xf numFmtId="1" fontId="5" fillId="5" borderId="659" xfId="0" applyNumberFormat="1" applyFont="1" applyFill="1" applyBorder="1" applyProtection="1">
      <protection hidden="1"/>
    </xf>
    <xf numFmtId="1" fontId="5" fillId="5" borderId="670" xfId="0" applyNumberFormat="1" applyFont="1" applyFill="1" applyBorder="1" applyProtection="1">
      <protection hidden="1"/>
    </xf>
    <xf numFmtId="1" fontId="5" fillId="0" borderId="671" xfId="0" applyNumberFormat="1" applyFont="1" applyBorder="1" applyAlignment="1" applyProtection="1">
      <alignment horizontal="center" vertical="center"/>
      <protection hidden="1"/>
    </xf>
    <xf numFmtId="1" fontId="5" fillId="0" borderId="672" xfId="0" applyNumberFormat="1" applyFont="1" applyBorder="1" applyAlignment="1" applyProtection="1">
      <alignment horizontal="center" vertical="center"/>
      <protection hidden="1"/>
    </xf>
    <xf numFmtId="1" fontId="5" fillId="0" borderId="673" xfId="0" applyNumberFormat="1" applyFont="1" applyBorder="1" applyAlignment="1" applyProtection="1">
      <alignment horizontal="left" vertical="center" wrapText="1"/>
      <protection hidden="1"/>
    </xf>
    <xf numFmtId="1" fontId="5" fillId="0" borderId="674" xfId="0" applyNumberFormat="1" applyFont="1" applyBorder="1" applyAlignment="1">
      <alignment horizontal="right" wrapText="1"/>
    </xf>
    <xf numFmtId="1" fontId="5" fillId="0" borderId="675" xfId="0" applyNumberFormat="1" applyFont="1" applyBorder="1" applyAlignment="1">
      <alignment horizontal="right" wrapText="1"/>
    </xf>
    <xf numFmtId="1" fontId="5" fillId="0" borderId="676" xfId="0" applyNumberFormat="1" applyFont="1" applyBorder="1" applyAlignment="1">
      <alignment horizontal="right"/>
    </xf>
    <xf numFmtId="1" fontId="5" fillId="7" borderId="674" xfId="0" applyNumberFormat="1" applyFont="1" applyFill="1" applyBorder="1"/>
    <xf numFmtId="1" fontId="5" fillId="7" borderId="676" xfId="0" applyNumberFormat="1" applyFont="1" applyFill="1" applyBorder="1"/>
    <xf numFmtId="1" fontId="5" fillId="6" borderId="674" xfId="0" applyNumberFormat="1" applyFont="1" applyFill="1" applyBorder="1" applyProtection="1">
      <protection locked="0"/>
    </xf>
    <xf numFmtId="1" fontId="5" fillId="6" borderId="676" xfId="0" applyNumberFormat="1" applyFont="1" applyFill="1" applyBorder="1" applyProtection="1">
      <protection locked="0"/>
    </xf>
    <xf numFmtId="1" fontId="5" fillId="6" borderId="677" xfId="0" applyNumberFormat="1" applyFont="1" applyFill="1" applyBorder="1" applyProtection="1">
      <protection locked="0"/>
    </xf>
    <xf numFmtId="1" fontId="5" fillId="6" borderId="673" xfId="0" applyNumberFormat="1" applyFont="1" applyFill="1" applyBorder="1" applyProtection="1">
      <protection locked="0"/>
    </xf>
    <xf numFmtId="1" fontId="5" fillId="6" borderId="678" xfId="0" applyNumberFormat="1" applyFont="1" applyFill="1" applyBorder="1" applyProtection="1">
      <protection locked="0"/>
    </xf>
    <xf numFmtId="1" fontId="5" fillId="6" borderId="676" xfId="0" applyNumberFormat="1" applyFont="1" applyFill="1" applyBorder="1" applyAlignment="1" applyProtection="1">
      <alignment wrapText="1"/>
      <protection locked="0"/>
    </xf>
    <xf numFmtId="1" fontId="5" fillId="0" borderId="679" xfId="0" applyNumberFormat="1" applyFont="1" applyBorder="1" applyAlignment="1" applyProtection="1">
      <alignment horizontal="left" vertical="center" wrapText="1"/>
      <protection hidden="1"/>
    </xf>
    <xf numFmtId="1" fontId="5" fillId="0" borderId="652" xfId="0" applyNumberFormat="1" applyFont="1" applyBorder="1" applyAlignment="1">
      <alignment horizontal="right" wrapText="1"/>
    </xf>
    <xf numFmtId="1" fontId="5" fillId="0" borderId="654" xfId="0" applyNumberFormat="1" applyFont="1" applyBorder="1" applyAlignment="1">
      <alignment horizontal="right" wrapText="1"/>
    </xf>
    <xf numFmtId="1" fontId="5" fillId="7" borderId="652" xfId="0" applyNumberFormat="1" applyFont="1" applyFill="1" applyBorder="1"/>
    <xf numFmtId="1" fontId="5" fillId="7" borderId="679" xfId="0" applyNumberFormat="1" applyFont="1" applyFill="1" applyBorder="1"/>
    <xf numFmtId="1" fontId="5" fillId="7" borderId="655" xfId="0" applyNumberFormat="1" applyFont="1" applyFill="1" applyBorder="1"/>
    <xf numFmtId="1" fontId="5" fillId="7" borderId="680" xfId="0" applyNumberFormat="1" applyFont="1" applyFill="1" applyBorder="1"/>
    <xf numFmtId="1" fontId="5" fillId="6" borderId="680" xfId="0" applyNumberFormat="1" applyFont="1" applyFill="1" applyBorder="1" applyProtection="1">
      <protection locked="0"/>
    </xf>
    <xf numFmtId="1" fontId="2" fillId="2" borderId="659" xfId="0" applyNumberFormat="1" applyFont="1" applyFill="1" applyBorder="1" applyAlignment="1" applyProtection="1">
      <alignment wrapText="1"/>
      <protection hidden="1"/>
    </xf>
    <xf numFmtId="1" fontId="5" fillId="0" borderId="659" xfId="0" applyNumberFormat="1" applyFont="1" applyBorder="1" applyProtection="1">
      <protection hidden="1"/>
    </xf>
    <xf numFmtId="1" fontId="5" fillId="0" borderId="671" xfId="0" applyNumberFormat="1" applyFont="1" applyBorder="1" applyAlignment="1" applyProtection="1">
      <alignment horizontal="center" vertical="center" wrapText="1"/>
      <protection hidden="1"/>
    </xf>
    <xf numFmtId="1" fontId="5" fillId="0" borderId="683" xfId="0" applyNumberFormat="1" applyFont="1" applyBorder="1" applyAlignment="1" applyProtection="1">
      <alignment horizontal="center" vertical="center" wrapText="1"/>
      <protection hidden="1"/>
    </xf>
    <xf numFmtId="1" fontId="5" fillId="0" borderId="684" xfId="0" applyNumberFormat="1" applyFont="1" applyBorder="1" applyAlignment="1" applyProtection="1">
      <alignment horizontal="center" vertical="center" wrapText="1"/>
      <protection hidden="1"/>
    </xf>
    <xf numFmtId="1" fontId="5" fillId="0" borderId="685" xfId="0" applyNumberFormat="1" applyFont="1" applyBorder="1" applyAlignment="1" applyProtection="1">
      <alignment horizontal="center" vertical="center" wrapText="1"/>
      <protection hidden="1"/>
    </xf>
    <xf numFmtId="1" fontId="5" fillId="6" borderId="652" xfId="0" applyNumberFormat="1" applyFont="1" applyFill="1" applyBorder="1" applyAlignment="1" applyProtection="1">
      <alignment wrapText="1"/>
      <protection locked="0"/>
    </xf>
    <xf numFmtId="1" fontId="5" fillId="6" borderId="655" xfId="0" applyNumberFormat="1" applyFont="1" applyFill="1" applyBorder="1" applyAlignment="1" applyProtection="1">
      <alignment wrapText="1"/>
      <protection locked="0"/>
    </xf>
    <xf numFmtId="1" fontId="5" fillId="6" borderId="680" xfId="0" applyNumberFormat="1" applyFont="1" applyFill="1" applyBorder="1" applyAlignment="1" applyProtection="1">
      <alignment wrapText="1"/>
      <protection locked="0"/>
    </xf>
    <xf numFmtId="1" fontId="5" fillId="6" borderId="653" xfId="0" applyNumberFormat="1" applyFont="1" applyFill="1" applyBorder="1" applyAlignment="1" applyProtection="1">
      <alignment wrapText="1"/>
      <protection locked="0"/>
    </xf>
    <xf numFmtId="1" fontId="5" fillId="2" borderId="686" xfId="0" applyNumberFormat="1" applyFont="1" applyFill="1" applyBorder="1" applyProtection="1">
      <protection hidden="1"/>
    </xf>
    <xf numFmtId="1" fontId="5" fillId="2" borderId="659" xfId="0" applyNumberFormat="1" applyFont="1" applyFill="1" applyBorder="1" applyProtection="1">
      <protection hidden="1"/>
    </xf>
    <xf numFmtId="1" fontId="5" fillId="2" borderId="687" xfId="0" applyNumberFormat="1" applyFont="1" applyFill="1" applyBorder="1"/>
    <xf numFmtId="1" fontId="5" fillId="2" borderId="688" xfId="0" applyNumberFormat="1" applyFont="1" applyFill="1" applyBorder="1" applyAlignment="1" applyProtection="1">
      <alignment wrapText="1"/>
      <protection hidden="1"/>
    </xf>
    <xf numFmtId="1" fontId="7" fillId="2" borderId="688" xfId="0" applyNumberFormat="1" applyFont="1" applyFill="1" applyBorder="1" applyProtection="1">
      <protection hidden="1"/>
    </xf>
    <xf numFmtId="1" fontId="3" fillId="0" borderId="659" xfId="0" applyNumberFormat="1" applyFont="1" applyBorder="1"/>
    <xf numFmtId="1" fontId="3" fillId="2" borderId="659" xfId="0" applyNumberFormat="1" applyFont="1" applyFill="1" applyBorder="1"/>
    <xf numFmtId="1" fontId="5" fillId="6" borderId="644" xfId="0" applyNumberFormat="1" applyFont="1" applyFill="1" applyBorder="1" applyAlignment="1" applyProtection="1">
      <alignment horizontal="right" wrapText="1"/>
      <protection locked="0"/>
    </xf>
    <xf numFmtId="1" fontId="5" fillId="6" borderId="652" xfId="0" applyNumberFormat="1" applyFont="1" applyFill="1" applyBorder="1" applyAlignment="1" applyProtection="1">
      <alignment horizontal="right"/>
      <protection locked="0"/>
    </xf>
    <xf numFmtId="1" fontId="5" fillId="6" borderId="676" xfId="0" applyNumberFormat="1" applyFont="1" applyFill="1" applyBorder="1" applyAlignment="1" applyProtection="1">
      <alignment horizontal="right"/>
      <protection locked="0"/>
    </xf>
    <xf numFmtId="1" fontId="5" fillId="2" borderId="689" xfId="0" applyNumberFormat="1" applyFont="1" applyFill="1" applyBorder="1" applyProtection="1">
      <protection hidden="1"/>
    </xf>
    <xf numFmtId="1" fontId="3" fillId="0" borderId="689" xfId="0" applyNumberFormat="1" applyFont="1" applyBorder="1"/>
    <xf numFmtId="1" fontId="3" fillId="2" borderId="689" xfId="0" applyNumberFormat="1" applyFont="1" applyFill="1" applyBorder="1"/>
    <xf numFmtId="1" fontId="3" fillId="0" borderId="690" xfId="0" applyNumberFormat="1" applyFont="1" applyBorder="1"/>
    <xf numFmtId="1" fontId="3" fillId="2" borderId="690" xfId="0" applyNumberFormat="1" applyFont="1" applyFill="1" applyBorder="1"/>
    <xf numFmtId="1" fontId="3" fillId="0" borderId="691" xfId="0" applyNumberFormat="1" applyFont="1" applyBorder="1"/>
    <xf numFmtId="1" fontId="2" fillId="2" borderId="689" xfId="0" applyNumberFormat="1" applyFont="1" applyFill="1" applyBorder="1" applyAlignment="1" applyProtection="1">
      <alignment wrapText="1"/>
      <protection hidden="1"/>
    </xf>
    <xf numFmtId="1" fontId="5" fillId="0" borderId="689" xfId="0" applyNumberFormat="1" applyFont="1" applyBorder="1" applyProtection="1">
      <protection hidden="1"/>
    </xf>
    <xf numFmtId="1" fontId="5" fillId="0" borderId="693" xfId="0" applyNumberFormat="1" applyFont="1" applyBorder="1" applyProtection="1">
      <protection hidden="1"/>
    </xf>
    <xf numFmtId="1" fontId="5" fillId="0" borderId="647" xfId="0" applyNumberFormat="1" applyFont="1" applyBorder="1" applyAlignment="1" applyProtection="1">
      <alignment horizontal="center" vertical="center" wrapText="1"/>
      <protection hidden="1"/>
    </xf>
    <xf numFmtId="1" fontId="5" fillId="6" borderId="694" xfId="0" applyNumberFormat="1" applyFont="1" applyFill="1" applyBorder="1" applyProtection="1">
      <protection locked="0"/>
    </xf>
    <xf numFmtId="1" fontId="5" fillId="6" borderId="695" xfId="0" applyNumberFormat="1" applyFont="1" applyFill="1" applyBorder="1" applyProtection="1">
      <protection locked="0"/>
    </xf>
    <xf numFmtId="1" fontId="5" fillId="0" borderId="692" xfId="0" applyNumberFormat="1" applyFont="1" applyBorder="1" applyAlignment="1" applyProtection="1">
      <alignment horizontal="center" vertical="center" wrapText="1"/>
      <protection hidden="1"/>
    </xf>
    <xf numFmtId="1" fontId="5" fillId="2" borderId="681" xfId="0" applyNumberFormat="1" applyFont="1" applyFill="1" applyBorder="1" applyAlignment="1">
      <alignment wrapText="1"/>
    </xf>
    <xf numFmtId="1" fontId="5" fillId="2" borderId="671" xfId="0" applyNumberFormat="1" applyFont="1" applyFill="1" applyBorder="1" applyAlignment="1">
      <alignment wrapText="1"/>
    </xf>
    <xf numFmtId="1" fontId="5" fillId="2" borderId="647" xfId="0" applyNumberFormat="1" applyFont="1" applyFill="1" applyBorder="1" applyAlignment="1">
      <alignment wrapText="1"/>
    </xf>
    <xf numFmtId="1" fontId="5" fillId="2" borderId="693" xfId="0" applyNumberFormat="1" applyFont="1" applyFill="1" applyBorder="1" applyProtection="1">
      <protection hidden="1"/>
    </xf>
    <xf numFmtId="1" fontId="5" fillId="2" borderId="647" xfId="0" applyNumberFormat="1" applyFont="1" applyFill="1" applyBorder="1" applyProtection="1">
      <protection hidden="1"/>
    </xf>
    <xf numFmtId="1" fontId="5" fillId="0" borderId="681" xfId="0" applyNumberFormat="1" applyFont="1" applyBorder="1" applyAlignment="1">
      <alignment horizontal="center" vertical="center"/>
    </xf>
    <xf numFmtId="1" fontId="5" fillId="0" borderId="685" xfId="0" applyNumberFormat="1" applyFont="1" applyBorder="1" applyAlignment="1">
      <alignment horizontal="center" vertical="center"/>
    </xf>
    <xf numFmtId="1" fontId="5" fillId="0" borderId="671" xfId="0" applyNumberFormat="1" applyFont="1" applyBorder="1" applyAlignment="1">
      <alignment horizontal="center" vertical="center" wrapText="1"/>
    </xf>
    <xf numFmtId="1" fontId="5" fillId="0" borderId="647" xfId="0" applyNumberFormat="1" applyFont="1" applyBorder="1" applyAlignment="1">
      <alignment horizontal="center" vertical="center" wrapText="1"/>
    </xf>
    <xf numFmtId="1" fontId="5" fillId="0" borderId="694" xfId="0" applyNumberFormat="1" applyFont="1" applyBorder="1" applyAlignment="1">
      <alignment horizontal="left" vertical="center" wrapText="1"/>
    </xf>
    <xf numFmtId="1" fontId="5" fillId="0" borderId="694" xfId="0" applyNumberFormat="1" applyFont="1" applyBorder="1" applyAlignment="1">
      <alignment horizontal="right" wrapText="1"/>
    </xf>
    <xf numFmtId="1" fontId="5" fillId="0" borderId="653" xfId="0" applyNumberFormat="1" applyFont="1" applyBorder="1" applyAlignment="1">
      <alignment horizontal="right" wrapText="1"/>
    </xf>
    <xf numFmtId="1" fontId="5" fillId="6" borderId="695" xfId="0" applyNumberFormat="1" applyFont="1" applyFill="1" applyBorder="1" applyAlignment="1" applyProtection="1">
      <alignment horizontal="right"/>
      <protection locked="0"/>
    </xf>
    <xf numFmtId="1" fontId="5" fillId="6" borderId="696" xfId="0" applyNumberFormat="1" applyFont="1" applyFill="1" applyBorder="1" applyAlignment="1" applyProtection="1">
      <alignment horizontal="right"/>
      <protection locked="0"/>
    </xf>
    <xf numFmtId="1" fontId="5" fillId="6" borderId="679" xfId="0" applyNumberFormat="1" applyFont="1" applyFill="1" applyBorder="1" applyAlignment="1" applyProtection="1">
      <alignment horizontal="right"/>
      <protection locked="0"/>
    </xf>
    <xf numFmtId="1" fontId="3" fillId="0" borderId="697" xfId="0" applyNumberFormat="1" applyFont="1" applyBorder="1"/>
    <xf numFmtId="1" fontId="5" fillId="0" borderId="681" xfId="0" applyNumberFormat="1" applyFont="1" applyBorder="1" applyAlignment="1">
      <alignment horizontal="left" vertical="center" wrapText="1"/>
    </xf>
    <xf numFmtId="1" fontId="5" fillId="0" borderId="681" xfId="0" applyNumberFormat="1" applyFont="1" applyBorder="1" applyAlignment="1">
      <alignment horizontal="right" wrapText="1"/>
    </xf>
    <xf numFmtId="1" fontId="5" fillId="0" borderId="685" xfId="0" applyNumberFormat="1" applyFont="1" applyBorder="1" applyAlignment="1">
      <alignment horizontal="right" wrapText="1"/>
    </xf>
    <xf numFmtId="1" fontId="5" fillId="0" borderId="647" xfId="0" applyNumberFormat="1" applyFont="1" applyBorder="1" applyAlignment="1">
      <alignment horizontal="right"/>
    </xf>
    <xf numFmtId="1" fontId="5" fillId="6" borderId="671" xfId="0" applyNumberFormat="1" applyFont="1" applyFill="1" applyBorder="1" applyAlignment="1" applyProtection="1">
      <alignment horizontal="right"/>
      <protection locked="0"/>
    </xf>
    <xf numFmtId="1" fontId="5" fillId="6" borderId="647" xfId="0" applyNumberFormat="1" applyFont="1" applyFill="1" applyBorder="1" applyAlignment="1" applyProtection="1">
      <alignment horizontal="right"/>
      <protection locked="0"/>
    </xf>
    <xf numFmtId="1" fontId="5" fillId="6" borderId="683" xfId="0" applyNumberFormat="1" applyFont="1" applyFill="1" applyBorder="1" applyAlignment="1" applyProtection="1">
      <alignment horizontal="right"/>
      <protection locked="0"/>
    </xf>
    <xf numFmtId="1" fontId="5" fillId="6" borderId="692" xfId="0" applyNumberFormat="1" applyFont="1" applyFill="1" applyBorder="1" applyAlignment="1" applyProtection="1">
      <alignment horizontal="right"/>
      <protection locked="0"/>
    </xf>
    <xf numFmtId="1" fontId="5" fillId="6" borderId="684" xfId="0" applyNumberFormat="1" applyFont="1" applyFill="1" applyBorder="1" applyAlignment="1" applyProtection="1">
      <alignment horizontal="right"/>
      <protection locked="0"/>
    </xf>
    <xf numFmtId="1" fontId="5" fillId="0" borderId="671" xfId="0" applyNumberFormat="1" applyFont="1" applyBorder="1" applyAlignment="1">
      <alignment horizontal="center" vertical="center"/>
    </xf>
    <xf numFmtId="1" fontId="5" fillId="0" borderId="682" xfId="0" applyNumberFormat="1" applyFont="1" applyBorder="1" applyAlignment="1">
      <alignment horizontal="center" vertical="center"/>
    </xf>
    <xf numFmtId="0" fontId="8" fillId="0" borderId="681" xfId="0" applyFont="1" applyBorder="1"/>
    <xf numFmtId="1" fontId="5" fillId="6" borderId="682" xfId="0" applyNumberFormat="1" applyFont="1" applyFill="1" applyBorder="1" applyAlignment="1" applyProtection="1">
      <alignment horizontal="right"/>
      <protection locked="0"/>
    </xf>
    <xf numFmtId="1" fontId="5" fillId="6" borderId="699" xfId="0" applyNumberFormat="1" applyFont="1" applyFill="1" applyBorder="1" applyAlignment="1" applyProtection="1">
      <alignment horizontal="right"/>
      <protection locked="0"/>
    </xf>
    <xf numFmtId="1" fontId="12" fillId="0" borderId="700" xfId="0" applyNumberFormat="1" applyFont="1" applyBorder="1" applyAlignment="1">
      <alignment horizontal="center" vertical="center" wrapText="1"/>
    </xf>
    <xf numFmtId="1" fontId="5" fillId="0" borderId="683" xfId="0" applyNumberFormat="1" applyFont="1" applyBorder="1" applyAlignment="1">
      <alignment horizontal="center" vertical="center" wrapText="1"/>
    </xf>
    <xf numFmtId="1" fontId="5" fillId="0" borderId="685" xfId="0" applyNumberFormat="1" applyFont="1" applyBorder="1" applyAlignment="1">
      <alignment horizontal="center" vertical="center" wrapText="1"/>
    </xf>
    <xf numFmtId="1" fontId="5" fillId="0" borderId="672" xfId="0" applyNumberFormat="1" applyFont="1" applyBorder="1" applyAlignment="1">
      <alignment horizontal="center" vertical="center" wrapText="1"/>
    </xf>
    <xf numFmtId="1" fontId="5" fillId="0" borderId="681" xfId="0" applyNumberFormat="1" applyFont="1" applyBorder="1" applyAlignment="1">
      <alignment vertical="center" wrapText="1"/>
    </xf>
    <xf numFmtId="1" fontId="12" fillId="0" borderId="681" xfId="0" applyNumberFormat="1" applyFont="1" applyBorder="1" applyAlignment="1">
      <alignment horizontal="right" vertical="center" wrapText="1"/>
    </xf>
    <xf numFmtId="1" fontId="5" fillId="6" borderId="685" xfId="0" applyNumberFormat="1" applyFont="1" applyFill="1" applyBorder="1" applyAlignment="1" applyProtection="1">
      <alignment horizontal="right"/>
      <protection locked="0"/>
    </xf>
    <xf numFmtId="1" fontId="5" fillId="0" borderId="679" xfId="0" applyNumberFormat="1" applyFont="1" applyBorder="1" applyAlignment="1">
      <alignment vertical="center" wrapText="1"/>
    </xf>
    <xf numFmtId="1" fontId="5" fillId="0" borderId="695" xfId="0" applyNumberFormat="1" applyFont="1" applyBorder="1" applyAlignment="1">
      <alignment horizontal="right" wrapText="1"/>
    </xf>
    <xf numFmtId="1" fontId="5" fillId="0" borderId="701" xfId="0" applyNumberFormat="1" applyFont="1" applyBorder="1" applyAlignment="1">
      <alignment horizontal="right" wrapText="1"/>
    </xf>
    <xf numFmtId="1" fontId="5" fillId="6" borderId="696" xfId="0" applyNumberFormat="1" applyFont="1" applyFill="1" applyBorder="1" applyProtection="1">
      <protection locked="0"/>
    </xf>
    <xf numFmtId="1" fontId="5" fillId="6" borderId="679" xfId="0" applyNumberFormat="1" applyFont="1" applyFill="1" applyBorder="1" applyProtection="1">
      <protection locked="0"/>
    </xf>
    <xf numFmtId="1" fontId="5" fillId="6" borderId="702" xfId="0" applyNumberFormat="1" applyFont="1" applyFill="1" applyBorder="1" applyProtection="1">
      <protection locked="0"/>
    </xf>
    <xf numFmtId="1" fontId="5" fillId="0" borderId="681" xfId="0" applyNumberFormat="1" applyFont="1" applyBorder="1" applyAlignment="1">
      <alignment horizontal="center"/>
    </xf>
    <xf numFmtId="1" fontId="5" fillId="0" borderId="671" xfId="0" applyNumberFormat="1" applyFont="1" applyBorder="1" applyAlignment="1">
      <alignment horizontal="right"/>
    </xf>
    <xf numFmtId="1" fontId="5" fillId="0" borderId="672" xfId="0" applyNumberFormat="1" applyFont="1" applyBorder="1" applyAlignment="1">
      <alignment horizontal="right"/>
    </xf>
    <xf numFmtId="1" fontId="5" fillId="0" borderId="671" xfId="0" applyNumberFormat="1" applyFont="1" applyBorder="1"/>
    <xf numFmtId="1" fontId="5" fillId="0" borderId="647" xfId="0" applyNumberFormat="1" applyFont="1" applyBorder="1"/>
    <xf numFmtId="1" fontId="5" fillId="0" borderId="683" xfId="0" applyNumberFormat="1" applyFont="1" applyBorder="1"/>
    <xf numFmtId="1" fontId="5" fillId="0" borderId="692" xfId="0" applyNumberFormat="1" applyFont="1" applyBorder="1"/>
    <xf numFmtId="1" fontId="5" fillId="0" borderId="684" xfId="0" applyNumberFormat="1" applyFont="1" applyBorder="1"/>
    <xf numFmtId="1" fontId="5" fillId="0" borderId="705" xfId="0" applyNumberFormat="1" applyFont="1" applyBorder="1" applyAlignment="1">
      <alignment horizontal="right" wrapText="1"/>
    </xf>
    <xf numFmtId="1" fontId="5" fillId="0" borderId="706" xfId="0" applyNumberFormat="1" applyFont="1" applyBorder="1" applyAlignment="1">
      <alignment horizontal="right" wrapText="1"/>
    </xf>
    <xf numFmtId="1" fontId="5" fillId="0" borderId="704" xfId="0" applyNumberFormat="1" applyFont="1" applyBorder="1" applyAlignment="1">
      <alignment horizontal="right"/>
    </xf>
    <xf numFmtId="1" fontId="5" fillId="6" borderId="705" xfId="0" applyNumberFormat="1" applyFont="1" applyFill="1" applyBorder="1" applyProtection="1">
      <protection locked="0"/>
    </xf>
    <xf numFmtId="1" fontId="5" fillId="6" borderId="704" xfId="0" applyNumberFormat="1" applyFont="1" applyFill="1" applyBorder="1" applyProtection="1">
      <protection locked="0"/>
    </xf>
    <xf numFmtId="1" fontId="5" fillId="6" borderId="707" xfId="0" applyNumberFormat="1" applyFont="1" applyFill="1" applyBorder="1" applyProtection="1">
      <protection locked="0"/>
    </xf>
    <xf numFmtId="1" fontId="5" fillId="6" borderId="703" xfId="0" applyNumberFormat="1" applyFont="1" applyFill="1" applyBorder="1" applyProtection="1">
      <protection locked="0"/>
    </xf>
    <xf numFmtId="1" fontId="5" fillId="6" borderId="708" xfId="0" applyNumberFormat="1" applyFont="1" applyFill="1" applyBorder="1" applyProtection="1">
      <protection locked="0"/>
    </xf>
    <xf numFmtId="1" fontId="5" fillId="5" borderId="703" xfId="0" applyNumberFormat="1" applyFont="1" applyFill="1" applyBorder="1" applyAlignment="1">
      <alignment vertical="center" wrapText="1"/>
    </xf>
    <xf numFmtId="1" fontId="5" fillId="5" borderId="705" xfId="0" applyNumberFormat="1" applyFont="1" applyFill="1" applyBorder="1" applyAlignment="1">
      <alignment horizontal="right" wrapText="1"/>
    </xf>
    <xf numFmtId="1" fontId="5" fillId="5" borderId="706" xfId="0" applyNumberFormat="1" applyFont="1" applyFill="1" applyBorder="1" applyAlignment="1">
      <alignment horizontal="right" wrapText="1"/>
    </xf>
    <xf numFmtId="1" fontId="5" fillId="5" borderId="704" xfId="0" applyNumberFormat="1" applyFont="1" applyFill="1" applyBorder="1" applyAlignment="1">
      <alignment horizontal="right"/>
    </xf>
    <xf numFmtId="1" fontId="5" fillId="6" borderId="709" xfId="0" applyNumberFormat="1" applyFont="1" applyFill="1" applyBorder="1" applyProtection="1">
      <protection locked="0"/>
    </xf>
    <xf numFmtId="1" fontId="5" fillId="5" borderId="681" xfId="0" applyNumberFormat="1" applyFont="1" applyFill="1" applyBorder="1" applyAlignment="1">
      <alignment horizontal="center"/>
    </xf>
    <xf numFmtId="1" fontId="5" fillId="5" borderId="671" xfId="0" applyNumberFormat="1" applyFont="1" applyFill="1" applyBorder="1" applyAlignment="1">
      <alignment horizontal="right"/>
    </xf>
    <xf numFmtId="1" fontId="5" fillId="5" borderId="665" xfId="0" applyNumberFormat="1" applyFont="1" applyFill="1" applyBorder="1" applyAlignment="1">
      <alignment horizontal="right"/>
    </xf>
    <xf numFmtId="1" fontId="5" fillId="5" borderId="647" xfId="0" applyNumberFormat="1" applyFont="1" applyFill="1" applyBorder="1" applyAlignment="1">
      <alignment horizontal="right"/>
    </xf>
    <xf numFmtId="1" fontId="5" fillId="5" borderId="671" xfId="0" applyNumberFormat="1" applyFont="1" applyFill="1" applyBorder="1"/>
    <xf numFmtId="1" fontId="5" fillId="5" borderId="647" xfId="0" applyNumberFormat="1" applyFont="1" applyFill="1" applyBorder="1"/>
    <xf numFmtId="1" fontId="5" fillId="5" borderId="683" xfId="0" applyNumberFormat="1" applyFont="1" applyFill="1" applyBorder="1"/>
    <xf numFmtId="1" fontId="5" fillId="5" borderId="692" xfId="0" applyNumberFormat="1" applyFont="1" applyFill="1" applyBorder="1"/>
    <xf numFmtId="1" fontId="5" fillId="5" borderId="684" xfId="0" applyNumberFormat="1" applyFont="1" applyFill="1" applyBorder="1"/>
    <xf numFmtId="1" fontId="5" fillId="5" borderId="681" xfId="0" applyNumberFormat="1" applyFont="1" applyFill="1" applyBorder="1"/>
    <xf numFmtId="1" fontId="5" fillId="0" borderId="703" xfId="0" applyNumberFormat="1" applyFont="1" applyBorder="1" applyAlignment="1">
      <alignment vertical="center" wrapText="1"/>
    </xf>
    <xf numFmtId="1" fontId="5" fillId="0" borderId="665" xfId="0" applyNumberFormat="1" applyFont="1" applyBorder="1" applyAlignment="1">
      <alignment horizontal="right"/>
    </xf>
    <xf numFmtId="1" fontId="5" fillId="0" borderId="671" xfId="0" applyNumberFormat="1" applyFont="1" applyBorder="1" applyAlignment="1">
      <alignment horizontal="right" wrapText="1"/>
    </xf>
    <xf numFmtId="1" fontId="5" fillId="6" borderId="671" xfId="0" applyNumberFormat="1" applyFont="1" applyFill="1" applyBorder="1" applyProtection="1">
      <protection locked="0"/>
    </xf>
    <xf numFmtId="1" fontId="5" fillId="6" borderId="647" xfId="0" applyNumberFormat="1" applyFont="1" applyFill="1" applyBorder="1" applyProtection="1">
      <protection locked="0"/>
    </xf>
    <xf numFmtId="1" fontId="5" fillId="6" borderId="683" xfId="0" applyNumberFormat="1" applyFont="1" applyFill="1" applyBorder="1" applyProtection="1">
      <protection locked="0"/>
    </xf>
    <xf numFmtId="1" fontId="5" fillId="6" borderId="692" xfId="0" applyNumberFormat="1" applyFont="1" applyFill="1" applyBorder="1" applyProtection="1">
      <protection locked="0"/>
    </xf>
    <xf numFmtId="1" fontId="5" fillId="6" borderId="684" xfId="0" applyNumberFormat="1" applyFont="1" applyFill="1" applyBorder="1" applyProtection="1">
      <protection locked="0"/>
    </xf>
    <xf numFmtId="1" fontId="5" fillId="0" borderId="681" xfId="0" applyNumberFormat="1" applyFont="1" applyBorder="1" applyAlignment="1">
      <alignment horizontal="center" vertical="center" wrapText="1"/>
    </xf>
    <xf numFmtId="1" fontId="5" fillId="0" borderId="709" xfId="0" applyNumberFormat="1" applyFont="1" applyBorder="1" applyAlignment="1">
      <alignment horizontal="left" vertical="center" wrapText="1"/>
    </xf>
    <xf numFmtId="1" fontId="5" fillId="0" borderId="665" xfId="0" applyNumberFormat="1" applyFont="1" applyBorder="1" applyAlignment="1">
      <alignment horizontal="center" vertical="center" wrapText="1"/>
    </xf>
    <xf numFmtId="1" fontId="5" fillId="5" borderId="710" xfId="0" applyNumberFormat="1" applyFont="1" applyFill="1" applyBorder="1"/>
    <xf numFmtId="1" fontId="5" fillId="0" borderId="710" xfId="0" applyNumberFormat="1" applyFont="1" applyBorder="1" applyAlignment="1">
      <alignment horizontal="center" vertical="center"/>
    </xf>
    <xf numFmtId="1" fontId="3" fillId="5" borderId="710" xfId="0" applyNumberFormat="1" applyFont="1" applyFill="1" applyBorder="1"/>
    <xf numFmtId="1" fontId="5" fillId="0" borderId="709" xfId="0" applyNumberFormat="1" applyFont="1" applyBorder="1" applyAlignment="1">
      <alignment horizontal="right" vertical="center" wrapText="1"/>
    </xf>
    <xf numFmtId="1" fontId="5" fillId="0" borderId="711" xfId="0" applyNumberFormat="1" applyFont="1" applyBorder="1"/>
    <xf numFmtId="1" fontId="5" fillId="0" borderId="706" xfId="0" applyNumberFormat="1" applyFont="1" applyBorder="1"/>
    <xf numFmtId="1" fontId="5" fillId="0" borderId="704" xfId="0" applyNumberFormat="1" applyFont="1" applyBorder="1"/>
    <xf numFmtId="1" fontId="5" fillId="5" borderId="712" xfId="0" applyNumberFormat="1" applyFont="1" applyFill="1" applyBorder="1"/>
    <xf numFmtId="1" fontId="5" fillId="0" borderId="712" xfId="0" applyNumberFormat="1" applyFont="1" applyBorder="1" applyAlignment="1">
      <alignment horizontal="center" vertical="center"/>
    </xf>
    <xf numFmtId="1" fontId="3" fillId="5" borderId="712" xfId="0" applyNumberFormat="1" applyFont="1" applyFill="1" applyBorder="1"/>
    <xf numFmtId="0" fontId="8" fillId="0" borderId="681" xfId="0" applyFont="1" applyBorder="1" applyAlignment="1">
      <alignment horizontal="center"/>
    </xf>
    <xf numFmtId="1" fontId="8" fillId="0" borderId="681" xfId="0" applyNumberFormat="1" applyFont="1" applyBorder="1"/>
    <xf numFmtId="1" fontId="8" fillId="0" borderId="647" xfId="0" applyNumberFormat="1" applyFont="1" applyBorder="1"/>
    <xf numFmtId="1" fontId="8" fillId="0" borderId="685" xfId="0" applyNumberFormat="1" applyFont="1" applyBorder="1"/>
    <xf numFmtId="1" fontId="5" fillId="5" borderId="685" xfId="0" applyNumberFormat="1" applyFont="1" applyFill="1" applyBorder="1"/>
    <xf numFmtId="1" fontId="5" fillId="5" borderId="713" xfId="0" applyNumberFormat="1" applyFont="1" applyFill="1" applyBorder="1"/>
    <xf numFmtId="1" fontId="5" fillId="0" borderId="718" xfId="0" applyNumberFormat="1" applyFont="1" applyBorder="1" applyAlignment="1">
      <alignment horizontal="center" vertical="center" wrapText="1"/>
    </xf>
    <xf numFmtId="1" fontId="5" fillId="0" borderId="719" xfId="0" applyNumberFormat="1" applyFont="1" applyBorder="1" applyAlignment="1">
      <alignment horizontal="center" vertical="center" wrapText="1"/>
    </xf>
    <xf numFmtId="9" fontId="5" fillId="0" borderId="716" xfId="1" applyFont="1" applyBorder="1" applyAlignment="1">
      <alignment horizontal="center" vertical="center" wrapText="1"/>
    </xf>
    <xf numFmtId="0" fontId="5" fillId="0" borderId="718" xfId="0" applyFont="1" applyBorder="1" applyAlignment="1">
      <alignment horizontal="center" vertical="center" wrapText="1"/>
    </xf>
    <xf numFmtId="0" fontId="5" fillId="0" borderId="719" xfId="0" applyFont="1" applyBorder="1" applyAlignment="1">
      <alignment horizontal="center" vertical="center" wrapText="1"/>
    </xf>
    <xf numFmtId="0" fontId="5" fillId="0" borderId="716" xfId="0" applyFont="1" applyBorder="1" applyAlignment="1">
      <alignment horizontal="center" vertical="center" wrapText="1"/>
    </xf>
    <xf numFmtId="1" fontId="5" fillId="0" borderId="720" xfId="0" applyNumberFormat="1" applyFont="1" applyBorder="1" applyAlignment="1">
      <alignment horizontal="left" vertical="center" wrapText="1"/>
    </xf>
    <xf numFmtId="1" fontId="5" fillId="0" borderId="720" xfId="0" applyNumberFormat="1" applyFont="1" applyBorder="1" applyAlignment="1">
      <alignment horizontal="right" vertical="center" wrapText="1"/>
    </xf>
    <xf numFmtId="1" fontId="5" fillId="6" borderId="721" xfId="0" applyNumberFormat="1" applyFont="1" applyFill="1" applyBorder="1" applyProtection="1">
      <protection locked="0"/>
    </xf>
    <xf numFmtId="1" fontId="5" fillId="0" borderId="722" xfId="0" applyNumberFormat="1" applyFont="1" applyBorder="1"/>
    <xf numFmtId="1" fontId="5" fillId="6" borderId="723" xfId="0" applyNumberFormat="1" applyFont="1" applyFill="1" applyBorder="1" applyProtection="1">
      <protection locked="0"/>
    </xf>
    <xf numFmtId="1" fontId="5" fillId="6" borderId="722" xfId="0" applyNumberFormat="1" applyFont="1" applyFill="1" applyBorder="1" applyProtection="1">
      <protection locked="0"/>
    </xf>
    <xf numFmtId="1" fontId="5" fillId="6" borderId="724" xfId="0" applyNumberFormat="1" applyFont="1" applyFill="1" applyBorder="1" applyProtection="1">
      <protection locked="0"/>
    </xf>
    <xf numFmtId="1" fontId="5" fillId="6" borderId="725" xfId="0" applyNumberFormat="1" applyFont="1" applyFill="1" applyBorder="1" applyProtection="1">
      <protection locked="0"/>
    </xf>
    <xf numFmtId="0" fontId="8" fillId="0" borderId="726" xfId="0" applyFont="1" applyBorder="1" applyAlignment="1">
      <alignment horizontal="center"/>
    </xf>
    <xf numFmtId="1" fontId="8" fillId="0" borderId="726" xfId="0" applyNumberFormat="1" applyFont="1" applyBorder="1"/>
    <xf numFmtId="1" fontId="5" fillId="5" borderId="718" xfId="0" applyNumberFormat="1" applyFont="1" applyFill="1" applyBorder="1"/>
    <xf numFmtId="1" fontId="5" fillId="5" borderId="726" xfId="0" applyNumberFormat="1" applyFont="1" applyFill="1" applyBorder="1"/>
    <xf numFmtId="1" fontId="8" fillId="5" borderId="718" xfId="0" applyNumberFormat="1" applyFont="1" applyFill="1" applyBorder="1"/>
    <xf numFmtId="1" fontId="5" fillId="5" borderId="727" xfId="0" applyNumberFormat="1" applyFont="1" applyFill="1" applyBorder="1"/>
    <xf numFmtId="1" fontId="5" fillId="5" borderId="719" xfId="0" applyNumberFormat="1" applyFont="1" applyFill="1" applyBorder="1"/>
    <xf numFmtId="1" fontId="5" fillId="5" borderId="728" xfId="0" applyNumberFormat="1" applyFont="1" applyFill="1" applyBorder="1"/>
    <xf numFmtId="1" fontId="5" fillId="2" borderId="729" xfId="0" applyNumberFormat="1" applyFont="1" applyFill="1" applyBorder="1"/>
    <xf numFmtId="1" fontId="5" fillId="0" borderId="729" xfId="0" applyNumberFormat="1" applyFont="1" applyBorder="1"/>
    <xf numFmtId="1" fontId="5" fillId="0" borderId="733" xfId="0" applyNumberFormat="1" applyFont="1" applyBorder="1" applyAlignment="1">
      <alignment horizontal="center" vertical="center" wrapText="1"/>
    </xf>
    <xf numFmtId="1" fontId="5" fillId="0" borderId="732" xfId="0" applyNumberFormat="1" applyFont="1" applyBorder="1" applyAlignment="1">
      <alignment horizontal="center" vertical="center" wrapText="1"/>
    </xf>
    <xf numFmtId="1" fontId="5" fillId="0" borderId="734" xfId="0" applyNumberFormat="1" applyFont="1" applyBorder="1" applyAlignment="1">
      <alignment horizontal="center" vertical="center" wrapText="1"/>
    </xf>
    <xf numFmtId="1" fontId="5" fillId="0" borderId="731" xfId="0" applyNumberFormat="1" applyFont="1" applyBorder="1" applyAlignment="1">
      <alignment horizontal="center" vertical="center" wrapText="1"/>
    </xf>
    <xf numFmtId="1" fontId="5" fillId="0" borderId="733" xfId="0" applyNumberFormat="1" applyFont="1" applyBorder="1" applyAlignment="1">
      <alignment horizontal="right" wrapText="1"/>
    </xf>
    <xf numFmtId="1" fontId="5" fillId="0" borderId="735" xfId="0" applyNumberFormat="1" applyFont="1" applyBorder="1" applyAlignment="1">
      <alignment horizontal="right" wrapText="1"/>
    </xf>
    <xf numFmtId="1" fontId="5" fillId="0" borderId="732" xfId="0" applyNumberFormat="1" applyFont="1" applyBorder="1" applyAlignment="1">
      <alignment horizontal="right"/>
    </xf>
    <xf numFmtId="1" fontId="5" fillId="6" borderId="733" xfId="0" applyNumberFormat="1" applyFont="1" applyFill="1" applyBorder="1" applyProtection="1">
      <protection locked="0"/>
    </xf>
    <xf numFmtId="1" fontId="5" fillId="6" borderId="736" xfId="0" applyNumberFormat="1" applyFont="1" applyFill="1" applyBorder="1" applyProtection="1">
      <protection locked="0"/>
    </xf>
    <xf numFmtId="1" fontId="5" fillId="6" borderId="730" xfId="0" applyNumberFormat="1" applyFont="1" applyFill="1" applyBorder="1" applyProtection="1">
      <protection locked="0"/>
    </xf>
    <xf numFmtId="1" fontId="5" fillId="6" borderId="737" xfId="0" applyNumberFormat="1" applyFont="1" applyFill="1" applyBorder="1" applyProtection="1">
      <protection locked="0"/>
    </xf>
    <xf numFmtId="1" fontId="5" fillId="6" borderId="732" xfId="0" applyNumberFormat="1" applyFont="1" applyFill="1" applyBorder="1" applyAlignment="1" applyProtection="1">
      <alignment wrapText="1"/>
      <protection locked="0"/>
    </xf>
    <xf numFmtId="1" fontId="5" fillId="0" borderId="738" xfId="0" applyNumberFormat="1" applyFont="1" applyBorder="1" applyAlignment="1" applyProtection="1">
      <alignment horizontal="center" vertical="center" wrapText="1"/>
      <protection hidden="1"/>
    </xf>
    <xf numFmtId="1" fontId="5" fillId="0" borderId="738" xfId="0" applyNumberFormat="1" applyFont="1" applyBorder="1" applyAlignment="1" applyProtection="1">
      <alignment horizontal="left" vertical="center" wrapText="1"/>
      <protection hidden="1"/>
    </xf>
    <xf numFmtId="1" fontId="5" fillId="5" borderId="729" xfId="0" applyNumberFormat="1" applyFont="1" applyFill="1" applyBorder="1" applyProtection="1">
      <protection hidden="1"/>
    </xf>
    <xf numFmtId="1" fontId="5" fillId="5" borderId="740" xfId="0" applyNumberFormat="1" applyFont="1" applyFill="1" applyBorder="1" applyProtection="1">
      <protection hidden="1"/>
    </xf>
    <xf numFmtId="1" fontId="5" fillId="0" borderId="741" xfId="0" applyNumberFormat="1" applyFont="1" applyBorder="1" applyAlignment="1" applyProtection="1">
      <alignment horizontal="center" vertical="center"/>
      <protection hidden="1"/>
    </xf>
    <xf numFmtId="1" fontId="5" fillId="0" borderId="742" xfId="0" applyNumberFormat="1" applyFont="1" applyBorder="1" applyAlignment="1" applyProtection="1">
      <alignment horizontal="center" vertical="center"/>
      <protection hidden="1"/>
    </xf>
    <xf numFmtId="1" fontId="5" fillId="0" borderId="743" xfId="0" applyNumberFormat="1" applyFont="1" applyBorder="1" applyAlignment="1" applyProtection="1">
      <alignment horizontal="left" vertical="center" wrapText="1"/>
      <protection hidden="1"/>
    </xf>
    <xf numFmtId="1" fontId="5" fillId="0" borderId="744" xfId="0" applyNumberFormat="1" applyFont="1" applyBorder="1" applyAlignment="1">
      <alignment horizontal="right" wrapText="1"/>
    </xf>
    <xf numFmtId="1" fontId="5" fillId="0" borderId="745" xfId="0" applyNumberFormat="1" applyFont="1" applyBorder="1" applyAlignment="1">
      <alignment horizontal="right" wrapText="1"/>
    </xf>
    <xf numFmtId="1" fontId="5" fillId="0" borderId="746" xfId="0" applyNumberFormat="1" applyFont="1" applyBorder="1" applyAlignment="1">
      <alignment horizontal="right"/>
    </xf>
    <xf numFmtId="1" fontId="5" fillId="7" borderId="744" xfId="0" applyNumberFormat="1" applyFont="1" applyFill="1" applyBorder="1"/>
    <xf numFmtId="1" fontId="5" fillId="7" borderId="746" xfId="0" applyNumberFormat="1" applyFont="1" applyFill="1" applyBorder="1"/>
    <xf numFmtId="1" fontId="5" fillId="6" borderId="744" xfId="0" applyNumberFormat="1" applyFont="1" applyFill="1" applyBorder="1" applyProtection="1">
      <protection locked="0"/>
    </xf>
    <xf numFmtId="1" fontId="5" fillId="6" borderId="746" xfId="0" applyNumberFormat="1" applyFont="1" applyFill="1" applyBorder="1" applyProtection="1">
      <protection locked="0"/>
    </xf>
    <xf numFmtId="1" fontId="5" fillId="6" borderId="747" xfId="0" applyNumberFormat="1" applyFont="1" applyFill="1" applyBorder="1" applyProtection="1">
      <protection locked="0"/>
    </xf>
    <xf numFmtId="1" fontId="5" fillId="6" borderId="743" xfId="0" applyNumberFormat="1" applyFont="1" applyFill="1" applyBorder="1" applyProtection="1">
      <protection locked="0"/>
    </xf>
    <xf numFmtId="1" fontId="5" fillId="6" borderId="748" xfId="0" applyNumberFormat="1" applyFont="1" applyFill="1" applyBorder="1" applyProtection="1">
      <protection locked="0"/>
    </xf>
    <xf numFmtId="1" fontId="5" fillId="6" borderId="746" xfId="0" applyNumberFormat="1" applyFont="1" applyFill="1" applyBorder="1" applyAlignment="1" applyProtection="1">
      <alignment wrapText="1"/>
      <protection locked="0"/>
    </xf>
    <xf numFmtId="1" fontId="5" fillId="0" borderId="749" xfId="0" applyNumberFormat="1" applyFont="1" applyBorder="1" applyAlignment="1" applyProtection="1">
      <alignment horizontal="left" vertical="center" wrapText="1"/>
      <protection hidden="1"/>
    </xf>
    <xf numFmtId="1" fontId="5" fillId="0" borderId="750" xfId="0" applyNumberFormat="1" applyFont="1" applyBorder="1" applyAlignment="1">
      <alignment horizontal="right" wrapText="1"/>
    </xf>
    <xf numFmtId="1" fontId="5" fillId="0" borderId="751" xfId="0" applyNumberFormat="1" applyFont="1" applyBorder="1" applyAlignment="1">
      <alignment horizontal="right" wrapText="1"/>
    </xf>
    <xf numFmtId="1" fontId="5" fillId="0" borderId="752" xfId="0" applyNumberFormat="1" applyFont="1" applyBorder="1" applyAlignment="1">
      <alignment horizontal="right"/>
    </xf>
    <xf numFmtId="1" fontId="5" fillId="7" borderId="750" xfId="0" applyNumberFormat="1" applyFont="1" applyFill="1" applyBorder="1"/>
    <xf numFmtId="1" fontId="5" fillId="7" borderId="752" xfId="0" applyNumberFormat="1" applyFont="1" applyFill="1" applyBorder="1"/>
    <xf numFmtId="1" fontId="5" fillId="6" borderId="750" xfId="0" applyNumberFormat="1" applyFont="1" applyFill="1" applyBorder="1" applyProtection="1">
      <protection locked="0"/>
    </xf>
    <xf numFmtId="1" fontId="5" fillId="6" borderId="753" xfId="0" applyNumberFormat="1" applyFont="1" applyFill="1" applyBorder="1" applyProtection="1">
      <protection locked="0"/>
    </xf>
    <xf numFmtId="1" fontId="5" fillId="7" borderId="749" xfId="0" applyNumberFormat="1" applyFont="1" applyFill="1" applyBorder="1"/>
    <xf numFmtId="1" fontId="5" fillId="7" borderId="753" xfId="0" applyNumberFormat="1" applyFont="1" applyFill="1" applyBorder="1"/>
    <xf numFmtId="1" fontId="5" fillId="7" borderId="754" xfId="0" applyNumberFormat="1" applyFont="1" applyFill="1" applyBorder="1"/>
    <xf numFmtId="1" fontId="5" fillId="6" borderId="752" xfId="0" applyNumberFormat="1" applyFont="1" applyFill="1" applyBorder="1" applyAlignment="1" applyProtection="1">
      <alignment wrapText="1"/>
      <protection locked="0"/>
    </xf>
    <xf numFmtId="1" fontId="5" fillId="6" borderId="754" xfId="0" applyNumberFormat="1" applyFont="1" applyFill="1" applyBorder="1" applyProtection="1">
      <protection locked="0"/>
    </xf>
    <xf numFmtId="1" fontId="2" fillId="2" borderId="756" xfId="0" applyNumberFormat="1" applyFont="1" applyFill="1" applyBorder="1" applyAlignment="1" applyProtection="1">
      <alignment wrapText="1"/>
      <protection hidden="1"/>
    </xf>
    <xf numFmtId="1" fontId="5" fillId="0" borderId="756" xfId="0" applyNumberFormat="1" applyFont="1" applyBorder="1" applyProtection="1">
      <protection hidden="1"/>
    </xf>
    <xf numFmtId="1" fontId="5" fillId="0" borderId="733" xfId="0" applyNumberFormat="1" applyFont="1" applyBorder="1" applyAlignment="1" applyProtection="1">
      <alignment horizontal="center" vertical="center" wrapText="1"/>
      <protection hidden="1"/>
    </xf>
    <xf numFmtId="1" fontId="5" fillId="0" borderId="736" xfId="0" applyNumberFormat="1" applyFont="1" applyBorder="1" applyAlignment="1" applyProtection="1">
      <alignment horizontal="center" vertical="center" wrapText="1"/>
      <protection hidden="1"/>
    </xf>
    <xf numFmtId="1" fontId="5" fillId="0" borderId="737" xfId="0" applyNumberFormat="1" applyFont="1" applyBorder="1" applyAlignment="1" applyProtection="1">
      <alignment horizontal="center" vertical="center" wrapText="1"/>
      <protection hidden="1"/>
    </xf>
    <xf numFmtId="1" fontId="5" fillId="0" borderId="757" xfId="0" applyNumberFormat="1" applyFont="1" applyBorder="1" applyAlignment="1" applyProtection="1">
      <alignment horizontal="center" vertical="center" wrapText="1"/>
      <protection hidden="1"/>
    </xf>
    <xf numFmtId="1" fontId="5" fillId="6" borderId="750" xfId="0" applyNumberFormat="1" applyFont="1" applyFill="1" applyBorder="1" applyAlignment="1" applyProtection="1">
      <alignment wrapText="1"/>
      <protection locked="0"/>
    </xf>
    <xf numFmtId="1" fontId="5" fillId="6" borderId="753" xfId="0" applyNumberFormat="1" applyFont="1" applyFill="1" applyBorder="1" applyAlignment="1" applyProtection="1">
      <alignment wrapText="1"/>
      <protection locked="0"/>
    </xf>
    <xf numFmtId="1" fontId="5" fillId="6" borderId="754" xfId="0" applyNumberFormat="1" applyFont="1" applyFill="1" applyBorder="1" applyAlignment="1" applyProtection="1">
      <alignment wrapText="1"/>
      <protection locked="0"/>
    </xf>
    <xf numFmtId="1" fontId="5" fillId="6" borderId="759" xfId="0" applyNumberFormat="1" applyFont="1" applyFill="1" applyBorder="1" applyAlignment="1" applyProtection="1">
      <alignment wrapText="1"/>
      <protection locked="0"/>
    </xf>
    <xf numFmtId="1" fontId="2" fillId="2" borderId="760" xfId="0" applyNumberFormat="1" applyFont="1" applyFill="1" applyBorder="1" applyAlignment="1" applyProtection="1">
      <alignment wrapText="1"/>
      <protection hidden="1"/>
    </xf>
    <xf numFmtId="1" fontId="5" fillId="0" borderId="760" xfId="0" applyNumberFormat="1" applyFont="1" applyBorder="1" applyProtection="1">
      <protection hidden="1"/>
    </xf>
    <xf numFmtId="1" fontId="5" fillId="2" borderId="761" xfId="0" applyNumberFormat="1" applyFont="1" applyFill="1" applyBorder="1" applyProtection="1">
      <protection hidden="1"/>
    </xf>
    <xf numFmtId="1" fontId="5" fillId="2" borderId="756" xfId="0" applyNumberFormat="1" applyFont="1" applyFill="1" applyBorder="1" applyProtection="1">
      <protection hidden="1"/>
    </xf>
    <xf numFmtId="1" fontId="5" fillId="2" borderId="762" xfId="0" applyNumberFormat="1" applyFont="1" applyFill="1" applyBorder="1"/>
    <xf numFmtId="1" fontId="5" fillId="2" borderId="763" xfId="0" applyNumberFormat="1" applyFont="1" applyFill="1" applyBorder="1" applyAlignment="1" applyProtection="1">
      <alignment wrapText="1"/>
      <protection hidden="1"/>
    </xf>
    <xf numFmtId="1" fontId="7" fillId="2" borderId="763" xfId="0" applyNumberFormat="1" applyFont="1" applyFill="1" applyBorder="1" applyProtection="1">
      <protection hidden="1"/>
    </xf>
    <xf numFmtId="1" fontId="3" fillId="0" borderId="756" xfId="0" applyNumberFormat="1" applyFont="1" applyBorder="1"/>
    <xf numFmtId="1" fontId="3" fillId="2" borderId="756" xfId="0" applyNumberFormat="1" applyFont="1" applyFill="1" applyBorder="1"/>
    <xf numFmtId="1" fontId="5" fillId="6" borderId="758" xfId="0" applyNumberFormat="1" applyFont="1" applyFill="1" applyBorder="1" applyAlignment="1" applyProtection="1">
      <alignment horizontal="right" wrapText="1"/>
      <protection locked="0"/>
    </xf>
    <xf numFmtId="1" fontId="5" fillId="6" borderId="750" xfId="0" applyNumberFormat="1" applyFont="1" applyFill="1" applyBorder="1" applyAlignment="1" applyProtection="1">
      <alignment horizontal="right"/>
      <protection locked="0"/>
    </xf>
    <xf numFmtId="1" fontId="5" fillId="6" borderId="752" xfId="0" applyNumberFormat="1" applyFont="1" applyFill="1" applyBorder="1" applyAlignment="1" applyProtection="1">
      <alignment horizontal="right"/>
      <protection locked="0"/>
    </xf>
    <xf numFmtId="1" fontId="3" fillId="0" borderId="764" xfId="0" applyNumberFormat="1" applyFont="1" applyBorder="1"/>
    <xf numFmtId="1" fontId="3" fillId="2" borderId="764" xfId="0" applyNumberFormat="1" applyFont="1" applyFill="1" applyBorder="1"/>
    <xf numFmtId="1" fontId="3" fillId="0" borderId="761" xfId="0" applyNumberFormat="1" applyFont="1" applyBorder="1"/>
    <xf numFmtId="1" fontId="5" fillId="0" borderId="766" xfId="0" applyNumberFormat="1" applyFont="1" applyBorder="1" applyProtection="1">
      <protection hidden="1"/>
    </xf>
    <xf numFmtId="1" fontId="5" fillId="0" borderId="741" xfId="0" applyNumberFormat="1" applyFont="1" applyBorder="1" applyAlignment="1" applyProtection="1">
      <alignment horizontal="center" vertical="center" wrapText="1"/>
      <protection hidden="1"/>
    </xf>
    <xf numFmtId="1" fontId="5" fillId="0" borderId="716" xfId="0" applyNumberFormat="1" applyFont="1" applyBorder="1" applyAlignment="1" applyProtection="1">
      <alignment horizontal="center" vertical="center" wrapText="1"/>
      <protection hidden="1"/>
    </xf>
    <xf numFmtId="1" fontId="5" fillId="6" borderId="758" xfId="0" applyNumberFormat="1" applyFont="1" applyFill="1" applyBorder="1" applyProtection="1">
      <protection locked="0"/>
    </xf>
    <xf numFmtId="1" fontId="5" fillId="6" borderId="752" xfId="0" applyNumberFormat="1" applyFont="1" applyFill="1" applyBorder="1" applyProtection="1">
      <protection locked="0"/>
    </xf>
    <xf numFmtId="1" fontId="5" fillId="0" borderId="765" xfId="0" applyNumberFormat="1" applyFont="1" applyBorder="1" applyAlignment="1" applyProtection="1">
      <alignment horizontal="center" vertical="center" wrapText="1"/>
      <protection hidden="1"/>
    </xf>
    <xf numFmtId="1" fontId="5" fillId="2" borderId="767" xfId="0" applyNumberFormat="1" applyFont="1" applyFill="1" applyBorder="1" applyAlignment="1">
      <alignment wrapText="1"/>
    </xf>
    <xf numFmtId="1" fontId="5" fillId="2" borderId="741" xfId="0" applyNumberFormat="1" applyFont="1" applyFill="1" applyBorder="1" applyAlignment="1">
      <alignment wrapText="1"/>
    </xf>
    <xf numFmtId="1" fontId="5" fillId="2" borderId="716" xfId="0" applyNumberFormat="1" applyFont="1" applyFill="1" applyBorder="1" applyAlignment="1">
      <alignment wrapText="1"/>
    </xf>
    <xf numFmtId="1" fontId="5" fillId="2" borderId="766" xfId="0" applyNumberFormat="1" applyFont="1" applyFill="1" applyBorder="1" applyProtection="1">
      <protection hidden="1"/>
    </xf>
    <xf numFmtId="1" fontId="5" fillId="2" borderId="716" xfId="0" applyNumberFormat="1" applyFont="1" applyFill="1" applyBorder="1" applyProtection="1">
      <protection hidden="1"/>
    </xf>
    <xf numFmtId="1" fontId="5" fillId="0" borderId="767" xfId="0" applyNumberFormat="1" applyFont="1" applyBorder="1" applyAlignment="1">
      <alignment horizontal="center" vertical="center"/>
    </xf>
    <xf numFmtId="1" fontId="5" fillId="0" borderId="757" xfId="0" applyNumberFormat="1" applyFont="1" applyBorder="1" applyAlignment="1">
      <alignment horizontal="center" vertical="center"/>
    </xf>
    <xf numFmtId="1" fontId="5" fillId="0" borderId="741" xfId="0" applyNumberFormat="1" applyFont="1" applyBorder="1" applyAlignment="1">
      <alignment horizontal="center" vertical="center" wrapText="1"/>
    </xf>
    <xf numFmtId="1" fontId="5" fillId="0" borderId="716" xfId="0" applyNumberFormat="1" applyFont="1" applyBorder="1" applyAlignment="1">
      <alignment horizontal="center" vertical="center" wrapText="1"/>
    </xf>
    <xf numFmtId="1" fontId="5" fillId="0" borderId="758" xfId="0" applyNumberFormat="1" applyFont="1" applyBorder="1" applyAlignment="1">
      <alignment horizontal="left" vertical="center" wrapText="1"/>
    </xf>
    <xf numFmtId="1" fontId="5" fillId="0" borderId="758" xfId="0" applyNumberFormat="1" applyFont="1" applyBorder="1" applyAlignment="1">
      <alignment horizontal="right" wrapText="1"/>
    </xf>
    <xf numFmtId="1" fontId="5" fillId="0" borderId="759" xfId="0" applyNumberFormat="1" applyFont="1" applyBorder="1" applyAlignment="1">
      <alignment horizontal="right" wrapText="1"/>
    </xf>
    <xf numFmtId="1" fontId="5" fillId="6" borderId="768" xfId="0" applyNumberFormat="1" applyFont="1" applyFill="1" applyBorder="1" applyAlignment="1" applyProtection="1">
      <alignment horizontal="right"/>
      <protection locked="0"/>
    </xf>
    <xf numFmtId="1" fontId="5" fillId="6" borderId="749" xfId="0" applyNumberFormat="1" applyFont="1" applyFill="1" applyBorder="1" applyAlignment="1" applyProtection="1">
      <alignment horizontal="right"/>
      <protection locked="0"/>
    </xf>
    <xf numFmtId="1" fontId="3" fillId="0" borderId="769" xfId="0" applyNumberFormat="1" applyFont="1" applyBorder="1"/>
    <xf numFmtId="1" fontId="5" fillId="0" borderId="767" xfId="0" applyNumberFormat="1" applyFont="1" applyBorder="1" applyAlignment="1">
      <alignment horizontal="left" vertical="center" wrapText="1"/>
    </xf>
    <xf numFmtId="1" fontId="5" fillId="0" borderId="767" xfId="0" applyNumberFormat="1" applyFont="1" applyBorder="1" applyAlignment="1">
      <alignment horizontal="right" wrapText="1"/>
    </xf>
    <xf numFmtId="1" fontId="5" fillId="0" borderId="757" xfId="0" applyNumberFormat="1" applyFont="1" applyBorder="1" applyAlignment="1">
      <alignment horizontal="right" wrapText="1"/>
    </xf>
    <xf numFmtId="1" fontId="5" fillId="0" borderId="716" xfId="0" applyNumberFormat="1" applyFont="1" applyBorder="1" applyAlignment="1">
      <alignment horizontal="right"/>
    </xf>
    <xf numFmtId="1" fontId="5" fillId="6" borderId="741" xfId="0" applyNumberFormat="1" applyFont="1" applyFill="1" applyBorder="1" applyAlignment="1" applyProtection="1">
      <alignment horizontal="right"/>
      <protection locked="0"/>
    </xf>
    <xf numFmtId="1" fontId="5" fillId="6" borderId="716" xfId="0" applyNumberFormat="1" applyFont="1" applyFill="1" applyBorder="1" applyAlignment="1" applyProtection="1">
      <alignment horizontal="right"/>
      <protection locked="0"/>
    </xf>
    <xf numFmtId="1" fontId="5" fillId="6" borderId="736" xfId="0" applyNumberFormat="1" applyFont="1" applyFill="1" applyBorder="1" applyAlignment="1" applyProtection="1">
      <alignment horizontal="right"/>
      <protection locked="0"/>
    </xf>
    <xf numFmtId="1" fontId="5" fillId="6" borderId="765" xfId="0" applyNumberFormat="1" applyFont="1" applyFill="1" applyBorder="1" applyAlignment="1" applyProtection="1">
      <alignment horizontal="right"/>
      <protection locked="0"/>
    </xf>
    <xf numFmtId="1" fontId="5" fillId="6" borderId="737" xfId="0" applyNumberFormat="1" applyFont="1" applyFill="1" applyBorder="1" applyAlignment="1" applyProtection="1">
      <alignment horizontal="right"/>
      <protection locked="0"/>
    </xf>
    <xf numFmtId="1" fontId="5" fillId="0" borderId="741" xfId="0" applyNumberFormat="1" applyFont="1" applyBorder="1" applyAlignment="1">
      <alignment horizontal="center" vertical="center"/>
    </xf>
    <xf numFmtId="1" fontId="5" fillId="0" borderId="771" xfId="0" applyNumberFormat="1" applyFont="1" applyBorder="1" applyAlignment="1">
      <alignment horizontal="center" vertical="center"/>
    </xf>
    <xf numFmtId="0" fontId="8" fillId="0" borderId="767" xfId="0" applyFont="1" applyBorder="1"/>
    <xf numFmtId="1" fontId="5" fillId="6" borderId="771" xfId="0" applyNumberFormat="1" applyFont="1" applyFill="1" applyBorder="1" applyAlignment="1" applyProtection="1">
      <alignment horizontal="right"/>
      <protection locked="0"/>
    </xf>
    <xf numFmtId="1" fontId="5" fillId="6" borderId="772" xfId="0" applyNumberFormat="1" applyFont="1" applyFill="1" applyBorder="1" applyAlignment="1" applyProtection="1">
      <alignment horizontal="right"/>
      <protection locked="0"/>
    </xf>
    <xf numFmtId="1" fontId="12" fillId="0" borderId="773" xfId="0" applyNumberFormat="1" applyFont="1" applyBorder="1" applyAlignment="1">
      <alignment horizontal="center" vertical="center" wrapText="1"/>
    </xf>
    <xf numFmtId="1" fontId="5" fillId="0" borderId="774" xfId="0" applyNumberFormat="1" applyFont="1" applyBorder="1" applyAlignment="1">
      <alignment horizontal="center" vertical="center" wrapText="1"/>
    </xf>
    <xf numFmtId="1" fontId="5" fillId="0" borderId="736" xfId="0" applyNumberFormat="1" applyFont="1" applyBorder="1" applyAlignment="1">
      <alignment horizontal="center" vertical="center" wrapText="1"/>
    </xf>
    <xf numFmtId="1" fontId="5" fillId="0" borderId="757" xfId="0" applyNumberFormat="1" applyFont="1" applyBorder="1" applyAlignment="1">
      <alignment horizontal="center" vertical="center" wrapText="1"/>
    </xf>
    <xf numFmtId="1" fontId="5" fillId="0" borderId="735" xfId="0" applyNumberFormat="1" applyFont="1" applyBorder="1" applyAlignment="1">
      <alignment horizontal="center" vertical="center" wrapText="1"/>
    </xf>
    <xf numFmtId="1" fontId="5" fillId="0" borderId="767" xfId="0" applyNumberFormat="1" applyFont="1" applyBorder="1" applyAlignment="1">
      <alignment vertical="center" wrapText="1"/>
    </xf>
    <xf numFmtId="1" fontId="12" fillId="0" borderId="767" xfId="0" applyNumberFormat="1" applyFont="1" applyBorder="1" applyAlignment="1">
      <alignment horizontal="right" vertical="center" wrapText="1"/>
    </xf>
    <xf numFmtId="1" fontId="5" fillId="6" borderId="757" xfId="0" applyNumberFormat="1" applyFont="1" applyFill="1" applyBorder="1" applyAlignment="1" applyProtection="1">
      <alignment horizontal="right"/>
      <protection locked="0"/>
    </xf>
    <xf numFmtId="1" fontId="5" fillId="0" borderId="749" xfId="0" applyNumberFormat="1" applyFont="1" applyBorder="1" applyAlignment="1">
      <alignment vertical="center" wrapText="1"/>
    </xf>
    <xf numFmtId="1" fontId="5" fillId="0" borderId="775" xfId="0" applyNumberFormat="1" applyFont="1" applyBorder="1" applyAlignment="1">
      <alignment horizontal="right" wrapText="1"/>
    </xf>
    <xf numFmtId="1" fontId="5" fillId="6" borderId="768" xfId="0" applyNumberFormat="1" applyFont="1" applyFill="1" applyBorder="1" applyProtection="1">
      <protection locked="0"/>
    </xf>
    <xf numFmtId="1" fontId="5" fillId="6" borderId="749" xfId="0" applyNumberFormat="1" applyFont="1" applyFill="1" applyBorder="1" applyProtection="1">
      <protection locked="0"/>
    </xf>
    <xf numFmtId="1" fontId="5" fillId="6" borderId="776" xfId="0" applyNumberFormat="1" applyFont="1" applyFill="1" applyBorder="1" applyProtection="1">
      <protection locked="0"/>
    </xf>
    <xf numFmtId="1" fontId="5" fillId="0" borderId="767" xfId="0" applyNumberFormat="1" applyFont="1" applyBorder="1" applyAlignment="1">
      <alignment horizontal="center"/>
    </xf>
    <xf numFmtId="1" fontId="5" fillId="0" borderId="774" xfId="0" applyNumberFormat="1" applyFont="1" applyBorder="1" applyAlignment="1">
      <alignment horizontal="right"/>
    </xf>
    <xf numFmtId="1" fontId="5" fillId="0" borderId="735" xfId="0" applyNumberFormat="1" applyFont="1" applyBorder="1" applyAlignment="1">
      <alignment horizontal="right"/>
    </xf>
    <xf numFmtId="1" fontId="5" fillId="0" borderId="774" xfId="0" applyNumberFormat="1" applyFont="1" applyBorder="1"/>
    <xf numFmtId="1" fontId="5" fillId="0" borderId="716" xfId="0" applyNumberFormat="1" applyFont="1" applyBorder="1"/>
    <xf numFmtId="1" fontId="5" fillId="0" borderId="736" xfId="0" applyNumberFormat="1" applyFont="1" applyBorder="1"/>
    <xf numFmtId="1" fontId="5" fillId="0" borderId="765" xfId="0" applyNumberFormat="1" applyFont="1" applyBorder="1"/>
    <xf numFmtId="1" fontId="5" fillId="0" borderId="737" xfId="0" applyNumberFormat="1" applyFont="1" applyBorder="1"/>
    <xf numFmtId="1" fontId="5" fillId="0" borderId="779" xfId="0" applyNumberFormat="1" applyFont="1" applyBorder="1" applyAlignment="1">
      <alignment horizontal="right" wrapText="1"/>
    </xf>
    <xf numFmtId="1" fontId="5" fillId="0" borderId="780" xfId="0" applyNumberFormat="1" applyFont="1" applyBorder="1" applyAlignment="1">
      <alignment horizontal="right" wrapText="1"/>
    </xf>
    <xf numFmtId="1" fontId="5" fillId="0" borderId="778" xfId="0" applyNumberFormat="1" applyFont="1" applyBorder="1" applyAlignment="1">
      <alignment horizontal="right"/>
    </xf>
    <xf numFmtId="1" fontId="5" fillId="6" borderId="779" xfId="0" applyNumberFormat="1" applyFont="1" applyFill="1" applyBorder="1" applyProtection="1">
      <protection locked="0"/>
    </xf>
    <xf numFmtId="1" fontId="5" fillId="6" borderId="778" xfId="0" applyNumberFormat="1" applyFont="1" applyFill="1" applyBorder="1" applyProtection="1">
      <protection locked="0"/>
    </xf>
    <xf numFmtId="1" fontId="5" fillId="6" borderId="781" xfId="0" applyNumberFormat="1" applyFont="1" applyFill="1" applyBorder="1" applyProtection="1">
      <protection locked="0"/>
    </xf>
    <xf numFmtId="1" fontId="5" fillId="6" borderId="777" xfId="0" applyNumberFormat="1" applyFont="1" applyFill="1" applyBorder="1" applyProtection="1">
      <protection locked="0"/>
    </xf>
    <xf numFmtId="1" fontId="5" fillId="6" borderId="782" xfId="0" applyNumberFormat="1" applyFont="1" applyFill="1" applyBorder="1" applyProtection="1">
      <protection locked="0"/>
    </xf>
    <xf numFmtId="1" fontId="5" fillId="5" borderId="749" xfId="0" applyNumberFormat="1" applyFont="1" applyFill="1" applyBorder="1" applyAlignment="1">
      <alignment vertical="center" wrapText="1"/>
    </xf>
    <xf numFmtId="1" fontId="5" fillId="5" borderId="750" xfId="0" applyNumberFormat="1" applyFont="1" applyFill="1" applyBorder="1" applyAlignment="1">
      <alignment horizontal="right" wrapText="1"/>
    </xf>
    <xf numFmtId="1" fontId="5" fillId="5" borderId="775" xfId="0" applyNumberFormat="1" applyFont="1" applyFill="1" applyBorder="1" applyAlignment="1">
      <alignment horizontal="right" wrapText="1"/>
    </xf>
    <xf numFmtId="1" fontId="5" fillId="5" borderId="752" xfId="0" applyNumberFormat="1" applyFont="1" applyFill="1" applyBorder="1" applyAlignment="1">
      <alignment horizontal="right"/>
    </xf>
    <xf numFmtId="1" fontId="5" fillId="5" borderId="767" xfId="0" applyNumberFormat="1" applyFont="1" applyFill="1" applyBorder="1" applyAlignment="1">
      <alignment horizontal="center"/>
    </xf>
    <xf numFmtId="1" fontId="5" fillId="5" borderId="774" xfId="0" applyNumberFormat="1" applyFont="1" applyFill="1" applyBorder="1" applyAlignment="1">
      <alignment horizontal="right"/>
    </xf>
    <xf numFmtId="1" fontId="5" fillId="5" borderId="735" xfId="0" applyNumberFormat="1" applyFont="1" applyFill="1" applyBorder="1" applyAlignment="1">
      <alignment horizontal="right"/>
    </xf>
    <xf numFmtId="1" fontId="5" fillId="5" borderId="716" xfId="0" applyNumberFormat="1" applyFont="1" applyFill="1" applyBorder="1" applyAlignment="1">
      <alignment horizontal="right"/>
    </xf>
    <xf numFmtId="1" fontId="5" fillId="5" borderId="774" xfId="0" applyNumberFormat="1" applyFont="1" applyFill="1" applyBorder="1"/>
    <xf numFmtId="1" fontId="5" fillId="5" borderId="716" xfId="0" applyNumberFormat="1" applyFont="1" applyFill="1" applyBorder="1"/>
    <xf numFmtId="1" fontId="5" fillId="5" borderId="736" xfId="0" applyNumberFormat="1" applyFont="1" applyFill="1" applyBorder="1"/>
    <xf numFmtId="1" fontId="5" fillId="5" borderId="765" xfId="0" applyNumberFormat="1" applyFont="1" applyFill="1" applyBorder="1"/>
    <xf numFmtId="1" fontId="5" fillId="5" borderId="737" xfId="0" applyNumberFormat="1" applyFont="1" applyFill="1" applyBorder="1"/>
    <xf numFmtId="1" fontId="5" fillId="5" borderId="767" xfId="0" applyNumberFormat="1" applyFont="1" applyFill="1" applyBorder="1"/>
    <xf numFmtId="1" fontId="5" fillId="0" borderId="774" xfId="0" applyNumberFormat="1" applyFont="1" applyBorder="1" applyAlignment="1">
      <alignment horizontal="right" wrapText="1"/>
    </xf>
    <xf numFmtId="1" fontId="5" fillId="6" borderId="774" xfId="0" applyNumberFormat="1" applyFont="1" applyFill="1" applyBorder="1" applyProtection="1">
      <protection locked="0"/>
    </xf>
    <xf numFmtId="1" fontId="5" fillId="6" borderId="716" xfId="0" applyNumberFormat="1" applyFont="1" applyFill="1" applyBorder="1" applyProtection="1">
      <protection locked="0"/>
    </xf>
    <xf numFmtId="1" fontId="5" fillId="6" borderId="765" xfId="0" applyNumberFormat="1" applyFont="1" applyFill="1" applyBorder="1" applyProtection="1">
      <protection locked="0"/>
    </xf>
    <xf numFmtId="1" fontId="5" fillId="0" borderId="767" xfId="0" applyNumberFormat="1" applyFont="1" applyBorder="1" applyAlignment="1">
      <alignment horizontal="center" vertical="center" wrapText="1"/>
    </xf>
    <xf numFmtId="1" fontId="5" fillId="5" borderId="783" xfId="0" applyNumberFormat="1" applyFont="1" applyFill="1" applyBorder="1"/>
    <xf numFmtId="1" fontId="5" fillId="0" borderId="783" xfId="0" applyNumberFormat="1" applyFont="1" applyBorder="1" applyAlignment="1">
      <alignment horizontal="center" vertical="center"/>
    </xf>
    <xf numFmtId="1" fontId="3" fillId="5" borderId="783" xfId="0" applyNumberFormat="1" applyFont="1" applyFill="1" applyBorder="1"/>
    <xf numFmtId="1" fontId="5" fillId="0" borderId="784" xfId="0" applyNumberFormat="1" applyFont="1" applyBorder="1" applyAlignment="1">
      <alignment horizontal="left" vertical="center" wrapText="1"/>
    </xf>
    <xf numFmtId="1" fontId="5" fillId="0" borderId="784" xfId="0" applyNumberFormat="1" applyFont="1" applyBorder="1" applyAlignment="1">
      <alignment horizontal="right" vertical="center" wrapText="1"/>
    </xf>
    <xf numFmtId="1" fontId="5" fillId="0" borderId="759" xfId="0" applyNumberFormat="1" applyFont="1" applyBorder="1"/>
    <xf numFmtId="1" fontId="5" fillId="0" borderId="780" xfId="0" applyNumberFormat="1" applyFont="1" applyBorder="1"/>
    <xf numFmtId="1" fontId="5" fillId="0" borderId="752" xfId="0" applyNumberFormat="1" applyFont="1" applyBorder="1"/>
    <xf numFmtId="0" fontId="8" fillId="0" borderId="767" xfId="0" applyFont="1" applyBorder="1" applyAlignment="1">
      <alignment horizontal="center"/>
    </xf>
    <xf numFmtId="1" fontId="8" fillId="0" borderId="767" xfId="0" applyNumberFormat="1" applyFont="1" applyBorder="1"/>
    <xf numFmtId="1" fontId="8" fillId="0" borderId="716" xfId="0" applyNumberFormat="1" applyFont="1" applyBorder="1"/>
    <xf numFmtId="1" fontId="8" fillId="0" borderId="757" xfId="0" applyNumberFormat="1" applyFont="1" applyBorder="1"/>
    <xf numFmtId="1" fontId="5" fillId="5" borderId="757" xfId="0" applyNumberFormat="1" applyFont="1" applyFill="1" applyBorder="1"/>
    <xf numFmtId="1" fontId="5" fillId="5" borderId="785" xfId="0" applyNumberFormat="1" applyFont="1" applyFill="1" applyBorder="1"/>
    <xf numFmtId="1" fontId="5" fillId="0" borderId="790" xfId="0" applyNumberFormat="1" applyFont="1" applyBorder="1" applyAlignment="1">
      <alignment horizontal="center" vertical="center" wrapText="1"/>
    </xf>
    <xf numFmtId="1" fontId="5" fillId="0" borderId="791" xfId="0" applyNumberFormat="1" applyFont="1" applyBorder="1" applyAlignment="1">
      <alignment horizontal="center" vertical="center" wrapText="1"/>
    </xf>
    <xf numFmtId="9" fontId="5" fillId="0" borderId="788" xfId="1" applyFont="1" applyBorder="1" applyAlignment="1">
      <alignment horizontal="center" vertical="center" wrapText="1"/>
    </xf>
    <xf numFmtId="0" fontId="5" fillId="0" borderId="790" xfId="0" applyFont="1" applyBorder="1" applyAlignment="1">
      <alignment horizontal="center" vertical="center" wrapText="1"/>
    </xf>
    <xf numFmtId="0" fontId="5" fillId="0" borderId="791" xfId="0" applyFont="1" applyBorder="1" applyAlignment="1">
      <alignment horizontal="center" vertical="center" wrapText="1"/>
    </xf>
    <xf numFmtId="0" fontId="5" fillId="0" borderId="788" xfId="0" applyFont="1" applyBorder="1" applyAlignment="1">
      <alignment horizontal="center" vertical="center" wrapText="1"/>
    </xf>
    <xf numFmtId="1" fontId="5" fillId="6" borderId="792" xfId="0" applyNumberFormat="1" applyFont="1" applyFill="1" applyBorder="1" applyProtection="1">
      <protection locked="0"/>
    </xf>
    <xf numFmtId="1" fontId="5" fillId="0" borderId="793" xfId="0" applyNumberFormat="1" applyFont="1" applyBorder="1"/>
    <xf numFmtId="1" fontId="5" fillId="6" borderId="794" xfId="0" applyNumberFormat="1" applyFont="1" applyFill="1" applyBorder="1" applyProtection="1">
      <protection locked="0"/>
    </xf>
    <xf numFmtId="1" fontId="5" fillId="6" borderId="793" xfId="0" applyNumberFormat="1" applyFont="1" applyFill="1" applyBorder="1" applyProtection="1">
      <protection locked="0"/>
    </xf>
    <xf numFmtId="1" fontId="5" fillId="6" borderId="795" xfId="0" applyNumberFormat="1" applyFont="1" applyFill="1" applyBorder="1" applyProtection="1">
      <protection locked="0"/>
    </xf>
    <xf numFmtId="1" fontId="5" fillId="6" borderId="796" xfId="0" applyNumberFormat="1" applyFont="1" applyFill="1" applyBorder="1" applyProtection="1">
      <protection locked="0"/>
    </xf>
    <xf numFmtId="0" fontId="8" fillId="0" borderId="797" xfId="0" applyFont="1" applyBorder="1" applyAlignment="1">
      <alignment horizontal="center"/>
    </xf>
    <xf numFmtId="1" fontId="8" fillId="0" borderId="797" xfId="0" applyNumberFormat="1" applyFont="1" applyBorder="1"/>
    <xf numFmtId="1" fontId="5" fillId="5" borderId="790" xfId="0" applyNumberFormat="1" applyFont="1" applyFill="1" applyBorder="1"/>
    <xf numFmtId="1" fontId="5" fillId="5" borderId="797" xfId="0" applyNumberFormat="1" applyFont="1" applyFill="1" applyBorder="1"/>
    <xf numFmtId="1" fontId="8" fillId="5" borderId="790" xfId="0" applyNumberFormat="1" applyFont="1" applyFill="1" applyBorder="1"/>
    <xf numFmtId="1" fontId="5" fillId="5" borderId="798" xfId="0" applyNumberFormat="1" applyFont="1" applyFill="1" applyBorder="1"/>
    <xf numFmtId="1" fontId="5" fillId="5" borderId="791" xfId="0" applyNumberFormat="1" applyFont="1" applyFill="1" applyBorder="1"/>
    <xf numFmtId="1" fontId="5" fillId="5" borderId="799" xfId="0" applyNumberFormat="1" applyFont="1" applyFill="1" applyBorder="1"/>
    <xf numFmtId="1" fontId="5" fillId="2" borderId="800" xfId="0" applyNumberFormat="1" applyFont="1" applyFill="1" applyBorder="1"/>
    <xf numFmtId="1" fontId="5" fillId="0" borderId="800" xfId="0" applyNumberFormat="1" applyFont="1" applyBorder="1"/>
    <xf numFmtId="1" fontId="4" fillId="2" borderId="789" xfId="0" applyNumberFormat="1" applyFont="1" applyFill="1" applyBorder="1" applyAlignment="1" applyProtection="1">
      <alignment horizontal="left"/>
      <protection hidden="1"/>
    </xf>
    <xf numFmtId="1" fontId="5" fillId="0" borderId="804" xfId="0" applyNumberFormat="1" applyFont="1" applyBorder="1" applyAlignment="1">
      <alignment horizontal="center" vertical="center" wrapText="1"/>
    </xf>
    <xf numFmtId="1" fontId="5" fillId="0" borderId="803" xfId="0" applyNumberFormat="1" applyFont="1" applyBorder="1" applyAlignment="1">
      <alignment horizontal="center" vertical="center" wrapText="1"/>
    </xf>
    <xf numFmtId="1" fontId="5" fillId="0" borderId="805" xfId="0" applyNumberFormat="1" applyFont="1" applyBorder="1" applyAlignment="1">
      <alignment horizontal="center" vertical="center" wrapText="1"/>
    </xf>
    <xf numFmtId="1" fontId="5" fillId="0" borderId="802" xfId="0" applyNumberFormat="1" applyFont="1" applyBorder="1" applyAlignment="1">
      <alignment horizontal="center" vertical="center" wrapText="1"/>
    </xf>
    <xf numFmtId="1" fontId="5" fillId="0" borderId="804" xfId="0" applyNumberFormat="1" applyFont="1" applyBorder="1" applyAlignment="1">
      <alignment horizontal="right" wrapText="1"/>
    </xf>
    <xf numFmtId="1" fontId="5" fillId="0" borderId="806" xfId="0" applyNumberFormat="1" applyFont="1" applyBorder="1" applyAlignment="1">
      <alignment horizontal="right" wrapText="1"/>
    </xf>
    <xf numFmtId="1" fontId="5" fillId="0" borderId="803" xfId="0" applyNumberFormat="1" applyFont="1" applyBorder="1" applyAlignment="1">
      <alignment horizontal="right"/>
    </xf>
    <xf numFmtId="1" fontId="5" fillId="6" borderId="804" xfId="0" applyNumberFormat="1" applyFont="1" applyFill="1" applyBorder="1" applyProtection="1">
      <protection locked="0"/>
    </xf>
    <xf numFmtId="1" fontId="5" fillId="6" borderId="807" xfId="0" applyNumberFormat="1" applyFont="1" applyFill="1" applyBorder="1" applyProtection="1">
      <protection locked="0"/>
    </xf>
    <xf numFmtId="1" fontId="5" fillId="6" borderId="801" xfId="0" applyNumberFormat="1" applyFont="1" applyFill="1" applyBorder="1" applyProtection="1">
      <protection locked="0"/>
    </xf>
    <xf numFmtId="1" fontId="5" fillId="6" borderId="789" xfId="0" applyNumberFormat="1" applyFont="1" applyFill="1" applyBorder="1" applyProtection="1">
      <protection locked="0"/>
    </xf>
    <xf numFmtId="1" fontId="5" fillId="6" borderId="808" xfId="0" applyNumberFormat="1" applyFont="1" applyFill="1" applyBorder="1" applyProtection="1">
      <protection locked="0"/>
    </xf>
    <xf numFmtId="1" fontId="5" fillId="6" borderId="803" xfId="0" applyNumberFormat="1" applyFont="1" applyFill="1" applyBorder="1" applyAlignment="1" applyProtection="1">
      <alignment wrapText="1"/>
      <protection locked="0"/>
    </xf>
    <xf numFmtId="1" fontId="5" fillId="0" borderId="809" xfId="0" applyNumberFormat="1" applyFont="1" applyBorder="1" applyAlignment="1" applyProtection="1">
      <alignment horizontal="center" vertical="center" wrapText="1"/>
      <protection hidden="1"/>
    </xf>
    <xf numFmtId="1" fontId="5" fillId="0" borderId="809" xfId="0" applyNumberFormat="1" applyFont="1" applyBorder="1" applyAlignment="1" applyProtection="1">
      <alignment horizontal="left" vertical="center" wrapText="1"/>
      <protection hidden="1"/>
    </xf>
    <xf numFmtId="1" fontId="5" fillId="5" borderId="800" xfId="0" applyNumberFormat="1" applyFont="1" applyFill="1" applyBorder="1" applyProtection="1">
      <protection hidden="1"/>
    </xf>
    <xf numFmtId="1" fontId="5" fillId="5" borderId="811" xfId="0" applyNumberFormat="1" applyFont="1" applyFill="1" applyBorder="1" applyProtection="1">
      <protection hidden="1"/>
    </xf>
    <xf numFmtId="1" fontId="5" fillId="0" borderId="812" xfId="0" applyNumberFormat="1" applyFont="1" applyBorder="1" applyAlignment="1" applyProtection="1">
      <alignment horizontal="center" vertical="center"/>
      <protection hidden="1"/>
    </xf>
    <xf numFmtId="1" fontId="5" fillId="0" borderId="813" xfId="0" applyNumberFormat="1" applyFont="1" applyBorder="1" applyAlignment="1" applyProtection="1">
      <alignment horizontal="center" vertical="center"/>
      <protection hidden="1"/>
    </xf>
    <xf numFmtId="1" fontId="5" fillId="0" borderId="814" xfId="0" applyNumberFormat="1" applyFont="1" applyBorder="1" applyAlignment="1" applyProtection="1">
      <alignment horizontal="left" vertical="center" wrapText="1"/>
      <protection hidden="1"/>
    </xf>
    <xf numFmtId="1" fontId="5" fillId="0" borderId="815" xfId="0" applyNumberFormat="1" applyFont="1" applyBorder="1" applyAlignment="1">
      <alignment horizontal="right" wrapText="1"/>
    </xf>
    <xf numFmtId="1" fontId="5" fillId="0" borderId="816" xfId="0" applyNumberFormat="1" applyFont="1" applyBorder="1" applyAlignment="1">
      <alignment horizontal="right" wrapText="1"/>
    </xf>
    <xf numFmtId="1" fontId="5" fillId="0" borderId="817" xfId="0" applyNumberFormat="1" applyFont="1" applyBorder="1" applyAlignment="1">
      <alignment horizontal="right"/>
    </xf>
    <xf numFmtId="1" fontId="5" fillId="7" borderId="815" xfId="0" applyNumberFormat="1" applyFont="1" applyFill="1" applyBorder="1"/>
    <xf numFmtId="1" fontId="5" fillId="7" borderId="817" xfId="0" applyNumberFormat="1" applyFont="1" applyFill="1" applyBorder="1"/>
    <xf numFmtId="1" fontId="5" fillId="6" borderId="815" xfId="0" applyNumberFormat="1" applyFont="1" applyFill="1" applyBorder="1" applyProtection="1">
      <protection locked="0"/>
    </xf>
    <xf numFmtId="1" fontId="5" fillId="6" borderId="817" xfId="0" applyNumberFormat="1" applyFont="1" applyFill="1" applyBorder="1" applyProtection="1">
      <protection locked="0"/>
    </xf>
    <xf numFmtId="1" fontId="5" fillId="6" borderId="818" xfId="0" applyNumberFormat="1" applyFont="1" applyFill="1" applyBorder="1" applyProtection="1">
      <protection locked="0"/>
    </xf>
    <xf numFmtId="1" fontId="5" fillId="6" borderId="814" xfId="0" applyNumberFormat="1" applyFont="1" applyFill="1" applyBorder="1" applyProtection="1">
      <protection locked="0"/>
    </xf>
    <xf numFmtId="1" fontId="5" fillId="6" borderId="819" xfId="0" applyNumberFormat="1" applyFont="1" applyFill="1" applyBorder="1" applyProtection="1">
      <protection locked="0"/>
    </xf>
    <xf numFmtId="1" fontId="5" fillId="6" borderId="817" xfId="0" applyNumberFormat="1" applyFont="1" applyFill="1" applyBorder="1" applyAlignment="1" applyProtection="1">
      <alignment wrapText="1"/>
      <protection locked="0"/>
    </xf>
    <xf numFmtId="1" fontId="5" fillId="0" borderId="820" xfId="0" applyNumberFormat="1" applyFont="1" applyBorder="1" applyAlignment="1" applyProtection="1">
      <alignment horizontal="left" vertical="center" wrapText="1"/>
      <protection hidden="1"/>
    </xf>
    <xf numFmtId="1" fontId="5" fillId="0" borderId="821" xfId="0" applyNumberFormat="1" applyFont="1" applyBorder="1" applyAlignment="1">
      <alignment horizontal="right" wrapText="1"/>
    </xf>
    <xf numFmtId="1" fontId="5" fillId="0" borderId="822" xfId="0" applyNumberFormat="1" applyFont="1" applyBorder="1" applyAlignment="1">
      <alignment horizontal="right" wrapText="1"/>
    </xf>
    <xf numFmtId="1" fontId="5" fillId="0" borderId="823" xfId="0" applyNumberFormat="1" applyFont="1" applyBorder="1" applyAlignment="1">
      <alignment horizontal="right"/>
    </xf>
    <xf numFmtId="1" fontId="5" fillId="7" borderId="821" xfId="0" applyNumberFormat="1" applyFont="1" applyFill="1" applyBorder="1"/>
    <xf numFmtId="1" fontId="5" fillId="7" borderId="823" xfId="0" applyNumberFormat="1" applyFont="1" applyFill="1" applyBorder="1"/>
    <xf numFmtId="1" fontId="5" fillId="6" borderId="821" xfId="0" applyNumberFormat="1" applyFont="1" applyFill="1" applyBorder="1" applyProtection="1">
      <protection locked="0"/>
    </xf>
    <xf numFmtId="1" fontId="5" fillId="6" borderId="824" xfId="0" applyNumberFormat="1" applyFont="1" applyFill="1" applyBorder="1" applyProtection="1">
      <protection locked="0"/>
    </xf>
    <xf numFmtId="1" fontId="5" fillId="7" borderId="820" xfId="0" applyNumberFormat="1" applyFont="1" applyFill="1" applyBorder="1"/>
    <xf numFmtId="1" fontId="5" fillId="7" borderId="824" xfId="0" applyNumberFormat="1" applyFont="1" applyFill="1" applyBorder="1"/>
    <xf numFmtId="1" fontId="5" fillId="7" borderId="825" xfId="0" applyNumberFormat="1" applyFont="1" applyFill="1" applyBorder="1"/>
    <xf numFmtId="1" fontId="5" fillId="6" borderId="823" xfId="0" applyNumberFormat="1" applyFont="1" applyFill="1" applyBorder="1" applyAlignment="1" applyProtection="1">
      <alignment wrapText="1"/>
      <protection locked="0"/>
    </xf>
    <xf numFmtId="1" fontId="5" fillId="6" borderId="825" xfId="0" applyNumberFormat="1" applyFont="1" applyFill="1" applyBorder="1" applyProtection="1">
      <protection locked="0"/>
    </xf>
    <xf numFmtId="1" fontId="6" fillId="2" borderId="789" xfId="0" applyNumberFormat="1" applyFont="1" applyFill="1" applyBorder="1" applyAlignment="1" applyProtection="1">
      <alignment horizontal="left"/>
      <protection hidden="1"/>
    </xf>
    <xf numFmtId="1" fontId="4" fillId="2" borderId="789" xfId="0" applyNumberFormat="1" applyFont="1" applyFill="1" applyBorder="1" applyAlignment="1" applyProtection="1">
      <alignment horizontal="left" wrapText="1"/>
      <protection hidden="1"/>
    </xf>
    <xf numFmtId="1" fontId="2" fillId="2" borderId="828" xfId="0" applyNumberFormat="1" applyFont="1" applyFill="1" applyBorder="1" applyAlignment="1" applyProtection="1">
      <alignment wrapText="1"/>
      <protection hidden="1"/>
    </xf>
    <xf numFmtId="1" fontId="5" fillId="0" borderId="828" xfId="0" applyNumberFormat="1" applyFont="1" applyBorder="1" applyProtection="1">
      <protection hidden="1"/>
    </xf>
    <xf numFmtId="1" fontId="5" fillId="0" borderId="812" xfId="0" applyNumberFormat="1" applyFont="1" applyBorder="1" applyAlignment="1" applyProtection="1">
      <alignment horizontal="center" vertical="center" wrapText="1"/>
      <protection hidden="1"/>
    </xf>
    <xf numFmtId="1" fontId="5" fillId="0" borderId="829" xfId="0" applyNumberFormat="1" applyFont="1" applyBorder="1" applyAlignment="1" applyProtection="1">
      <alignment horizontal="center" vertical="center" wrapText="1"/>
      <protection hidden="1"/>
    </xf>
    <xf numFmtId="1" fontId="5" fillId="0" borderId="830" xfId="0" applyNumberFormat="1" applyFont="1" applyBorder="1" applyAlignment="1" applyProtection="1">
      <alignment horizontal="center" vertical="center" wrapText="1"/>
      <protection hidden="1"/>
    </xf>
    <xf numFmtId="1" fontId="5" fillId="0" borderId="831" xfId="0" applyNumberFormat="1" applyFont="1" applyBorder="1" applyAlignment="1" applyProtection="1">
      <alignment horizontal="center" vertical="center" wrapText="1"/>
      <protection hidden="1"/>
    </xf>
    <xf numFmtId="1" fontId="5" fillId="6" borderId="821" xfId="0" applyNumberFormat="1" applyFont="1" applyFill="1" applyBorder="1" applyAlignment="1" applyProtection="1">
      <alignment wrapText="1"/>
      <protection locked="0"/>
    </xf>
    <xf numFmtId="1" fontId="5" fillId="6" borderId="824" xfId="0" applyNumberFormat="1" applyFont="1" applyFill="1" applyBorder="1" applyAlignment="1" applyProtection="1">
      <alignment wrapText="1"/>
      <protection locked="0"/>
    </xf>
    <xf numFmtId="1" fontId="5" fillId="6" borderId="825" xfId="0" applyNumberFormat="1" applyFont="1" applyFill="1" applyBorder="1" applyAlignment="1" applyProtection="1">
      <alignment wrapText="1"/>
      <protection locked="0"/>
    </xf>
    <xf numFmtId="1" fontId="5" fillId="6" borderId="833" xfId="0" applyNumberFormat="1" applyFont="1" applyFill="1" applyBorder="1" applyAlignment="1" applyProtection="1">
      <alignment wrapText="1"/>
      <protection locked="0"/>
    </xf>
    <xf numFmtId="1" fontId="2" fillId="2" borderId="834" xfId="0" applyNumberFormat="1" applyFont="1" applyFill="1" applyBorder="1" applyAlignment="1" applyProtection="1">
      <alignment wrapText="1"/>
      <protection hidden="1"/>
    </xf>
    <xf numFmtId="1" fontId="5" fillId="0" borderId="834" xfId="0" applyNumberFormat="1" applyFont="1" applyBorder="1" applyProtection="1">
      <protection hidden="1"/>
    </xf>
    <xf numFmtId="1" fontId="5" fillId="2" borderId="835" xfId="0" applyNumberFormat="1" applyFont="1" applyFill="1" applyBorder="1" applyProtection="1">
      <protection hidden="1"/>
    </xf>
    <xf numFmtId="1" fontId="5" fillId="2" borderId="834" xfId="0" applyNumberFormat="1" applyFont="1" applyFill="1" applyBorder="1" applyProtection="1">
      <protection hidden="1"/>
    </xf>
    <xf numFmtId="1" fontId="5" fillId="2" borderId="836" xfId="0" applyNumberFormat="1" applyFont="1" applyFill="1" applyBorder="1"/>
    <xf numFmtId="1" fontId="5" fillId="2" borderId="837" xfId="0" applyNumberFormat="1" applyFont="1" applyFill="1" applyBorder="1" applyAlignment="1" applyProtection="1">
      <alignment wrapText="1"/>
      <protection hidden="1"/>
    </xf>
    <xf numFmtId="1" fontId="7" fillId="2" borderId="837" xfId="0" applyNumberFormat="1" applyFont="1" applyFill="1" applyBorder="1" applyProtection="1">
      <protection hidden="1"/>
    </xf>
    <xf numFmtId="1" fontId="3" fillId="0" borderId="834" xfId="0" applyNumberFormat="1" applyFont="1" applyBorder="1"/>
    <xf numFmtId="1" fontId="3" fillId="2" borderId="834" xfId="0" applyNumberFormat="1" applyFont="1" applyFill="1" applyBorder="1"/>
    <xf numFmtId="1" fontId="5" fillId="6" borderId="832" xfId="0" applyNumberFormat="1" applyFont="1" applyFill="1" applyBorder="1" applyAlignment="1" applyProtection="1">
      <alignment horizontal="right" wrapText="1"/>
      <protection locked="0"/>
    </xf>
    <xf numFmtId="1" fontId="5" fillId="6" borderId="821" xfId="0" applyNumberFormat="1" applyFont="1" applyFill="1" applyBorder="1" applyAlignment="1" applyProtection="1">
      <alignment horizontal="right"/>
      <protection locked="0"/>
    </xf>
    <xf numFmtId="1" fontId="5" fillId="6" borderId="823" xfId="0" applyNumberFormat="1" applyFont="1" applyFill="1" applyBorder="1" applyAlignment="1" applyProtection="1">
      <alignment horizontal="right"/>
      <protection locked="0"/>
    </xf>
    <xf numFmtId="1" fontId="3" fillId="0" borderId="838" xfId="0" applyNumberFormat="1" applyFont="1" applyBorder="1"/>
    <xf numFmtId="1" fontId="3" fillId="2" borderId="838" xfId="0" applyNumberFormat="1" applyFont="1" applyFill="1" applyBorder="1"/>
    <xf numFmtId="1" fontId="3" fillId="0" borderId="835" xfId="0" applyNumberFormat="1" applyFont="1" applyBorder="1"/>
    <xf numFmtId="1" fontId="5" fillId="0" borderId="840" xfId="0" applyNumberFormat="1" applyFont="1" applyBorder="1" applyProtection="1">
      <protection hidden="1"/>
    </xf>
    <xf numFmtId="1" fontId="5" fillId="0" borderId="788" xfId="0" applyNumberFormat="1" applyFont="1" applyBorder="1" applyAlignment="1" applyProtection="1">
      <alignment horizontal="center" vertical="center" wrapText="1"/>
      <protection hidden="1"/>
    </xf>
    <xf numFmtId="1" fontId="5" fillId="6" borderId="832" xfId="0" applyNumberFormat="1" applyFont="1" applyFill="1" applyBorder="1" applyProtection="1">
      <protection locked="0"/>
    </xf>
    <xf numFmtId="1" fontId="5" fillId="6" borderId="823" xfId="0" applyNumberFormat="1" applyFont="1" applyFill="1" applyBorder="1" applyProtection="1">
      <protection locked="0"/>
    </xf>
    <xf numFmtId="1" fontId="5" fillId="0" borderId="839" xfId="0" applyNumberFormat="1" applyFont="1" applyBorder="1" applyAlignment="1" applyProtection="1">
      <alignment horizontal="center" vertical="center" wrapText="1"/>
      <protection hidden="1"/>
    </xf>
    <xf numFmtId="1" fontId="5" fillId="2" borderId="826" xfId="0" applyNumberFormat="1" applyFont="1" applyFill="1" applyBorder="1" applyAlignment="1">
      <alignment wrapText="1"/>
    </xf>
    <xf numFmtId="1" fontId="5" fillId="2" borderId="812" xfId="0" applyNumberFormat="1" applyFont="1" applyFill="1" applyBorder="1" applyAlignment="1">
      <alignment wrapText="1"/>
    </xf>
    <xf numFmtId="1" fontId="5" fillId="2" borderId="788" xfId="0" applyNumberFormat="1" applyFont="1" applyFill="1" applyBorder="1" applyAlignment="1">
      <alignment wrapText="1"/>
    </xf>
    <xf numFmtId="1" fontId="5" fillId="2" borderId="840" xfId="0" applyNumberFormat="1" applyFont="1" applyFill="1" applyBorder="1" applyProtection="1">
      <protection hidden="1"/>
    </xf>
    <xf numFmtId="1" fontId="5" fillId="2" borderId="788" xfId="0" applyNumberFormat="1" applyFont="1" applyFill="1" applyBorder="1" applyProtection="1">
      <protection hidden="1"/>
    </xf>
    <xf numFmtId="1" fontId="5" fillId="0" borderId="826" xfId="0" applyNumberFormat="1" applyFont="1" applyBorder="1" applyAlignment="1">
      <alignment horizontal="center" vertical="center"/>
    </xf>
    <xf numFmtId="1" fontId="5" fillId="0" borderId="831" xfId="0" applyNumberFormat="1" applyFont="1" applyBorder="1" applyAlignment="1">
      <alignment horizontal="center" vertical="center"/>
    </xf>
    <xf numFmtId="1" fontId="5" fillId="0" borderId="812" xfId="0" applyNumberFormat="1" applyFont="1" applyBorder="1" applyAlignment="1">
      <alignment horizontal="center" vertical="center" wrapText="1"/>
    </xf>
    <xf numFmtId="1" fontId="5" fillId="0" borderId="788" xfId="0" applyNumberFormat="1" applyFont="1" applyBorder="1" applyAlignment="1">
      <alignment horizontal="center" vertical="center" wrapText="1"/>
    </xf>
    <xf numFmtId="1" fontId="5" fillId="0" borderId="832" xfId="0" applyNumberFormat="1" applyFont="1" applyBorder="1" applyAlignment="1">
      <alignment horizontal="left" vertical="center" wrapText="1"/>
    </xf>
    <xf numFmtId="1" fontId="5" fillId="0" borderId="832" xfId="0" applyNumberFormat="1" applyFont="1" applyBorder="1" applyAlignment="1">
      <alignment horizontal="right" wrapText="1"/>
    </xf>
    <xf numFmtId="1" fontId="5" fillId="0" borderId="833" xfId="0" applyNumberFormat="1" applyFont="1" applyBorder="1" applyAlignment="1">
      <alignment horizontal="right" wrapText="1"/>
    </xf>
    <xf numFmtId="1" fontId="5" fillId="6" borderId="841" xfId="0" applyNumberFormat="1" applyFont="1" applyFill="1" applyBorder="1" applyAlignment="1" applyProtection="1">
      <alignment horizontal="right"/>
      <protection locked="0"/>
    </xf>
    <xf numFmtId="1" fontId="5" fillId="6" borderId="820" xfId="0" applyNumberFormat="1" applyFont="1" applyFill="1" applyBorder="1" applyAlignment="1" applyProtection="1">
      <alignment horizontal="right"/>
      <protection locked="0"/>
    </xf>
    <xf numFmtId="1" fontId="3" fillId="0" borderId="842" xfId="0" applyNumberFormat="1" applyFont="1" applyBorder="1"/>
    <xf numFmtId="1" fontId="5" fillId="0" borderId="826" xfId="0" applyNumberFormat="1" applyFont="1" applyBorder="1" applyAlignment="1">
      <alignment horizontal="left" vertical="center" wrapText="1"/>
    </xf>
    <xf numFmtId="1" fontId="5" fillId="0" borderId="826" xfId="0" applyNumberFormat="1" applyFont="1" applyBorder="1" applyAlignment="1">
      <alignment horizontal="right" wrapText="1"/>
    </xf>
    <xf numFmtId="1" fontId="5" fillId="0" borderId="831" xfId="0" applyNumberFormat="1" applyFont="1" applyBorder="1" applyAlignment="1">
      <alignment horizontal="right" wrapText="1"/>
    </xf>
    <xf numFmtId="1" fontId="5" fillId="0" borderId="788" xfId="0" applyNumberFormat="1" applyFont="1" applyBorder="1" applyAlignment="1">
      <alignment horizontal="right"/>
    </xf>
    <xf numFmtId="1" fontId="5" fillId="6" borderId="812" xfId="0" applyNumberFormat="1" applyFont="1" applyFill="1" applyBorder="1" applyAlignment="1" applyProtection="1">
      <alignment horizontal="right"/>
      <protection locked="0"/>
    </xf>
    <xf numFmtId="1" fontId="5" fillId="6" borderId="788" xfId="0" applyNumberFormat="1" applyFont="1" applyFill="1" applyBorder="1" applyAlignment="1" applyProtection="1">
      <alignment horizontal="right"/>
      <protection locked="0"/>
    </xf>
    <xf numFmtId="1" fontId="5" fillId="6" borderId="829" xfId="0" applyNumberFormat="1" applyFont="1" applyFill="1" applyBorder="1" applyAlignment="1" applyProtection="1">
      <alignment horizontal="right"/>
      <protection locked="0"/>
    </xf>
    <xf numFmtId="1" fontId="5" fillId="6" borderId="839" xfId="0" applyNumberFormat="1" applyFont="1" applyFill="1" applyBorder="1" applyAlignment="1" applyProtection="1">
      <alignment horizontal="right"/>
      <protection locked="0"/>
    </xf>
    <xf numFmtId="1" fontId="5" fillId="6" borderId="830" xfId="0" applyNumberFormat="1" applyFont="1" applyFill="1" applyBorder="1" applyAlignment="1" applyProtection="1">
      <alignment horizontal="right"/>
      <protection locked="0"/>
    </xf>
    <xf numFmtId="1" fontId="5" fillId="0" borderId="812" xfId="0" applyNumberFormat="1" applyFont="1" applyBorder="1" applyAlignment="1">
      <alignment horizontal="center" vertical="center"/>
    </xf>
    <xf numFmtId="1" fontId="5" fillId="0" borderId="827" xfId="0" applyNumberFormat="1" applyFont="1" applyBorder="1" applyAlignment="1">
      <alignment horizontal="center" vertical="center"/>
    </xf>
    <xf numFmtId="0" fontId="8" fillId="0" borderId="826" xfId="0" applyFont="1" applyBorder="1"/>
    <xf numFmtId="1" fontId="5" fillId="6" borderId="827" xfId="0" applyNumberFormat="1" applyFont="1" applyFill="1" applyBorder="1" applyAlignment="1" applyProtection="1">
      <alignment horizontal="right"/>
      <protection locked="0"/>
    </xf>
    <xf numFmtId="1" fontId="5" fillId="6" borderId="844" xfId="0" applyNumberFormat="1" applyFont="1" applyFill="1" applyBorder="1" applyAlignment="1" applyProtection="1">
      <alignment horizontal="right"/>
      <protection locked="0"/>
    </xf>
    <xf numFmtId="1" fontId="12" fillId="0" borderId="845" xfId="0" applyNumberFormat="1" applyFont="1" applyBorder="1" applyAlignment="1">
      <alignment horizontal="center" vertical="center" wrapText="1"/>
    </xf>
    <xf numFmtId="1" fontId="5" fillId="0" borderId="829" xfId="0" applyNumberFormat="1" applyFont="1" applyBorder="1" applyAlignment="1">
      <alignment horizontal="center" vertical="center" wrapText="1"/>
    </xf>
    <xf numFmtId="1" fontId="5" fillId="0" borderId="831" xfId="0" applyNumberFormat="1" applyFont="1" applyBorder="1" applyAlignment="1">
      <alignment horizontal="center" vertical="center" wrapText="1"/>
    </xf>
    <xf numFmtId="1" fontId="5" fillId="0" borderId="813" xfId="0" applyNumberFormat="1" applyFont="1" applyBorder="1" applyAlignment="1">
      <alignment horizontal="center" vertical="center" wrapText="1"/>
    </xf>
    <xf numFmtId="1" fontId="5" fillId="0" borderId="826" xfId="0" applyNumberFormat="1" applyFont="1" applyBorder="1" applyAlignment="1">
      <alignment vertical="center" wrapText="1"/>
    </xf>
    <xf numFmtId="1" fontId="12" fillId="0" borderId="826" xfId="0" applyNumberFormat="1" applyFont="1" applyBorder="1" applyAlignment="1">
      <alignment horizontal="right" vertical="center" wrapText="1"/>
    </xf>
    <xf numFmtId="1" fontId="5" fillId="6" borderId="831" xfId="0" applyNumberFormat="1" applyFont="1" applyFill="1" applyBorder="1" applyAlignment="1" applyProtection="1">
      <alignment horizontal="right"/>
      <protection locked="0"/>
    </xf>
    <xf numFmtId="1" fontId="5" fillId="0" borderId="820" xfId="0" applyNumberFormat="1" applyFont="1" applyBorder="1" applyAlignment="1">
      <alignment vertical="center" wrapText="1"/>
    </xf>
    <xf numFmtId="1" fontId="5" fillId="0" borderId="846" xfId="0" applyNumberFormat="1" applyFont="1" applyBorder="1" applyAlignment="1">
      <alignment horizontal="right" wrapText="1"/>
    </xf>
    <xf numFmtId="1" fontId="5" fillId="6" borderId="841" xfId="0" applyNumberFormat="1" applyFont="1" applyFill="1" applyBorder="1" applyProtection="1">
      <protection locked="0"/>
    </xf>
    <xf numFmtId="1" fontId="5" fillId="6" borderId="820" xfId="0" applyNumberFormat="1" applyFont="1" applyFill="1" applyBorder="1" applyProtection="1">
      <protection locked="0"/>
    </xf>
    <xf numFmtId="1" fontId="5" fillId="6" borderId="847" xfId="0" applyNumberFormat="1" applyFont="1" applyFill="1" applyBorder="1" applyProtection="1">
      <protection locked="0"/>
    </xf>
    <xf numFmtId="1" fontId="5" fillId="0" borderId="826" xfId="0" applyNumberFormat="1" applyFont="1" applyBorder="1" applyAlignment="1">
      <alignment horizontal="center"/>
    </xf>
    <xf numFmtId="1" fontId="5" fillId="0" borderId="812" xfId="0" applyNumberFormat="1" applyFont="1" applyBorder="1" applyAlignment="1">
      <alignment horizontal="right"/>
    </xf>
    <xf numFmtId="1" fontId="5" fillId="0" borderId="813" xfId="0" applyNumberFormat="1" applyFont="1" applyBorder="1" applyAlignment="1">
      <alignment horizontal="right"/>
    </xf>
    <xf numFmtId="1" fontId="5" fillId="0" borderId="812" xfId="0" applyNumberFormat="1" applyFont="1" applyBorder="1"/>
    <xf numFmtId="1" fontId="5" fillId="0" borderId="788" xfId="0" applyNumberFormat="1" applyFont="1" applyBorder="1"/>
    <xf numFmtId="1" fontId="5" fillId="0" borderId="829" xfId="0" applyNumberFormat="1" applyFont="1" applyBorder="1"/>
    <xf numFmtId="1" fontId="5" fillId="0" borderId="839" xfId="0" applyNumberFormat="1" applyFont="1" applyBorder="1"/>
    <xf numFmtId="1" fontId="5" fillId="0" borderId="830" xfId="0" applyNumberFormat="1" applyFont="1" applyBorder="1"/>
    <xf numFmtId="1" fontId="5" fillId="0" borderId="850" xfId="0" applyNumberFormat="1" applyFont="1" applyBorder="1" applyAlignment="1">
      <alignment horizontal="right" wrapText="1"/>
    </xf>
    <xf numFmtId="1" fontId="5" fillId="0" borderId="851" xfId="0" applyNumberFormat="1" applyFont="1" applyBorder="1" applyAlignment="1">
      <alignment horizontal="right" wrapText="1"/>
    </xf>
    <xf numFmtId="1" fontId="5" fillId="0" borderId="849" xfId="0" applyNumberFormat="1" applyFont="1" applyBorder="1" applyAlignment="1">
      <alignment horizontal="right"/>
    </xf>
    <xf numFmtId="1" fontId="5" fillId="6" borderId="850" xfId="0" applyNumberFormat="1" applyFont="1" applyFill="1" applyBorder="1" applyProtection="1">
      <protection locked="0"/>
    </xf>
    <xf numFmtId="1" fontId="5" fillId="6" borderId="849" xfId="0" applyNumberFormat="1" applyFont="1" applyFill="1" applyBorder="1" applyProtection="1">
      <protection locked="0"/>
    </xf>
    <xf numFmtId="1" fontId="5" fillId="6" borderId="852" xfId="0" applyNumberFormat="1" applyFont="1" applyFill="1" applyBorder="1" applyProtection="1">
      <protection locked="0"/>
    </xf>
    <xf numFmtId="1" fontId="5" fillId="6" borderId="848" xfId="0" applyNumberFormat="1" applyFont="1" applyFill="1" applyBorder="1" applyProtection="1">
      <protection locked="0"/>
    </xf>
    <xf numFmtId="1" fontId="5" fillId="6" borderId="853" xfId="0" applyNumberFormat="1" applyFont="1" applyFill="1" applyBorder="1" applyProtection="1">
      <protection locked="0"/>
    </xf>
    <xf numFmtId="1" fontId="5" fillId="5" borderId="820" xfId="0" applyNumberFormat="1" applyFont="1" applyFill="1" applyBorder="1" applyAlignment="1">
      <alignment vertical="center" wrapText="1"/>
    </xf>
    <xf numFmtId="1" fontId="5" fillId="5" borderId="821" xfId="0" applyNumberFormat="1" applyFont="1" applyFill="1" applyBorder="1" applyAlignment="1">
      <alignment horizontal="right" wrapText="1"/>
    </xf>
    <xf numFmtId="1" fontId="5" fillId="5" borderId="846" xfId="0" applyNumberFormat="1" applyFont="1" applyFill="1" applyBorder="1" applyAlignment="1">
      <alignment horizontal="right" wrapText="1"/>
    </xf>
    <xf numFmtId="1" fontId="5" fillId="5" borderId="823" xfId="0" applyNumberFormat="1" applyFont="1" applyFill="1" applyBorder="1" applyAlignment="1">
      <alignment horizontal="right"/>
    </xf>
    <xf numFmtId="1" fontId="5" fillId="5" borderId="826" xfId="0" applyNumberFormat="1" applyFont="1" applyFill="1" applyBorder="1" applyAlignment="1">
      <alignment horizontal="center"/>
    </xf>
    <xf numFmtId="1" fontId="5" fillId="5" borderId="812" xfId="0" applyNumberFormat="1" applyFont="1" applyFill="1" applyBorder="1" applyAlignment="1">
      <alignment horizontal="right"/>
    </xf>
    <xf numFmtId="1" fontId="5" fillId="5" borderId="813" xfId="0" applyNumberFormat="1" applyFont="1" applyFill="1" applyBorder="1" applyAlignment="1">
      <alignment horizontal="right"/>
    </xf>
    <xf numFmtId="1" fontId="5" fillId="5" borderId="788" xfId="0" applyNumberFormat="1" applyFont="1" applyFill="1" applyBorder="1" applyAlignment="1">
      <alignment horizontal="right"/>
    </xf>
    <xf numFmtId="1" fontId="5" fillId="5" borderId="812" xfId="0" applyNumberFormat="1" applyFont="1" applyFill="1" applyBorder="1"/>
    <xf numFmtId="1" fontId="5" fillId="5" borderId="788" xfId="0" applyNumberFormat="1" applyFont="1" applyFill="1" applyBorder="1"/>
    <xf numFmtId="1" fontId="5" fillId="5" borderId="829" xfId="0" applyNumberFormat="1" applyFont="1" applyFill="1" applyBorder="1"/>
    <xf numFmtId="1" fontId="5" fillId="5" borderId="839" xfId="0" applyNumberFormat="1" applyFont="1" applyFill="1" applyBorder="1"/>
    <xf numFmtId="1" fontId="5" fillId="5" borderId="830" xfId="0" applyNumberFormat="1" applyFont="1" applyFill="1" applyBorder="1"/>
    <xf numFmtId="1" fontId="5" fillId="5" borderId="826" xfId="0" applyNumberFormat="1" applyFont="1" applyFill="1" applyBorder="1"/>
    <xf numFmtId="1" fontId="5" fillId="0" borderId="5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 applyProtection="1">
      <alignment horizontal="center" vertical="center" wrapText="1"/>
      <protection hidden="1"/>
    </xf>
    <xf numFmtId="1" fontId="5" fillId="0" borderId="79" xfId="0" applyNumberFormat="1" applyFont="1" applyBorder="1" applyAlignment="1" applyProtection="1">
      <alignment horizontal="left" vertical="center" wrapText="1"/>
      <protection hidden="1"/>
    </xf>
    <xf numFmtId="1" fontId="5" fillId="0" borderId="61" xfId="0" applyNumberFormat="1" applyFont="1" applyBorder="1" applyAlignment="1" applyProtection="1">
      <alignment horizontal="left" vertical="center" wrapText="1"/>
      <protection hidden="1"/>
    </xf>
    <xf numFmtId="1" fontId="4" fillId="2" borderId="0" xfId="0" applyNumberFormat="1" applyFont="1" applyFill="1" applyAlignment="1">
      <alignment horizontal="center" vertical="center" wrapText="1"/>
    </xf>
    <xf numFmtId="1" fontId="5" fillId="0" borderId="158" xfId="0" applyNumberFormat="1" applyFont="1" applyBorder="1" applyAlignment="1">
      <alignment horizontal="center" vertical="center" wrapText="1"/>
    </xf>
    <xf numFmtId="1" fontId="5" fillId="0" borderId="317" xfId="0" applyNumberFormat="1" applyFont="1" applyBorder="1" applyAlignment="1">
      <alignment horizontal="left" vertical="center" wrapText="1"/>
    </xf>
    <xf numFmtId="1" fontId="5" fillId="0" borderId="367" xfId="0" applyNumberFormat="1" applyFont="1" applyBorder="1" applyAlignment="1">
      <alignment horizontal="center" vertical="center" wrapText="1"/>
    </xf>
    <xf numFmtId="1" fontId="5" fillId="0" borderId="854" xfId="0" applyNumberFormat="1" applyFont="1" applyBorder="1" applyAlignment="1">
      <alignment horizontal="center" vertical="center" wrapText="1"/>
    </xf>
    <xf numFmtId="1" fontId="5" fillId="0" borderId="855" xfId="0" applyNumberFormat="1" applyFont="1" applyBorder="1" applyAlignment="1">
      <alignment horizontal="center" vertical="center" wrapText="1"/>
    </xf>
    <xf numFmtId="1" fontId="5" fillId="0" borderId="848" xfId="0" applyNumberFormat="1" applyFont="1" applyBorder="1" applyAlignment="1">
      <alignment vertical="center" wrapText="1"/>
    </xf>
    <xf numFmtId="1" fontId="5" fillId="0" borderId="812" xfId="0" applyNumberFormat="1" applyFont="1" applyBorder="1" applyAlignment="1">
      <alignment horizontal="right" wrapText="1"/>
    </xf>
    <xf numFmtId="1" fontId="5" fillId="0" borderId="813" xfId="0" applyNumberFormat="1" applyFont="1" applyBorder="1" applyAlignment="1">
      <alignment horizontal="right" wrapText="1"/>
    </xf>
    <xf numFmtId="1" fontId="5" fillId="6" borderId="812" xfId="0" applyNumberFormat="1" applyFont="1" applyFill="1" applyBorder="1" applyProtection="1">
      <protection locked="0"/>
    </xf>
    <xf numFmtId="1" fontId="5" fillId="6" borderId="829" xfId="0" applyNumberFormat="1" applyFont="1" applyFill="1" applyBorder="1" applyProtection="1">
      <protection locked="0"/>
    </xf>
    <xf numFmtId="1" fontId="5" fillId="6" borderId="839" xfId="0" applyNumberFormat="1" applyFont="1" applyFill="1" applyBorder="1" applyProtection="1">
      <protection locked="0"/>
    </xf>
    <xf numFmtId="1" fontId="5" fillId="6" borderId="830" xfId="0" applyNumberFormat="1" applyFont="1" applyFill="1" applyBorder="1" applyProtection="1">
      <protection locked="0"/>
    </xf>
    <xf numFmtId="1" fontId="5" fillId="0" borderId="826" xfId="0" applyNumberFormat="1" applyFont="1" applyBorder="1" applyAlignment="1">
      <alignment horizontal="center" vertical="center" wrapText="1"/>
    </xf>
    <xf numFmtId="1" fontId="5" fillId="0" borderId="854" xfId="0" applyNumberFormat="1" applyFont="1" applyBorder="1" applyAlignment="1">
      <alignment horizontal="right" wrapText="1"/>
    </xf>
    <xf numFmtId="1" fontId="5" fillId="0" borderId="855" xfId="0" applyNumberFormat="1" applyFont="1" applyBorder="1" applyAlignment="1">
      <alignment horizontal="right" wrapText="1"/>
    </xf>
    <xf numFmtId="1" fontId="5" fillId="6" borderId="854" xfId="0" applyNumberFormat="1" applyFont="1" applyFill="1" applyBorder="1" applyProtection="1">
      <protection locked="0"/>
    </xf>
    <xf numFmtId="1" fontId="5" fillId="6" borderId="856" xfId="0" applyNumberFormat="1" applyFont="1" applyFill="1" applyBorder="1" applyProtection="1">
      <protection locked="0"/>
    </xf>
    <xf numFmtId="1" fontId="5" fillId="6" borderId="857" xfId="0" applyNumberFormat="1" applyFont="1" applyFill="1" applyBorder="1" applyProtection="1">
      <protection locked="0"/>
    </xf>
    <xf numFmtId="1" fontId="5" fillId="0" borderId="858" xfId="0" applyNumberFormat="1" applyFont="1" applyBorder="1" applyAlignment="1">
      <alignment horizontal="right" wrapText="1"/>
    </xf>
    <xf numFmtId="1" fontId="5" fillId="5" borderId="859" xfId="0" applyNumberFormat="1" applyFont="1" applyFill="1" applyBorder="1"/>
    <xf numFmtId="1" fontId="5" fillId="0" borderId="859" xfId="0" applyNumberFormat="1" applyFont="1" applyBorder="1" applyAlignment="1">
      <alignment horizontal="center" vertical="center"/>
    </xf>
    <xf numFmtId="1" fontId="3" fillId="5" borderId="859" xfId="0" applyNumberFormat="1" applyFont="1" applyFill="1" applyBorder="1"/>
    <xf numFmtId="1" fontId="5" fillId="0" borderId="832" xfId="0" applyNumberFormat="1" applyFont="1" applyBorder="1" applyAlignment="1">
      <alignment horizontal="right" vertical="center" wrapText="1"/>
    </xf>
    <xf numFmtId="1" fontId="5" fillId="0" borderId="833" xfId="0" applyNumberFormat="1" applyFont="1" applyBorder="1"/>
    <xf numFmtId="1" fontId="5" fillId="0" borderId="851" xfId="0" applyNumberFormat="1" applyFont="1" applyBorder="1"/>
    <xf numFmtId="1" fontId="5" fillId="0" borderId="849" xfId="0" applyNumberFormat="1" applyFont="1" applyBorder="1"/>
    <xf numFmtId="0" fontId="8" fillId="0" borderId="826" xfId="0" applyFont="1" applyBorder="1" applyAlignment="1">
      <alignment horizontal="center"/>
    </xf>
    <xf numFmtId="1" fontId="8" fillId="0" borderId="826" xfId="0" applyNumberFormat="1" applyFont="1" applyBorder="1"/>
    <xf numFmtId="1" fontId="8" fillId="0" borderId="831" xfId="0" applyNumberFormat="1" applyFont="1" applyBorder="1"/>
    <xf numFmtId="1" fontId="5" fillId="5" borderId="831" xfId="0" applyNumberFormat="1" applyFont="1" applyFill="1" applyBorder="1"/>
    <xf numFmtId="1" fontId="5" fillId="5" borderId="860" xfId="0" applyNumberFormat="1" applyFont="1" applyFill="1" applyBorder="1"/>
    <xf numFmtId="1" fontId="5" fillId="0" borderId="865" xfId="0" applyNumberFormat="1" applyFont="1" applyBorder="1" applyAlignment="1">
      <alignment horizontal="center" vertical="center" wrapText="1"/>
    </xf>
    <xf numFmtId="1" fontId="5" fillId="0" borderId="866" xfId="0" applyNumberFormat="1" applyFont="1" applyBorder="1" applyAlignment="1">
      <alignment horizontal="center" vertical="center" wrapText="1"/>
    </xf>
    <xf numFmtId="9" fontId="5" fillId="0" borderId="863" xfId="1" applyFont="1" applyBorder="1" applyAlignment="1">
      <alignment horizontal="center" vertical="center" wrapText="1"/>
    </xf>
    <xf numFmtId="0" fontId="5" fillId="0" borderId="865" xfId="0" applyFont="1" applyBorder="1" applyAlignment="1">
      <alignment horizontal="center" vertical="center" wrapText="1"/>
    </xf>
    <xf numFmtId="0" fontId="5" fillId="0" borderId="866" xfId="0" applyFont="1" applyBorder="1" applyAlignment="1">
      <alignment horizontal="center" vertical="center" wrapText="1"/>
    </xf>
    <xf numFmtId="0" fontId="5" fillId="0" borderId="863" xfId="0" applyFont="1" applyBorder="1" applyAlignment="1">
      <alignment horizontal="center" vertical="center" wrapText="1"/>
    </xf>
    <xf numFmtId="1" fontId="5" fillId="0" borderId="850" xfId="0" applyNumberFormat="1" applyFont="1" applyBorder="1"/>
    <xf numFmtId="1" fontId="5" fillId="6" borderId="833" xfId="0" applyNumberFormat="1" applyFont="1" applyFill="1" applyBorder="1" applyProtection="1">
      <protection locked="0"/>
    </xf>
    <xf numFmtId="1" fontId="5" fillId="6" borderId="851" xfId="0" applyNumberFormat="1" applyFont="1" applyFill="1" applyBorder="1" applyProtection="1">
      <protection locked="0"/>
    </xf>
    <xf numFmtId="1" fontId="5" fillId="6" borderId="867" xfId="0" applyNumberFormat="1" applyFont="1" applyFill="1" applyBorder="1" applyProtection="1">
      <protection locked="0"/>
    </xf>
    <xf numFmtId="1" fontId="5" fillId="6" borderId="868" xfId="0" applyNumberFormat="1" applyFont="1" applyFill="1" applyBorder="1" applyProtection="1">
      <protection locked="0"/>
    </xf>
    <xf numFmtId="0" fontId="8" fillId="0" borderId="869" xfId="0" applyFont="1" applyBorder="1" applyAlignment="1">
      <alignment horizontal="center"/>
    </xf>
    <xf numFmtId="1" fontId="8" fillId="0" borderId="869" xfId="0" applyNumberFormat="1" applyFont="1" applyBorder="1"/>
    <xf numFmtId="1" fontId="5" fillId="5" borderId="865" xfId="0" applyNumberFormat="1" applyFont="1" applyFill="1" applyBorder="1"/>
    <xf numFmtId="1" fontId="5" fillId="5" borderId="869" xfId="0" applyNumberFormat="1" applyFont="1" applyFill="1" applyBorder="1"/>
    <xf numFmtId="1" fontId="8" fillId="5" borderId="865" xfId="0" applyNumberFormat="1" applyFont="1" applyFill="1" applyBorder="1"/>
    <xf numFmtId="1" fontId="5" fillId="5" borderId="870" xfId="0" applyNumberFormat="1" applyFont="1" applyFill="1" applyBorder="1"/>
    <xf numFmtId="1" fontId="5" fillId="5" borderId="866" xfId="0" applyNumberFormat="1" applyFont="1" applyFill="1" applyBorder="1"/>
    <xf numFmtId="1" fontId="5" fillId="5" borderId="871" xfId="0" applyNumberFormat="1" applyFont="1" applyFill="1" applyBorder="1"/>
    <xf numFmtId="1" fontId="5" fillId="2" borderId="859" xfId="0" applyNumberFormat="1" applyFont="1" applyFill="1" applyBorder="1"/>
    <xf numFmtId="1" fontId="5" fillId="0" borderId="859" xfId="0" applyNumberFormat="1" applyFont="1" applyBorder="1"/>
    <xf numFmtId="1" fontId="5" fillId="6" borderId="645" xfId="0" applyNumberFormat="1" applyFont="1" applyFill="1" applyBorder="1" applyProtection="1">
      <protection locked="0"/>
    </xf>
    <xf numFmtId="1" fontId="5" fillId="6" borderId="128" xfId="0" applyNumberFormat="1" applyFont="1" applyFill="1" applyBorder="1" applyProtection="1">
      <protection locked="0"/>
    </xf>
    <xf numFmtId="1" fontId="5" fillId="2" borderId="127" xfId="0" applyNumberFormat="1" applyFont="1" applyFill="1" applyBorder="1"/>
    <xf numFmtId="1" fontId="5" fillId="0" borderId="127" xfId="0" applyNumberFormat="1" applyFont="1" applyBorder="1"/>
    <xf numFmtId="1" fontId="5" fillId="0" borderId="310" xfId="0" applyNumberFormat="1" applyFont="1" applyBorder="1" applyAlignment="1" applyProtection="1">
      <alignment horizontal="center" vertical="center" wrapText="1"/>
      <protection hidden="1"/>
    </xf>
    <xf numFmtId="1" fontId="5" fillId="0" borderId="863" xfId="0" applyNumberFormat="1" applyFont="1" applyBorder="1" applyAlignment="1">
      <alignment horizontal="center" vertical="center" wrapText="1"/>
    </xf>
    <xf numFmtId="1" fontId="5" fillId="0" borderId="870" xfId="0" applyNumberFormat="1" applyFont="1" applyBorder="1" applyAlignment="1">
      <alignment horizontal="center" vertical="center" wrapText="1"/>
    </xf>
    <xf numFmtId="1" fontId="5" fillId="0" borderId="872" xfId="0" applyNumberFormat="1" applyFont="1" applyBorder="1" applyAlignment="1">
      <alignment horizontal="center" vertical="center" wrapText="1"/>
    </xf>
    <xf numFmtId="1" fontId="5" fillId="0" borderId="865" xfId="0" applyNumberFormat="1" applyFont="1" applyBorder="1" applyAlignment="1">
      <alignment horizontal="right" wrapText="1"/>
    </xf>
    <xf numFmtId="1" fontId="5" fillId="0" borderId="866" xfId="0" applyNumberFormat="1" applyFont="1" applyBorder="1" applyAlignment="1">
      <alignment horizontal="right" wrapText="1"/>
    </xf>
    <xf numFmtId="1" fontId="5" fillId="0" borderId="863" xfId="0" applyNumberFormat="1" applyFont="1" applyBorder="1" applyAlignment="1">
      <alignment horizontal="right"/>
    </xf>
    <xf numFmtId="1" fontId="5" fillId="6" borderId="865" xfId="0" applyNumberFormat="1" applyFont="1" applyFill="1" applyBorder="1" applyProtection="1">
      <protection locked="0"/>
    </xf>
    <xf numFmtId="1" fontId="5" fillId="6" borderId="871" xfId="0" applyNumberFormat="1" applyFont="1" applyFill="1" applyBorder="1" applyProtection="1">
      <protection locked="0"/>
    </xf>
    <xf numFmtId="1" fontId="5" fillId="6" borderId="862" xfId="0" applyNumberFormat="1" applyFont="1" applyFill="1" applyBorder="1" applyProtection="1">
      <protection locked="0"/>
    </xf>
    <xf numFmtId="1" fontId="5" fillId="6" borderId="873" xfId="0" applyNumberFormat="1" applyFont="1" applyFill="1" applyBorder="1" applyProtection="1">
      <protection locked="0"/>
    </xf>
    <xf numFmtId="1" fontId="5" fillId="6" borderId="863" xfId="0" applyNumberFormat="1" applyFont="1" applyFill="1" applyBorder="1" applyAlignment="1" applyProtection="1">
      <alignment wrapText="1"/>
      <protection locked="0"/>
    </xf>
    <xf numFmtId="1" fontId="5" fillId="0" borderId="869" xfId="0" applyNumberFormat="1" applyFont="1" applyBorder="1" applyAlignment="1" applyProtection="1">
      <alignment horizontal="center" vertical="center" wrapText="1"/>
      <protection hidden="1"/>
    </xf>
    <xf numFmtId="1" fontId="5" fillId="0" borderId="869" xfId="0" applyNumberFormat="1" applyFont="1" applyBorder="1" applyAlignment="1" applyProtection="1">
      <alignment horizontal="left" vertical="center" wrapText="1"/>
      <protection hidden="1"/>
    </xf>
    <xf numFmtId="1" fontId="5" fillId="0" borderId="310" xfId="0" applyNumberFormat="1" applyFont="1" applyBorder="1" applyAlignment="1">
      <alignment horizontal="right"/>
    </xf>
    <xf numFmtId="1" fontId="5" fillId="6" borderId="858" xfId="0" applyNumberFormat="1" applyFont="1" applyFill="1" applyBorder="1" applyProtection="1">
      <protection locked="0"/>
    </xf>
    <xf numFmtId="1" fontId="5" fillId="6" borderId="874" xfId="0" applyNumberFormat="1" applyFont="1" applyFill="1" applyBorder="1" applyProtection="1">
      <protection locked="0"/>
    </xf>
    <xf numFmtId="1" fontId="5" fillId="6" borderId="875" xfId="0" applyNumberFormat="1" applyFont="1" applyFill="1" applyBorder="1" applyProtection="1">
      <protection locked="0"/>
    </xf>
    <xf numFmtId="1" fontId="5" fillId="6" borderId="310" xfId="0" applyNumberFormat="1" applyFont="1" applyFill="1" applyBorder="1" applyAlignment="1" applyProtection="1">
      <alignment wrapText="1"/>
      <protection locked="0"/>
    </xf>
    <xf numFmtId="1" fontId="5" fillId="5" borderId="876" xfId="0" applyNumberFormat="1" applyFont="1" applyFill="1" applyBorder="1" applyProtection="1">
      <protection hidden="1"/>
    </xf>
    <xf numFmtId="1" fontId="5" fillId="5" borderId="880" xfId="0" applyNumberFormat="1" applyFont="1" applyFill="1" applyBorder="1" applyProtection="1">
      <protection hidden="1"/>
    </xf>
    <xf numFmtId="1" fontId="5" fillId="0" borderId="881" xfId="0" applyNumberFormat="1" applyFont="1" applyBorder="1" applyAlignment="1" applyProtection="1">
      <alignment horizontal="center" vertical="center"/>
      <protection hidden="1"/>
    </xf>
    <xf numFmtId="1" fontId="5" fillId="0" borderId="882" xfId="0" applyNumberFormat="1" applyFont="1" applyBorder="1" applyAlignment="1" applyProtection="1">
      <alignment horizontal="center" vertical="center"/>
      <protection hidden="1"/>
    </xf>
    <xf numFmtId="1" fontId="5" fillId="0" borderId="883" xfId="0" applyNumberFormat="1" applyFont="1" applyBorder="1" applyAlignment="1" applyProtection="1">
      <alignment horizontal="left" vertical="center" wrapText="1"/>
      <protection hidden="1"/>
    </xf>
    <xf numFmtId="1" fontId="5" fillId="0" borderId="884" xfId="0" applyNumberFormat="1" applyFont="1" applyBorder="1" applyAlignment="1">
      <alignment horizontal="right" wrapText="1"/>
    </xf>
    <xf numFmtId="1" fontId="5" fillId="0" borderId="885" xfId="0" applyNumberFormat="1" applyFont="1" applyBorder="1" applyAlignment="1">
      <alignment horizontal="right" wrapText="1"/>
    </xf>
    <xf numFmtId="1" fontId="5" fillId="0" borderId="886" xfId="0" applyNumberFormat="1" applyFont="1" applyBorder="1" applyAlignment="1">
      <alignment horizontal="right"/>
    </xf>
    <xf numFmtId="1" fontId="5" fillId="7" borderId="884" xfId="0" applyNumberFormat="1" applyFont="1" applyFill="1" applyBorder="1"/>
    <xf numFmtId="1" fontId="5" fillId="7" borderId="886" xfId="0" applyNumberFormat="1" applyFont="1" applyFill="1" applyBorder="1"/>
    <xf numFmtId="1" fontId="5" fillId="6" borderId="884" xfId="0" applyNumberFormat="1" applyFont="1" applyFill="1" applyBorder="1" applyProtection="1">
      <protection locked="0"/>
    </xf>
    <xf numFmtId="1" fontId="5" fillId="6" borderId="886" xfId="0" applyNumberFormat="1" applyFont="1" applyFill="1" applyBorder="1" applyProtection="1">
      <protection locked="0"/>
    </xf>
    <xf numFmtId="1" fontId="5" fillId="6" borderId="887" xfId="0" applyNumberFormat="1" applyFont="1" applyFill="1" applyBorder="1" applyProtection="1">
      <protection locked="0"/>
    </xf>
    <xf numFmtId="1" fontId="5" fillId="6" borderId="883" xfId="0" applyNumberFormat="1" applyFont="1" applyFill="1" applyBorder="1" applyProtection="1">
      <protection locked="0"/>
    </xf>
    <xf numFmtId="1" fontId="5" fillId="6" borderId="888" xfId="0" applyNumberFormat="1" applyFont="1" applyFill="1" applyBorder="1" applyProtection="1">
      <protection locked="0"/>
    </xf>
    <xf numFmtId="1" fontId="5" fillId="6" borderId="886" xfId="0" applyNumberFormat="1" applyFont="1" applyFill="1" applyBorder="1" applyAlignment="1" applyProtection="1">
      <alignment wrapText="1"/>
      <protection locked="0"/>
    </xf>
    <xf numFmtId="1" fontId="5" fillId="0" borderId="848" xfId="0" applyNumberFormat="1" applyFont="1" applyBorder="1" applyAlignment="1" applyProtection="1">
      <alignment horizontal="left" vertical="center" wrapText="1"/>
      <protection hidden="1"/>
    </xf>
    <xf numFmtId="1" fontId="5" fillId="7" borderId="850" xfId="0" applyNumberFormat="1" applyFont="1" applyFill="1" applyBorder="1"/>
    <xf numFmtId="1" fontId="5" fillId="7" borderId="849" xfId="0" applyNumberFormat="1" applyFont="1" applyFill="1" applyBorder="1"/>
    <xf numFmtId="1" fontId="5" fillId="7" borderId="848" xfId="0" applyNumberFormat="1" applyFont="1" applyFill="1" applyBorder="1"/>
    <xf numFmtId="1" fontId="5" fillId="7" borderId="852" xfId="0" applyNumberFormat="1" applyFont="1" applyFill="1" applyBorder="1"/>
    <xf numFmtId="1" fontId="5" fillId="7" borderId="853" xfId="0" applyNumberFormat="1" applyFont="1" applyFill="1" applyBorder="1"/>
    <xf numFmtId="1" fontId="5" fillId="6" borderId="849" xfId="0" applyNumberFormat="1" applyFont="1" applyFill="1" applyBorder="1" applyAlignment="1" applyProtection="1">
      <alignment wrapText="1"/>
      <protection locked="0"/>
    </xf>
    <xf numFmtId="1" fontId="2" fillId="2" borderId="891" xfId="0" applyNumberFormat="1" applyFont="1" applyFill="1" applyBorder="1" applyAlignment="1" applyProtection="1">
      <alignment wrapText="1"/>
      <protection hidden="1"/>
    </xf>
    <xf numFmtId="1" fontId="5" fillId="0" borderId="891" xfId="0" applyNumberFormat="1" applyFont="1" applyBorder="1" applyProtection="1">
      <protection hidden="1"/>
    </xf>
    <xf numFmtId="1" fontId="5" fillId="0" borderId="881" xfId="0" applyNumberFormat="1" applyFont="1" applyBorder="1" applyAlignment="1" applyProtection="1">
      <alignment horizontal="center" vertical="center" wrapText="1"/>
      <protection hidden="1"/>
    </xf>
    <xf numFmtId="1" fontId="5" fillId="0" borderId="892" xfId="0" applyNumberFormat="1" applyFont="1" applyBorder="1" applyAlignment="1" applyProtection="1">
      <alignment horizontal="center" vertical="center" wrapText="1"/>
      <protection hidden="1"/>
    </xf>
    <xf numFmtId="1" fontId="5" fillId="0" borderId="893" xfId="0" applyNumberFormat="1" applyFont="1" applyBorder="1" applyAlignment="1" applyProtection="1">
      <alignment horizontal="center" vertical="center" wrapText="1"/>
      <protection hidden="1"/>
    </xf>
    <xf numFmtId="1" fontId="5" fillId="0" borderId="894" xfId="0" applyNumberFormat="1" applyFont="1" applyBorder="1" applyAlignment="1" applyProtection="1">
      <alignment horizontal="center" vertical="center" wrapText="1"/>
      <protection hidden="1"/>
    </xf>
    <xf numFmtId="1" fontId="5" fillId="6" borderId="896" xfId="0" applyNumberFormat="1" applyFont="1" applyFill="1" applyBorder="1" applyAlignment="1" applyProtection="1">
      <alignment wrapText="1"/>
      <protection locked="0"/>
    </xf>
    <xf numFmtId="1" fontId="5" fillId="6" borderId="897" xfId="0" applyNumberFormat="1" applyFont="1" applyFill="1" applyBorder="1" applyAlignment="1" applyProtection="1">
      <alignment wrapText="1"/>
      <protection locked="0"/>
    </xf>
    <xf numFmtId="1" fontId="5" fillId="6" borderId="898" xfId="0" applyNumberFormat="1" applyFont="1" applyFill="1" applyBorder="1" applyAlignment="1" applyProtection="1">
      <alignment wrapText="1"/>
      <protection locked="0"/>
    </xf>
    <xf numFmtId="1" fontId="5" fillId="6" borderId="899" xfId="0" applyNumberFormat="1" applyFont="1" applyFill="1" applyBorder="1" applyAlignment="1" applyProtection="1">
      <alignment wrapText="1"/>
      <protection locked="0"/>
    </xf>
    <xf numFmtId="1" fontId="5" fillId="2" borderId="900" xfId="0" applyNumberFormat="1" applyFont="1" applyFill="1" applyBorder="1" applyProtection="1">
      <protection hidden="1"/>
    </xf>
    <xf numFmtId="1" fontId="5" fillId="2" borderId="891" xfId="0" applyNumberFormat="1" applyFont="1" applyFill="1" applyBorder="1" applyProtection="1">
      <protection hidden="1"/>
    </xf>
    <xf numFmtId="1" fontId="5" fillId="2" borderId="901" xfId="0" applyNumberFormat="1" applyFont="1" applyFill="1" applyBorder="1"/>
    <xf numFmtId="1" fontId="5" fillId="2" borderId="902" xfId="0" applyNumberFormat="1" applyFont="1" applyFill="1" applyBorder="1" applyAlignment="1" applyProtection="1">
      <alignment wrapText="1"/>
      <protection hidden="1"/>
    </xf>
    <xf numFmtId="1" fontId="7" fillId="2" borderId="902" xfId="0" applyNumberFormat="1" applyFont="1" applyFill="1" applyBorder="1" applyProtection="1">
      <protection hidden="1"/>
    </xf>
    <xf numFmtId="1" fontId="3" fillId="0" borderId="891" xfId="0" applyNumberFormat="1" applyFont="1" applyBorder="1"/>
    <xf numFmtId="1" fontId="3" fillId="0" borderId="153" xfId="0" applyNumberFormat="1" applyFont="1" applyBorder="1"/>
    <xf numFmtId="1" fontId="5" fillId="2" borderId="153" xfId="0" applyNumberFormat="1" applyFont="1" applyFill="1" applyBorder="1" applyProtection="1">
      <protection hidden="1"/>
    </xf>
    <xf numFmtId="1" fontId="3" fillId="2" borderId="891" xfId="0" applyNumberFormat="1" applyFont="1" applyFill="1" applyBorder="1"/>
    <xf numFmtId="1" fontId="5" fillId="6" borderId="895" xfId="0" applyNumberFormat="1" applyFont="1" applyFill="1" applyBorder="1" applyAlignment="1" applyProtection="1">
      <alignment horizontal="right" wrapText="1"/>
      <protection locked="0"/>
    </xf>
    <xf numFmtId="1" fontId="5" fillId="6" borderId="896" xfId="0" applyNumberFormat="1" applyFont="1" applyFill="1" applyBorder="1" applyAlignment="1" applyProtection="1">
      <alignment horizontal="right"/>
      <protection locked="0"/>
    </xf>
    <xf numFmtId="1" fontId="5" fillId="6" borderId="903" xfId="0" applyNumberFormat="1" applyFont="1" applyFill="1" applyBorder="1" applyAlignment="1" applyProtection="1">
      <alignment horizontal="right"/>
      <protection locked="0"/>
    </xf>
    <xf numFmtId="1" fontId="3" fillId="0" borderId="904" xfId="0" applyNumberFormat="1" applyFont="1" applyBorder="1"/>
    <xf numFmtId="1" fontId="3" fillId="2" borderId="904" xfId="0" applyNumberFormat="1" applyFont="1" applyFill="1" applyBorder="1"/>
    <xf numFmtId="1" fontId="5" fillId="0" borderId="310" xfId="0" applyNumberFormat="1" applyFont="1" applyBorder="1" applyAlignment="1">
      <alignment wrapText="1"/>
    </xf>
    <xf numFmtId="1" fontId="3" fillId="0" borderId="900" xfId="0" applyNumberFormat="1" applyFont="1" applyBorder="1"/>
    <xf numFmtId="1" fontId="5" fillId="0" borderId="906" xfId="0" applyNumberFormat="1" applyFont="1" applyBorder="1" applyProtection="1">
      <protection hidden="1"/>
    </xf>
    <xf numFmtId="1" fontId="5" fillId="0" borderId="863" xfId="0" applyNumberFormat="1" applyFont="1" applyBorder="1" applyAlignment="1" applyProtection="1">
      <alignment horizontal="center" vertical="center" wrapText="1"/>
      <protection hidden="1"/>
    </xf>
    <xf numFmtId="1" fontId="5" fillId="0" borderId="907" xfId="0" applyNumberFormat="1" applyFont="1" applyBorder="1" applyAlignment="1" applyProtection="1">
      <alignment horizontal="left" vertical="center" wrapText="1"/>
      <protection hidden="1"/>
    </xf>
    <xf numFmtId="1" fontId="5" fillId="6" borderId="895" xfId="0" applyNumberFormat="1" applyFont="1" applyFill="1" applyBorder="1" applyProtection="1">
      <protection locked="0"/>
    </xf>
    <xf numFmtId="1" fontId="5" fillId="6" borderId="896" xfId="0" applyNumberFormat="1" applyFont="1" applyFill="1" applyBorder="1" applyProtection="1">
      <protection locked="0"/>
    </xf>
    <xf numFmtId="1" fontId="5" fillId="6" borderId="903" xfId="0" applyNumberFormat="1" applyFont="1" applyFill="1" applyBorder="1" applyProtection="1">
      <protection locked="0"/>
    </xf>
    <xf numFmtId="1" fontId="5" fillId="0" borderId="905" xfId="0" applyNumberFormat="1" applyFont="1" applyBorder="1" applyAlignment="1" applyProtection="1">
      <alignment horizontal="center" vertical="center" wrapText="1"/>
      <protection hidden="1"/>
    </xf>
    <xf numFmtId="1" fontId="5" fillId="2" borderId="889" xfId="0" applyNumberFormat="1" applyFont="1" applyFill="1" applyBorder="1" applyAlignment="1">
      <alignment wrapText="1"/>
    </xf>
    <xf numFmtId="1" fontId="5" fillId="2" borderId="881" xfId="0" applyNumberFormat="1" applyFont="1" applyFill="1" applyBorder="1" applyAlignment="1">
      <alignment wrapText="1"/>
    </xf>
    <xf numFmtId="1" fontId="5" fillId="2" borderId="863" xfId="0" applyNumberFormat="1" applyFont="1" applyFill="1" applyBorder="1" applyAlignment="1">
      <alignment wrapText="1"/>
    </xf>
    <xf numFmtId="1" fontId="6" fillId="0" borderId="153" xfId="0" applyNumberFormat="1" applyFont="1" applyBorder="1" applyAlignment="1">
      <alignment horizontal="left"/>
    </xf>
    <xf numFmtId="1" fontId="5" fillId="2" borderId="906" xfId="0" applyNumberFormat="1" applyFont="1" applyFill="1" applyBorder="1" applyProtection="1">
      <protection hidden="1"/>
    </xf>
    <xf numFmtId="1" fontId="5" fillId="2" borderId="863" xfId="0" applyNumberFormat="1" applyFont="1" applyFill="1" applyBorder="1" applyProtection="1">
      <protection hidden="1"/>
    </xf>
    <xf numFmtId="1" fontId="5" fillId="0" borderId="889" xfId="0" applyNumberFormat="1" applyFont="1" applyBorder="1" applyAlignment="1">
      <alignment horizontal="center" vertical="center"/>
    </xf>
    <xf numFmtId="1" fontId="5" fillId="0" borderId="894" xfId="0" applyNumberFormat="1" applyFont="1" applyBorder="1" applyAlignment="1">
      <alignment horizontal="center" vertical="center"/>
    </xf>
    <xf numFmtId="1" fontId="5" fillId="0" borderId="310" xfId="0" applyNumberFormat="1" applyFont="1" applyBorder="1" applyAlignment="1">
      <alignment horizontal="center" vertical="center" wrapText="1"/>
    </xf>
    <xf numFmtId="1" fontId="5" fillId="0" borderId="881" xfId="0" applyNumberFormat="1" applyFont="1" applyBorder="1" applyAlignment="1">
      <alignment horizontal="center" vertical="center" wrapText="1"/>
    </xf>
    <xf numFmtId="1" fontId="5" fillId="0" borderId="895" xfId="0" applyNumberFormat="1" applyFont="1" applyBorder="1" applyAlignment="1">
      <alignment horizontal="left" vertical="center" wrapText="1"/>
    </xf>
    <xf numFmtId="1" fontId="5" fillId="0" borderId="895" xfId="0" applyNumberFormat="1" applyFont="1" applyBorder="1" applyAlignment="1">
      <alignment horizontal="right" wrapText="1"/>
    </xf>
    <xf numFmtId="1" fontId="5" fillId="0" borderId="899" xfId="0" applyNumberFormat="1" applyFont="1" applyBorder="1" applyAlignment="1">
      <alignment horizontal="right" wrapText="1"/>
    </xf>
    <xf numFmtId="1" fontId="5" fillId="0" borderId="903" xfId="0" applyNumberFormat="1" applyFont="1" applyBorder="1" applyAlignment="1">
      <alignment horizontal="right"/>
    </xf>
    <xf numFmtId="1" fontId="5" fillId="6" borderId="897" xfId="0" applyNumberFormat="1" applyFont="1" applyFill="1" applyBorder="1" applyAlignment="1" applyProtection="1">
      <alignment horizontal="right"/>
      <protection locked="0"/>
    </xf>
    <xf numFmtId="1" fontId="5" fillId="6" borderId="907" xfId="0" applyNumberFormat="1" applyFont="1" applyFill="1" applyBorder="1" applyAlignment="1" applyProtection="1">
      <alignment horizontal="right"/>
      <protection locked="0"/>
    </xf>
    <xf numFmtId="1" fontId="3" fillId="0" borderId="908" xfId="0" applyNumberFormat="1" applyFont="1" applyBorder="1"/>
    <xf numFmtId="1" fontId="5" fillId="0" borderId="909" xfId="0" applyNumberFormat="1" applyFont="1" applyBorder="1" applyAlignment="1">
      <alignment horizontal="right" wrapText="1"/>
    </xf>
    <xf numFmtId="1" fontId="5" fillId="6" borderId="910" xfId="0" applyNumberFormat="1" applyFont="1" applyFill="1" applyBorder="1" applyAlignment="1" applyProtection="1">
      <alignment horizontal="right"/>
      <protection locked="0"/>
    </xf>
    <xf numFmtId="1" fontId="5" fillId="0" borderId="889" xfId="0" applyNumberFormat="1" applyFont="1" applyBorder="1" applyAlignment="1">
      <alignment horizontal="left" vertical="center" wrapText="1"/>
    </xf>
    <xf numFmtId="1" fontId="5" fillId="0" borderId="889" xfId="0" applyNumberFormat="1" applyFont="1" applyBorder="1" applyAlignment="1">
      <alignment horizontal="right" wrapText="1"/>
    </xf>
    <xf numFmtId="1" fontId="5" fillId="0" borderId="894" xfId="0" applyNumberFormat="1" applyFont="1" applyBorder="1" applyAlignment="1">
      <alignment horizontal="right" wrapText="1"/>
    </xf>
    <xf numFmtId="1" fontId="5" fillId="6" borderId="881" xfId="0" applyNumberFormat="1" applyFont="1" applyFill="1" applyBorder="1" applyAlignment="1" applyProtection="1">
      <alignment horizontal="right"/>
      <protection locked="0"/>
    </xf>
    <xf numFmtId="1" fontId="5" fillId="6" borderId="863" xfId="0" applyNumberFormat="1" applyFont="1" applyFill="1" applyBorder="1" applyAlignment="1" applyProtection="1">
      <alignment horizontal="right"/>
      <protection locked="0"/>
    </xf>
    <xf numFmtId="1" fontId="5" fillId="6" borderId="892" xfId="0" applyNumberFormat="1" applyFont="1" applyFill="1" applyBorder="1" applyAlignment="1" applyProtection="1">
      <alignment horizontal="right"/>
      <protection locked="0"/>
    </xf>
    <xf numFmtId="1" fontId="5" fillId="6" borderId="905" xfId="0" applyNumberFormat="1" applyFont="1" applyFill="1" applyBorder="1" applyAlignment="1" applyProtection="1">
      <alignment horizontal="right"/>
      <protection locked="0"/>
    </xf>
    <xf numFmtId="1" fontId="5" fillId="6" borderId="893" xfId="0" applyNumberFormat="1" applyFont="1" applyFill="1" applyBorder="1" applyAlignment="1" applyProtection="1">
      <alignment horizontal="right"/>
      <protection locked="0"/>
    </xf>
    <xf numFmtId="1" fontId="5" fillId="0" borderId="881" xfId="0" applyNumberFormat="1" applyFont="1" applyBorder="1" applyAlignment="1">
      <alignment horizontal="center" vertical="center"/>
    </xf>
    <xf numFmtId="1" fontId="5" fillId="0" borderId="890" xfId="0" applyNumberFormat="1" applyFont="1" applyBorder="1" applyAlignment="1">
      <alignment horizontal="center" vertical="center"/>
    </xf>
    <xf numFmtId="0" fontId="8" fillId="0" borderId="889" xfId="0" applyFont="1" applyBorder="1"/>
    <xf numFmtId="1" fontId="5" fillId="6" borderId="890" xfId="0" applyNumberFormat="1" applyFont="1" applyFill="1" applyBorder="1" applyAlignment="1" applyProtection="1">
      <alignment horizontal="right"/>
      <protection locked="0"/>
    </xf>
    <xf numFmtId="1" fontId="5" fillId="6" borderId="913" xfId="0" applyNumberFormat="1" applyFont="1" applyFill="1" applyBorder="1" applyAlignment="1" applyProtection="1">
      <alignment horizontal="right"/>
      <protection locked="0"/>
    </xf>
    <xf numFmtId="1" fontId="4" fillId="0" borderId="914" xfId="0" applyNumberFormat="1" applyFont="1" applyBorder="1" applyAlignment="1">
      <alignment horizontal="left"/>
    </xf>
    <xf numFmtId="1" fontId="12" fillId="0" borderId="915" xfId="0" applyNumberFormat="1" applyFont="1" applyBorder="1" applyAlignment="1">
      <alignment horizontal="center" vertical="center" wrapText="1"/>
    </xf>
    <xf numFmtId="1" fontId="5" fillId="0" borderId="892" xfId="0" applyNumberFormat="1" applyFont="1" applyBorder="1" applyAlignment="1">
      <alignment horizontal="center" vertical="center" wrapText="1"/>
    </xf>
    <xf numFmtId="1" fontId="5" fillId="0" borderId="894" xfId="0" applyNumberFormat="1" applyFont="1" applyBorder="1" applyAlignment="1">
      <alignment horizontal="center" vertical="center" wrapText="1"/>
    </xf>
    <xf numFmtId="1" fontId="5" fillId="0" borderId="889" xfId="0" applyNumberFormat="1" applyFont="1" applyBorder="1" applyAlignment="1">
      <alignment vertical="center" wrapText="1"/>
    </xf>
    <xf numFmtId="1" fontId="12" fillId="0" borderId="889" xfId="0" applyNumberFormat="1" applyFont="1" applyBorder="1" applyAlignment="1">
      <alignment horizontal="right" vertical="center" wrapText="1"/>
    </xf>
    <xf numFmtId="1" fontId="5" fillId="6" borderId="894" xfId="0" applyNumberFormat="1" applyFont="1" applyFill="1" applyBorder="1" applyAlignment="1" applyProtection="1">
      <alignment horizontal="right"/>
      <protection locked="0"/>
    </xf>
    <xf numFmtId="1" fontId="5" fillId="0" borderId="907" xfId="0" applyNumberFormat="1" applyFont="1" applyBorder="1" applyAlignment="1">
      <alignment vertical="center" wrapText="1"/>
    </xf>
    <xf numFmtId="1" fontId="5" fillId="0" borderId="896" xfId="0" applyNumberFormat="1" applyFont="1" applyBorder="1" applyAlignment="1">
      <alignment horizontal="right" wrapText="1"/>
    </xf>
    <xf numFmtId="1" fontId="5" fillId="0" borderId="916" xfId="0" applyNumberFormat="1" applyFont="1" applyBorder="1" applyAlignment="1">
      <alignment horizontal="right" wrapText="1"/>
    </xf>
    <xf numFmtId="1" fontId="5" fillId="6" borderId="897" xfId="0" applyNumberFormat="1" applyFont="1" applyFill="1" applyBorder="1" applyProtection="1">
      <protection locked="0"/>
    </xf>
    <xf numFmtId="1" fontId="5" fillId="6" borderId="907" xfId="0" applyNumberFormat="1" applyFont="1" applyFill="1" applyBorder="1" applyProtection="1">
      <protection locked="0"/>
    </xf>
    <xf numFmtId="1" fontId="5" fillId="6" borderId="898" xfId="0" applyNumberFormat="1" applyFont="1" applyFill="1" applyBorder="1" applyProtection="1">
      <protection locked="0"/>
    </xf>
    <xf numFmtId="1" fontId="5" fillId="0" borderId="889" xfId="0" applyNumberFormat="1" applyFont="1" applyBorder="1" applyAlignment="1">
      <alignment horizontal="center"/>
    </xf>
    <xf numFmtId="1" fontId="5" fillId="0" borderId="881" xfId="0" applyNumberFormat="1" applyFont="1" applyBorder="1" applyAlignment="1">
      <alignment horizontal="right"/>
    </xf>
    <xf numFmtId="1" fontId="5" fillId="0" borderId="866" xfId="0" applyNumberFormat="1" applyFont="1" applyBorder="1" applyAlignment="1">
      <alignment horizontal="right"/>
    </xf>
    <xf numFmtId="1" fontId="5" fillId="0" borderId="881" xfId="0" applyNumberFormat="1" applyFont="1" applyBorder="1"/>
    <xf numFmtId="1" fontId="5" fillId="0" borderId="863" xfId="0" applyNumberFormat="1" applyFont="1" applyBorder="1"/>
    <xf numFmtId="1" fontId="5" fillId="0" borderId="892" xfId="0" applyNumberFormat="1" applyFont="1" applyBorder="1"/>
    <xf numFmtId="1" fontId="5" fillId="0" borderId="905" xfId="0" applyNumberFormat="1" applyFont="1" applyBorder="1"/>
    <xf numFmtId="1" fontId="5" fillId="0" borderId="893" xfId="0" applyNumberFormat="1" applyFont="1" applyBorder="1"/>
    <xf numFmtId="1" fontId="5" fillId="6" borderId="910" xfId="0" applyNumberFormat="1" applyFont="1" applyFill="1" applyBorder="1" applyProtection="1">
      <protection locked="0"/>
    </xf>
    <xf numFmtId="1" fontId="5" fillId="5" borderId="848" xfId="0" applyNumberFormat="1" applyFont="1" applyFill="1" applyBorder="1" applyAlignment="1">
      <alignment vertical="center" wrapText="1"/>
    </xf>
    <xf numFmtId="1" fontId="5" fillId="5" borderId="850" xfId="0" applyNumberFormat="1" applyFont="1" applyFill="1" applyBorder="1" applyAlignment="1">
      <alignment horizontal="right" wrapText="1"/>
    </xf>
    <xf numFmtId="1" fontId="5" fillId="5" borderId="851" xfId="0" applyNumberFormat="1" applyFont="1" applyFill="1" applyBorder="1" applyAlignment="1">
      <alignment horizontal="right" wrapText="1"/>
    </xf>
    <xf numFmtId="1" fontId="5" fillId="5" borderId="903" xfId="0" applyNumberFormat="1" applyFont="1" applyFill="1" applyBorder="1" applyAlignment="1">
      <alignment horizontal="right"/>
    </xf>
    <xf numFmtId="1" fontId="5" fillId="5" borderId="889" xfId="0" applyNumberFormat="1" applyFont="1" applyFill="1" applyBorder="1" applyAlignment="1">
      <alignment horizontal="center"/>
    </xf>
    <xf numFmtId="1" fontId="5" fillId="5" borderId="881" xfId="0" applyNumberFormat="1" applyFont="1" applyFill="1" applyBorder="1" applyAlignment="1">
      <alignment horizontal="right"/>
    </xf>
    <xf numFmtId="1" fontId="5" fillId="5" borderId="866" xfId="0" applyNumberFormat="1" applyFont="1" applyFill="1" applyBorder="1" applyAlignment="1">
      <alignment horizontal="right"/>
    </xf>
    <xf numFmtId="1" fontId="5" fillId="5" borderId="863" xfId="0" applyNumberFormat="1" applyFont="1" applyFill="1" applyBorder="1" applyAlignment="1">
      <alignment horizontal="right"/>
    </xf>
    <xf numFmtId="1" fontId="5" fillId="5" borderId="881" xfId="0" applyNumberFormat="1" applyFont="1" applyFill="1" applyBorder="1"/>
    <xf numFmtId="1" fontId="5" fillId="5" borderId="863" xfId="0" applyNumberFormat="1" applyFont="1" applyFill="1" applyBorder="1"/>
    <xf numFmtId="1" fontId="5" fillId="5" borderId="892" xfId="0" applyNumberFormat="1" applyFont="1" applyFill="1" applyBorder="1"/>
    <xf numFmtId="1" fontId="5" fillId="5" borderId="905" xfId="0" applyNumberFormat="1" applyFont="1" applyFill="1" applyBorder="1"/>
    <xf numFmtId="1" fontId="5" fillId="5" borderId="893" xfId="0" applyNumberFormat="1" applyFont="1" applyFill="1" applyBorder="1"/>
    <xf numFmtId="1" fontId="5" fillId="5" borderId="889" xfId="0" applyNumberFormat="1" applyFont="1" applyFill="1" applyBorder="1"/>
    <xf numFmtId="1" fontId="4" fillId="2" borderId="0" xfId="0" applyNumberFormat="1" applyFont="1" applyFill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64" xfId="0" applyNumberFormat="1" applyFont="1" applyBorder="1" applyAlignment="1">
      <alignment horizontal="center" vertical="center" wrapText="1"/>
    </xf>
    <xf numFmtId="1" fontId="5" fillId="0" borderId="71" xfId="0" applyNumberFormat="1" applyFont="1" applyBorder="1" applyAlignment="1">
      <alignment horizontal="center" vertical="center" wrapText="1"/>
    </xf>
    <xf numFmtId="0" fontId="8" fillId="5" borderId="70" xfId="0" applyFont="1" applyFill="1" applyBorder="1" applyAlignment="1">
      <alignment horizontal="center" vertical="center"/>
    </xf>
    <xf numFmtId="0" fontId="8" fillId="5" borderId="71" xfId="0" applyFont="1" applyFill="1" applyBorder="1" applyAlignment="1">
      <alignment horizontal="center" vertical="center"/>
    </xf>
    <xf numFmtId="0" fontId="8" fillId="5" borderId="64" xfId="0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69" xfId="0" applyNumberFormat="1" applyFont="1" applyBorder="1" applyAlignment="1">
      <alignment horizontal="center" vertical="center"/>
    </xf>
    <xf numFmtId="1" fontId="5" fillId="0" borderId="7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/>
      <protection hidden="1"/>
    </xf>
    <xf numFmtId="1" fontId="5" fillId="0" borderId="5" xfId="0" applyNumberFormat="1" applyFont="1" applyBorder="1" applyAlignment="1" applyProtection="1">
      <alignment horizontal="center" vertical="center"/>
      <protection hidden="1"/>
    </xf>
    <xf numFmtId="1" fontId="5" fillId="0" borderId="24" xfId="0" applyNumberFormat="1" applyFont="1" applyBorder="1" applyAlignment="1" applyProtection="1">
      <alignment horizontal="center" vertical="center"/>
      <protection hidden="1"/>
    </xf>
    <xf numFmtId="1" fontId="5" fillId="0" borderId="14" xfId="0" applyNumberFormat="1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horizontal="center" vertical="center"/>
      <protection hidden="1"/>
    </xf>
    <xf numFmtId="1" fontId="5" fillId="0" borderId="12" xfId="0" applyNumberFormat="1" applyFont="1" applyBorder="1" applyAlignment="1" applyProtection="1">
      <alignment horizontal="center" vertical="center"/>
      <protection hidden="1"/>
    </xf>
    <xf numFmtId="1" fontId="5" fillId="0" borderId="3" xfId="0" applyNumberFormat="1" applyFont="1" applyBorder="1" applyAlignment="1" applyProtection="1">
      <alignment horizontal="center" vertical="center" wrapText="1"/>
      <protection hidden="1"/>
    </xf>
    <xf numFmtId="1" fontId="5" fillId="0" borderId="4" xfId="0" applyNumberFormat="1" applyFont="1" applyBorder="1" applyAlignment="1" applyProtection="1">
      <alignment horizontal="center" vertical="center" wrapText="1"/>
      <protection hidden="1"/>
    </xf>
    <xf numFmtId="1" fontId="5" fillId="0" borderId="5" xfId="0" applyNumberFormat="1" applyFont="1" applyBorder="1" applyAlignment="1" applyProtection="1">
      <alignment horizontal="center" vertical="center" wrapText="1"/>
      <protection hidden="1"/>
    </xf>
    <xf numFmtId="1" fontId="5" fillId="0" borderId="10" xfId="0" applyNumberFormat="1" applyFont="1" applyBorder="1" applyAlignment="1" applyProtection="1">
      <alignment horizontal="center" vertical="center" wrapText="1"/>
      <protection hidden="1"/>
    </xf>
    <xf numFmtId="1" fontId="5" fillId="0" borderId="11" xfId="0" applyNumberFormat="1" applyFont="1" applyBorder="1" applyAlignment="1" applyProtection="1">
      <alignment horizontal="center" vertical="center" wrapText="1"/>
      <protection hidden="1"/>
    </xf>
    <xf numFmtId="1" fontId="5" fillId="0" borderId="12" xfId="0" applyNumberFormat="1" applyFont="1" applyBorder="1" applyAlignment="1" applyProtection="1">
      <alignment horizontal="center" vertical="center" wrapText="1"/>
      <protection hidden="1"/>
    </xf>
    <xf numFmtId="1" fontId="5" fillId="0" borderId="80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 applyProtection="1">
      <alignment horizontal="center" vertical="center" wrapText="1"/>
      <protection hidden="1"/>
    </xf>
    <xf numFmtId="1" fontId="5" fillId="0" borderId="64" xfId="0" applyNumberFormat="1" applyFont="1" applyBorder="1" applyAlignment="1" applyProtection="1">
      <alignment horizontal="center" vertical="center" wrapText="1"/>
      <protection hidden="1"/>
    </xf>
    <xf numFmtId="1" fontId="5" fillId="0" borderId="70" xfId="0" applyNumberFormat="1" applyFont="1" applyBorder="1" applyAlignment="1">
      <alignment horizontal="center" vertical="center"/>
    </xf>
    <xf numFmtId="1" fontId="5" fillId="0" borderId="64" xfId="0" applyNumberFormat="1" applyFont="1" applyBorder="1" applyAlignment="1">
      <alignment horizontal="center" vertical="center"/>
    </xf>
    <xf numFmtId="1" fontId="5" fillId="0" borderId="80" xfId="0" applyNumberFormat="1" applyFont="1" applyBorder="1" applyAlignment="1">
      <alignment horizontal="center" vertical="center"/>
    </xf>
    <xf numFmtId="1" fontId="6" fillId="2" borderId="7" xfId="0" applyNumberFormat="1" applyFont="1" applyFill="1" applyBorder="1" applyAlignment="1" applyProtection="1">
      <alignment horizontal="left" wrapText="1"/>
      <protection hidden="1"/>
    </xf>
    <xf numFmtId="1" fontId="5" fillId="0" borderId="7" xfId="0" applyNumberFormat="1" applyFont="1" applyBorder="1" applyAlignment="1" applyProtection="1">
      <alignment horizontal="center" vertical="center" wrapText="1"/>
      <protection hidden="1"/>
    </xf>
    <xf numFmtId="1" fontId="5" fillId="0" borderId="80" xfId="0" applyNumberFormat="1" applyFont="1" applyBorder="1" applyAlignment="1" applyProtection="1">
      <alignment horizontal="center" vertical="center" wrapText="1"/>
      <protection hidden="1"/>
    </xf>
    <xf numFmtId="1" fontId="5" fillId="0" borderId="85" xfId="0" applyNumberFormat="1" applyFont="1" applyBorder="1" applyAlignment="1">
      <alignment horizontal="center" vertical="center"/>
    </xf>
    <xf numFmtId="1" fontId="5" fillId="0" borderId="86" xfId="0" applyNumberFormat="1" applyFont="1" applyBorder="1" applyAlignment="1">
      <alignment horizontal="center" vertical="center"/>
    </xf>
    <xf numFmtId="1" fontId="5" fillId="0" borderId="87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 applyProtection="1">
      <alignment horizontal="center" vertical="center" wrapText="1"/>
      <protection hidden="1"/>
    </xf>
    <xf numFmtId="1" fontId="5" fillId="0" borderId="9" xfId="0" applyNumberFormat="1" applyFont="1" applyBorder="1" applyAlignment="1" applyProtection="1">
      <alignment horizontal="center" vertical="center" wrapText="1"/>
      <protection hidden="1"/>
    </xf>
    <xf numFmtId="1" fontId="5" fillId="0" borderId="15" xfId="0" applyNumberFormat="1" applyFont="1" applyBorder="1" applyAlignment="1" applyProtection="1">
      <alignment horizontal="center" vertical="center" wrapText="1"/>
      <protection hidden="1"/>
    </xf>
    <xf numFmtId="1" fontId="5" fillId="0" borderId="84" xfId="0" applyNumberFormat="1" applyFont="1" applyBorder="1" applyAlignment="1">
      <alignment horizontal="center" vertical="center" wrapText="1"/>
    </xf>
    <xf numFmtId="1" fontId="5" fillId="0" borderId="85" xfId="0" applyNumberFormat="1" applyFont="1" applyBorder="1" applyAlignment="1">
      <alignment horizontal="center" vertical="center" wrapText="1"/>
    </xf>
    <xf numFmtId="1" fontId="5" fillId="0" borderId="86" xfId="0" applyNumberFormat="1" applyFont="1" applyBorder="1" applyAlignment="1">
      <alignment horizontal="center" vertical="center" wrapText="1"/>
    </xf>
    <xf numFmtId="1" fontId="5" fillId="0" borderId="85" xfId="0" applyNumberFormat="1" applyFont="1" applyBorder="1" applyAlignment="1" applyProtection="1">
      <alignment horizontal="center" vertical="center" wrapText="1"/>
      <protection hidden="1"/>
    </xf>
    <xf numFmtId="1" fontId="5" fillId="0" borderId="86" xfId="0" applyNumberFormat="1" applyFont="1" applyBorder="1" applyAlignment="1" applyProtection="1">
      <alignment horizontal="center" vertical="center" wrapText="1"/>
      <protection hidden="1"/>
    </xf>
    <xf numFmtId="1" fontId="5" fillId="0" borderId="101" xfId="0" applyNumberFormat="1" applyFont="1" applyBorder="1" applyAlignment="1" applyProtection="1">
      <alignment horizontal="center" vertical="center" wrapText="1"/>
      <protection hidden="1"/>
    </xf>
    <xf numFmtId="1" fontId="5" fillId="0" borderId="99" xfId="0" applyNumberFormat="1" applyFont="1" applyBorder="1" applyAlignment="1" applyProtection="1">
      <alignment horizontal="center" vertical="center" wrapText="1"/>
      <protection hidden="1"/>
    </xf>
    <xf numFmtId="1" fontId="5" fillId="0" borderId="55" xfId="0" applyNumberFormat="1" applyFont="1" applyBorder="1" applyAlignment="1" applyProtection="1">
      <alignment horizontal="left" vertical="center" wrapText="1"/>
      <protection hidden="1"/>
    </xf>
    <xf numFmtId="1" fontId="5" fillId="0" borderId="79" xfId="0" applyNumberFormat="1" applyFont="1" applyBorder="1" applyAlignment="1" applyProtection="1">
      <alignment horizontal="left" vertical="center" wrapText="1"/>
      <protection hidden="1"/>
    </xf>
    <xf numFmtId="1" fontId="5" fillId="0" borderId="61" xfId="0" applyNumberFormat="1" applyFont="1" applyBorder="1" applyAlignment="1" applyProtection="1">
      <alignment horizontal="left" vertical="center" wrapText="1"/>
      <protection hidden="1"/>
    </xf>
    <xf numFmtId="1" fontId="5" fillId="0" borderId="16" xfId="0" applyNumberFormat="1" applyFont="1" applyBorder="1" applyAlignment="1" applyProtection="1">
      <alignment horizontal="center" vertical="center" wrapText="1"/>
      <protection hidden="1"/>
    </xf>
    <xf numFmtId="1" fontId="5" fillId="0" borderId="45" xfId="0" applyNumberFormat="1" applyFont="1" applyBorder="1" applyAlignment="1" applyProtection="1">
      <alignment horizontal="center" vertical="center" wrapText="1"/>
      <protection hidden="1"/>
    </xf>
    <xf numFmtId="1" fontId="5" fillId="0" borderId="100" xfId="0" applyNumberFormat="1" applyFont="1" applyBorder="1" applyAlignment="1" applyProtection="1">
      <alignment horizontal="center" vertical="center" wrapText="1"/>
      <protection hidden="1"/>
    </xf>
    <xf numFmtId="1" fontId="5" fillId="0" borderId="111" xfId="0" applyNumberFormat="1" applyFont="1" applyBorder="1" applyAlignment="1" applyProtection="1">
      <alignment horizontal="center" vertical="center" wrapText="1"/>
      <protection hidden="1"/>
    </xf>
    <xf numFmtId="1" fontId="5" fillId="0" borderId="111" xfId="0" applyNumberFormat="1" applyFont="1" applyBorder="1" applyAlignment="1">
      <alignment horizontal="center" vertical="center" wrapText="1"/>
    </xf>
    <xf numFmtId="1" fontId="5" fillId="0" borderId="101" xfId="0" applyNumberFormat="1" applyFont="1" applyBorder="1" applyAlignment="1">
      <alignment horizontal="center" vertical="center" wrapText="1"/>
    </xf>
    <xf numFmtId="1" fontId="5" fillId="0" borderId="116" xfId="0" applyNumberFormat="1" applyFont="1" applyBorder="1" applyAlignment="1">
      <alignment horizontal="center" vertical="center" wrapText="1"/>
    </xf>
    <xf numFmtId="1" fontId="5" fillId="0" borderId="111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 horizontal="center" vertical="center"/>
    </xf>
    <xf numFmtId="1" fontId="5" fillId="0" borderId="116" xfId="0" applyNumberFormat="1" applyFont="1" applyBorder="1" applyAlignment="1">
      <alignment horizontal="center" vertical="center"/>
    </xf>
    <xf numFmtId="1" fontId="5" fillId="0" borderId="117" xfId="0" applyNumberFormat="1" applyFont="1" applyBorder="1" applyAlignment="1">
      <alignment horizontal="center" vertical="center" wrapText="1"/>
    </xf>
    <xf numFmtId="1" fontId="5" fillId="0" borderId="118" xfId="0" applyNumberFormat="1" applyFont="1" applyBorder="1" applyAlignment="1">
      <alignment horizontal="center" vertical="center" wrapText="1"/>
    </xf>
    <xf numFmtId="1" fontId="5" fillId="0" borderId="74" xfId="0" applyNumberFormat="1" applyFont="1" applyBorder="1" applyAlignment="1">
      <alignment horizontal="center" vertical="center" wrapText="1"/>
    </xf>
    <xf numFmtId="1" fontId="5" fillId="0" borderId="125" xfId="0" applyNumberFormat="1" applyFont="1" applyBorder="1" applyAlignment="1">
      <alignment horizontal="center" vertical="center" wrapText="1"/>
    </xf>
    <xf numFmtId="1" fontId="5" fillId="0" borderId="60" xfId="0" applyNumberFormat="1" applyFont="1" applyBorder="1" applyAlignment="1">
      <alignment horizontal="left" vertical="center" wrapText="1"/>
    </xf>
    <xf numFmtId="1" fontId="5" fillId="0" borderId="95" xfId="0" applyNumberFormat="1" applyFont="1" applyBorder="1" applyAlignment="1">
      <alignment horizontal="left" vertical="center" wrapText="1"/>
    </xf>
    <xf numFmtId="1" fontId="5" fillId="0" borderId="125" xfId="0" applyNumberFormat="1" applyFont="1" applyBorder="1" applyAlignment="1">
      <alignment horizontal="left" vertical="center" wrapText="1"/>
    </xf>
    <xf numFmtId="1" fontId="5" fillId="0" borderId="74" xfId="0" applyNumberFormat="1" applyFont="1" applyBorder="1" applyAlignment="1">
      <alignment horizontal="left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5" borderId="9" xfId="0" applyNumberFormat="1" applyFont="1" applyFill="1" applyBorder="1" applyAlignment="1">
      <alignment horizontal="center" vertical="center" wrapText="1"/>
    </xf>
    <xf numFmtId="0" fontId="5" fillId="5" borderId="72" xfId="0" applyNumberFormat="1" applyFont="1" applyFill="1" applyBorder="1" applyAlignment="1">
      <alignment horizontal="center" vertical="center" wrapText="1"/>
    </xf>
    <xf numFmtId="1" fontId="5" fillId="0" borderId="148" xfId="0" applyNumberFormat="1" applyFont="1" applyBorder="1" applyAlignment="1">
      <alignment horizontal="center" vertical="center"/>
    </xf>
    <xf numFmtId="1" fontId="5" fillId="0" borderId="136" xfId="0" applyNumberFormat="1" applyFont="1" applyBorder="1" applyAlignment="1">
      <alignment horizontal="center" vertical="center" wrapText="1"/>
    </xf>
    <xf numFmtId="1" fontId="5" fillId="0" borderId="203" xfId="0" applyNumberFormat="1" applyFont="1" applyBorder="1" applyAlignment="1">
      <alignment horizontal="center" vertical="center" wrapText="1"/>
    </xf>
    <xf numFmtId="1" fontId="5" fillId="0" borderId="149" xfId="0" applyNumberFormat="1" applyFont="1" applyBorder="1" applyAlignment="1">
      <alignment horizontal="center" vertical="center" wrapText="1"/>
    </xf>
    <xf numFmtId="1" fontId="5" fillId="0" borderId="178" xfId="0" applyNumberFormat="1" applyFont="1" applyBorder="1" applyAlignment="1">
      <alignment horizontal="center" vertical="center" wrapText="1"/>
    </xf>
    <xf numFmtId="1" fontId="5" fillId="0" borderId="176" xfId="0" applyNumberFormat="1" applyFont="1" applyBorder="1" applyAlignment="1">
      <alignment horizontal="center" vertical="center"/>
    </xf>
    <xf numFmtId="1" fontId="5" fillId="0" borderId="157" xfId="0" applyNumberFormat="1" applyFont="1" applyBorder="1" applyAlignment="1">
      <alignment horizontal="center" vertical="center"/>
    </xf>
    <xf numFmtId="1" fontId="5" fillId="0" borderId="176" xfId="0" applyNumberFormat="1" applyFont="1" applyBorder="1" applyAlignment="1">
      <alignment horizontal="center" vertical="center" wrapText="1"/>
    </xf>
    <xf numFmtId="1" fontId="5" fillId="0" borderId="157" xfId="0" applyNumberFormat="1" applyFont="1" applyBorder="1" applyAlignment="1">
      <alignment horizontal="center" vertical="center" wrapText="1"/>
    </xf>
    <xf numFmtId="1" fontId="5" fillId="0" borderId="178" xfId="0" applyNumberFormat="1" applyFont="1" applyBorder="1" applyAlignment="1">
      <alignment horizontal="center" vertical="center"/>
    </xf>
    <xf numFmtId="1" fontId="5" fillId="0" borderId="148" xfId="0" applyNumberFormat="1" applyFont="1" applyBorder="1" applyAlignment="1">
      <alignment horizontal="center" vertical="center" wrapText="1"/>
    </xf>
    <xf numFmtId="1" fontId="5" fillId="0" borderId="176" xfId="0" applyNumberFormat="1" applyFont="1" applyBorder="1" applyAlignment="1">
      <alignment horizontal="left" vertical="center" wrapText="1"/>
    </xf>
    <xf numFmtId="1" fontId="5" fillId="0" borderId="157" xfId="0" applyNumberFormat="1" applyFont="1" applyBorder="1" applyAlignment="1">
      <alignment horizontal="left" vertical="center" wrapText="1"/>
    </xf>
    <xf numFmtId="1" fontId="5" fillId="0" borderId="242" xfId="0" applyNumberFormat="1" applyFont="1" applyBorder="1" applyAlignment="1">
      <alignment horizontal="center" vertical="center" wrapText="1"/>
    </xf>
    <xf numFmtId="1" fontId="5" fillId="0" borderId="131" xfId="0" applyNumberFormat="1" applyFont="1" applyBorder="1" applyAlignment="1">
      <alignment horizontal="center" vertical="center" wrapText="1"/>
    </xf>
    <xf numFmtId="1" fontId="5" fillId="0" borderId="243" xfId="0" applyNumberFormat="1" applyFont="1" applyBorder="1" applyAlignment="1">
      <alignment horizontal="center" vertical="center" wrapText="1"/>
    </xf>
    <xf numFmtId="1" fontId="5" fillId="0" borderId="244" xfId="0" applyNumberFormat="1" applyFont="1" applyBorder="1" applyAlignment="1">
      <alignment horizontal="center" vertical="center" wrapText="1"/>
    </xf>
    <xf numFmtId="1" fontId="5" fillId="0" borderId="245" xfId="0" applyNumberFormat="1" applyFont="1" applyBorder="1" applyAlignment="1">
      <alignment horizontal="center" vertical="center" wrapText="1"/>
    </xf>
    <xf numFmtId="0" fontId="8" fillId="5" borderId="243" xfId="0" applyFont="1" applyFill="1" applyBorder="1" applyAlignment="1">
      <alignment horizontal="center" vertical="center"/>
    </xf>
    <xf numFmtId="0" fontId="8" fillId="5" borderId="245" xfId="0" applyFont="1" applyFill="1" applyBorder="1" applyAlignment="1">
      <alignment horizontal="center" vertical="center"/>
    </xf>
    <xf numFmtId="0" fontId="8" fillId="5" borderId="244" xfId="0" applyFont="1" applyFill="1" applyBorder="1" applyAlignment="1">
      <alignment horizontal="center" vertical="center"/>
    </xf>
    <xf numFmtId="1" fontId="5" fillId="0" borderId="149" xfId="0" applyNumberFormat="1" applyFont="1" applyBorder="1" applyAlignment="1">
      <alignment horizontal="center" vertical="center"/>
    </xf>
    <xf numFmtId="1" fontId="5" fillId="0" borderId="140" xfId="0" applyNumberFormat="1" applyFont="1" applyBorder="1" applyAlignment="1">
      <alignment horizontal="center" vertical="center" wrapText="1"/>
    </xf>
    <xf numFmtId="1" fontId="5" fillId="0" borderId="257" xfId="0" applyNumberFormat="1" applyFont="1" applyBorder="1" applyAlignment="1">
      <alignment horizontal="center" vertical="center" wrapText="1"/>
    </xf>
    <xf numFmtId="1" fontId="5" fillId="0" borderId="243" xfId="0" applyNumberFormat="1" applyFont="1" applyBorder="1" applyAlignment="1" applyProtection="1">
      <alignment horizontal="center" vertical="center" wrapText="1"/>
      <protection hidden="1"/>
    </xf>
    <xf numFmtId="1" fontId="5" fillId="0" borderId="244" xfId="0" applyNumberFormat="1" applyFont="1" applyBorder="1" applyAlignment="1" applyProtection="1">
      <alignment horizontal="center" vertical="center" wrapText="1"/>
      <protection hidden="1"/>
    </xf>
    <xf numFmtId="1" fontId="5" fillId="0" borderId="243" xfId="0" applyNumberFormat="1" applyFont="1" applyBorder="1" applyAlignment="1">
      <alignment horizontal="center" vertical="center"/>
    </xf>
    <xf numFmtId="1" fontId="5" fillId="0" borderId="244" xfId="0" applyNumberFormat="1" applyFont="1" applyBorder="1" applyAlignment="1">
      <alignment horizontal="center" vertical="center"/>
    </xf>
    <xf numFmtId="1" fontId="5" fillId="0" borderId="140" xfId="0" applyNumberFormat="1" applyFont="1" applyBorder="1" applyAlignment="1">
      <alignment horizontal="center" vertical="center"/>
    </xf>
    <xf numFmtId="1" fontId="5" fillId="0" borderId="257" xfId="0" applyNumberFormat="1" applyFont="1" applyBorder="1" applyAlignment="1">
      <alignment horizontal="center" vertical="center"/>
    </xf>
    <xf numFmtId="1" fontId="6" fillId="2" borderId="140" xfId="0" applyNumberFormat="1" applyFont="1" applyFill="1" applyBorder="1" applyAlignment="1" applyProtection="1">
      <alignment horizontal="left" wrapText="1"/>
      <protection hidden="1"/>
    </xf>
    <xf numFmtId="1" fontId="5" fillId="0" borderId="140" xfId="0" applyNumberFormat="1" applyFont="1" applyBorder="1" applyAlignment="1" applyProtection="1">
      <alignment horizontal="center" vertical="center" wrapText="1"/>
      <protection hidden="1"/>
    </xf>
    <xf numFmtId="1" fontId="5" fillId="0" borderId="257" xfId="0" applyNumberFormat="1" applyFont="1" applyBorder="1" applyAlignment="1" applyProtection="1">
      <alignment horizontal="center" vertical="center" wrapText="1"/>
      <protection hidden="1"/>
    </xf>
    <xf numFmtId="1" fontId="5" fillId="0" borderId="262" xfId="0" applyNumberFormat="1" applyFont="1" applyBorder="1" applyAlignment="1">
      <alignment horizontal="center" vertical="center"/>
    </xf>
    <xf numFmtId="1" fontId="5" fillId="0" borderId="263" xfId="0" applyNumberFormat="1" applyFont="1" applyBorder="1" applyAlignment="1">
      <alignment horizontal="center" vertical="center"/>
    </xf>
    <xf numFmtId="1" fontId="5" fillId="0" borderId="261" xfId="0" applyNumberFormat="1" applyFont="1" applyBorder="1" applyAlignment="1">
      <alignment horizontal="center" vertical="center" wrapText="1"/>
    </xf>
    <xf numFmtId="1" fontId="5" fillId="0" borderId="262" xfId="0" applyNumberFormat="1" applyFont="1" applyBorder="1" applyAlignment="1">
      <alignment horizontal="center" vertical="center" wrapText="1"/>
    </xf>
    <xf numFmtId="1" fontId="5" fillId="0" borderId="262" xfId="0" applyNumberFormat="1" applyFont="1" applyBorder="1" applyAlignment="1" applyProtection="1">
      <alignment horizontal="center" vertical="center" wrapText="1"/>
      <protection hidden="1"/>
    </xf>
    <xf numFmtId="1" fontId="5" fillId="0" borderId="275" xfId="0" applyNumberFormat="1" applyFont="1" applyBorder="1" applyAlignment="1" applyProtection="1">
      <alignment horizontal="center" vertical="center" wrapText="1"/>
      <protection hidden="1"/>
    </xf>
    <xf numFmtId="1" fontId="5" fillId="0" borderId="241" xfId="0" applyNumberFormat="1" applyFont="1" applyBorder="1" applyAlignment="1" applyProtection="1">
      <alignment horizontal="left" vertical="center" wrapText="1"/>
      <protection hidden="1"/>
    </xf>
    <xf numFmtId="1" fontId="5" fillId="0" borderId="141" xfId="0" applyNumberFormat="1" applyFont="1" applyBorder="1" applyAlignment="1" applyProtection="1">
      <alignment horizontal="center" vertical="center" wrapText="1"/>
      <protection hidden="1"/>
    </xf>
    <xf numFmtId="1" fontId="5" fillId="0" borderId="132" xfId="0" applyNumberFormat="1" applyFont="1" applyBorder="1" applyAlignment="1" applyProtection="1">
      <alignment horizontal="center" vertical="center" wrapText="1"/>
      <protection hidden="1"/>
    </xf>
    <xf numFmtId="1" fontId="5" fillId="0" borderId="276" xfId="0" applyNumberFormat="1" applyFont="1" applyBorder="1" applyAlignment="1" applyProtection="1">
      <alignment horizontal="center" vertical="center" wrapText="1"/>
      <protection hidden="1"/>
    </xf>
    <xf numFmtId="1" fontId="5" fillId="0" borderId="287" xfId="0" applyNumberFormat="1" applyFont="1" applyBorder="1" applyAlignment="1" applyProtection="1">
      <alignment horizontal="center" vertical="center" wrapText="1"/>
      <protection hidden="1"/>
    </xf>
    <xf numFmtId="1" fontId="5" fillId="0" borderId="287" xfId="0" applyNumberFormat="1" applyFont="1" applyBorder="1" applyAlignment="1">
      <alignment horizontal="center" vertical="center" wrapText="1"/>
    </xf>
    <xf numFmtId="1" fontId="5" fillId="0" borderId="293" xfId="0" applyNumberFormat="1" applyFont="1" applyBorder="1" applyAlignment="1">
      <alignment horizontal="center" vertical="center" wrapText="1"/>
    </xf>
    <xf numFmtId="1" fontId="5" fillId="0" borderId="287" xfId="0" applyNumberFormat="1" applyFont="1" applyBorder="1" applyAlignment="1">
      <alignment horizontal="center" vertical="center"/>
    </xf>
    <xf numFmtId="1" fontId="5" fillId="0" borderId="293" xfId="0" applyNumberFormat="1" applyFont="1" applyBorder="1" applyAlignment="1">
      <alignment horizontal="center" vertical="center"/>
    </xf>
    <xf numFmtId="1" fontId="5" fillId="0" borderId="135" xfId="0" applyNumberFormat="1" applyFont="1" applyBorder="1" applyAlignment="1">
      <alignment horizontal="center" vertical="center" wrapText="1"/>
    </xf>
    <xf numFmtId="1" fontId="5" fillId="0" borderId="229" xfId="0" applyNumberFormat="1" applyFont="1" applyBorder="1" applyAlignment="1">
      <alignment horizontal="center" vertical="center" wrapText="1"/>
    </xf>
    <xf numFmtId="1" fontId="5" fillId="0" borderId="151" xfId="0" applyNumberFormat="1" applyFont="1" applyBorder="1" applyAlignment="1">
      <alignment horizontal="center" vertical="center"/>
    </xf>
    <xf numFmtId="1" fontId="5" fillId="0" borderId="156" xfId="0" applyNumberFormat="1" applyFont="1" applyBorder="1" applyAlignment="1">
      <alignment horizontal="center" vertical="center" wrapText="1"/>
    </xf>
    <xf numFmtId="1" fontId="5" fillId="0" borderId="151" xfId="0" applyNumberFormat="1" applyFont="1" applyBorder="1" applyAlignment="1">
      <alignment horizontal="center" vertical="center" wrapText="1"/>
    </xf>
    <xf numFmtId="1" fontId="5" fillId="0" borderId="273" xfId="0" applyNumberFormat="1" applyFont="1" applyBorder="1" applyAlignment="1">
      <alignment horizontal="left" vertical="center" wrapText="1"/>
    </xf>
    <xf numFmtId="1" fontId="5" fillId="0" borderId="270" xfId="0" applyNumberFormat="1" applyFont="1" applyBorder="1" applyAlignment="1">
      <alignment horizontal="left" vertical="center" wrapText="1"/>
    </xf>
    <xf numFmtId="1" fontId="5" fillId="0" borderId="156" xfId="0" applyNumberFormat="1" applyFont="1" applyBorder="1" applyAlignment="1">
      <alignment horizontal="left" vertical="center" wrapText="1"/>
    </xf>
    <xf numFmtId="1" fontId="5" fillId="0" borderId="229" xfId="0" applyNumberFormat="1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51" xfId="0" applyFont="1" applyFill="1" applyBorder="1" applyAlignment="1">
      <alignment horizontal="center" vertical="center" wrapText="1"/>
    </xf>
    <xf numFmtId="1" fontId="5" fillId="0" borderId="287" xfId="0" applyNumberFormat="1" applyFont="1" applyBorder="1" applyAlignment="1">
      <alignment horizontal="left" vertical="center" wrapText="1"/>
    </xf>
    <xf numFmtId="1" fontId="5" fillId="0" borderId="244" xfId="0" applyNumberFormat="1" applyFont="1" applyBorder="1" applyAlignment="1">
      <alignment horizontal="left" vertical="center" wrapText="1"/>
    </xf>
    <xf numFmtId="1" fontId="5" fillId="0" borderId="299" xfId="0" applyNumberFormat="1" applyFont="1" applyBorder="1" applyAlignment="1">
      <alignment horizontal="center" vertical="center" wrapText="1"/>
    </xf>
    <xf numFmtId="1" fontId="5" fillId="0" borderId="158" xfId="0" applyNumberFormat="1" applyFont="1" applyBorder="1" applyAlignment="1">
      <alignment horizontal="center" vertical="center" wrapText="1"/>
    </xf>
    <xf numFmtId="1" fontId="5" fillId="0" borderId="300" xfId="0" applyNumberFormat="1" applyFont="1" applyBorder="1" applyAlignment="1">
      <alignment horizontal="center" vertical="center" wrapText="1"/>
    </xf>
    <xf numFmtId="1" fontId="5" fillId="0" borderId="301" xfId="0" applyNumberFormat="1" applyFont="1" applyBorder="1" applyAlignment="1">
      <alignment horizontal="center" vertical="center" wrapText="1"/>
    </xf>
    <xf numFmtId="1" fontId="5" fillId="0" borderId="302" xfId="0" applyNumberFormat="1" applyFont="1" applyBorder="1" applyAlignment="1">
      <alignment horizontal="center" vertical="center" wrapText="1"/>
    </xf>
    <xf numFmtId="0" fontId="8" fillId="5" borderId="300" xfId="0" applyFont="1" applyFill="1" applyBorder="1" applyAlignment="1">
      <alignment horizontal="center" vertical="center"/>
    </xf>
    <xf numFmtId="0" fontId="8" fillId="5" borderId="302" xfId="0" applyFont="1" applyFill="1" applyBorder="1" applyAlignment="1">
      <alignment horizontal="center" vertical="center"/>
    </xf>
    <xf numFmtId="0" fontId="8" fillId="5" borderId="301" xfId="0" applyFont="1" applyFill="1" applyBorder="1" applyAlignment="1">
      <alignment horizontal="center" vertical="center"/>
    </xf>
    <xf numFmtId="1" fontId="5" fillId="0" borderId="158" xfId="0" applyNumberFormat="1" applyFont="1" applyBorder="1" applyAlignment="1">
      <alignment horizontal="center" vertical="center"/>
    </xf>
    <xf numFmtId="1" fontId="5" fillId="0" borderId="317" xfId="0" applyNumberFormat="1" applyFont="1" applyBorder="1" applyAlignment="1" applyProtection="1">
      <alignment horizontal="center" vertical="center"/>
      <protection hidden="1"/>
    </xf>
    <xf numFmtId="1" fontId="5" fillId="0" borderId="229" xfId="0" applyNumberFormat="1" applyFont="1" applyBorder="1" applyAlignment="1" applyProtection="1">
      <alignment horizontal="center" vertical="center"/>
      <protection hidden="1"/>
    </xf>
    <xf numFmtId="1" fontId="5" fillId="0" borderId="317" xfId="0" applyNumberFormat="1" applyFont="1" applyBorder="1" applyAlignment="1" applyProtection="1">
      <alignment horizontal="center" vertical="center" wrapText="1"/>
      <protection hidden="1"/>
    </xf>
    <xf numFmtId="1" fontId="5" fillId="0" borderId="229" xfId="0" applyNumberFormat="1" applyFont="1" applyBorder="1" applyAlignment="1" applyProtection="1">
      <alignment horizontal="center" vertical="center" wrapText="1"/>
      <protection hidden="1"/>
    </xf>
    <xf numFmtId="1" fontId="5" fillId="0" borderId="315" xfId="0" applyNumberFormat="1" applyFont="1" applyBorder="1" applyAlignment="1">
      <alignment horizontal="center" vertical="center" wrapText="1"/>
    </xf>
    <xf numFmtId="1" fontId="5" fillId="0" borderId="316" xfId="0" applyNumberFormat="1" applyFont="1" applyBorder="1" applyAlignment="1">
      <alignment horizontal="center" vertical="center" wrapText="1"/>
    </xf>
    <xf numFmtId="1" fontId="5" fillId="0" borderId="318" xfId="0" applyNumberFormat="1" applyFont="1" applyBorder="1" applyAlignment="1">
      <alignment horizontal="center" vertical="center" wrapText="1"/>
    </xf>
    <xf numFmtId="1" fontId="5" fillId="0" borderId="315" xfId="0" applyNumberFormat="1" applyFont="1" applyBorder="1" applyAlignment="1" applyProtection="1">
      <alignment horizontal="center" vertical="center" wrapText="1"/>
      <protection hidden="1"/>
    </xf>
    <xf numFmtId="1" fontId="5" fillId="0" borderId="318" xfId="0" applyNumberFormat="1" applyFont="1" applyBorder="1" applyAlignment="1" applyProtection="1">
      <alignment horizontal="center" vertical="center" wrapText="1"/>
      <protection hidden="1"/>
    </xf>
    <xf numFmtId="1" fontId="5" fillId="0" borderId="315" xfId="0" applyNumberFormat="1" applyFont="1" applyBorder="1" applyAlignment="1">
      <alignment horizontal="center" vertical="center"/>
    </xf>
    <xf numFmtId="1" fontId="5" fillId="0" borderId="318" xfId="0" applyNumberFormat="1" applyFont="1" applyBorder="1" applyAlignment="1">
      <alignment horizontal="center" vertical="center"/>
    </xf>
    <xf numFmtId="1" fontId="5" fillId="0" borderId="316" xfId="0" applyNumberFormat="1" applyFont="1" applyBorder="1" applyAlignment="1">
      <alignment horizontal="center" vertical="center"/>
    </xf>
    <xf numFmtId="1" fontId="5" fillId="0" borderId="316" xfId="0" applyNumberFormat="1" applyFont="1" applyBorder="1" applyAlignment="1" applyProtection="1">
      <alignment horizontal="center" vertical="center" wrapText="1"/>
      <protection hidden="1"/>
    </xf>
    <xf numFmtId="1" fontId="5" fillId="0" borderId="300" xfId="0" applyNumberFormat="1" applyFont="1" applyBorder="1" applyAlignment="1">
      <alignment horizontal="center" vertical="center"/>
    </xf>
    <xf numFmtId="1" fontId="5" fillId="0" borderId="301" xfId="0" applyNumberFormat="1" applyFont="1" applyBorder="1" applyAlignment="1">
      <alignment horizontal="center" vertical="center"/>
    </xf>
    <xf numFmtId="1" fontId="5" fillId="0" borderId="325" xfId="0" applyNumberFormat="1" applyFont="1" applyBorder="1" applyAlignment="1">
      <alignment horizontal="center" vertical="center"/>
    </xf>
    <xf numFmtId="1" fontId="5" fillId="0" borderId="158" xfId="0" applyNumberFormat="1" applyFont="1" applyBorder="1" applyAlignment="1" applyProtection="1">
      <alignment horizontal="center" vertical="center" wrapText="1"/>
      <protection hidden="1"/>
    </xf>
    <xf numFmtId="1" fontId="5" fillId="0" borderId="311" xfId="0" applyNumberFormat="1" applyFont="1" applyBorder="1" applyAlignment="1">
      <alignment horizontal="center" vertical="center" wrapText="1"/>
    </xf>
    <xf numFmtId="1" fontId="5" fillId="0" borderId="300" xfId="0" applyNumberFormat="1" applyFont="1" applyBorder="1" applyAlignment="1" applyProtection="1">
      <alignment horizontal="center" vertical="center" wrapText="1"/>
      <protection hidden="1"/>
    </xf>
    <xf numFmtId="1" fontId="5" fillId="0" borderId="301" xfId="0" applyNumberFormat="1" applyFont="1" applyBorder="1" applyAlignment="1" applyProtection="1">
      <alignment horizontal="center" vertical="center" wrapText="1"/>
      <protection hidden="1"/>
    </xf>
    <xf numFmtId="1" fontId="5" fillId="0" borderId="341" xfId="0" applyNumberFormat="1" applyFont="1" applyBorder="1" applyAlignment="1" applyProtection="1">
      <alignment horizontal="center" vertical="center" wrapText="1"/>
      <protection hidden="1"/>
    </xf>
    <xf numFmtId="1" fontId="5" fillId="0" borderId="347" xfId="0" applyNumberFormat="1" applyFont="1" applyBorder="1" applyAlignment="1" applyProtection="1">
      <alignment horizontal="left" vertical="center" wrapText="1"/>
      <protection hidden="1"/>
    </xf>
    <xf numFmtId="1" fontId="5" fillId="0" borderId="342" xfId="0" applyNumberFormat="1" applyFont="1" applyBorder="1" applyAlignment="1" applyProtection="1">
      <alignment horizontal="center" vertical="center" wrapText="1"/>
      <protection hidden="1"/>
    </xf>
    <xf numFmtId="1" fontId="5" fillId="0" borderId="354" xfId="0" applyNumberFormat="1" applyFont="1" applyBorder="1" applyAlignment="1" applyProtection="1">
      <alignment horizontal="center" vertical="center" wrapText="1"/>
      <protection hidden="1"/>
    </xf>
    <xf numFmtId="1" fontId="5" fillId="0" borderId="354" xfId="0" applyNumberFormat="1" applyFont="1" applyBorder="1" applyAlignment="1">
      <alignment horizontal="center" vertical="center" wrapText="1"/>
    </xf>
    <xf numFmtId="1" fontId="5" fillId="0" borderId="358" xfId="0" applyNumberFormat="1" applyFont="1" applyBorder="1" applyAlignment="1">
      <alignment horizontal="center" vertical="center" wrapText="1"/>
    </xf>
    <xf numFmtId="1" fontId="5" fillId="0" borderId="354" xfId="0" applyNumberFormat="1" applyFont="1" applyBorder="1" applyAlignment="1">
      <alignment horizontal="center" vertical="center"/>
    </xf>
    <xf numFmtId="1" fontId="5" fillId="0" borderId="358" xfId="0" applyNumberFormat="1" applyFont="1" applyBorder="1" applyAlignment="1">
      <alignment horizontal="center" vertical="center"/>
    </xf>
    <xf numFmtId="1" fontId="5" fillId="0" borderId="335" xfId="0" applyNumberFormat="1" applyFont="1" applyBorder="1" applyAlignment="1">
      <alignment horizontal="left" vertical="center" wrapText="1"/>
    </xf>
    <xf numFmtId="1" fontId="5" fillId="0" borderId="338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0" fontId="5" fillId="5" borderId="15" xfId="0" applyFont="1" applyFill="1" applyBorder="1" applyAlignment="1">
      <alignment horizontal="center" vertical="center" wrapText="1"/>
    </xf>
    <xf numFmtId="1" fontId="5" fillId="0" borderId="354" xfId="0" applyNumberFormat="1" applyFont="1" applyBorder="1" applyAlignment="1">
      <alignment horizontal="left" vertical="center" wrapText="1"/>
    </xf>
    <xf numFmtId="1" fontId="5" fillId="0" borderId="301" xfId="0" applyNumberFormat="1" applyFont="1" applyBorder="1" applyAlignment="1">
      <alignment horizontal="left" vertical="center" wrapText="1"/>
    </xf>
    <xf numFmtId="1" fontId="5" fillId="0" borderId="364" xfId="0" applyNumberFormat="1" applyFont="1" applyBorder="1" applyAlignment="1">
      <alignment horizontal="center" vertical="center" wrapText="1"/>
    </xf>
    <xf numFmtId="1" fontId="5" fillId="0" borderId="365" xfId="0" applyNumberFormat="1" applyFont="1" applyBorder="1" applyAlignment="1">
      <alignment horizontal="center" vertical="center" wrapText="1"/>
    </xf>
    <xf numFmtId="1" fontId="5" fillId="0" borderId="366" xfId="0" applyNumberFormat="1" applyFont="1" applyBorder="1" applyAlignment="1">
      <alignment horizontal="center" vertical="center" wrapText="1"/>
    </xf>
    <xf numFmtId="1" fontId="5" fillId="0" borderId="367" xfId="0" applyNumberFormat="1" applyFont="1" applyBorder="1" applyAlignment="1">
      <alignment horizontal="center" vertical="center" wrapText="1"/>
    </xf>
    <xf numFmtId="0" fontId="8" fillId="5" borderId="365" xfId="0" applyFont="1" applyFill="1" applyBorder="1" applyAlignment="1">
      <alignment horizontal="center" vertical="center"/>
    </xf>
    <xf numFmtId="0" fontId="8" fillId="5" borderId="367" xfId="0" applyFont="1" applyFill="1" applyBorder="1" applyAlignment="1">
      <alignment horizontal="center" vertical="center"/>
    </xf>
    <xf numFmtId="0" fontId="8" fillId="5" borderId="366" xfId="0" applyFont="1" applyFill="1" applyBorder="1" applyAlignment="1">
      <alignment horizontal="center" vertical="center"/>
    </xf>
    <xf numFmtId="1" fontId="5" fillId="0" borderId="375" xfId="0" applyNumberFormat="1" applyFont="1" applyBorder="1" applyAlignment="1">
      <alignment horizontal="center" vertical="center" wrapText="1"/>
    </xf>
    <xf numFmtId="1" fontId="5" fillId="0" borderId="365" xfId="0" applyNumberFormat="1" applyFont="1" applyBorder="1" applyAlignment="1" applyProtection="1">
      <alignment horizontal="center" vertical="center" wrapText="1"/>
      <protection hidden="1"/>
    </xf>
    <xf numFmtId="1" fontId="5" fillId="0" borderId="366" xfId="0" applyNumberFormat="1" applyFont="1" applyBorder="1" applyAlignment="1" applyProtection="1">
      <alignment horizontal="center" vertical="center" wrapText="1"/>
      <protection hidden="1"/>
    </xf>
    <xf numFmtId="1" fontId="5" fillId="0" borderId="365" xfId="0" applyNumberFormat="1" applyFont="1" applyBorder="1" applyAlignment="1">
      <alignment horizontal="center" vertical="center"/>
    </xf>
    <xf numFmtId="1" fontId="5" fillId="0" borderId="366" xfId="0" applyNumberFormat="1" applyFont="1" applyBorder="1" applyAlignment="1">
      <alignment horizontal="center" vertical="center"/>
    </xf>
    <xf numFmtId="1" fontId="5" fillId="0" borderId="375" xfId="0" applyNumberFormat="1" applyFont="1" applyBorder="1" applyAlignment="1">
      <alignment horizontal="center" vertical="center"/>
    </xf>
    <xf numFmtId="1" fontId="5" fillId="0" borderId="375" xfId="0" applyNumberFormat="1" applyFont="1" applyBorder="1" applyAlignment="1" applyProtection="1">
      <alignment horizontal="center" vertical="center" wrapText="1"/>
      <protection hidden="1"/>
    </xf>
    <xf numFmtId="1" fontId="5" fillId="0" borderId="382" xfId="0" applyNumberFormat="1" applyFont="1" applyBorder="1" applyAlignment="1">
      <alignment horizontal="center" vertical="center"/>
    </xf>
    <xf numFmtId="1" fontId="5" fillId="0" borderId="383" xfId="0" applyNumberFormat="1" applyFont="1" applyBorder="1" applyAlignment="1">
      <alignment horizontal="center" vertical="center"/>
    </xf>
    <xf numFmtId="1" fontId="5" fillId="0" borderId="381" xfId="0" applyNumberFormat="1" applyFont="1" applyBorder="1" applyAlignment="1">
      <alignment horizontal="center" vertical="center" wrapText="1"/>
    </xf>
    <xf numFmtId="1" fontId="5" fillId="0" borderId="382" xfId="0" applyNumberFormat="1" applyFont="1" applyBorder="1" applyAlignment="1">
      <alignment horizontal="center" vertical="center" wrapText="1"/>
    </xf>
    <xf numFmtId="1" fontId="5" fillId="0" borderId="382" xfId="0" applyNumberFormat="1" applyFont="1" applyBorder="1" applyAlignment="1" applyProtection="1">
      <alignment horizontal="center" vertical="center" wrapText="1"/>
      <protection hidden="1"/>
    </xf>
    <xf numFmtId="1" fontId="5" fillId="0" borderId="395" xfId="0" applyNumberFormat="1" applyFont="1" applyBorder="1" applyAlignment="1" applyProtection="1">
      <alignment horizontal="center" vertical="center" wrapText="1"/>
      <protection hidden="1"/>
    </xf>
    <xf numFmtId="1" fontId="5" fillId="0" borderId="363" xfId="0" applyNumberFormat="1" applyFont="1" applyBorder="1" applyAlignment="1" applyProtection="1">
      <alignment horizontal="left" vertical="center" wrapText="1"/>
      <protection hidden="1"/>
    </xf>
    <xf numFmtId="1" fontId="5" fillId="0" borderId="396" xfId="0" applyNumberFormat="1" applyFont="1" applyBorder="1" applyAlignment="1" applyProtection="1">
      <alignment horizontal="center" vertical="center" wrapText="1"/>
      <protection hidden="1"/>
    </xf>
    <xf numFmtId="1" fontId="5" fillId="0" borderId="405" xfId="0" applyNumberFormat="1" applyFont="1" applyBorder="1" applyAlignment="1" applyProtection="1">
      <alignment horizontal="center" vertical="center" wrapText="1"/>
      <protection hidden="1"/>
    </xf>
    <xf numFmtId="1" fontId="5" fillId="0" borderId="405" xfId="0" applyNumberFormat="1" applyFont="1" applyBorder="1" applyAlignment="1">
      <alignment horizontal="center" vertical="center" wrapText="1"/>
    </xf>
    <xf numFmtId="1" fontId="5" fillId="0" borderId="413" xfId="0" applyNumberFormat="1" applyFont="1" applyBorder="1" applyAlignment="1">
      <alignment horizontal="center" vertical="center" wrapText="1"/>
    </xf>
    <xf numFmtId="1" fontId="5" fillId="0" borderId="405" xfId="0" applyNumberFormat="1" applyFont="1" applyBorder="1" applyAlignment="1">
      <alignment horizontal="center" vertical="center"/>
    </xf>
    <xf numFmtId="1" fontId="5" fillId="0" borderId="413" xfId="0" applyNumberFormat="1" applyFont="1" applyBorder="1" applyAlignment="1">
      <alignment horizontal="center" vertical="center"/>
    </xf>
    <xf numFmtId="1" fontId="5" fillId="0" borderId="317" xfId="0" applyNumberFormat="1" applyFont="1" applyBorder="1" applyAlignment="1">
      <alignment horizontal="center" vertical="center" wrapText="1"/>
    </xf>
    <xf numFmtId="1" fontId="5" fillId="0" borderId="418" xfId="0" applyNumberFormat="1" applyFont="1" applyBorder="1" applyAlignment="1">
      <alignment horizontal="left" vertical="center" wrapText="1"/>
    </xf>
    <xf numFmtId="1" fontId="5" fillId="0" borderId="419" xfId="0" applyNumberFormat="1" applyFont="1" applyBorder="1" applyAlignment="1">
      <alignment horizontal="left" vertical="center" wrapText="1"/>
    </xf>
    <xf numFmtId="1" fontId="5" fillId="0" borderId="317" xfId="0" applyNumberFormat="1" applyFont="1" applyBorder="1" applyAlignment="1">
      <alignment horizontal="left" vertical="center" wrapText="1"/>
    </xf>
    <xf numFmtId="0" fontId="5" fillId="5" borderId="158" xfId="0" applyFont="1" applyFill="1" applyBorder="1" applyAlignment="1">
      <alignment horizontal="center" vertical="center" wrapText="1"/>
    </xf>
    <xf numFmtId="1" fontId="5" fillId="0" borderId="405" xfId="0" applyNumberFormat="1" applyFont="1" applyBorder="1" applyAlignment="1">
      <alignment horizontal="left" vertical="center" wrapText="1"/>
    </xf>
    <xf numFmtId="1" fontId="5" fillId="0" borderId="366" xfId="0" applyNumberFormat="1" applyFont="1" applyBorder="1" applyAlignment="1">
      <alignment horizontal="left" vertical="center" wrapText="1"/>
    </xf>
    <xf numFmtId="1" fontId="5" fillId="0" borderId="426" xfId="0" applyNumberFormat="1" applyFont="1" applyBorder="1" applyAlignment="1">
      <alignment horizontal="center" vertical="center" wrapText="1"/>
    </xf>
    <xf numFmtId="1" fontId="5" fillId="0" borderId="430" xfId="0" applyNumberFormat="1" applyFont="1" applyBorder="1" applyAlignment="1">
      <alignment horizontal="center" vertical="center" wrapText="1"/>
    </xf>
    <xf numFmtId="1" fontId="5" fillId="0" borderId="431" xfId="0" applyNumberFormat="1" applyFont="1" applyBorder="1" applyAlignment="1">
      <alignment horizontal="center" vertical="center" wrapText="1"/>
    </xf>
    <xf numFmtId="1" fontId="5" fillId="0" borderId="432" xfId="0" applyNumberFormat="1" applyFont="1" applyBorder="1" applyAlignment="1">
      <alignment horizontal="center" vertical="center" wrapText="1"/>
    </xf>
    <xf numFmtId="1" fontId="5" fillId="0" borderId="433" xfId="0" applyNumberFormat="1" applyFont="1" applyBorder="1" applyAlignment="1">
      <alignment horizontal="center" vertical="center" wrapText="1"/>
    </xf>
    <xf numFmtId="0" fontId="8" fillId="5" borderId="431" xfId="0" applyFont="1" applyFill="1" applyBorder="1" applyAlignment="1">
      <alignment horizontal="center" vertical="center"/>
    </xf>
    <xf numFmtId="0" fontId="8" fillId="5" borderId="433" xfId="0" applyFont="1" applyFill="1" applyBorder="1" applyAlignment="1">
      <alignment horizontal="center" vertical="center"/>
    </xf>
    <xf numFmtId="0" fontId="8" fillId="5" borderId="432" xfId="0" applyFont="1" applyFill="1" applyBorder="1" applyAlignment="1">
      <alignment horizontal="center" vertical="center"/>
    </xf>
    <xf numFmtId="1" fontId="5" fillId="0" borderId="446" xfId="0" applyNumberFormat="1" applyFont="1" applyBorder="1" applyAlignment="1">
      <alignment horizontal="center" vertical="center" wrapText="1"/>
    </xf>
    <xf numFmtId="1" fontId="5" fillId="0" borderId="447" xfId="0" applyNumberFormat="1" applyFont="1" applyBorder="1" applyAlignment="1">
      <alignment horizontal="center" vertical="center" wrapText="1"/>
    </xf>
    <xf numFmtId="1" fontId="5" fillId="0" borderId="448" xfId="0" applyNumberFormat="1" applyFont="1" applyBorder="1" applyAlignment="1">
      <alignment horizontal="center" vertical="center" wrapText="1"/>
    </xf>
    <xf numFmtId="1" fontId="5" fillId="0" borderId="446" xfId="0" applyNumberFormat="1" applyFont="1" applyBorder="1" applyAlignment="1" applyProtection="1">
      <alignment horizontal="center" vertical="center" wrapText="1"/>
      <protection hidden="1"/>
    </xf>
    <xf numFmtId="1" fontId="5" fillId="0" borderId="448" xfId="0" applyNumberFormat="1" applyFont="1" applyBorder="1" applyAlignment="1" applyProtection="1">
      <alignment horizontal="center" vertical="center" wrapText="1"/>
      <protection hidden="1"/>
    </xf>
    <xf numFmtId="1" fontId="5" fillId="0" borderId="446" xfId="0" applyNumberFormat="1" applyFont="1" applyBorder="1" applyAlignment="1">
      <alignment horizontal="center" vertical="center"/>
    </xf>
    <xf numFmtId="1" fontId="5" fillId="0" borderId="448" xfId="0" applyNumberFormat="1" applyFont="1" applyBorder="1" applyAlignment="1">
      <alignment horizontal="center" vertical="center"/>
    </xf>
    <xf numFmtId="1" fontId="5" fillId="0" borderId="447" xfId="0" applyNumberFormat="1" applyFont="1" applyBorder="1" applyAlignment="1">
      <alignment horizontal="center" vertical="center"/>
    </xf>
    <xf numFmtId="1" fontId="5" fillId="0" borderId="447" xfId="0" applyNumberFormat="1" applyFont="1" applyBorder="1" applyAlignment="1" applyProtection="1">
      <alignment horizontal="center" vertical="center" wrapText="1"/>
      <protection hidden="1"/>
    </xf>
    <xf numFmtId="1" fontId="5" fillId="0" borderId="431" xfId="0" applyNumberFormat="1" applyFont="1" applyBorder="1" applyAlignment="1">
      <alignment horizontal="center" vertical="center"/>
    </xf>
    <xf numFmtId="1" fontId="5" fillId="0" borderId="432" xfId="0" applyNumberFormat="1" applyFont="1" applyBorder="1" applyAlignment="1">
      <alignment horizontal="center" vertical="center"/>
    </xf>
    <xf numFmtId="1" fontId="5" fillId="0" borderId="455" xfId="0" applyNumberFormat="1" applyFont="1" applyBorder="1" applyAlignment="1">
      <alignment horizontal="center" vertical="center"/>
    </xf>
    <xf numFmtId="1" fontId="5" fillId="0" borderId="442" xfId="0" applyNumberFormat="1" applyFont="1" applyBorder="1" applyAlignment="1">
      <alignment horizontal="center" vertical="center" wrapText="1"/>
    </xf>
    <xf numFmtId="1" fontId="5" fillId="0" borderId="431" xfId="0" applyNumberFormat="1" applyFont="1" applyBorder="1" applyAlignment="1" applyProtection="1">
      <alignment horizontal="center" vertical="center" wrapText="1"/>
      <protection hidden="1"/>
    </xf>
    <xf numFmtId="1" fontId="5" fillId="0" borderId="432" xfId="0" applyNumberFormat="1" applyFont="1" applyBorder="1" applyAlignment="1" applyProtection="1">
      <alignment horizontal="center" vertical="center" wrapText="1"/>
      <protection hidden="1"/>
    </xf>
    <xf numFmtId="1" fontId="5" fillId="0" borderId="471" xfId="0" applyNumberFormat="1" applyFont="1" applyBorder="1" applyAlignment="1" applyProtection="1">
      <alignment horizontal="center" vertical="center" wrapText="1"/>
      <protection hidden="1"/>
    </xf>
    <xf numFmtId="1" fontId="5" fillId="0" borderId="477" xfId="0" applyNumberFormat="1" applyFont="1" applyBorder="1" applyAlignment="1" applyProtection="1">
      <alignment horizontal="left" vertical="center" wrapText="1"/>
      <protection hidden="1"/>
    </xf>
    <xf numFmtId="1" fontId="5" fillId="0" borderId="472" xfId="0" applyNumberFormat="1" applyFont="1" applyBorder="1" applyAlignment="1" applyProtection="1">
      <alignment horizontal="center" vertical="center" wrapText="1"/>
      <protection hidden="1"/>
    </xf>
    <xf numFmtId="1" fontId="5" fillId="0" borderId="486" xfId="0" applyNumberFormat="1" applyFont="1" applyBorder="1" applyAlignment="1" applyProtection="1">
      <alignment horizontal="center" vertical="center" wrapText="1"/>
      <protection hidden="1"/>
    </xf>
    <xf numFmtId="1" fontId="5" fillId="0" borderId="486" xfId="0" applyNumberFormat="1" applyFont="1" applyBorder="1" applyAlignment="1">
      <alignment horizontal="center" vertical="center" wrapText="1"/>
    </xf>
    <xf numFmtId="1" fontId="5" fillId="0" borderId="491" xfId="0" applyNumberFormat="1" applyFont="1" applyBorder="1" applyAlignment="1">
      <alignment horizontal="center" vertical="center" wrapText="1"/>
    </xf>
    <xf numFmtId="1" fontId="5" fillId="0" borderId="486" xfId="0" applyNumberFormat="1" applyFont="1" applyBorder="1" applyAlignment="1">
      <alignment horizontal="center" vertical="center"/>
    </xf>
    <xf numFmtId="1" fontId="5" fillId="0" borderId="491" xfId="0" applyNumberFormat="1" applyFont="1" applyBorder="1" applyAlignment="1">
      <alignment horizontal="center" vertical="center"/>
    </xf>
    <xf numFmtId="1" fontId="5" fillId="0" borderId="496" xfId="0" applyNumberFormat="1" applyFont="1" applyBorder="1" applyAlignment="1">
      <alignment horizontal="left" vertical="center" wrapText="1"/>
    </xf>
    <xf numFmtId="1" fontId="5" fillId="0" borderId="497" xfId="0" applyNumberFormat="1" applyFont="1" applyBorder="1" applyAlignment="1">
      <alignment horizontal="left" vertical="center" wrapText="1"/>
    </xf>
    <xf numFmtId="1" fontId="5" fillId="0" borderId="514" xfId="0" applyNumberFormat="1" applyFont="1" applyBorder="1" applyAlignment="1">
      <alignment horizontal="center" vertical="center" wrapText="1"/>
    </xf>
    <xf numFmtId="1" fontId="5" fillId="0" borderId="517" xfId="0" applyNumberFormat="1" applyFont="1" applyBorder="1" applyAlignment="1">
      <alignment horizontal="center" vertical="center" wrapText="1"/>
    </xf>
    <xf numFmtId="1" fontId="5" fillId="0" borderId="514" xfId="0" applyNumberFormat="1" applyFont="1" applyBorder="1" applyAlignment="1">
      <alignment horizontal="center" vertical="center"/>
    </xf>
    <xf numFmtId="1" fontId="5" fillId="0" borderId="503" xfId="0" applyNumberFormat="1" applyFont="1" applyBorder="1" applyAlignment="1">
      <alignment horizontal="center" vertical="center"/>
    </xf>
    <xf numFmtId="1" fontId="5" fillId="0" borderId="503" xfId="0" applyNumberFormat="1" applyFont="1" applyBorder="1" applyAlignment="1">
      <alignment horizontal="center" vertical="center" wrapText="1"/>
    </xf>
    <xf numFmtId="1" fontId="5" fillId="0" borderId="517" xfId="0" applyNumberFormat="1" applyFont="1" applyBorder="1" applyAlignment="1">
      <alignment horizontal="center" vertical="center"/>
    </xf>
    <xf numFmtId="1" fontId="5" fillId="0" borderId="514" xfId="0" applyNumberFormat="1" applyFont="1" applyBorder="1" applyAlignment="1">
      <alignment horizontal="left" vertical="center" wrapText="1"/>
    </xf>
    <xf numFmtId="1" fontId="5" fillId="0" borderId="503" xfId="0" applyNumberFormat="1" applyFont="1" applyBorder="1" applyAlignment="1">
      <alignment horizontal="left" vertical="center" wrapText="1"/>
    </xf>
    <xf numFmtId="1" fontId="5" fillId="0" borderId="582" xfId="0" applyNumberFormat="1" applyFont="1" applyBorder="1" applyAlignment="1">
      <alignment horizontal="center" vertical="center" wrapText="1"/>
    </xf>
    <xf numFmtId="1" fontId="5" fillId="0" borderId="583" xfId="0" applyNumberFormat="1" applyFont="1" applyBorder="1" applyAlignment="1">
      <alignment horizontal="center" vertical="center" wrapText="1"/>
    </xf>
    <xf numFmtId="1" fontId="5" fillId="0" borderId="584" xfId="0" applyNumberFormat="1" applyFont="1" applyBorder="1" applyAlignment="1">
      <alignment horizontal="center" vertical="center" wrapText="1"/>
    </xf>
    <xf numFmtId="1" fontId="5" fillId="0" borderId="585" xfId="0" applyNumberFormat="1" applyFont="1" applyBorder="1" applyAlignment="1">
      <alignment horizontal="center" vertical="center" wrapText="1"/>
    </xf>
    <xf numFmtId="0" fontId="8" fillId="5" borderId="583" xfId="0" applyFont="1" applyFill="1" applyBorder="1" applyAlignment="1">
      <alignment horizontal="center" vertical="center"/>
    </xf>
    <xf numFmtId="0" fontId="8" fillId="5" borderId="585" xfId="0" applyFont="1" applyFill="1" applyBorder="1" applyAlignment="1">
      <alignment horizontal="center" vertical="center"/>
    </xf>
    <xf numFmtId="0" fontId="8" fillId="5" borderId="584" xfId="0" applyFont="1" applyFill="1" applyBorder="1" applyAlignment="1">
      <alignment horizontal="center" vertical="center"/>
    </xf>
    <xf numFmtId="1" fontId="5" fillId="0" borderId="597" xfId="0" applyNumberFormat="1" applyFont="1" applyBorder="1" applyAlignment="1">
      <alignment horizontal="center" vertical="center" wrapText="1"/>
    </xf>
    <xf numFmtId="1" fontId="5" fillId="0" borderId="598" xfId="0" applyNumberFormat="1" applyFont="1" applyBorder="1" applyAlignment="1">
      <alignment horizontal="center" vertical="center" wrapText="1"/>
    </xf>
    <xf numFmtId="1" fontId="5" fillId="0" borderId="599" xfId="0" applyNumberFormat="1" applyFont="1" applyBorder="1" applyAlignment="1">
      <alignment horizontal="center" vertical="center" wrapText="1"/>
    </xf>
    <xf numFmtId="1" fontId="5" fillId="0" borderId="597" xfId="0" applyNumberFormat="1" applyFont="1" applyBorder="1" applyAlignment="1" applyProtection="1">
      <alignment horizontal="center" vertical="center" wrapText="1"/>
      <protection hidden="1"/>
    </xf>
    <xf numFmtId="1" fontId="5" fillId="0" borderId="599" xfId="0" applyNumberFormat="1" applyFont="1" applyBorder="1" applyAlignment="1" applyProtection="1">
      <alignment horizontal="center" vertical="center" wrapText="1"/>
      <protection hidden="1"/>
    </xf>
    <xf numFmtId="1" fontId="5" fillId="0" borderId="597" xfId="0" applyNumberFormat="1" applyFont="1" applyBorder="1" applyAlignment="1">
      <alignment horizontal="center" vertical="center"/>
    </xf>
    <xf numFmtId="1" fontId="5" fillId="0" borderId="599" xfId="0" applyNumberFormat="1" applyFont="1" applyBorder="1" applyAlignment="1">
      <alignment horizontal="center" vertical="center"/>
    </xf>
    <xf numFmtId="1" fontId="5" fillId="0" borderId="598" xfId="0" applyNumberFormat="1" applyFont="1" applyBorder="1" applyAlignment="1">
      <alignment horizontal="center" vertical="center"/>
    </xf>
    <xf numFmtId="1" fontId="5" fillId="0" borderId="598" xfId="0" applyNumberFormat="1" applyFont="1" applyBorder="1" applyAlignment="1" applyProtection="1">
      <alignment horizontal="center" vertical="center" wrapText="1"/>
      <protection hidden="1"/>
    </xf>
    <xf numFmtId="1" fontId="5" fillId="0" borderId="583" xfId="0" applyNumberFormat="1" applyFont="1" applyBorder="1" applyAlignment="1">
      <alignment horizontal="center" vertical="center"/>
    </xf>
    <xf numFmtId="1" fontId="5" fillId="0" borderId="584" xfId="0" applyNumberFormat="1" applyFont="1" applyBorder="1" applyAlignment="1">
      <alignment horizontal="center" vertical="center"/>
    </xf>
    <xf numFmtId="1" fontId="5" fillId="0" borderId="606" xfId="0" applyNumberFormat="1" applyFont="1" applyBorder="1" applyAlignment="1">
      <alignment horizontal="center" vertical="center"/>
    </xf>
    <xf numFmtId="1" fontId="5" fillId="0" borderId="593" xfId="0" applyNumberFormat="1" applyFont="1" applyBorder="1" applyAlignment="1">
      <alignment horizontal="center" vertical="center" wrapText="1"/>
    </xf>
    <xf numFmtId="1" fontId="5" fillId="0" borderId="583" xfId="0" applyNumberFormat="1" applyFont="1" applyBorder="1" applyAlignment="1" applyProtection="1">
      <alignment horizontal="center" vertical="center" wrapText="1"/>
      <protection hidden="1"/>
    </xf>
    <xf numFmtId="1" fontId="5" fillId="0" borderId="584" xfId="0" applyNumberFormat="1" applyFont="1" applyBorder="1" applyAlignment="1" applyProtection="1">
      <alignment horizontal="center" vertical="center" wrapText="1"/>
      <protection hidden="1"/>
    </xf>
    <xf numFmtId="1" fontId="5" fillId="0" borderId="622" xfId="0" applyNumberFormat="1" applyFont="1" applyBorder="1" applyAlignment="1" applyProtection="1">
      <alignment horizontal="center" vertical="center" wrapText="1"/>
      <protection hidden="1"/>
    </xf>
    <xf numFmtId="1" fontId="5" fillId="0" borderId="628" xfId="0" applyNumberFormat="1" applyFont="1" applyBorder="1" applyAlignment="1" applyProtection="1">
      <alignment horizontal="left" vertical="center" wrapText="1"/>
      <protection hidden="1"/>
    </xf>
    <xf numFmtId="1" fontId="5" fillId="0" borderId="623" xfId="0" applyNumberFormat="1" applyFont="1" applyBorder="1" applyAlignment="1" applyProtection="1">
      <alignment horizontal="center" vertical="center" wrapText="1"/>
      <protection hidden="1"/>
    </xf>
    <xf numFmtId="1" fontId="5" fillId="0" borderId="635" xfId="0" applyNumberFormat="1" applyFont="1" applyBorder="1" applyAlignment="1" applyProtection="1">
      <alignment horizontal="center" vertical="center" wrapText="1"/>
      <protection hidden="1"/>
    </xf>
    <xf numFmtId="1" fontId="5" fillId="0" borderId="635" xfId="0" applyNumberFormat="1" applyFont="1" applyBorder="1" applyAlignment="1">
      <alignment horizontal="center" vertical="center" wrapText="1"/>
    </xf>
    <xf numFmtId="1" fontId="5" fillId="0" borderId="639" xfId="0" applyNumberFormat="1" applyFont="1" applyBorder="1" applyAlignment="1">
      <alignment horizontal="center" vertical="center" wrapText="1"/>
    </xf>
    <xf numFmtId="1" fontId="5" fillId="0" borderId="635" xfId="0" applyNumberFormat="1" applyFont="1" applyBorder="1" applyAlignment="1">
      <alignment horizontal="center" vertical="center"/>
    </xf>
    <xf numFmtId="1" fontId="5" fillId="0" borderId="639" xfId="0" applyNumberFormat="1" applyFont="1" applyBorder="1" applyAlignment="1">
      <alignment horizontal="center" vertical="center"/>
    </xf>
    <xf numFmtId="1" fontId="5" fillId="0" borderId="616" xfId="0" applyNumberFormat="1" applyFont="1" applyBorder="1" applyAlignment="1">
      <alignment horizontal="left" vertical="center" wrapText="1"/>
    </xf>
    <xf numFmtId="1" fontId="5" fillId="0" borderId="619" xfId="0" applyNumberFormat="1" applyFont="1" applyBorder="1" applyAlignment="1">
      <alignment horizontal="left" vertical="center" wrapText="1"/>
    </xf>
    <xf numFmtId="1" fontId="5" fillId="0" borderId="533" xfId="0" applyNumberFormat="1" applyFont="1" applyBorder="1" applyAlignment="1">
      <alignment horizontal="center" vertical="center" wrapText="1"/>
    </xf>
    <xf numFmtId="1" fontId="5" fillId="0" borderId="534" xfId="0" applyNumberFormat="1" applyFont="1" applyBorder="1" applyAlignment="1">
      <alignment horizontal="center" vertical="center" wrapText="1"/>
    </xf>
    <xf numFmtId="1" fontId="5" fillId="0" borderId="535" xfId="0" applyNumberFormat="1" applyFont="1" applyBorder="1" applyAlignment="1">
      <alignment horizontal="center" vertical="center" wrapText="1"/>
    </xf>
    <xf numFmtId="1" fontId="5" fillId="0" borderId="536" xfId="0" applyNumberFormat="1" applyFont="1" applyBorder="1" applyAlignment="1">
      <alignment horizontal="center" vertical="center" wrapText="1"/>
    </xf>
    <xf numFmtId="0" fontId="8" fillId="5" borderId="534" xfId="0" applyFont="1" applyFill="1" applyBorder="1" applyAlignment="1">
      <alignment horizontal="center" vertical="center"/>
    </xf>
    <xf numFmtId="0" fontId="8" fillId="5" borderId="536" xfId="0" applyFont="1" applyFill="1" applyBorder="1" applyAlignment="1">
      <alignment horizontal="center" vertical="center"/>
    </xf>
    <xf numFmtId="0" fontId="8" fillId="5" borderId="535" xfId="0" applyFont="1" applyFill="1" applyBorder="1" applyAlignment="1">
      <alignment horizontal="center" vertical="center"/>
    </xf>
    <xf numFmtId="1" fontId="5" fillId="0" borderId="543" xfId="0" applyNumberFormat="1" applyFont="1" applyBorder="1" applyAlignment="1">
      <alignment horizontal="center" vertical="center" wrapText="1"/>
    </xf>
    <xf numFmtId="1" fontId="5" fillId="0" borderId="544" xfId="0" applyNumberFormat="1" applyFont="1" applyBorder="1" applyAlignment="1">
      <alignment horizontal="center" vertical="center" wrapText="1"/>
    </xf>
    <xf numFmtId="1" fontId="5" fillId="0" borderId="545" xfId="0" applyNumberFormat="1" applyFont="1" applyBorder="1" applyAlignment="1">
      <alignment horizontal="center" vertical="center" wrapText="1"/>
    </xf>
    <xf numFmtId="1" fontId="5" fillId="0" borderId="543" xfId="0" applyNumberFormat="1" applyFont="1" applyBorder="1" applyAlignment="1" applyProtection="1">
      <alignment horizontal="center" vertical="center" wrapText="1"/>
      <protection hidden="1"/>
    </xf>
    <xf numFmtId="1" fontId="5" fillId="0" borderId="545" xfId="0" applyNumberFormat="1" applyFont="1" applyBorder="1" applyAlignment="1" applyProtection="1">
      <alignment horizontal="center" vertical="center" wrapText="1"/>
      <protection hidden="1"/>
    </xf>
    <xf numFmtId="1" fontId="5" fillId="0" borderId="543" xfId="0" applyNumberFormat="1" applyFont="1" applyBorder="1" applyAlignment="1">
      <alignment horizontal="center" vertical="center"/>
    </xf>
    <xf numFmtId="1" fontId="5" fillId="0" borderId="545" xfId="0" applyNumberFormat="1" applyFont="1" applyBorder="1" applyAlignment="1">
      <alignment horizontal="center" vertical="center"/>
    </xf>
    <xf numFmtId="1" fontId="5" fillId="0" borderId="544" xfId="0" applyNumberFormat="1" applyFont="1" applyBorder="1" applyAlignment="1">
      <alignment horizontal="center" vertical="center"/>
    </xf>
    <xf numFmtId="1" fontId="5" fillId="0" borderId="544" xfId="0" applyNumberFormat="1" applyFont="1" applyBorder="1" applyAlignment="1" applyProtection="1">
      <alignment horizontal="center" vertical="center" wrapText="1"/>
      <protection hidden="1"/>
    </xf>
    <xf numFmtId="1" fontId="5" fillId="0" borderId="515" xfId="0" applyNumberFormat="1" applyFont="1" applyBorder="1" applyAlignment="1">
      <alignment horizontal="center" vertical="center" wrapText="1"/>
    </xf>
    <xf numFmtId="1" fontId="5" fillId="0" borderId="514" xfId="0" applyNumberFormat="1" applyFont="1" applyBorder="1" applyAlignment="1" applyProtection="1">
      <alignment horizontal="center" vertical="center" wrapText="1"/>
      <protection hidden="1"/>
    </xf>
    <xf numFmtId="1" fontId="5" fillId="0" borderId="503" xfId="0" applyNumberFormat="1" applyFont="1" applyBorder="1" applyAlignment="1" applyProtection="1">
      <alignment horizontal="center" vertical="center" wrapText="1"/>
      <protection hidden="1"/>
    </xf>
    <xf numFmtId="1" fontId="5" fillId="0" borderId="515" xfId="0" applyNumberFormat="1" applyFont="1" applyBorder="1" applyAlignment="1" applyProtection="1">
      <alignment horizontal="center" vertical="center" wrapText="1"/>
      <protection hidden="1"/>
    </xf>
    <xf numFmtId="1" fontId="5" fillId="0" borderId="565" xfId="0" applyNumberFormat="1" applyFont="1" applyBorder="1" applyAlignment="1" applyProtection="1">
      <alignment horizontal="left" vertical="center" wrapText="1"/>
      <protection hidden="1"/>
    </xf>
    <xf numFmtId="1" fontId="5" fillId="0" borderId="511" xfId="0" applyNumberFormat="1" applyFont="1" applyBorder="1" applyAlignment="1" applyProtection="1">
      <alignment horizontal="center" vertical="center" wrapText="1"/>
      <protection hidden="1"/>
    </xf>
    <xf numFmtId="1" fontId="5" fillId="0" borderId="575" xfId="0" applyNumberFormat="1" applyFont="1" applyBorder="1" applyAlignment="1">
      <alignment horizontal="left" vertical="center" wrapText="1"/>
    </xf>
    <xf numFmtId="1" fontId="5" fillId="0" borderId="558" xfId="0" applyNumberFormat="1" applyFont="1" applyBorder="1" applyAlignment="1">
      <alignment horizontal="left" vertical="center" wrapText="1"/>
    </xf>
    <xf numFmtId="1" fontId="5" fillId="0" borderId="635" xfId="0" applyNumberFormat="1" applyFont="1" applyBorder="1" applyAlignment="1">
      <alignment horizontal="left" vertical="center" wrapText="1"/>
    </xf>
    <xf numFmtId="1" fontId="5" fillId="0" borderId="584" xfId="0" applyNumberFormat="1" applyFont="1" applyBorder="1" applyAlignment="1">
      <alignment horizontal="left" vertical="center" wrapText="1"/>
    </xf>
    <xf numFmtId="1" fontId="5" fillId="0" borderId="645" xfId="0" applyNumberFormat="1" applyFont="1" applyBorder="1" applyAlignment="1">
      <alignment horizontal="center" vertical="center" wrapText="1"/>
    </xf>
    <xf numFmtId="1" fontId="5" fillId="0" borderId="646" xfId="0" applyNumberFormat="1" applyFont="1" applyBorder="1" applyAlignment="1">
      <alignment horizontal="center" vertical="center" wrapText="1"/>
    </xf>
    <xf numFmtId="1" fontId="5" fillId="0" borderId="647" xfId="0" applyNumberFormat="1" applyFont="1" applyBorder="1" applyAlignment="1">
      <alignment horizontal="center" vertical="center" wrapText="1"/>
    </xf>
    <xf numFmtId="1" fontId="5" fillId="0" borderId="648" xfId="0" applyNumberFormat="1" applyFont="1" applyBorder="1" applyAlignment="1">
      <alignment horizontal="center" vertical="center" wrapText="1"/>
    </xf>
    <xf numFmtId="0" fontId="8" fillId="5" borderId="646" xfId="0" applyFont="1" applyFill="1" applyBorder="1" applyAlignment="1">
      <alignment horizontal="center" vertical="center"/>
    </xf>
    <xf numFmtId="0" fontId="8" fillId="5" borderId="648" xfId="0" applyFont="1" applyFill="1" applyBorder="1" applyAlignment="1">
      <alignment horizontal="center" vertical="center"/>
    </xf>
    <xf numFmtId="0" fontId="8" fillId="5" borderId="647" xfId="0" applyFont="1" applyFill="1" applyBorder="1" applyAlignment="1">
      <alignment horizontal="center" vertical="center"/>
    </xf>
    <xf numFmtId="1" fontId="5" fillId="0" borderId="660" xfId="0" applyNumberFormat="1" applyFont="1" applyBorder="1" applyAlignment="1">
      <alignment horizontal="center" vertical="center" wrapText="1"/>
    </xf>
    <xf numFmtId="1" fontId="5" fillId="0" borderId="661" xfId="0" applyNumberFormat="1" applyFont="1" applyBorder="1" applyAlignment="1">
      <alignment horizontal="center" vertical="center" wrapText="1"/>
    </xf>
    <xf numFmtId="1" fontId="5" fillId="0" borderId="662" xfId="0" applyNumberFormat="1" applyFont="1" applyBorder="1" applyAlignment="1">
      <alignment horizontal="center" vertical="center" wrapText="1"/>
    </xf>
    <xf numFmtId="1" fontId="5" fillId="0" borderId="660" xfId="0" applyNumberFormat="1" applyFont="1" applyBorder="1" applyAlignment="1" applyProtection="1">
      <alignment horizontal="center" vertical="center" wrapText="1"/>
      <protection hidden="1"/>
    </xf>
    <xf numFmtId="1" fontId="5" fillId="0" borderId="662" xfId="0" applyNumberFormat="1" applyFont="1" applyBorder="1" applyAlignment="1" applyProtection="1">
      <alignment horizontal="center" vertical="center" wrapText="1"/>
      <protection hidden="1"/>
    </xf>
    <xf numFmtId="1" fontId="5" fillId="0" borderId="660" xfId="0" applyNumberFormat="1" applyFont="1" applyBorder="1" applyAlignment="1">
      <alignment horizontal="center" vertical="center"/>
    </xf>
    <xf numFmtId="1" fontId="5" fillId="0" borderId="662" xfId="0" applyNumberFormat="1" applyFont="1" applyBorder="1" applyAlignment="1">
      <alignment horizontal="center" vertical="center"/>
    </xf>
    <xf numFmtId="1" fontId="5" fillId="0" borderId="661" xfId="0" applyNumberFormat="1" applyFont="1" applyBorder="1" applyAlignment="1">
      <alignment horizontal="center" vertical="center"/>
    </xf>
    <xf numFmtId="1" fontId="5" fillId="0" borderId="661" xfId="0" applyNumberFormat="1" applyFont="1" applyBorder="1" applyAlignment="1" applyProtection="1">
      <alignment horizontal="center" vertical="center" wrapText="1"/>
      <protection hidden="1"/>
    </xf>
    <xf numFmtId="1" fontId="5" fillId="0" borderId="646" xfId="0" applyNumberFormat="1" applyFont="1" applyBorder="1" applyAlignment="1">
      <alignment horizontal="center" vertical="center"/>
    </xf>
    <xf numFmtId="1" fontId="5" fillId="0" borderId="647" xfId="0" applyNumberFormat="1" applyFont="1" applyBorder="1" applyAlignment="1">
      <alignment horizontal="center" vertical="center"/>
    </xf>
    <xf numFmtId="1" fontId="5" fillId="0" borderId="669" xfId="0" applyNumberFormat="1" applyFont="1" applyBorder="1" applyAlignment="1">
      <alignment horizontal="center" vertical="center"/>
    </xf>
    <xf numFmtId="1" fontId="5" fillId="0" borderId="656" xfId="0" applyNumberFormat="1" applyFont="1" applyBorder="1" applyAlignment="1">
      <alignment horizontal="center" vertical="center" wrapText="1"/>
    </xf>
    <xf numFmtId="1" fontId="5" fillId="0" borderId="646" xfId="0" applyNumberFormat="1" applyFont="1" applyBorder="1" applyAlignment="1" applyProtection="1">
      <alignment horizontal="center" vertical="center" wrapText="1"/>
      <protection hidden="1"/>
    </xf>
    <xf numFmtId="1" fontId="5" fillId="0" borderId="647" xfId="0" applyNumberFormat="1" applyFont="1" applyBorder="1" applyAlignment="1" applyProtection="1">
      <alignment horizontal="center" vertical="center" wrapText="1"/>
      <protection hidden="1"/>
    </xf>
    <xf numFmtId="1" fontId="5" fillId="0" borderId="681" xfId="0" applyNumberFormat="1" applyFont="1" applyBorder="1" applyAlignment="1" applyProtection="1">
      <alignment horizontal="center" vertical="center" wrapText="1"/>
      <protection hidden="1"/>
    </xf>
    <xf numFmtId="1" fontId="5" fillId="0" borderId="644" xfId="0" applyNumberFormat="1" applyFont="1" applyBorder="1" applyAlignment="1" applyProtection="1">
      <alignment horizontal="left" vertical="center" wrapText="1"/>
      <protection hidden="1"/>
    </xf>
    <xf numFmtId="1" fontId="5" fillId="0" borderId="682" xfId="0" applyNumberFormat="1" applyFont="1" applyBorder="1" applyAlignment="1" applyProtection="1">
      <alignment horizontal="center" vertical="center" wrapText="1"/>
      <protection hidden="1"/>
    </xf>
    <xf numFmtId="1" fontId="5" fillId="0" borderId="692" xfId="0" applyNumberFormat="1" applyFont="1" applyBorder="1" applyAlignment="1" applyProtection="1">
      <alignment horizontal="center" vertical="center" wrapText="1"/>
      <protection hidden="1"/>
    </xf>
    <xf numFmtId="1" fontId="5" fillId="0" borderId="692" xfId="0" applyNumberFormat="1" applyFont="1" applyBorder="1" applyAlignment="1">
      <alignment horizontal="center" vertical="center" wrapText="1"/>
    </xf>
    <xf numFmtId="1" fontId="5" fillId="0" borderId="698" xfId="0" applyNumberFormat="1" applyFont="1" applyBorder="1" applyAlignment="1">
      <alignment horizontal="center" vertical="center" wrapText="1"/>
    </xf>
    <xf numFmtId="1" fontId="5" fillId="0" borderId="692" xfId="0" applyNumberFormat="1" applyFont="1" applyBorder="1" applyAlignment="1">
      <alignment horizontal="center" vertical="center"/>
    </xf>
    <xf numFmtId="1" fontId="5" fillId="0" borderId="698" xfId="0" applyNumberFormat="1" applyFont="1" applyBorder="1" applyAlignment="1">
      <alignment horizontal="center" vertical="center"/>
    </xf>
    <xf numFmtId="1" fontId="5" fillId="0" borderId="703" xfId="0" applyNumberFormat="1" applyFont="1" applyBorder="1" applyAlignment="1">
      <alignment horizontal="left" vertical="center" wrapText="1"/>
    </xf>
    <xf numFmtId="1" fontId="5" fillId="0" borderId="704" xfId="0" applyNumberFormat="1" applyFont="1" applyBorder="1" applyAlignment="1">
      <alignment horizontal="left" vertical="center" wrapText="1"/>
    </xf>
    <xf numFmtId="1" fontId="5" fillId="0" borderId="692" xfId="0" applyNumberFormat="1" applyFont="1" applyBorder="1" applyAlignment="1">
      <alignment horizontal="left" vertical="center" wrapText="1"/>
    </xf>
    <xf numFmtId="1" fontId="5" fillId="0" borderId="647" xfId="0" applyNumberFormat="1" applyFont="1" applyBorder="1" applyAlignment="1">
      <alignment horizontal="left" vertical="center" wrapText="1"/>
    </xf>
    <xf numFmtId="1" fontId="5" fillId="0" borderId="714" xfId="0" applyNumberFormat="1" applyFont="1" applyBorder="1" applyAlignment="1">
      <alignment horizontal="center" vertical="center" wrapText="1"/>
    </xf>
    <xf numFmtId="1" fontId="5" fillId="0" borderId="715" xfId="0" applyNumberFormat="1" applyFont="1" applyBorder="1" applyAlignment="1">
      <alignment horizontal="center" vertical="center" wrapText="1"/>
    </xf>
    <xf numFmtId="1" fontId="5" fillId="0" borderId="716" xfId="0" applyNumberFormat="1" applyFont="1" applyBorder="1" applyAlignment="1">
      <alignment horizontal="center" vertical="center" wrapText="1"/>
    </xf>
    <xf numFmtId="1" fontId="5" fillId="0" borderId="717" xfId="0" applyNumberFormat="1" applyFont="1" applyBorder="1" applyAlignment="1">
      <alignment horizontal="center" vertical="center" wrapText="1"/>
    </xf>
    <xf numFmtId="0" fontId="8" fillId="5" borderId="715" xfId="0" applyFont="1" applyFill="1" applyBorder="1" applyAlignment="1">
      <alignment horizontal="center" vertical="center"/>
    </xf>
    <xf numFmtId="0" fontId="8" fillId="5" borderId="717" xfId="0" applyFont="1" applyFill="1" applyBorder="1" applyAlignment="1">
      <alignment horizontal="center" vertical="center"/>
    </xf>
    <xf numFmtId="0" fontId="8" fillId="5" borderId="716" xfId="0" applyFont="1" applyFill="1" applyBorder="1" applyAlignment="1">
      <alignment horizontal="center" vertical="center"/>
    </xf>
    <xf numFmtId="1" fontId="5" fillId="0" borderId="730" xfId="0" applyNumberFormat="1" applyFont="1" applyBorder="1" applyAlignment="1">
      <alignment horizontal="center" vertical="center" wrapText="1"/>
    </xf>
    <xf numFmtId="1" fontId="5" fillId="0" borderId="731" xfId="0" applyNumberFormat="1" applyFont="1" applyBorder="1" applyAlignment="1">
      <alignment horizontal="center" vertical="center" wrapText="1"/>
    </xf>
    <xf numFmtId="1" fontId="5" fillId="0" borderId="732" xfId="0" applyNumberFormat="1" applyFont="1" applyBorder="1" applyAlignment="1">
      <alignment horizontal="center" vertical="center" wrapText="1"/>
    </xf>
    <xf numFmtId="1" fontId="5" fillId="0" borderId="730" xfId="0" applyNumberFormat="1" applyFont="1" applyBorder="1" applyAlignment="1" applyProtection="1">
      <alignment horizontal="center" vertical="center" wrapText="1"/>
      <protection hidden="1"/>
    </xf>
    <xf numFmtId="1" fontId="5" fillId="0" borderId="732" xfId="0" applyNumberFormat="1" applyFont="1" applyBorder="1" applyAlignment="1" applyProtection="1">
      <alignment horizontal="center" vertical="center" wrapText="1"/>
      <protection hidden="1"/>
    </xf>
    <xf numFmtId="1" fontId="5" fillId="0" borderId="730" xfId="0" applyNumberFormat="1" applyFont="1" applyBorder="1" applyAlignment="1">
      <alignment horizontal="center" vertical="center"/>
    </xf>
    <xf numFmtId="1" fontId="5" fillId="0" borderId="732" xfId="0" applyNumberFormat="1" applyFont="1" applyBorder="1" applyAlignment="1">
      <alignment horizontal="center" vertical="center"/>
    </xf>
    <xf numFmtId="1" fontId="5" fillId="0" borderId="731" xfId="0" applyNumberFormat="1" applyFont="1" applyBorder="1" applyAlignment="1">
      <alignment horizontal="center" vertical="center"/>
    </xf>
    <xf numFmtId="1" fontId="5" fillId="0" borderId="731" xfId="0" applyNumberFormat="1" applyFont="1" applyBorder="1" applyAlignment="1" applyProtection="1">
      <alignment horizontal="center" vertical="center" wrapText="1"/>
      <protection hidden="1"/>
    </xf>
    <xf numFmtId="1" fontId="5" fillId="0" borderId="715" xfId="0" applyNumberFormat="1" applyFont="1" applyBorder="1" applyAlignment="1">
      <alignment horizontal="center" vertical="center"/>
    </xf>
    <xf numFmtId="1" fontId="5" fillId="0" borderId="716" xfId="0" applyNumberFormat="1" applyFont="1" applyBorder="1" applyAlignment="1">
      <alignment horizontal="center" vertical="center"/>
    </xf>
    <xf numFmtId="1" fontId="5" fillId="0" borderId="739" xfId="0" applyNumberFormat="1" applyFont="1" applyBorder="1" applyAlignment="1">
      <alignment horizontal="center" vertical="center"/>
    </xf>
    <xf numFmtId="1" fontId="5" fillId="0" borderId="726" xfId="0" applyNumberFormat="1" applyFont="1" applyBorder="1" applyAlignment="1">
      <alignment horizontal="center" vertical="center" wrapText="1"/>
    </xf>
    <xf numFmtId="1" fontId="5" fillId="0" borderId="715" xfId="0" applyNumberFormat="1" applyFont="1" applyBorder="1" applyAlignment="1" applyProtection="1">
      <alignment horizontal="center" vertical="center" wrapText="1"/>
      <protection hidden="1"/>
    </xf>
    <xf numFmtId="1" fontId="5" fillId="0" borderId="716" xfId="0" applyNumberFormat="1" applyFont="1" applyBorder="1" applyAlignment="1" applyProtection="1">
      <alignment horizontal="center" vertical="center" wrapText="1"/>
      <protection hidden="1"/>
    </xf>
    <xf numFmtId="1" fontId="5" fillId="0" borderId="726" xfId="0" applyNumberFormat="1" applyFont="1" applyBorder="1" applyAlignment="1" applyProtection="1">
      <alignment horizontal="center" vertical="center" wrapText="1"/>
      <protection hidden="1"/>
    </xf>
    <xf numFmtId="1" fontId="5" fillId="0" borderId="758" xfId="0" applyNumberFormat="1" applyFont="1" applyBorder="1" applyAlignment="1" applyProtection="1">
      <alignment horizontal="left" vertical="center" wrapText="1"/>
      <protection hidden="1"/>
    </xf>
    <xf numFmtId="1" fontId="5" fillId="0" borderId="755" xfId="0" applyNumberFormat="1" applyFont="1" applyBorder="1" applyAlignment="1" applyProtection="1">
      <alignment horizontal="center" vertical="center" wrapText="1"/>
      <protection hidden="1"/>
    </xf>
    <xf numFmtId="1" fontId="5" fillId="0" borderId="765" xfId="0" applyNumberFormat="1" applyFont="1" applyBorder="1" applyAlignment="1" applyProtection="1">
      <alignment horizontal="center" vertical="center" wrapText="1"/>
      <protection hidden="1"/>
    </xf>
    <xf numFmtId="1" fontId="5" fillId="0" borderId="765" xfId="0" applyNumberFormat="1" applyFont="1" applyBorder="1" applyAlignment="1">
      <alignment horizontal="center" vertical="center" wrapText="1"/>
    </xf>
    <xf numFmtId="1" fontId="5" fillId="0" borderId="770" xfId="0" applyNumberFormat="1" applyFont="1" applyBorder="1" applyAlignment="1">
      <alignment horizontal="center" vertical="center" wrapText="1"/>
    </xf>
    <xf numFmtId="1" fontId="5" fillId="0" borderId="765" xfId="0" applyNumberFormat="1" applyFont="1" applyBorder="1" applyAlignment="1">
      <alignment horizontal="center" vertical="center"/>
    </xf>
    <xf numFmtId="1" fontId="5" fillId="0" borderId="770" xfId="0" applyNumberFormat="1" applyFont="1" applyBorder="1" applyAlignment="1">
      <alignment horizontal="center" vertical="center"/>
    </xf>
    <xf numFmtId="1" fontId="5" fillId="0" borderId="777" xfId="0" applyNumberFormat="1" applyFont="1" applyBorder="1" applyAlignment="1">
      <alignment horizontal="left" vertical="center" wrapText="1"/>
    </xf>
    <xf numFmtId="1" fontId="5" fillId="0" borderId="778" xfId="0" applyNumberFormat="1" applyFont="1" applyBorder="1" applyAlignment="1">
      <alignment horizontal="left" vertical="center" wrapText="1"/>
    </xf>
    <xf numFmtId="1" fontId="5" fillId="0" borderId="765" xfId="0" applyNumberFormat="1" applyFont="1" applyBorder="1" applyAlignment="1">
      <alignment horizontal="left" vertical="center" wrapText="1"/>
    </xf>
    <xf numFmtId="1" fontId="5" fillId="0" borderId="716" xfId="0" applyNumberFormat="1" applyFont="1" applyBorder="1" applyAlignment="1">
      <alignment horizontal="left" vertical="center" wrapText="1"/>
    </xf>
    <xf numFmtId="1" fontId="5" fillId="0" borderId="786" xfId="0" applyNumberFormat="1" applyFont="1" applyBorder="1" applyAlignment="1">
      <alignment horizontal="center" vertical="center" wrapText="1"/>
    </xf>
    <xf numFmtId="1" fontId="5" fillId="0" borderId="787" xfId="0" applyNumberFormat="1" applyFont="1" applyBorder="1" applyAlignment="1">
      <alignment horizontal="center" vertical="center" wrapText="1"/>
    </xf>
    <xf numFmtId="1" fontId="5" fillId="0" borderId="788" xfId="0" applyNumberFormat="1" applyFont="1" applyBorder="1" applyAlignment="1">
      <alignment horizontal="center" vertical="center" wrapText="1"/>
    </xf>
    <xf numFmtId="1" fontId="5" fillId="0" borderId="789" xfId="0" applyNumberFormat="1" applyFont="1" applyBorder="1" applyAlignment="1">
      <alignment horizontal="center" vertical="center" wrapText="1"/>
    </xf>
    <xf numFmtId="0" fontId="8" fillId="5" borderId="787" xfId="0" applyFont="1" applyFill="1" applyBorder="1" applyAlignment="1">
      <alignment horizontal="center" vertical="center"/>
    </xf>
    <xf numFmtId="0" fontId="8" fillId="5" borderId="789" xfId="0" applyFont="1" applyFill="1" applyBorder="1" applyAlignment="1">
      <alignment horizontal="center" vertical="center"/>
    </xf>
    <xf numFmtId="0" fontId="8" fillId="5" borderId="788" xfId="0" applyFont="1" applyFill="1" applyBorder="1" applyAlignment="1">
      <alignment horizontal="center" vertical="center"/>
    </xf>
    <xf numFmtId="1" fontId="5" fillId="0" borderId="801" xfId="0" applyNumberFormat="1" applyFont="1" applyBorder="1" applyAlignment="1">
      <alignment horizontal="center" vertical="center" wrapText="1"/>
    </xf>
    <xf numFmtId="1" fontId="5" fillId="0" borderId="802" xfId="0" applyNumberFormat="1" applyFont="1" applyBorder="1" applyAlignment="1">
      <alignment horizontal="center" vertical="center" wrapText="1"/>
    </xf>
    <xf numFmtId="1" fontId="5" fillId="0" borderId="803" xfId="0" applyNumberFormat="1" applyFont="1" applyBorder="1" applyAlignment="1">
      <alignment horizontal="center" vertical="center" wrapText="1"/>
    </xf>
    <xf numFmtId="1" fontId="5" fillId="0" borderId="801" xfId="0" applyNumberFormat="1" applyFont="1" applyBorder="1" applyAlignment="1" applyProtection="1">
      <alignment horizontal="center" vertical="center" wrapText="1"/>
      <protection hidden="1"/>
    </xf>
    <xf numFmtId="1" fontId="5" fillId="0" borderId="803" xfId="0" applyNumberFormat="1" applyFont="1" applyBorder="1" applyAlignment="1" applyProtection="1">
      <alignment horizontal="center" vertical="center" wrapText="1"/>
      <protection hidden="1"/>
    </xf>
    <xf numFmtId="1" fontId="5" fillId="0" borderId="801" xfId="0" applyNumberFormat="1" applyFont="1" applyBorder="1" applyAlignment="1">
      <alignment horizontal="center" vertical="center"/>
    </xf>
    <xf numFmtId="1" fontId="5" fillId="0" borderId="803" xfId="0" applyNumberFormat="1" applyFont="1" applyBorder="1" applyAlignment="1">
      <alignment horizontal="center" vertical="center"/>
    </xf>
    <xf numFmtId="1" fontId="5" fillId="0" borderId="789" xfId="0" applyNumberFormat="1" applyFont="1" applyBorder="1" applyAlignment="1">
      <alignment horizontal="center" vertical="center"/>
    </xf>
    <xf numFmtId="1" fontId="5" fillId="0" borderId="802" xfId="0" applyNumberFormat="1" applyFont="1" applyBorder="1" applyAlignment="1">
      <alignment horizontal="center" vertical="center"/>
    </xf>
    <xf numFmtId="1" fontId="6" fillId="2" borderId="789" xfId="0" applyNumberFormat="1" applyFont="1" applyFill="1" applyBorder="1" applyAlignment="1" applyProtection="1">
      <alignment horizontal="left" wrapText="1"/>
      <protection hidden="1"/>
    </xf>
    <xf numFmtId="1" fontId="5" fillId="0" borderId="789" xfId="0" applyNumberFormat="1" applyFont="1" applyBorder="1" applyAlignment="1" applyProtection="1">
      <alignment horizontal="center" vertical="center" wrapText="1"/>
      <protection hidden="1"/>
    </xf>
    <xf numFmtId="1" fontId="5" fillId="0" borderId="802" xfId="0" applyNumberFormat="1" applyFont="1" applyBorder="1" applyAlignment="1" applyProtection="1">
      <alignment horizontal="center" vertical="center" wrapText="1"/>
      <protection hidden="1"/>
    </xf>
    <xf numFmtId="1" fontId="5" fillId="0" borderId="787" xfId="0" applyNumberFormat="1" applyFont="1" applyBorder="1" applyAlignment="1">
      <alignment horizontal="center" vertical="center"/>
    </xf>
    <xf numFmtId="1" fontId="5" fillId="0" borderId="788" xfId="0" applyNumberFormat="1" applyFont="1" applyBorder="1" applyAlignment="1">
      <alignment horizontal="center" vertical="center"/>
    </xf>
    <xf numFmtId="1" fontId="5" fillId="0" borderId="810" xfId="0" applyNumberFormat="1" applyFont="1" applyBorder="1" applyAlignment="1">
      <alignment horizontal="center" vertical="center"/>
    </xf>
    <xf numFmtId="1" fontId="5" fillId="0" borderId="797" xfId="0" applyNumberFormat="1" applyFont="1" applyBorder="1" applyAlignment="1">
      <alignment horizontal="center" vertical="center" wrapText="1"/>
    </xf>
    <xf numFmtId="1" fontId="5" fillId="0" borderId="787" xfId="0" applyNumberFormat="1" applyFont="1" applyBorder="1" applyAlignment="1" applyProtection="1">
      <alignment horizontal="center" vertical="center" wrapText="1"/>
      <protection hidden="1"/>
    </xf>
    <xf numFmtId="1" fontId="5" fillId="0" borderId="788" xfId="0" applyNumberFormat="1" applyFont="1" applyBorder="1" applyAlignment="1" applyProtection="1">
      <alignment horizontal="center" vertical="center" wrapText="1"/>
      <protection hidden="1"/>
    </xf>
    <xf numFmtId="1" fontId="5" fillId="0" borderId="826" xfId="0" applyNumberFormat="1" applyFont="1" applyBorder="1" applyAlignment="1" applyProtection="1">
      <alignment horizontal="center" vertical="center" wrapText="1"/>
      <protection hidden="1"/>
    </xf>
    <xf numFmtId="1" fontId="5" fillId="0" borderId="832" xfId="0" applyNumberFormat="1" applyFont="1" applyBorder="1" applyAlignment="1" applyProtection="1">
      <alignment horizontal="left" vertical="center" wrapText="1"/>
      <protection hidden="1"/>
    </xf>
    <xf numFmtId="1" fontId="5" fillId="0" borderId="827" xfId="0" applyNumberFormat="1" applyFont="1" applyBorder="1" applyAlignment="1" applyProtection="1">
      <alignment horizontal="center" vertical="center" wrapText="1"/>
      <protection hidden="1"/>
    </xf>
    <xf numFmtId="1" fontId="5" fillId="0" borderId="839" xfId="0" applyNumberFormat="1" applyFont="1" applyBorder="1" applyAlignment="1" applyProtection="1">
      <alignment horizontal="center" vertical="center" wrapText="1"/>
      <protection hidden="1"/>
    </xf>
    <xf numFmtId="1" fontId="5" fillId="0" borderId="839" xfId="0" applyNumberFormat="1" applyFont="1" applyBorder="1" applyAlignment="1">
      <alignment horizontal="center" vertical="center" wrapText="1"/>
    </xf>
    <xf numFmtId="1" fontId="5" fillId="0" borderId="843" xfId="0" applyNumberFormat="1" applyFont="1" applyBorder="1" applyAlignment="1">
      <alignment horizontal="center" vertical="center" wrapText="1"/>
    </xf>
    <xf numFmtId="1" fontId="5" fillId="0" borderId="839" xfId="0" applyNumberFormat="1" applyFont="1" applyBorder="1" applyAlignment="1">
      <alignment horizontal="center" vertical="center"/>
    </xf>
    <xf numFmtId="1" fontId="5" fillId="0" borderId="843" xfId="0" applyNumberFormat="1" applyFont="1" applyBorder="1" applyAlignment="1">
      <alignment horizontal="center" vertical="center"/>
    </xf>
    <xf numFmtId="1" fontId="5" fillId="0" borderId="848" xfId="0" applyNumberFormat="1" applyFont="1" applyBorder="1" applyAlignment="1">
      <alignment horizontal="left" vertical="center" wrapText="1"/>
    </xf>
    <xf numFmtId="1" fontId="5" fillId="0" borderId="849" xfId="0" applyNumberFormat="1" applyFont="1" applyBorder="1" applyAlignment="1">
      <alignment horizontal="left" vertical="center" wrapText="1"/>
    </xf>
    <xf numFmtId="1" fontId="5" fillId="0" borderId="152" xfId="0" applyNumberFormat="1" applyFont="1" applyBorder="1" applyAlignment="1">
      <alignment horizontal="center" vertical="center" wrapText="1"/>
    </xf>
    <xf numFmtId="1" fontId="5" fillId="0" borderId="139" xfId="0" applyNumberFormat="1" applyFont="1" applyBorder="1" applyAlignment="1">
      <alignment horizontal="center" vertical="center" wrapText="1"/>
    </xf>
    <xf numFmtId="1" fontId="5" fillId="0" borderId="190" xfId="0" applyNumberFormat="1" applyFont="1" applyBorder="1" applyAlignment="1">
      <alignment horizontal="center" vertical="center" wrapText="1"/>
    </xf>
    <xf numFmtId="1" fontId="5" fillId="0" borderId="191" xfId="0" applyNumberFormat="1" applyFont="1" applyBorder="1" applyAlignment="1">
      <alignment horizontal="center" vertical="center" wrapText="1"/>
    </xf>
    <xf numFmtId="1" fontId="5" fillId="0" borderId="192" xfId="0" applyNumberFormat="1" applyFont="1" applyBorder="1" applyAlignment="1">
      <alignment horizontal="center" vertical="center" wrapText="1"/>
    </xf>
    <xf numFmtId="1" fontId="5" fillId="0" borderId="193" xfId="0" applyNumberFormat="1" applyFont="1" applyBorder="1" applyAlignment="1">
      <alignment horizontal="center" vertical="center" wrapText="1"/>
    </xf>
    <xf numFmtId="0" fontId="8" fillId="5" borderId="191" xfId="0" applyFont="1" applyFill="1" applyBorder="1" applyAlignment="1">
      <alignment horizontal="center" vertical="center"/>
    </xf>
    <xf numFmtId="0" fontId="8" fillId="5" borderId="193" xfId="0" applyFont="1" applyFill="1" applyBorder="1" applyAlignment="1">
      <alignment horizontal="center" vertical="center"/>
    </xf>
    <xf numFmtId="0" fontId="8" fillId="5" borderId="192" xfId="0" applyFont="1" applyFill="1" applyBorder="1" applyAlignment="1">
      <alignment horizontal="center" vertical="center"/>
    </xf>
    <xf numFmtId="1" fontId="5" fillId="0" borderId="156" xfId="0" applyNumberFormat="1" applyFont="1" applyBorder="1" applyAlignment="1" applyProtection="1">
      <alignment horizontal="center" vertical="center"/>
      <protection hidden="1"/>
    </xf>
    <xf numFmtId="1" fontId="5" fillId="0" borderId="139" xfId="0" applyNumberFormat="1" applyFont="1" applyBorder="1" applyAlignment="1" applyProtection="1">
      <alignment horizontal="center" vertical="center"/>
      <protection hidden="1"/>
    </xf>
    <xf numFmtId="1" fontId="5" fillId="0" borderId="156" xfId="0" applyNumberFormat="1" applyFont="1" applyBorder="1" applyAlignment="1" applyProtection="1">
      <alignment horizontal="center" vertical="center" wrapText="1"/>
      <protection hidden="1"/>
    </xf>
    <xf numFmtId="1" fontId="5" fillId="0" borderId="139" xfId="0" applyNumberFormat="1" applyFont="1" applyBorder="1" applyAlignment="1" applyProtection="1">
      <alignment horizontal="center" vertical="center" wrapText="1"/>
      <protection hidden="1"/>
    </xf>
    <xf numFmtId="1" fontId="5" fillId="0" borderId="204" xfId="0" applyNumberFormat="1" applyFont="1" applyBorder="1" applyAlignment="1">
      <alignment horizontal="center" vertical="center" wrapText="1"/>
    </xf>
    <xf numFmtId="1" fontId="5" fillId="0" borderId="205" xfId="0" applyNumberFormat="1" applyFont="1" applyBorder="1" applyAlignment="1">
      <alignment horizontal="center" vertical="center" wrapText="1"/>
    </xf>
    <xf numFmtId="1" fontId="5" fillId="0" borderId="203" xfId="0" applyNumberFormat="1" applyFont="1" applyBorder="1" applyAlignment="1" applyProtection="1">
      <alignment horizontal="center" vertical="center" wrapText="1"/>
      <protection hidden="1"/>
    </xf>
    <xf numFmtId="1" fontId="5" fillId="0" borderId="205" xfId="0" applyNumberFormat="1" applyFont="1" applyBorder="1" applyAlignment="1" applyProtection="1">
      <alignment horizontal="center" vertical="center" wrapText="1"/>
      <protection hidden="1"/>
    </xf>
    <xf numFmtId="1" fontId="5" fillId="0" borderId="203" xfId="0" applyNumberFormat="1" applyFont="1" applyBorder="1" applyAlignment="1">
      <alignment horizontal="center" vertical="center"/>
    </xf>
    <xf numFmtId="1" fontId="5" fillId="0" borderId="205" xfId="0" applyNumberFormat="1" applyFont="1" applyBorder="1" applyAlignment="1">
      <alignment horizontal="center" vertical="center"/>
    </xf>
    <xf numFmtId="1" fontId="5" fillId="0" borderId="204" xfId="0" applyNumberFormat="1" applyFont="1" applyBorder="1" applyAlignment="1">
      <alignment horizontal="center" vertical="center"/>
    </xf>
    <xf numFmtId="1" fontId="5" fillId="0" borderId="204" xfId="0" applyNumberFormat="1" applyFont="1" applyBorder="1" applyAlignment="1" applyProtection="1">
      <alignment horizontal="center" vertical="center" wrapText="1"/>
      <protection hidden="1"/>
    </xf>
    <xf numFmtId="1" fontId="5" fillId="0" borderId="169" xfId="0" applyNumberFormat="1" applyFont="1" applyBorder="1" applyAlignment="1">
      <alignment horizontal="center" vertical="center" wrapText="1"/>
    </xf>
    <xf numFmtId="1" fontId="5" fillId="0" borderId="176" xfId="0" applyNumberFormat="1" applyFont="1" applyBorder="1" applyAlignment="1" applyProtection="1">
      <alignment horizontal="center" vertical="center" wrapText="1"/>
      <protection hidden="1"/>
    </xf>
    <xf numFmtId="1" fontId="5" fillId="0" borderId="157" xfId="0" applyNumberFormat="1" applyFont="1" applyBorder="1" applyAlignment="1" applyProtection="1">
      <alignment horizontal="center" vertical="center" wrapText="1"/>
      <protection hidden="1"/>
    </xf>
    <xf numFmtId="1" fontId="5" fillId="0" borderId="169" xfId="0" applyNumberFormat="1" applyFont="1" applyBorder="1" applyAlignment="1" applyProtection="1">
      <alignment horizontal="center" vertical="center" wrapText="1"/>
      <protection hidden="1"/>
    </xf>
    <xf numFmtId="1" fontId="5" fillId="0" borderId="214" xfId="0" applyNumberFormat="1" applyFont="1" applyBorder="1" applyAlignment="1" applyProtection="1">
      <alignment horizontal="left" vertical="center" wrapText="1"/>
      <protection hidden="1"/>
    </xf>
    <xf numFmtId="1" fontId="5" fillId="0" borderId="170" xfId="0" applyNumberFormat="1" applyFont="1" applyBorder="1" applyAlignment="1" applyProtection="1">
      <alignment horizontal="center" vertical="center" wrapText="1"/>
      <protection hidden="1"/>
    </xf>
    <xf numFmtId="1" fontId="5" fillId="0" borderId="231" xfId="0" applyNumberFormat="1" applyFont="1" applyBorder="1" applyAlignment="1">
      <alignment horizontal="left" vertical="center" wrapText="1"/>
    </xf>
    <xf numFmtId="1" fontId="5" fillId="0" borderId="232" xfId="0" applyNumberFormat="1" applyFont="1" applyBorder="1" applyAlignment="1">
      <alignment horizontal="left" vertical="center" wrapText="1"/>
    </xf>
    <xf numFmtId="1" fontId="5" fillId="0" borderId="645" xfId="0" applyNumberFormat="1" applyFont="1" applyBorder="1" applyAlignment="1">
      <alignment horizontal="center" vertical="center"/>
    </xf>
    <xf numFmtId="1" fontId="5" fillId="0" borderId="426" xfId="0" applyNumberFormat="1" applyFont="1" applyBorder="1" applyAlignment="1">
      <alignment horizontal="center" vertical="center"/>
    </xf>
    <xf numFmtId="1" fontId="5" fillId="0" borderId="310" xfId="0" applyNumberFormat="1" applyFont="1" applyBorder="1" applyAlignment="1">
      <alignment horizontal="center" vertical="center" wrapText="1"/>
    </xf>
    <xf numFmtId="1" fontId="5" fillId="0" borderId="839" xfId="0" applyNumberFormat="1" applyFont="1" applyBorder="1" applyAlignment="1">
      <alignment horizontal="left" vertical="center" wrapText="1"/>
    </xf>
    <xf numFmtId="1" fontId="5" fillId="0" borderId="861" xfId="0" applyNumberFormat="1" applyFont="1" applyBorder="1" applyAlignment="1">
      <alignment horizontal="center" vertical="center" wrapText="1"/>
    </xf>
    <xf numFmtId="1" fontId="5" fillId="0" borderId="862" xfId="0" applyNumberFormat="1" applyFont="1" applyBorder="1" applyAlignment="1">
      <alignment horizontal="center" vertical="center" wrapText="1"/>
    </xf>
    <xf numFmtId="1" fontId="5" fillId="0" borderId="863" xfId="0" applyNumberFormat="1" applyFont="1" applyBorder="1" applyAlignment="1">
      <alignment horizontal="center" vertical="center" wrapText="1"/>
    </xf>
    <xf numFmtId="1" fontId="5" fillId="0" borderId="864" xfId="0" applyNumberFormat="1" applyFont="1" applyBorder="1" applyAlignment="1">
      <alignment horizontal="center" vertical="center" wrapText="1"/>
    </xf>
    <xf numFmtId="0" fontId="8" fillId="5" borderId="862" xfId="0" applyFont="1" applyFill="1" applyBorder="1" applyAlignment="1">
      <alignment horizontal="center" vertical="center"/>
    </xf>
    <xf numFmtId="0" fontId="8" fillId="5" borderId="864" xfId="0" applyFont="1" applyFill="1" applyBorder="1" applyAlignment="1">
      <alignment horizontal="center" vertical="center"/>
    </xf>
    <xf numFmtId="0" fontId="8" fillId="5" borderId="863" xfId="0" applyFont="1" applyFill="1" applyBorder="1" applyAlignment="1">
      <alignment horizontal="center" vertical="center"/>
    </xf>
    <xf numFmtId="1" fontId="5" fillId="0" borderId="648" xfId="0" applyNumberFormat="1" applyFont="1" applyBorder="1" applyAlignment="1">
      <alignment horizontal="center" vertical="center"/>
    </xf>
    <xf numFmtId="1" fontId="5" fillId="0" borderId="861" xfId="0" applyNumberFormat="1" applyFont="1" applyBorder="1" applyAlignment="1">
      <alignment horizontal="center" vertical="center"/>
    </xf>
    <xf numFmtId="1" fontId="5" fillId="0" borderId="128" xfId="0" applyNumberFormat="1" applyFont="1" applyBorder="1" applyAlignment="1">
      <alignment horizontal="center" vertical="center" wrapText="1"/>
    </xf>
    <xf numFmtId="1" fontId="5" fillId="0" borderId="310" xfId="0" applyNumberFormat="1" applyFont="1" applyBorder="1" applyAlignment="1" applyProtection="1">
      <alignment horizontal="center" vertical="center"/>
      <protection hidden="1"/>
    </xf>
    <xf numFmtId="1" fontId="5" fillId="0" borderId="310" xfId="0" applyNumberFormat="1" applyFont="1" applyBorder="1" applyAlignment="1" applyProtection="1">
      <alignment horizontal="center" vertical="center" wrapText="1"/>
      <protection hidden="1"/>
    </xf>
    <xf numFmtId="1" fontId="5" fillId="0" borderId="872" xfId="0" applyNumberFormat="1" applyFont="1" applyBorder="1" applyAlignment="1">
      <alignment horizontal="center" vertical="center" wrapText="1"/>
    </xf>
    <xf numFmtId="1" fontId="5" fillId="0" borderId="862" xfId="0" applyNumberFormat="1" applyFont="1" applyBorder="1" applyAlignment="1" applyProtection="1">
      <alignment horizontal="center" vertical="center" wrapText="1"/>
      <protection hidden="1"/>
    </xf>
    <xf numFmtId="1" fontId="5" fillId="0" borderId="863" xfId="0" applyNumberFormat="1" applyFont="1" applyBorder="1" applyAlignment="1" applyProtection="1">
      <alignment horizontal="center" vertical="center" wrapText="1"/>
      <protection hidden="1"/>
    </xf>
    <xf numFmtId="1" fontId="5" fillId="0" borderId="862" xfId="0" applyNumberFormat="1" applyFont="1" applyBorder="1" applyAlignment="1">
      <alignment horizontal="center" vertical="center"/>
    </xf>
    <xf numFmtId="1" fontId="5" fillId="0" borderId="863" xfId="0" applyNumberFormat="1" applyFont="1" applyBorder="1" applyAlignment="1">
      <alignment horizontal="center" vertical="center"/>
    </xf>
    <xf numFmtId="1" fontId="5" fillId="0" borderId="872" xfId="0" applyNumberFormat="1" applyFont="1" applyBorder="1" applyAlignment="1">
      <alignment horizontal="center" vertical="center"/>
    </xf>
    <xf numFmtId="1" fontId="5" fillId="0" borderId="872" xfId="0" applyNumberFormat="1" applyFont="1" applyBorder="1" applyAlignment="1" applyProtection="1">
      <alignment horizontal="center" vertical="center" wrapText="1"/>
      <protection hidden="1"/>
    </xf>
    <xf numFmtId="1" fontId="5" fillId="0" borderId="878" xfId="0" applyNumberFormat="1" applyFont="1" applyBorder="1" applyAlignment="1">
      <alignment horizontal="center" vertical="center"/>
    </xf>
    <xf numFmtId="1" fontId="5" fillId="0" borderId="879" xfId="0" applyNumberFormat="1" applyFont="1" applyBorder="1" applyAlignment="1">
      <alignment horizontal="center" vertical="center"/>
    </xf>
    <xf numFmtId="1" fontId="5" fillId="0" borderId="426" xfId="0" applyNumberFormat="1" applyFont="1" applyBorder="1" applyAlignment="1" applyProtection="1">
      <alignment horizontal="center" vertical="center" wrapText="1"/>
      <protection hidden="1"/>
    </xf>
    <xf numFmtId="1" fontId="5" fillId="0" borderId="877" xfId="0" applyNumberFormat="1" applyFont="1" applyBorder="1" applyAlignment="1">
      <alignment horizontal="center" vertical="center" wrapText="1"/>
    </xf>
    <xf numFmtId="1" fontId="5" fillId="0" borderId="878" xfId="0" applyNumberFormat="1" applyFont="1" applyBorder="1" applyAlignment="1">
      <alignment horizontal="center" vertical="center" wrapText="1"/>
    </xf>
    <xf numFmtId="1" fontId="5" fillId="0" borderId="878" xfId="0" applyNumberFormat="1" applyFont="1" applyBorder="1" applyAlignment="1" applyProtection="1">
      <alignment horizontal="center" vertical="center" wrapText="1"/>
      <protection hidden="1"/>
    </xf>
    <xf numFmtId="1" fontId="5" fillId="0" borderId="889" xfId="0" applyNumberFormat="1" applyFont="1" applyBorder="1" applyAlignment="1" applyProtection="1">
      <alignment horizontal="center" vertical="center" wrapText="1"/>
      <protection hidden="1"/>
    </xf>
    <xf numFmtId="1" fontId="5" fillId="0" borderId="895" xfId="0" applyNumberFormat="1" applyFont="1" applyBorder="1" applyAlignment="1" applyProtection="1">
      <alignment horizontal="left" vertical="center" wrapText="1"/>
      <protection hidden="1"/>
    </xf>
    <xf numFmtId="1" fontId="5" fillId="0" borderId="858" xfId="0" applyNumberFormat="1" applyFont="1" applyBorder="1" applyAlignment="1" applyProtection="1">
      <alignment horizontal="center" vertical="center" wrapText="1"/>
      <protection hidden="1"/>
    </xf>
    <xf numFmtId="1" fontId="5" fillId="0" borderId="890" xfId="0" applyNumberFormat="1" applyFont="1" applyBorder="1" applyAlignment="1" applyProtection="1">
      <alignment horizontal="center" vertical="center" wrapText="1"/>
      <protection hidden="1"/>
    </xf>
    <xf numFmtId="1" fontId="5" fillId="0" borderId="905" xfId="0" applyNumberFormat="1" applyFont="1" applyBorder="1" applyAlignment="1" applyProtection="1">
      <alignment horizontal="center" vertical="center" wrapText="1"/>
      <protection hidden="1"/>
    </xf>
    <xf numFmtId="1" fontId="5" fillId="0" borderId="905" xfId="0" applyNumberFormat="1" applyFont="1" applyBorder="1" applyAlignment="1">
      <alignment horizontal="center" vertical="center" wrapText="1"/>
    </xf>
    <xf numFmtId="1" fontId="5" fillId="0" borderId="911" xfId="0" applyNumberFormat="1" applyFont="1" applyBorder="1" applyAlignment="1">
      <alignment horizontal="center" vertical="center" wrapText="1"/>
    </xf>
    <xf numFmtId="1" fontId="5" fillId="0" borderId="905" xfId="0" applyNumberFormat="1" applyFont="1" applyBorder="1" applyAlignment="1">
      <alignment horizontal="center" vertical="center"/>
    </xf>
    <xf numFmtId="1" fontId="5" fillId="0" borderId="911" xfId="0" applyNumberFormat="1" applyFont="1" applyBorder="1" applyAlignment="1">
      <alignment horizontal="center" vertical="center"/>
    </xf>
    <xf numFmtId="1" fontId="5" fillId="0" borderId="912" xfId="0" applyNumberFormat="1" applyFont="1" applyBorder="1" applyAlignment="1">
      <alignment horizontal="center" vertical="center" wrapText="1"/>
    </xf>
    <xf numFmtId="1" fontId="5" fillId="0" borderId="903" xfId="0" applyNumberFormat="1" applyFont="1" applyBorder="1" applyAlignment="1">
      <alignment horizontal="left" vertical="center" wrapText="1"/>
    </xf>
    <xf numFmtId="1" fontId="6" fillId="2" borderId="914" xfId="0" applyNumberFormat="1" applyFont="1" applyFill="1" applyBorder="1" applyAlignment="1">
      <alignment horizontal="left"/>
    </xf>
    <xf numFmtId="1" fontId="5" fillId="0" borderId="364" xfId="0" applyNumberFormat="1" applyFont="1" applyBorder="1" applyAlignment="1">
      <alignment horizontal="center" vertical="center"/>
    </xf>
    <xf numFmtId="1" fontId="5" fillId="0" borderId="867" xfId="0" applyNumberFormat="1" applyFont="1" applyBorder="1" applyAlignment="1">
      <alignment horizontal="center" vertical="center" wrapText="1"/>
    </xf>
    <xf numFmtId="1" fontId="5" fillId="0" borderId="917" xfId="0" applyNumberFormat="1" applyFont="1" applyBorder="1" applyAlignment="1">
      <alignment horizontal="center" vertical="center" wrapText="1"/>
    </xf>
    <xf numFmtId="1" fontId="5" fillId="0" borderId="918" xfId="0" applyNumberFormat="1" applyFont="1" applyBorder="1" applyAlignment="1">
      <alignment horizontal="center" vertical="center" wrapText="1"/>
    </xf>
    <xf numFmtId="1" fontId="5" fillId="0" borderId="919" xfId="0" applyNumberFormat="1" applyFont="1" applyBorder="1" applyAlignment="1">
      <alignment vertical="center" wrapText="1"/>
    </xf>
    <xf numFmtId="1" fontId="5" fillId="0" borderId="920" xfId="0" applyNumberFormat="1" applyFont="1" applyBorder="1" applyAlignment="1">
      <alignment horizontal="right" wrapText="1"/>
    </xf>
    <xf numFmtId="1" fontId="5" fillId="0" borderId="921" xfId="0" applyNumberFormat="1" applyFont="1" applyBorder="1" applyAlignment="1">
      <alignment horizontal="right" wrapText="1"/>
    </xf>
    <xf numFmtId="1" fontId="5" fillId="0" borderId="922" xfId="0" applyNumberFormat="1" applyFont="1" applyBorder="1" applyAlignment="1">
      <alignment horizontal="right"/>
    </xf>
    <xf numFmtId="1" fontId="5" fillId="6" borderId="920" xfId="0" applyNumberFormat="1" applyFont="1" applyFill="1" applyBorder="1" applyProtection="1">
      <protection locked="0"/>
    </xf>
    <xf numFmtId="1" fontId="5" fillId="6" borderId="922" xfId="0" applyNumberFormat="1" applyFont="1" applyFill="1" applyBorder="1" applyProtection="1">
      <protection locked="0"/>
    </xf>
    <xf numFmtId="1" fontId="5" fillId="6" borderId="923" xfId="0" applyNumberFormat="1" applyFont="1" applyFill="1" applyBorder="1" applyProtection="1">
      <protection locked="0"/>
    </xf>
    <xf numFmtId="1" fontId="5" fillId="6" borderId="919" xfId="0" applyNumberFormat="1" applyFont="1" applyFill="1" applyBorder="1" applyProtection="1">
      <protection locked="0"/>
    </xf>
    <xf numFmtId="1" fontId="5" fillId="6" borderId="924" xfId="0" applyNumberFormat="1" applyFont="1" applyFill="1" applyBorder="1" applyProtection="1">
      <protection locked="0"/>
    </xf>
    <xf numFmtId="1" fontId="5" fillId="0" borderId="321" xfId="0" applyNumberFormat="1" applyFont="1" applyBorder="1" applyAlignment="1">
      <alignment horizontal="right"/>
    </xf>
    <xf numFmtId="1" fontId="5" fillId="0" borderId="905" xfId="0" applyNumberFormat="1" applyFont="1" applyBorder="1" applyAlignment="1">
      <alignment horizontal="left" vertical="center" wrapText="1"/>
    </xf>
    <xf numFmtId="1" fontId="5" fillId="0" borderId="863" xfId="0" applyNumberFormat="1" applyFont="1" applyBorder="1" applyAlignment="1">
      <alignment horizontal="left" vertical="center" wrapText="1"/>
    </xf>
    <xf numFmtId="1" fontId="5" fillId="0" borderId="881" xfId="0" applyNumberFormat="1" applyFont="1" applyBorder="1" applyAlignment="1">
      <alignment horizontal="right" wrapText="1"/>
    </xf>
    <xf numFmtId="1" fontId="5" fillId="0" borderId="882" xfId="0" applyNumberFormat="1" applyFont="1" applyBorder="1" applyAlignment="1">
      <alignment horizontal="right" wrapText="1"/>
    </xf>
    <xf numFmtId="1" fontId="5" fillId="6" borderId="881" xfId="0" applyNumberFormat="1" applyFont="1" applyFill="1" applyBorder="1" applyProtection="1">
      <protection locked="0"/>
    </xf>
    <xf numFmtId="1" fontId="5" fillId="6" borderId="863" xfId="0" applyNumberFormat="1" applyFont="1" applyFill="1" applyBorder="1" applyProtection="1">
      <protection locked="0"/>
    </xf>
    <xf numFmtId="1" fontId="5" fillId="6" borderId="892" xfId="0" applyNumberFormat="1" applyFont="1" applyFill="1" applyBorder="1" applyProtection="1">
      <protection locked="0"/>
    </xf>
    <xf numFmtId="1" fontId="5" fillId="6" borderId="905" xfId="0" applyNumberFormat="1" applyFont="1" applyFill="1" applyBorder="1" applyProtection="1">
      <protection locked="0"/>
    </xf>
    <xf numFmtId="1" fontId="5" fillId="6" borderId="893" xfId="0" applyNumberFormat="1" applyFont="1" applyFill="1" applyBorder="1" applyProtection="1">
      <protection locked="0"/>
    </xf>
    <xf numFmtId="1" fontId="5" fillId="0" borderId="889" xfId="0" applyNumberFormat="1" applyFont="1" applyBorder="1" applyAlignment="1">
      <alignment horizontal="center" vertical="center" wrapText="1"/>
    </xf>
    <xf numFmtId="1" fontId="5" fillId="0" borderId="917" xfId="0" applyNumberFormat="1" applyFont="1" applyBorder="1" applyAlignment="1">
      <alignment horizontal="right" wrapText="1"/>
    </xf>
    <xf numFmtId="1" fontId="5" fillId="0" borderId="918" xfId="0" applyNumberFormat="1" applyFont="1" applyBorder="1" applyAlignment="1">
      <alignment horizontal="right" wrapText="1"/>
    </xf>
    <xf numFmtId="1" fontId="5" fillId="6" borderId="917" xfId="0" applyNumberFormat="1" applyFont="1" applyFill="1" applyBorder="1" applyProtection="1">
      <protection locked="0"/>
    </xf>
    <xf numFmtId="1" fontId="5" fillId="6" borderId="925" xfId="0" applyNumberFormat="1" applyFont="1" applyFill="1" applyBorder="1" applyProtection="1">
      <protection locked="0"/>
    </xf>
    <xf numFmtId="1" fontId="5" fillId="6" borderId="926" xfId="0" applyNumberFormat="1" applyFont="1" applyFill="1" applyBorder="1" applyProtection="1">
      <protection locked="0"/>
    </xf>
    <xf numFmtId="1" fontId="5" fillId="0" borderId="927" xfId="0" applyNumberFormat="1" applyFont="1" applyBorder="1" applyAlignment="1">
      <alignment horizontal="left" vertical="center" wrapText="1"/>
    </xf>
    <xf numFmtId="1" fontId="5" fillId="0" borderId="928" xfId="0" applyNumberFormat="1" applyFont="1" applyBorder="1" applyAlignment="1">
      <alignment horizontal="right" wrapText="1"/>
    </xf>
    <xf numFmtId="1" fontId="5" fillId="6" borderId="929" xfId="0" applyNumberFormat="1" applyFont="1" applyFill="1" applyBorder="1" applyProtection="1">
      <protection locked="0"/>
    </xf>
    <xf numFmtId="1" fontId="5" fillId="6" borderId="930" xfId="0" applyNumberFormat="1" applyFont="1" applyFill="1" applyBorder="1" applyProtection="1">
      <protection locked="0"/>
    </xf>
    <xf numFmtId="1" fontId="5" fillId="0" borderId="367" xfId="0" applyNumberFormat="1" applyFont="1" applyBorder="1" applyAlignment="1">
      <alignment horizontal="center" vertical="center"/>
    </xf>
    <xf numFmtId="1" fontId="5" fillId="5" borderId="931" xfId="0" applyNumberFormat="1" applyFont="1" applyFill="1" applyBorder="1"/>
    <xf numFmtId="1" fontId="5" fillId="0" borderId="931" xfId="0" applyNumberFormat="1" applyFont="1" applyBorder="1" applyAlignment="1">
      <alignment horizontal="center" vertical="center"/>
    </xf>
    <xf numFmtId="1" fontId="5" fillId="0" borderId="932" xfId="0" applyNumberFormat="1" applyFont="1" applyBorder="1" applyAlignment="1">
      <alignment horizontal="center" vertical="center" wrapText="1"/>
    </xf>
    <xf numFmtId="1" fontId="5" fillId="0" borderId="932" xfId="0" applyNumberFormat="1" applyFont="1" applyBorder="1" applyAlignment="1">
      <alignment horizontal="center" vertical="center" wrapText="1"/>
    </xf>
    <xf numFmtId="1" fontId="5" fillId="0" borderId="321" xfId="0" applyNumberFormat="1" applyFont="1" applyBorder="1" applyAlignment="1">
      <alignment horizontal="center" vertical="center" wrapText="1"/>
    </xf>
    <xf numFmtId="1" fontId="5" fillId="5" borderId="933" xfId="0" applyNumberFormat="1" applyFont="1" applyFill="1" applyBorder="1"/>
    <xf numFmtId="1" fontId="5" fillId="0" borderId="933" xfId="0" applyNumberFormat="1" applyFont="1" applyBorder="1" applyAlignment="1">
      <alignment horizontal="center" vertical="center"/>
    </xf>
    <xf numFmtId="1" fontId="3" fillId="5" borderId="933" xfId="0" applyNumberFormat="1" applyFont="1" applyFill="1" applyBorder="1"/>
    <xf numFmtId="1" fontId="5" fillId="0" borderId="934" xfId="0" applyNumberFormat="1" applyFont="1" applyBorder="1" applyAlignment="1">
      <alignment horizontal="left" vertical="center" wrapText="1"/>
    </xf>
    <xf numFmtId="1" fontId="5" fillId="0" borderId="934" xfId="0" applyNumberFormat="1" applyFont="1" applyBorder="1" applyAlignment="1">
      <alignment horizontal="right" vertical="center" wrapText="1"/>
    </xf>
    <xf numFmtId="1" fontId="5" fillId="6" borderId="934" xfId="0" applyNumberFormat="1" applyFont="1" applyFill="1" applyBorder="1" applyProtection="1">
      <protection locked="0"/>
    </xf>
    <xf numFmtId="1" fontId="5" fillId="0" borderId="935" xfId="0" applyNumberFormat="1" applyFont="1" applyBorder="1"/>
    <xf numFmtId="1" fontId="5" fillId="0" borderId="936" xfId="0" applyNumberFormat="1" applyFont="1" applyBorder="1"/>
    <xf numFmtId="1" fontId="5" fillId="0" borderId="922" xfId="0" applyNumberFormat="1" applyFont="1" applyBorder="1"/>
    <xf numFmtId="1" fontId="5" fillId="6" borderId="937" xfId="0" applyNumberFormat="1" applyFont="1" applyFill="1" applyBorder="1" applyProtection="1">
      <protection locked="0"/>
    </xf>
    <xf numFmtId="1" fontId="5" fillId="6" borderId="938" xfId="0" applyNumberFormat="1" applyFont="1" applyFill="1" applyBorder="1" applyProtection="1">
      <protection locked="0"/>
    </xf>
    <xf numFmtId="1" fontId="5" fillId="5" borderId="939" xfId="0" applyNumberFormat="1" applyFont="1" applyFill="1" applyBorder="1"/>
    <xf numFmtId="1" fontId="5" fillId="0" borderId="939" xfId="0" applyNumberFormat="1" applyFont="1" applyBorder="1" applyAlignment="1">
      <alignment horizontal="center" vertical="center"/>
    </xf>
    <xf numFmtId="1" fontId="3" fillId="5" borderId="939" xfId="0" applyNumberFormat="1" applyFont="1" applyFill="1" applyBorder="1"/>
    <xf numFmtId="0" fontId="8" fillId="0" borderId="889" xfId="0" applyFont="1" applyBorder="1" applyAlignment="1">
      <alignment horizontal="center"/>
    </xf>
    <xf numFmtId="1" fontId="8" fillId="0" borderId="889" xfId="0" applyNumberFormat="1" applyFont="1" applyBorder="1"/>
    <xf numFmtId="1" fontId="8" fillId="0" borderId="863" xfId="0" applyNumberFormat="1" applyFont="1" applyBorder="1"/>
    <xf numFmtId="1" fontId="8" fillId="0" borderId="894" xfId="0" applyNumberFormat="1" applyFont="1" applyBorder="1"/>
    <xf numFmtId="1" fontId="5" fillId="5" borderId="894" xfId="0" applyNumberFormat="1" applyFont="1" applyFill="1" applyBorder="1"/>
    <xf numFmtId="1" fontId="5" fillId="5" borderId="940" xfId="0" applyNumberFormat="1" applyFont="1" applyFill="1" applyBorder="1"/>
    <xf numFmtId="1" fontId="5" fillId="0" borderId="941" xfId="0" applyNumberFormat="1" applyFont="1" applyBorder="1" applyAlignment="1">
      <alignment horizontal="center" vertical="center" wrapText="1"/>
    </xf>
    <xf numFmtId="1" fontId="5" fillId="0" borderId="942" xfId="0" applyNumberFormat="1" applyFont="1" applyBorder="1" applyAlignment="1">
      <alignment horizontal="center" vertical="center" wrapText="1"/>
    </xf>
    <xf numFmtId="1" fontId="5" fillId="0" borderId="943" xfId="0" applyNumberFormat="1" applyFont="1" applyBorder="1" applyAlignment="1">
      <alignment horizontal="center" vertical="center" wrapText="1"/>
    </xf>
    <xf numFmtId="1" fontId="5" fillId="0" borderId="944" xfId="0" applyNumberFormat="1" applyFont="1" applyBorder="1" applyAlignment="1">
      <alignment horizontal="center" vertical="center" wrapText="1"/>
    </xf>
    <xf numFmtId="0" fontId="8" fillId="5" borderId="942" xfId="0" applyFont="1" applyFill="1" applyBorder="1" applyAlignment="1">
      <alignment horizontal="center" vertical="center"/>
    </xf>
    <xf numFmtId="0" fontId="8" fillId="5" borderId="944" xfId="0" applyFont="1" applyFill="1" applyBorder="1" applyAlignment="1">
      <alignment horizontal="center" vertical="center"/>
    </xf>
    <xf numFmtId="0" fontId="8" fillId="5" borderId="943" xfId="0" applyFont="1" applyFill="1" applyBorder="1" applyAlignment="1">
      <alignment horizontal="center" vertical="center"/>
    </xf>
    <xf numFmtId="1" fontId="5" fillId="0" borderId="945" xfId="0" applyNumberFormat="1" applyFont="1" applyBorder="1" applyAlignment="1">
      <alignment horizontal="center" vertical="center" wrapText="1"/>
    </xf>
    <xf numFmtId="1" fontId="5" fillId="0" borderId="946" xfId="0" applyNumberFormat="1" applyFont="1" applyBorder="1" applyAlignment="1">
      <alignment horizontal="center" vertical="center" wrapText="1"/>
    </xf>
    <xf numFmtId="9" fontId="5" fillId="0" borderId="943" xfId="1" applyFont="1" applyBorder="1" applyAlignment="1">
      <alignment horizontal="center" vertical="center" wrapText="1"/>
    </xf>
    <xf numFmtId="0" fontId="5" fillId="0" borderId="945" xfId="0" applyFont="1" applyBorder="1" applyAlignment="1">
      <alignment horizontal="center" vertical="center" wrapText="1"/>
    </xf>
    <xf numFmtId="0" fontId="5" fillId="0" borderId="946" xfId="0" applyFont="1" applyBorder="1" applyAlignment="1">
      <alignment horizontal="center" vertical="center" wrapText="1"/>
    </xf>
    <xf numFmtId="0" fontId="5" fillId="0" borderId="943" xfId="0" applyFont="1" applyBorder="1" applyAlignment="1">
      <alignment horizontal="center" vertical="center" wrapText="1"/>
    </xf>
    <xf numFmtId="1" fontId="5" fillId="0" borderId="947" xfId="0" applyNumberFormat="1" applyFont="1" applyBorder="1" applyAlignment="1">
      <alignment horizontal="left" vertical="center" wrapText="1"/>
    </xf>
    <xf numFmtId="1" fontId="5" fillId="0" borderId="947" xfId="0" applyNumberFormat="1" applyFont="1" applyBorder="1" applyAlignment="1">
      <alignment horizontal="right" vertical="center" wrapText="1"/>
    </xf>
    <xf numFmtId="1" fontId="5" fillId="6" borderId="948" xfId="0" applyNumberFormat="1" applyFont="1" applyFill="1" applyBorder="1" applyProtection="1">
      <protection locked="0"/>
    </xf>
    <xf numFmtId="1" fontId="5" fillId="0" borderId="949" xfId="0" applyNumberFormat="1" applyFont="1" applyBorder="1"/>
    <xf numFmtId="1" fontId="5" fillId="6" borderId="950" xfId="0" applyNumberFormat="1" applyFont="1" applyFill="1" applyBorder="1" applyProtection="1">
      <protection locked="0"/>
    </xf>
    <xf numFmtId="1" fontId="5" fillId="6" borderId="949" xfId="0" applyNumberFormat="1" applyFont="1" applyFill="1" applyBorder="1" applyProtection="1">
      <protection locked="0"/>
    </xf>
    <xf numFmtId="1" fontId="5" fillId="6" borderId="951" xfId="0" applyNumberFormat="1" applyFont="1" applyFill="1" applyBorder="1" applyProtection="1">
      <protection locked="0"/>
    </xf>
    <xf numFmtId="1" fontId="5" fillId="6" borderId="952" xfId="0" applyNumberFormat="1" applyFont="1" applyFill="1" applyBorder="1" applyProtection="1">
      <protection locked="0"/>
    </xf>
    <xf numFmtId="1" fontId="5" fillId="6" borderId="953" xfId="0" applyNumberFormat="1" applyFont="1" applyFill="1" applyBorder="1" applyProtection="1">
      <protection locked="0"/>
    </xf>
    <xf numFmtId="0" fontId="8" fillId="0" borderId="954" xfId="0" applyFont="1" applyBorder="1" applyAlignment="1">
      <alignment horizontal="center"/>
    </xf>
    <xf numFmtId="1" fontId="8" fillId="0" borderId="954" xfId="0" applyNumberFormat="1" applyFont="1" applyBorder="1"/>
    <xf numFmtId="1" fontId="5" fillId="5" borderId="945" xfId="0" applyNumberFormat="1" applyFont="1" applyFill="1" applyBorder="1"/>
    <xf numFmtId="1" fontId="5" fillId="5" borderId="954" xfId="0" applyNumberFormat="1" applyFont="1" applyFill="1" applyBorder="1"/>
    <xf numFmtId="1" fontId="8" fillId="5" borderId="945" xfId="0" applyNumberFormat="1" applyFont="1" applyFill="1" applyBorder="1"/>
    <xf numFmtId="1" fontId="5" fillId="5" borderId="955" xfId="0" applyNumberFormat="1" applyFont="1" applyFill="1" applyBorder="1"/>
    <xf numFmtId="1" fontId="5" fillId="5" borderId="946" xfId="0" applyNumberFormat="1" applyFont="1" applyFill="1" applyBorder="1"/>
    <xf numFmtId="1" fontId="5" fillId="5" borderId="956" xfId="0" applyNumberFormat="1" applyFont="1" applyFill="1" applyBorder="1"/>
    <xf numFmtId="1" fontId="5" fillId="0" borderId="957" xfId="0" applyNumberFormat="1" applyFont="1" applyBorder="1" applyAlignment="1">
      <alignment horizontal="center" vertical="center" wrapText="1"/>
    </xf>
    <xf numFmtId="1" fontId="5" fillId="0" borderId="930" xfId="0" applyNumberFormat="1" applyFont="1" applyBorder="1" applyAlignment="1" applyProtection="1">
      <alignment horizontal="center" vertical="center" wrapText="1"/>
      <protection hidden="1"/>
    </xf>
    <xf numFmtId="1" fontId="5" fillId="0" borderId="867" xfId="0" applyNumberFormat="1" applyFont="1" applyBorder="1" applyAlignment="1" applyProtection="1">
      <alignment horizontal="center" vertical="center" wrapText="1"/>
      <protection hidden="1"/>
    </xf>
    <xf numFmtId="1" fontId="5" fillId="0" borderId="942" xfId="0" applyNumberFormat="1" applyFont="1" applyBorder="1" applyAlignment="1" applyProtection="1">
      <alignment horizontal="center" vertical="center" wrapText="1"/>
      <protection hidden="1"/>
    </xf>
    <xf numFmtId="1" fontId="5" fillId="0" borderId="943" xfId="0" applyNumberFormat="1" applyFont="1" applyBorder="1" applyAlignment="1" applyProtection="1">
      <alignment horizontal="center" vertical="center" wrapText="1"/>
      <protection hidden="1"/>
    </xf>
    <xf numFmtId="1" fontId="5" fillId="0" borderId="942" xfId="0" applyNumberFormat="1" applyFont="1" applyBorder="1" applyAlignment="1">
      <alignment horizontal="center" vertical="center"/>
    </xf>
    <xf numFmtId="1" fontId="5" fillId="0" borderId="943" xfId="0" applyNumberFormat="1" applyFont="1" applyBorder="1" applyAlignment="1">
      <alignment horizontal="center" vertical="center"/>
    </xf>
    <xf numFmtId="1" fontId="5" fillId="0" borderId="957" xfId="0" applyNumberFormat="1" applyFont="1" applyBorder="1" applyAlignment="1">
      <alignment horizontal="center" vertical="center"/>
    </xf>
    <xf numFmtId="1" fontId="5" fillId="0" borderId="930" xfId="0" applyNumberFormat="1" applyFont="1" applyBorder="1" applyAlignment="1" applyProtection="1">
      <alignment horizontal="center" vertical="center"/>
      <protection hidden="1"/>
    </xf>
    <xf numFmtId="1" fontId="5" fillId="0" borderId="867" xfId="0" applyNumberFormat="1" applyFont="1" applyBorder="1" applyAlignment="1" applyProtection="1">
      <alignment horizontal="center" vertical="center"/>
      <protection hidden="1"/>
    </xf>
    <xf numFmtId="1" fontId="5" fillId="0" borderId="867" xfId="0" applyNumberFormat="1" applyFont="1" applyBorder="1" applyAlignment="1" applyProtection="1">
      <alignment horizontal="center" vertical="center" wrapText="1"/>
      <protection hidden="1"/>
    </xf>
    <xf numFmtId="1" fontId="5" fillId="0" borderId="943" xfId="0" applyNumberFormat="1" applyFont="1" applyBorder="1" applyAlignment="1">
      <alignment horizontal="center" vertical="center" wrapText="1"/>
    </xf>
    <xf numFmtId="1" fontId="5" fillId="0" borderId="955" xfId="0" applyNumberFormat="1" applyFont="1" applyBorder="1" applyAlignment="1">
      <alignment horizontal="center" vertical="center" wrapText="1"/>
    </xf>
    <xf numFmtId="1" fontId="5" fillId="0" borderId="957" xfId="0" applyNumberFormat="1" applyFont="1" applyBorder="1" applyAlignment="1">
      <alignment horizontal="center" vertical="center" wrapText="1"/>
    </xf>
    <xf numFmtId="1" fontId="5" fillId="0" borderId="945" xfId="0" applyNumberFormat="1" applyFont="1" applyBorder="1" applyAlignment="1">
      <alignment horizontal="right" wrapText="1"/>
    </xf>
    <xf numFmtId="1" fontId="5" fillId="0" borderId="946" xfId="0" applyNumberFormat="1" applyFont="1" applyBorder="1" applyAlignment="1">
      <alignment horizontal="right" wrapText="1"/>
    </xf>
    <xf numFmtId="1" fontId="5" fillId="0" borderId="943" xfId="0" applyNumberFormat="1" applyFont="1" applyBorder="1" applyAlignment="1">
      <alignment horizontal="right"/>
    </xf>
    <xf numFmtId="1" fontId="5" fillId="6" borderId="945" xfId="0" applyNumberFormat="1" applyFont="1" applyFill="1" applyBorder="1" applyProtection="1">
      <protection locked="0"/>
    </xf>
    <xf numFmtId="1" fontId="5" fillId="6" borderId="956" xfId="0" applyNumberFormat="1" applyFont="1" applyFill="1" applyBorder="1" applyProtection="1">
      <protection locked="0"/>
    </xf>
    <xf numFmtId="1" fontId="5" fillId="6" borderId="942" xfId="0" applyNumberFormat="1" applyFont="1" applyFill="1" applyBorder="1" applyProtection="1">
      <protection locked="0"/>
    </xf>
    <xf numFmtId="1" fontId="5" fillId="6" borderId="958" xfId="0" applyNumberFormat="1" applyFont="1" applyFill="1" applyBorder="1" applyProtection="1">
      <protection locked="0"/>
    </xf>
    <xf numFmtId="1" fontId="5" fillId="6" borderId="943" xfId="0" applyNumberFormat="1" applyFont="1" applyFill="1" applyBorder="1" applyAlignment="1" applyProtection="1">
      <alignment wrapText="1"/>
      <protection locked="0"/>
    </xf>
    <xf numFmtId="1" fontId="5" fillId="0" borderId="954" xfId="0" applyNumberFormat="1" applyFont="1" applyBorder="1" applyAlignment="1" applyProtection="1">
      <alignment horizontal="center" vertical="center" wrapText="1"/>
      <protection hidden="1"/>
    </xf>
    <xf numFmtId="1" fontId="5" fillId="0" borderId="954" xfId="0" applyNumberFormat="1" applyFont="1" applyBorder="1" applyAlignment="1" applyProtection="1">
      <alignment horizontal="left" vertical="center" wrapText="1"/>
      <protection hidden="1"/>
    </xf>
    <xf numFmtId="1" fontId="5" fillId="0" borderId="867" xfId="0" applyNumberFormat="1" applyFont="1" applyBorder="1" applyAlignment="1">
      <alignment horizontal="right"/>
    </xf>
    <xf numFmtId="1" fontId="5" fillId="6" borderId="867" xfId="0" applyNumberFormat="1" applyFont="1" applyFill="1" applyBorder="1" applyAlignment="1" applyProtection="1">
      <alignment wrapText="1"/>
      <protection locked="0"/>
    </xf>
    <xf numFmtId="1" fontId="5" fillId="0" borderId="957" xfId="0" applyNumberFormat="1" applyFont="1" applyBorder="1" applyAlignment="1" applyProtection="1">
      <alignment horizontal="center" vertical="center" wrapText="1"/>
      <protection hidden="1"/>
    </xf>
    <xf numFmtId="1" fontId="5" fillId="5" borderId="959" xfId="0" applyNumberFormat="1" applyFont="1" applyFill="1" applyBorder="1" applyProtection="1">
      <protection hidden="1"/>
    </xf>
    <xf numFmtId="1" fontId="5" fillId="0" borderId="960" xfId="0" applyNumberFormat="1" applyFont="1" applyBorder="1" applyAlignment="1">
      <alignment horizontal="center" vertical="center" wrapText="1"/>
    </xf>
    <xf numFmtId="1" fontId="5" fillId="0" borderId="961" xfId="0" applyNumberFormat="1" applyFont="1" applyBorder="1" applyAlignment="1">
      <alignment horizontal="center" vertical="center" wrapText="1"/>
    </xf>
    <xf numFmtId="1" fontId="5" fillId="0" borderId="961" xfId="0" applyNumberFormat="1" applyFont="1" applyBorder="1" applyAlignment="1" applyProtection="1">
      <alignment horizontal="center" vertical="center" wrapText="1"/>
      <protection hidden="1"/>
    </xf>
    <xf numFmtId="1" fontId="5" fillId="0" borderId="961" xfId="0" applyNumberFormat="1" applyFont="1" applyBorder="1" applyAlignment="1">
      <alignment horizontal="center" vertical="center"/>
    </xf>
    <xf numFmtId="1" fontId="5" fillId="0" borderId="962" xfId="0" applyNumberFormat="1" applyFont="1" applyBorder="1" applyAlignment="1">
      <alignment horizontal="center" vertical="center"/>
    </xf>
    <xf numFmtId="1" fontId="5" fillId="5" borderId="963" xfId="0" applyNumberFormat="1" applyFont="1" applyFill="1" applyBorder="1" applyProtection="1">
      <protection hidden="1"/>
    </xf>
    <xf numFmtId="1" fontId="5" fillId="0" borderId="964" xfId="0" applyNumberFormat="1" applyFont="1" applyBorder="1" applyAlignment="1" applyProtection="1">
      <alignment horizontal="center" vertical="center"/>
      <protection hidden="1"/>
    </xf>
    <xf numFmtId="1" fontId="5" fillId="0" borderId="965" xfId="0" applyNumberFormat="1" applyFont="1" applyBorder="1" applyAlignment="1" applyProtection="1">
      <alignment horizontal="center" vertical="center"/>
      <protection hidden="1"/>
    </xf>
    <xf numFmtId="1" fontId="5" fillId="0" borderId="966" xfId="0" applyNumberFormat="1" applyFont="1" applyBorder="1" applyAlignment="1" applyProtection="1">
      <alignment horizontal="left" vertical="center" wrapText="1"/>
      <protection hidden="1"/>
    </xf>
    <xf numFmtId="1" fontId="5" fillId="0" borderId="967" xfId="0" applyNumberFormat="1" applyFont="1" applyBorder="1" applyAlignment="1">
      <alignment horizontal="right" wrapText="1"/>
    </xf>
    <xf numFmtId="1" fontId="5" fillId="0" borderId="968" xfId="0" applyNumberFormat="1" applyFont="1" applyBorder="1" applyAlignment="1">
      <alignment horizontal="right" wrapText="1"/>
    </xf>
    <xf numFmtId="1" fontId="5" fillId="0" borderId="969" xfId="0" applyNumberFormat="1" applyFont="1" applyBorder="1" applyAlignment="1">
      <alignment horizontal="right"/>
    </xf>
    <xf numFmtId="1" fontId="5" fillId="7" borderId="967" xfId="0" applyNumberFormat="1" applyFont="1" applyFill="1" applyBorder="1"/>
    <xf numFmtId="1" fontId="5" fillId="7" borderId="969" xfId="0" applyNumberFormat="1" applyFont="1" applyFill="1" applyBorder="1"/>
    <xf numFmtId="1" fontId="5" fillId="6" borderId="967" xfId="0" applyNumberFormat="1" applyFont="1" applyFill="1" applyBorder="1" applyProtection="1">
      <protection locked="0"/>
    </xf>
    <xf numFmtId="1" fontId="5" fillId="6" borderId="969" xfId="0" applyNumberFormat="1" applyFont="1" applyFill="1" applyBorder="1" applyProtection="1">
      <protection locked="0"/>
    </xf>
    <xf numFmtId="1" fontId="5" fillId="6" borderId="970" xfId="0" applyNumberFormat="1" applyFont="1" applyFill="1" applyBorder="1" applyProtection="1">
      <protection locked="0"/>
    </xf>
    <xf numFmtId="1" fontId="5" fillId="6" borderId="966" xfId="0" applyNumberFormat="1" applyFont="1" applyFill="1" applyBorder="1" applyProtection="1">
      <protection locked="0"/>
    </xf>
    <xf numFmtId="1" fontId="5" fillId="6" borderId="971" xfId="0" applyNumberFormat="1" applyFont="1" applyFill="1" applyBorder="1" applyProtection="1">
      <protection locked="0"/>
    </xf>
    <xf numFmtId="1" fontId="5" fillId="6" borderId="969" xfId="0" applyNumberFormat="1" applyFont="1" applyFill="1" applyBorder="1" applyAlignment="1" applyProtection="1">
      <alignment wrapText="1"/>
      <protection locked="0"/>
    </xf>
    <xf numFmtId="1" fontId="5" fillId="7" borderId="966" xfId="0" applyNumberFormat="1" applyFont="1" applyFill="1" applyBorder="1"/>
    <xf numFmtId="1" fontId="5" fillId="7" borderId="970" xfId="0" applyNumberFormat="1" applyFont="1" applyFill="1" applyBorder="1"/>
    <xf numFmtId="1" fontId="5" fillId="7" borderId="971" xfId="0" applyNumberFormat="1" applyFont="1" applyFill="1" applyBorder="1"/>
    <xf numFmtId="1" fontId="5" fillId="0" borderId="972" xfId="0" applyNumberFormat="1" applyFont="1" applyBorder="1" applyAlignment="1" applyProtection="1">
      <alignment horizontal="center" vertical="center" wrapText="1"/>
      <protection hidden="1"/>
    </xf>
    <xf numFmtId="1" fontId="5" fillId="0" borderId="973" xfId="0" applyNumberFormat="1" applyFont="1" applyBorder="1" applyAlignment="1" applyProtection="1">
      <alignment horizontal="center" vertical="center" wrapText="1"/>
      <protection hidden="1"/>
    </xf>
    <xf numFmtId="1" fontId="2" fillId="2" borderId="974" xfId="0" applyNumberFormat="1" applyFont="1" applyFill="1" applyBorder="1" applyAlignment="1" applyProtection="1">
      <alignment wrapText="1"/>
      <protection hidden="1"/>
    </xf>
    <xf numFmtId="1" fontId="5" fillId="0" borderId="974" xfId="0" applyNumberFormat="1" applyFont="1" applyBorder="1" applyProtection="1">
      <protection hidden="1"/>
    </xf>
    <xf numFmtId="1" fontId="5" fillId="0" borderId="964" xfId="0" applyNumberFormat="1" applyFont="1" applyBorder="1" applyAlignment="1" applyProtection="1">
      <alignment horizontal="center" vertical="center" wrapText="1"/>
      <protection hidden="1"/>
    </xf>
    <xf numFmtId="1" fontId="5" fillId="0" borderId="975" xfId="0" applyNumberFormat="1" applyFont="1" applyBorder="1" applyAlignment="1" applyProtection="1">
      <alignment horizontal="center" vertical="center" wrapText="1"/>
      <protection hidden="1"/>
    </xf>
    <xf numFmtId="1" fontId="5" fillId="0" borderId="976" xfId="0" applyNumberFormat="1" applyFont="1" applyBorder="1" applyAlignment="1" applyProtection="1">
      <alignment horizontal="center" vertical="center" wrapText="1"/>
      <protection hidden="1"/>
    </xf>
    <xf numFmtId="1" fontId="5" fillId="0" borderId="977" xfId="0" applyNumberFormat="1" applyFont="1" applyBorder="1" applyAlignment="1" applyProtection="1">
      <alignment horizontal="center" vertical="center" wrapText="1"/>
      <protection hidden="1"/>
    </xf>
    <xf numFmtId="1" fontId="5" fillId="0" borderId="978" xfId="0" applyNumberFormat="1" applyFont="1" applyBorder="1" applyAlignment="1" applyProtection="1">
      <alignment horizontal="left" vertical="center" wrapText="1"/>
      <protection hidden="1"/>
    </xf>
    <xf numFmtId="1" fontId="5" fillId="6" borderId="967" xfId="0" applyNumberFormat="1" applyFont="1" applyFill="1" applyBorder="1" applyAlignment="1" applyProtection="1">
      <alignment wrapText="1"/>
      <protection locked="0"/>
    </xf>
    <xf numFmtId="1" fontId="5" fillId="6" borderId="970" xfId="0" applyNumberFormat="1" applyFont="1" applyFill="1" applyBorder="1" applyAlignment="1" applyProtection="1">
      <alignment wrapText="1"/>
      <protection locked="0"/>
    </xf>
    <xf numFmtId="1" fontId="5" fillId="6" borderId="971" xfId="0" applyNumberFormat="1" applyFont="1" applyFill="1" applyBorder="1" applyAlignment="1" applyProtection="1">
      <alignment wrapText="1"/>
      <protection locked="0"/>
    </xf>
    <xf numFmtId="1" fontId="5" fillId="6" borderId="979" xfId="0" applyNumberFormat="1" applyFont="1" applyFill="1" applyBorder="1" applyAlignment="1" applyProtection="1">
      <alignment wrapText="1"/>
      <protection locked="0"/>
    </xf>
    <xf numFmtId="1" fontId="2" fillId="2" borderId="980" xfId="0" applyNumberFormat="1" applyFont="1" applyFill="1" applyBorder="1" applyAlignment="1" applyProtection="1">
      <alignment wrapText="1"/>
      <protection hidden="1"/>
    </xf>
    <xf numFmtId="1" fontId="5" fillId="0" borderId="980" xfId="0" applyNumberFormat="1" applyFont="1" applyBorder="1" applyProtection="1">
      <protection hidden="1"/>
    </xf>
    <xf numFmtId="1" fontId="5" fillId="2" borderId="981" xfId="0" applyNumberFormat="1" applyFont="1" applyFill="1" applyBorder="1" applyProtection="1">
      <protection hidden="1"/>
    </xf>
    <xf numFmtId="1" fontId="5" fillId="2" borderId="980" xfId="0" applyNumberFormat="1" applyFont="1" applyFill="1" applyBorder="1" applyProtection="1">
      <protection hidden="1"/>
    </xf>
    <xf numFmtId="1" fontId="5" fillId="2" borderId="982" xfId="0" applyNumberFormat="1" applyFont="1" applyFill="1" applyBorder="1"/>
    <xf numFmtId="1" fontId="5" fillId="2" borderId="983" xfId="0" applyNumberFormat="1" applyFont="1" applyFill="1" applyBorder="1" applyAlignment="1" applyProtection="1">
      <alignment wrapText="1"/>
      <protection hidden="1"/>
    </xf>
    <xf numFmtId="1" fontId="7" fillId="2" borderId="983" xfId="0" applyNumberFormat="1" applyFont="1" applyFill="1" applyBorder="1" applyProtection="1">
      <protection hidden="1"/>
    </xf>
    <xf numFmtId="1" fontId="3" fillId="0" borderId="980" xfId="0" applyNumberFormat="1" applyFont="1" applyBorder="1"/>
    <xf numFmtId="1" fontId="3" fillId="2" borderId="980" xfId="0" applyNumberFormat="1" applyFont="1" applyFill="1" applyBorder="1"/>
    <xf numFmtId="1" fontId="5" fillId="6" borderId="978" xfId="0" applyNumberFormat="1" applyFont="1" applyFill="1" applyBorder="1" applyAlignment="1" applyProtection="1">
      <alignment horizontal="right" wrapText="1"/>
      <protection locked="0"/>
    </xf>
    <xf numFmtId="1" fontId="5" fillId="6" borderId="967" xfId="0" applyNumberFormat="1" applyFont="1" applyFill="1" applyBorder="1" applyAlignment="1" applyProtection="1">
      <alignment horizontal="right"/>
      <protection locked="0"/>
    </xf>
    <xf numFmtId="1" fontId="5" fillId="6" borderId="969" xfId="0" applyNumberFormat="1" applyFont="1" applyFill="1" applyBorder="1" applyAlignment="1" applyProtection="1">
      <alignment horizontal="right"/>
      <protection locked="0"/>
    </xf>
    <xf numFmtId="1" fontId="3" fillId="0" borderId="984" xfId="0" applyNumberFormat="1" applyFont="1" applyBorder="1"/>
    <xf numFmtId="1" fontId="3" fillId="2" borderId="984" xfId="0" applyNumberFormat="1" applyFont="1" applyFill="1" applyBorder="1"/>
    <xf numFmtId="1" fontId="3" fillId="0" borderId="981" xfId="0" applyNumberFormat="1" applyFont="1" applyBorder="1"/>
    <xf numFmtId="1" fontId="5" fillId="0" borderId="985" xfId="0" applyNumberFormat="1" applyFont="1" applyBorder="1" applyAlignment="1" applyProtection="1">
      <alignment horizontal="center" vertical="center" wrapText="1"/>
      <protection hidden="1"/>
    </xf>
    <xf numFmtId="1" fontId="5" fillId="0" borderId="986" xfId="0" applyNumberFormat="1" applyFont="1" applyBorder="1" applyProtection="1">
      <protection hidden="1"/>
    </xf>
    <xf numFmtId="1" fontId="5" fillId="0" borderId="943" xfId="0" applyNumberFormat="1" applyFont="1" applyBorder="1" applyAlignment="1" applyProtection="1">
      <alignment horizontal="center" vertical="center" wrapText="1"/>
      <protection hidden="1"/>
    </xf>
    <xf numFmtId="1" fontId="5" fillId="6" borderId="978" xfId="0" applyNumberFormat="1" applyFont="1" applyFill="1" applyBorder="1" applyProtection="1">
      <protection locked="0"/>
    </xf>
    <xf numFmtId="1" fontId="5" fillId="0" borderId="985" xfId="0" applyNumberFormat="1" applyFont="1" applyBorder="1" applyAlignment="1" applyProtection="1">
      <alignment horizontal="center" vertical="center" wrapText="1"/>
      <protection hidden="1"/>
    </xf>
    <xf numFmtId="1" fontId="5" fillId="2" borderId="972" xfId="0" applyNumberFormat="1" applyFont="1" applyFill="1" applyBorder="1" applyAlignment="1">
      <alignment wrapText="1"/>
    </xf>
    <xf numFmtId="1" fontId="5" fillId="2" borderId="964" xfId="0" applyNumberFormat="1" applyFont="1" applyFill="1" applyBorder="1" applyAlignment="1">
      <alignment wrapText="1"/>
    </xf>
    <xf numFmtId="1" fontId="5" fillId="2" borderId="943" xfId="0" applyNumberFormat="1" applyFont="1" applyFill="1" applyBorder="1" applyAlignment="1">
      <alignment wrapText="1"/>
    </xf>
    <xf numFmtId="1" fontId="5" fillId="2" borderId="986" xfId="0" applyNumberFormat="1" applyFont="1" applyFill="1" applyBorder="1" applyProtection="1">
      <protection hidden="1"/>
    </xf>
    <xf numFmtId="1" fontId="5" fillId="2" borderId="943" xfId="0" applyNumberFormat="1" applyFont="1" applyFill="1" applyBorder="1" applyProtection="1">
      <protection hidden="1"/>
    </xf>
    <xf numFmtId="1" fontId="5" fillId="0" borderId="985" xfId="0" applyNumberFormat="1" applyFont="1" applyBorder="1" applyAlignment="1">
      <alignment horizontal="center" vertical="center" wrapText="1"/>
    </xf>
    <xf numFmtId="1" fontId="5" fillId="0" borderId="972" xfId="0" applyNumberFormat="1" applyFont="1" applyBorder="1" applyAlignment="1">
      <alignment horizontal="center" vertical="center"/>
    </xf>
    <xf numFmtId="1" fontId="5" fillId="0" borderId="977" xfId="0" applyNumberFormat="1" applyFont="1" applyBorder="1" applyAlignment="1">
      <alignment horizontal="center" vertical="center"/>
    </xf>
    <xf numFmtId="1" fontId="5" fillId="0" borderId="964" xfId="0" applyNumberFormat="1" applyFont="1" applyBorder="1" applyAlignment="1">
      <alignment horizontal="center" vertical="center" wrapText="1"/>
    </xf>
    <xf numFmtId="1" fontId="3" fillId="0" borderId="987" xfId="0" applyNumberFormat="1" applyFont="1" applyBorder="1"/>
    <xf numFmtId="1" fontId="5" fillId="0" borderId="978" xfId="0" applyNumberFormat="1" applyFont="1" applyBorder="1" applyAlignment="1">
      <alignment horizontal="left" vertical="center" wrapText="1"/>
    </xf>
    <xf numFmtId="1" fontId="5" fillId="0" borderId="978" xfId="0" applyNumberFormat="1" applyFont="1" applyBorder="1" applyAlignment="1">
      <alignment horizontal="right" wrapText="1"/>
    </xf>
    <xf numFmtId="1" fontId="5" fillId="0" borderId="979" xfId="0" applyNumberFormat="1" applyFont="1" applyBorder="1" applyAlignment="1">
      <alignment horizontal="right" wrapText="1"/>
    </xf>
    <xf numFmtId="1" fontId="5" fillId="6" borderId="988" xfId="0" applyNumberFormat="1" applyFont="1" applyFill="1" applyBorder="1" applyAlignment="1" applyProtection="1">
      <alignment horizontal="right"/>
      <protection locked="0"/>
    </xf>
    <xf numFmtId="1" fontId="5" fillId="6" borderId="966" xfId="0" applyNumberFormat="1" applyFont="1" applyFill="1" applyBorder="1" applyAlignment="1" applyProtection="1">
      <alignment horizontal="right"/>
      <protection locked="0"/>
    </xf>
    <xf numFmtId="1" fontId="3" fillId="0" borderId="989" xfId="0" applyNumberFormat="1" applyFont="1" applyBorder="1"/>
    <xf numFmtId="1" fontId="5" fillId="0" borderId="990" xfId="0" applyNumberFormat="1" applyFont="1" applyBorder="1" applyAlignment="1">
      <alignment horizontal="right" wrapText="1"/>
    </xf>
    <xf numFmtId="1" fontId="5" fillId="6" borderId="991" xfId="0" applyNumberFormat="1" applyFont="1" applyFill="1" applyBorder="1" applyAlignment="1" applyProtection="1">
      <alignment horizontal="right"/>
      <protection locked="0"/>
    </xf>
    <xf numFmtId="1" fontId="5" fillId="0" borderId="992" xfId="0" applyNumberFormat="1" applyFont="1" applyBorder="1" applyAlignment="1">
      <alignment horizontal="center" vertical="center" wrapText="1"/>
    </xf>
    <xf numFmtId="1" fontId="5" fillId="0" borderId="985" xfId="0" applyNumberFormat="1" applyFont="1" applyBorder="1" applyAlignment="1">
      <alignment horizontal="center" vertical="center"/>
    </xf>
    <xf numFmtId="1" fontId="5" fillId="0" borderId="992" xfId="0" applyNumberFormat="1" applyFont="1" applyBorder="1" applyAlignment="1">
      <alignment horizontal="center" vertical="center"/>
    </xf>
    <xf numFmtId="1" fontId="5" fillId="0" borderId="972" xfId="0" applyNumberFormat="1" applyFont="1" applyBorder="1" applyAlignment="1">
      <alignment horizontal="left" vertical="center" wrapText="1"/>
    </xf>
    <xf numFmtId="1" fontId="5" fillId="0" borderId="972" xfId="0" applyNumberFormat="1" applyFont="1" applyBorder="1" applyAlignment="1">
      <alignment horizontal="right" wrapText="1"/>
    </xf>
    <xf numFmtId="1" fontId="5" fillId="0" borderId="977" xfId="0" applyNumberFormat="1" applyFont="1" applyBorder="1" applyAlignment="1">
      <alignment horizontal="right" wrapText="1"/>
    </xf>
    <xf numFmtId="1" fontId="5" fillId="6" borderId="964" xfId="0" applyNumberFormat="1" applyFont="1" applyFill="1" applyBorder="1" applyAlignment="1" applyProtection="1">
      <alignment horizontal="right"/>
      <protection locked="0"/>
    </xf>
    <xf numFmtId="1" fontId="5" fillId="6" borderId="943" xfId="0" applyNumberFormat="1" applyFont="1" applyFill="1" applyBorder="1" applyAlignment="1" applyProtection="1">
      <alignment horizontal="right"/>
      <protection locked="0"/>
    </xf>
    <xf numFmtId="1" fontId="5" fillId="6" borderId="975" xfId="0" applyNumberFormat="1" applyFont="1" applyFill="1" applyBorder="1" applyAlignment="1" applyProtection="1">
      <alignment horizontal="right"/>
      <protection locked="0"/>
    </xf>
    <xf numFmtId="1" fontId="5" fillId="6" borderId="985" xfId="0" applyNumberFormat="1" applyFont="1" applyFill="1" applyBorder="1" applyAlignment="1" applyProtection="1">
      <alignment horizontal="right"/>
      <protection locked="0"/>
    </xf>
    <xf numFmtId="1" fontId="5" fillId="6" borderId="976" xfId="0" applyNumberFormat="1" applyFont="1" applyFill="1" applyBorder="1" applyAlignment="1" applyProtection="1">
      <alignment horizontal="right"/>
      <protection locked="0"/>
    </xf>
    <xf numFmtId="1" fontId="5" fillId="0" borderId="964" xfId="0" applyNumberFormat="1" applyFont="1" applyBorder="1" applyAlignment="1">
      <alignment horizontal="center" vertical="center"/>
    </xf>
    <xf numFmtId="1" fontId="5" fillId="0" borderId="973" xfId="0" applyNumberFormat="1" applyFont="1" applyBorder="1" applyAlignment="1">
      <alignment horizontal="center" vertical="center"/>
    </xf>
    <xf numFmtId="1" fontId="5" fillId="0" borderId="993" xfId="0" applyNumberFormat="1" applyFont="1" applyBorder="1" applyAlignment="1">
      <alignment horizontal="center" vertical="center" wrapText="1"/>
    </xf>
    <xf numFmtId="0" fontId="8" fillId="0" borderId="972" xfId="0" applyFont="1" applyBorder="1"/>
    <xf numFmtId="1" fontId="5" fillId="6" borderId="973" xfId="0" applyNumberFormat="1" applyFont="1" applyFill="1" applyBorder="1" applyAlignment="1" applyProtection="1">
      <alignment horizontal="right"/>
      <protection locked="0"/>
    </xf>
    <xf numFmtId="1" fontId="5" fillId="6" borderId="994" xfId="0" applyNumberFormat="1" applyFont="1" applyFill="1" applyBorder="1" applyAlignment="1" applyProtection="1">
      <alignment horizontal="right"/>
      <protection locked="0"/>
    </xf>
    <xf numFmtId="1" fontId="4" fillId="0" borderId="995" xfId="0" applyNumberFormat="1" applyFont="1" applyBorder="1" applyAlignment="1">
      <alignment horizontal="left"/>
    </xf>
    <xf numFmtId="1" fontId="12" fillId="0" borderId="996" xfId="0" applyNumberFormat="1" applyFont="1" applyBorder="1" applyAlignment="1">
      <alignment horizontal="center" vertical="center" wrapText="1"/>
    </xf>
    <xf numFmtId="1" fontId="5" fillId="0" borderId="997" xfId="0" applyNumberFormat="1" applyFont="1" applyBorder="1" applyAlignment="1">
      <alignment horizontal="center" vertical="center" wrapText="1"/>
    </xf>
    <xf numFmtId="1" fontId="5" fillId="0" borderId="975" xfId="0" applyNumberFormat="1" applyFont="1" applyBorder="1" applyAlignment="1">
      <alignment horizontal="center" vertical="center" wrapText="1"/>
    </xf>
    <xf numFmtId="1" fontId="5" fillId="0" borderId="977" xfId="0" applyNumberFormat="1" applyFont="1" applyBorder="1" applyAlignment="1">
      <alignment horizontal="center" vertical="center" wrapText="1"/>
    </xf>
    <xf numFmtId="1" fontId="5" fillId="0" borderId="965" xfId="0" applyNumberFormat="1" applyFont="1" applyBorder="1" applyAlignment="1">
      <alignment horizontal="center" vertical="center" wrapText="1"/>
    </xf>
    <xf numFmtId="1" fontId="5" fillId="0" borderId="972" xfId="0" applyNumberFormat="1" applyFont="1" applyBorder="1" applyAlignment="1">
      <alignment vertical="center" wrapText="1"/>
    </xf>
    <xf numFmtId="1" fontId="12" fillId="0" borderId="972" xfId="0" applyNumberFormat="1" applyFont="1" applyBorder="1" applyAlignment="1">
      <alignment horizontal="right" vertical="center" wrapText="1"/>
    </xf>
    <xf numFmtId="1" fontId="5" fillId="6" borderId="977" xfId="0" applyNumberFormat="1" applyFont="1" applyFill="1" applyBorder="1" applyAlignment="1" applyProtection="1">
      <alignment horizontal="right"/>
      <protection locked="0"/>
    </xf>
    <xf numFmtId="1" fontId="5" fillId="0" borderId="966" xfId="0" applyNumberFormat="1" applyFont="1" applyBorder="1" applyAlignment="1">
      <alignment vertical="center" wrapText="1"/>
    </xf>
    <xf numFmtId="1" fontId="5" fillId="0" borderId="998" xfId="0" applyNumberFormat="1" applyFont="1" applyBorder="1" applyAlignment="1">
      <alignment horizontal="right" wrapText="1"/>
    </xf>
    <xf numFmtId="1" fontId="5" fillId="6" borderId="988" xfId="0" applyNumberFormat="1" applyFont="1" applyFill="1" applyBorder="1" applyProtection="1">
      <protection locked="0"/>
    </xf>
    <xf numFmtId="1" fontId="5" fillId="6" borderId="999" xfId="0" applyNumberFormat="1" applyFont="1" applyFill="1" applyBorder="1" applyProtection="1">
      <protection locked="0"/>
    </xf>
    <xf numFmtId="1" fontId="5" fillId="0" borderId="972" xfId="0" applyNumberFormat="1" applyFont="1" applyBorder="1" applyAlignment="1">
      <alignment horizontal="center"/>
    </xf>
    <xf numFmtId="1" fontId="5" fillId="0" borderId="964" xfId="0" applyNumberFormat="1" applyFont="1" applyBorder="1" applyAlignment="1">
      <alignment horizontal="right"/>
    </xf>
    <xf numFmtId="1" fontId="5" fillId="0" borderId="965" xfId="0" applyNumberFormat="1" applyFont="1" applyBorder="1" applyAlignment="1">
      <alignment horizontal="right"/>
    </xf>
    <xf numFmtId="1" fontId="5" fillId="0" borderId="964" xfId="0" applyNumberFormat="1" applyFont="1" applyBorder="1"/>
    <xf numFmtId="1" fontId="5" fillId="0" borderId="943" xfId="0" applyNumberFormat="1" applyFont="1" applyBorder="1"/>
    <xf numFmtId="1" fontId="5" fillId="0" borderId="975" xfId="0" applyNumberFormat="1" applyFont="1" applyBorder="1"/>
    <xf numFmtId="1" fontId="5" fillId="0" borderId="985" xfId="0" applyNumberFormat="1" applyFont="1" applyBorder="1"/>
    <xf numFmtId="1" fontId="5" fillId="0" borderId="976" xfId="0" applyNumberFormat="1" applyFont="1" applyBorder="1"/>
    <xf numFmtId="1" fontId="5" fillId="0" borderId="1000" xfId="0" applyNumberFormat="1" applyFont="1" applyBorder="1" applyAlignment="1">
      <alignment horizontal="left" vertical="center" wrapText="1"/>
    </xf>
    <xf numFmtId="1" fontId="5" fillId="0" borderId="1001" xfId="0" applyNumberFormat="1" applyFont="1" applyBorder="1" applyAlignment="1">
      <alignment horizontal="left" vertical="center" wrapText="1"/>
    </xf>
    <xf numFmtId="1" fontId="5" fillId="0" borderId="1002" xfId="0" applyNumberFormat="1" applyFont="1" applyBorder="1" applyAlignment="1">
      <alignment horizontal="right" wrapText="1"/>
    </xf>
    <xf numFmtId="1" fontId="5" fillId="0" borderId="1003" xfId="0" applyNumberFormat="1" applyFont="1" applyBorder="1" applyAlignment="1">
      <alignment horizontal="right" wrapText="1"/>
    </xf>
    <xf numFmtId="1" fontId="5" fillId="0" borderId="1001" xfId="0" applyNumberFormat="1" applyFont="1" applyBorder="1" applyAlignment="1">
      <alignment horizontal="right"/>
    </xf>
    <xf numFmtId="1" fontId="5" fillId="6" borderId="1002" xfId="0" applyNumberFormat="1" applyFont="1" applyFill="1" applyBorder="1" applyProtection="1">
      <protection locked="0"/>
    </xf>
    <xf numFmtId="1" fontId="5" fillId="6" borderId="1001" xfId="0" applyNumberFormat="1" applyFont="1" applyFill="1" applyBorder="1" applyProtection="1">
      <protection locked="0"/>
    </xf>
    <xf numFmtId="1" fontId="5" fillId="6" borderId="1004" xfId="0" applyNumberFormat="1" applyFont="1" applyFill="1" applyBorder="1" applyProtection="1">
      <protection locked="0"/>
    </xf>
    <xf numFmtId="1" fontId="5" fillId="6" borderId="1000" xfId="0" applyNumberFormat="1" applyFont="1" applyFill="1" applyBorder="1" applyProtection="1">
      <protection locked="0"/>
    </xf>
    <xf numFmtId="1" fontId="5" fillId="6" borderId="1005" xfId="0" applyNumberFormat="1" applyFont="1" applyFill="1" applyBorder="1" applyProtection="1">
      <protection locked="0"/>
    </xf>
    <xf numFmtId="1" fontId="5" fillId="0" borderId="997" xfId="0" applyNumberFormat="1" applyFont="1" applyBorder="1" applyAlignment="1">
      <alignment horizontal="left" vertical="center" wrapText="1"/>
    </xf>
    <xf numFmtId="1" fontId="5" fillId="0" borderId="997" xfId="0" applyNumberFormat="1" applyFont="1" applyBorder="1" applyAlignment="1">
      <alignment horizontal="right"/>
    </xf>
    <xf numFmtId="1" fontId="5" fillId="6" borderId="997" xfId="0" applyNumberFormat="1" applyFont="1" applyFill="1" applyBorder="1" applyProtection="1">
      <protection locked="0"/>
    </xf>
    <xf numFmtId="1" fontId="5" fillId="6" borderId="991" xfId="0" applyNumberFormat="1" applyFont="1" applyFill="1" applyBorder="1" applyProtection="1">
      <protection locked="0"/>
    </xf>
    <xf numFmtId="1" fontId="5" fillId="5" borderId="966" xfId="0" applyNumberFormat="1" applyFont="1" applyFill="1" applyBorder="1" applyAlignment="1">
      <alignment vertical="center" wrapText="1"/>
    </xf>
    <xf numFmtId="1" fontId="5" fillId="5" borderId="967" xfId="0" applyNumberFormat="1" applyFont="1" applyFill="1" applyBorder="1" applyAlignment="1">
      <alignment horizontal="right" wrapText="1"/>
    </xf>
    <xf numFmtId="1" fontId="5" fillId="5" borderId="998" xfId="0" applyNumberFormat="1" applyFont="1" applyFill="1" applyBorder="1" applyAlignment="1">
      <alignment horizontal="right" wrapText="1"/>
    </xf>
    <xf numFmtId="1" fontId="5" fillId="5" borderId="969" xfId="0" applyNumberFormat="1" applyFont="1" applyFill="1" applyBorder="1" applyAlignment="1">
      <alignment horizontal="right"/>
    </xf>
    <xf numFmtId="1" fontId="5" fillId="5" borderId="972" xfId="0" applyNumberFormat="1" applyFont="1" applyFill="1" applyBorder="1" applyAlignment="1">
      <alignment horizontal="center"/>
    </xf>
    <xf numFmtId="1" fontId="5" fillId="5" borderId="964" xfId="0" applyNumberFormat="1" applyFont="1" applyFill="1" applyBorder="1" applyAlignment="1">
      <alignment horizontal="right"/>
    </xf>
    <xf numFmtId="1" fontId="5" fillId="5" borderId="965" xfId="0" applyNumberFormat="1" applyFont="1" applyFill="1" applyBorder="1" applyAlignment="1">
      <alignment horizontal="right"/>
    </xf>
    <xf numFmtId="1" fontId="5" fillId="5" borderId="943" xfId="0" applyNumberFormat="1" applyFont="1" applyFill="1" applyBorder="1" applyAlignment="1">
      <alignment horizontal="right"/>
    </xf>
    <xf numFmtId="1" fontId="5" fillId="5" borderId="964" xfId="0" applyNumberFormat="1" applyFont="1" applyFill="1" applyBorder="1"/>
    <xf numFmtId="1" fontId="5" fillId="5" borderId="943" xfId="0" applyNumberFormat="1" applyFont="1" applyFill="1" applyBorder="1"/>
    <xf numFmtId="1" fontId="5" fillId="5" borderId="975" xfId="0" applyNumberFormat="1" applyFont="1" applyFill="1" applyBorder="1"/>
    <xf numFmtId="1" fontId="5" fillId="5" borderId="985" xfId="0" applyNumberFormat="1" applyFont="1" applyFill="1" applyBorder="1"/>
    <xf numFmtId="1" fontId="5" fillId="5" borderId="976" xfId="0" applyNumberFormat="1" applyFont="1" applyFill="1" applyBorder="1"/>
    <xf numFmtId="1" fontId="5" fillId="5" borderId="972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A&#209;O%202021/FORMATOS%20Y%20MANUAL%20REM%20A&#209;O%202021/SA_21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OCTUBRE/116108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NOVIEMBRE/116108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REM%20MENSUAL%202021/DICIEMBRE/116108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isternasr/Desktop/COMPARTIDOS/JOSE/A&#209;O%202021/CORRECCIONES%20SSM%20REMA%20y%20BS%20ENE-SEP/REM%20A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1a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0AR"/>
      <sheetName val="A31"/>
      <sheetName val="A32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78"/>
  <sheetViews>
    <sheetView topLeftCell="A25" zoomScale="90" zoomScaleNormal="90" workbookViewId="0">
      <selection activeCell="A37" sqref="A37:XFD39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2.42578125" style="2" customWidth="1"/>
    <col min="9" max="9" width="12.140625" style="2" customWidth="1"/>
    <col min="10" max="10" width="12.28515625" style="2" customWidth="1"/>
    <col min="11" max="13" width="12" style="2" customWidth="1"/>
    <col min="14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2" customWidth="1"/>
    <col min="106" max="16384" width="11.42578125" style="2"/>
  </cols>
  <sheetData>
    <row r="1" spans="1:90" ht="16.350000000000001" customHeight="1" x14ac:dyDescent="0.2">
      <c r="A1" s="1" t="s">
        <v>0</v>
      </c>
    </row>
    <row r="2" spans="1:90" ht="16.350000000000001" customHeight="1" x14ac:dyDescent="0.2">
      <c r="A2" s="1" t="str">
        <f>CONCATENATE("COMUNA: ",[1]NOMBRE!B2," - ","( ",[1]NOMBRE!C2,[1]NOMBRE!D2,[1]NOMBRE!E2,[1]NOMBRE!F2,[1]NOMBRE!G2," )")</f>
        <v>COMUNA: 0 - ( 00000 )</v>
      </c>
    </row>
    <row r="3" spans="1:90" ht="16.350000000000001" customHeight="1" x14ac:dyDescent="0.2">
      <c r="A3" s="1" t="str">
        <f>CONCATENATE("ESTABLECIMIENTO/ESTRATEGIA: ",[1]NOMBRE!B3," - ","( ",[1]NOMBRE!C3,[1]NOMBRE!D3,[1]NOMBRE!E3,[1]NOMBRE!F3,[1]NOMBRE!G3,[1]NOMBRE!H3," )")</f>
        <v>ESTABLECIMIENTO/ESTRATEGIA: 0 - ( 000000 )</v>
      </c>
    </row>
    <row r="4" spans="1:90" ht="16.350000000000001" customHeight="1" x14ac:dyDescent="0.2">
      <c r="A4" s="1" t="str">
        <f>CONCATENATE("MES: ",[1]NOMBRE!B6," - ","( ",[1]NOMBRE!C6,[1]NOMBRE!D6," )")</f>
        <v>MES: 0 - ( 00 )</v>
      </c>
    </row>
    <row r="5" spans="1:90" ht="16.350000000000001" customHeight="1" x14ac:dyDescent="0.2">
      <c r="A5" s="1" t="str">
        <f>CONCATENATE("AÑO: ",[1]NOMBRE!B7)</f>
        <v>AÑO: 2021</v>
      </c>
    </row>
    <row r="6" spans="1:90" ht="15" x14ac:dyDescent="0.2">
      <c r="A6" s="2591" t="s">
        <v>1</v>
      </c>
      <c r="B6" s="2591"/>
      <c r="C6" s="2591"/>
      <c r="D6" s="2591"/>
      <c r="E6" s="2591"/>
      <c r="F6" s="2591"/>
      <c r="G6" s="2591"/>
      <c r="H6" s="2591"/>
      <c r="I6" s="2591"/>
      <c r="J6" s="2591"/>
      <c r="K6" s="2591"/>
      <c r="L6" s="2591"/>
      <c r="M6" s="2591"/>
      <c r="N6" s="2591"/>
      <c r="O6" s="2591"/>
      <c r="P6" s="2591"/>
      <c r="Q6" s="2591"/>
      <c r="R6" s="2591"/>
      <c r="S6" s="2591"/>
      <c r="T6" s="2591"/>
      <c r="U6" s="2591"/>
      <c r="V6" s="2591"/>
      <c r="W6" s="2591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90" ht="15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90" ht="31.35" customHeight="1" x14ac:dyDescent="0.2">
      <c r="A8" s="7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5"/>
      <c r="N8" s="5"/>
      <c r="O8" s="5"/>
      <c r="P8" s="5"/>
      <c r="Q8" s="5"/>
      <c r="R8" s="5"/>
      <c r="S8" s="5"/>
      <c r="T8" s="5"/>
      <c r="U8" s="5"/>
      <c r="V8" s="1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CG8" s="12"/>
      <c r="CH8" s="12"/>
      <c r="CI8" s="12"/>
      <c r="CJ8" s="12"/>
      <c r="CK8" s="12"/>
      <c r="CL8" s="12"/>
    </row>
    <row r="9" spans="1:90" ht="31.35" customHeight="1" x14ac:dyDescent="0.2">
      <c r="A9" s="13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4"/>
      <c r="M9" s="1"/>
      <c r="N9" s="1"/>
      <c r="O9" s="5"/>
      <c r="P9" s="5"/>
      <c r="Q9" s="5"/>
      <c r="R9" s="5"/>
      <c r="S9" s="5"/>
      <c r="T9" s="5"/>
      <c r="U9" s="5"/>
      <c r="V9" s="1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CG9" s="12"/>
      <c r="CH9" s="12"/>
      <c r="CI9" s="12"/>
      <c r="CJ9" s="12"/>
      <c r="CK9" s="12"/>
      <c r="CL9" s="12"/>
    </row>
    <row r="10" spans="1:90" ht="25.35" customHeight="1" x14ac:dyDescent="0.2">
      <c r="A10" s="2592" t="s">
        <v>3</v>
      </c>
      <c r="B10" s="2592" t="s">
        <v>4</v>
      </c>
      <c r="C10" s="2595" t="s">
        <v>5</v>
      </c>
      <c r="D10" s="2596"/>
      <c r="E10" s="2597"/>
      <c r="F10" s="2601" t="s">
        <v>6</v>
      </c>
      <c r="G10" s="2602"/>
      <c r="H10" s="2602"/>
      <c r="I10" s="2602"/>
      <c r="J10" s="2602"/>
      <c r="K10" s="2602"/>
      <c r="L10" s="2602"/>
      <c r="M10" s="2602"/>
      <c r="N10" s="2602"/>
      <c r="O10" s="2602"/>
      <c r="P10" s="2602"/>
      <c r="Q10" s="2602"/>
      <c r="R10" s="2602"/>
      <c r="S10" s="2602"/>
      <c r="T10" s="2602"/>
      <c r="U10" s="2602"/>
      <c r="V10" s="2602"/>
      <c r="W10" s="2602"/>
      <c r="X10" s="2602"/>
      <c r="Y10" s="2602"/>
      <c r="Z10" s="2602"/>
      <c r="AA10" s="2602"/>
      <c r="AB10" s="2602"/>
      <c r="AC10" s="2602"/>
      <c r="AD10" s="2602"/>
      <c r="AE10" s="2602"/>
      <c r="AF10" s="2602"/>
      <c r="AG10" s="2602"/>
      <c r="AH10" s="2602"/>
      <c r="AI10" s="2602"/>
      <c r="AJ10" s="2602"/>
      <c r="AK10" s="2602"/>
      <c r="AL10" s="2602"/>
      <c r="AM10" s="2603"/>
      <c r="AN10" s="2597" t="s">
        <v>7</v>
      </c>
      <c r="AO10" s="2597" t="s">
        <v>8</v>
      </c>
      <c r="AP10" s="2597" t="s">
        <v>9</v>
      </c>
      <c r="AQ10" s="2597" t="s">
        <v>10</v>
      </c>
      <c r="AR10" s="2597" t="s">
        <v>11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CG10" s="12"/>
      <c r="CH10" s="12"/>
      <c r="CI10" s="12"/>
      <c r="CJ10" s="12"/>
      <c r="CK10" s="12"/>
      <c r="CL10" s="12"/>
    </row>
    <row r="11" spans="1:90" ht="19.5" customHeight="1" x14ac:dyDescent="0.2">
      <c r="A11" s="2593"/>
      <c r="B11" s="2593"/>
      <c r="C11" s="2598"/>
      <c r="D11" s="2599"/>
      <c r="E11" s="2600"/>
      <c r="F11" s="2601" t="s">
        <v>12</v>
      </c>
      <c r="G11" s="2607"/>
      <c r="H11" s="2601" t="s">
        <v>13</v>
      </c>
      <c r="I11" s="2607"/>
      <c r="J11" s="2601" t="s">
        <v>14</v>
      </c>
      <c r="K11" s="2607"/>
      <c r="L11" s="2601" t="s">
        <v>15</v>
      </c>
      <c r="M11" s="2607"/>
      <c r="N11" s="2601" t="s">
        <v>16</v>
      </c>
      <c r="O11" s="2607"/>
      <c r="P11" s="2605" t="s">
        <v>17</v>
      </c>
      <c r="Q11" s="2606"/>
      <c r="R11" s="2605" t="s">
        <v>18</v>
      </c>
      <c r="S11" s="2606"/>
      <c r="T11" s="2605" t="s">
        <v>19</v>
      </c>
      <c r="U11" s="2606"/>
      <c r="V11" s="2605" t="s">
        <v>20</v>
      </c>
      <c r="W11" s="2606"/>
      <c r="X11" s="2605" t="s">
        <v>21</v>
      </c>
      <c r="Y11" s="2606"/>
      <c r="Z11" s="2605" t="s">
        <v>22</v>
      </c>
      <c r="AA11" s="2606"/>
      <c r="AB11" s="2605" t="s">
        <v>23</v>
      </c>
      <c r="AC11" s="2606"/>
      <c r="AD11" s="2605" t="s">
        <v>24</v>
      </c>
      <c r="AE11" s="2606"/>
      <c r="AF11" s="2605" t="s">
        <v>25</v>
      </c>
      <c r="AG11" s="2606"/>
      <c r="AH11" s="2605" t="s">
        <v>26</v>
      </c>
      <c r="AI11" s="2606"/>
      <c r="AJ11" s="2605" t="s">
        <v>27</v>
      </c>
      <c r="AK11" s="2606"/>
      <c r="AL11" s="2605" t="s">
        <v>28</v>
      </c>
      <c r="AM11" s="2608"/>
      <c r="AN11" s="2604"/>
      <c r="AO11" s="2604"/>
      <c r="AP11" s="2604"/>
      <c r="AQ11" s="2604"/>
      <c r="AR11" s="2604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CG11" s="12"/>
      <c r="CH11" s="12"/>
      <c r="CI11" s="12"/>
      <c r="CJ11" s="12"/>
      <c r="CK11" s="12"/>
      <c r="CL11" s="12"/>
    </row>
    <row r="12" spans="1:90" ht="19.5" customHeight="1" x14ac:dyDescent="0.2">
      <c r="A12" s="2594"/>
      <c r="B12" s="2594"/>
      <c r="C12" s="18" t="s">
        <v>29</v>
      </c>
      <c r="D12" s="19" t="s">
        <v>30</v>
      </c>
      <c r="E12" s="20" t="s">
        <v>31</v>
      </c>
      <c r="F12" s="21" t="s">
        <v>30</v>
      </c>
      <c r="G12" s="20" t="s">
        <v>31</v>
      </c>
      <c r="H12" s="21" t="s">
        <v>30</v>
      </c>
      <c r="I12" s="20" t="s">
        <v>31</v>
      </c>
      <c r="J12" s="21" t="s">
        <v>30</v>
      </c>
      <c r="K12" s="20" t="s">
        <v>31</v>
      </c>
      <c r="L12" s="21" t="s">
        <v>30</v>
      </c>
      <c r="M12" s="20" t="s">
        <v>31</v>
      </c>
      <c r="N12" s="21" t="s">
        <v>30</v>
      </c>
      <c r="O12" s="20" t="s">
        <v>31</v>
      </c>
      <c r="P12" s="21" t="s">
        <v>30</v>
      </c>
      <c r="Q12" s="20" t="s">
        <v>31</v>
      </c>
      <c r="R12" s="21" t="s">
        <v>30</v>
      </c>
      <c r="S12" s="20" t="s">
        <v>31</v>
      </c>
      <c r="T12" s="21" t="s">
        <v>30</v>
      </c>
      <c r="U12" s="20" t="s">
        <v>31</v>
      </c>
      <c r="V12" s="21" t="s">
        <v>30</v>
      </c>
      <c r="W12" s="20" t="s">
        <v>31</v>
      </c>
      <c r="X12" s="21" t="s">
        <v>30</v>
      </c>
      <c r="Y12" s="20" t="s">
        <v>31</v>
      </c>
      <c r="Z12" s="21" t="s">
        <v>30</v>
      </c>
      <c r="AA12" s="20" t="s">
        <v>31</v>
      </c>
      <c r="AB12" s="21" t="s">
        <v>30</v>
      </c>
      <c r="AC12" s="20" t="s">
        <v>31</v>
      </c>
      <c r="AD12" s="21" t="s">
        <v>30</v>
      </c>
      <c r="AE12" s="20" t="s">
        <v>31</v>
      </c>
      <c r="AF12" s="21" t="s">
        <v>30</v>
      </c>
      <c r="AG12" s="20" t="s">
        <v>31</v>
      </c>
      <c r="AH12" s="21" t="s">
        <v>30</v>
      </c>
      <c r="AI12" s="20" t="s">
        <v>31</v>
      </c>
      <c r="AJ12" s="21" t="s">
        <v>30</v>
      </c>
      <c r="AK12" s="20" t="s">
        <v>31</v>
      </c>
      <c r="AL12" s="21" t="s">
        <v>30</v>
      </c>
      <c r="AM12" s="22" t="s">
        <v>31</v>
      </c>
      <c r="AN12" s="2600"/>
      <c r="AO12" s="2600"/>
      <c r="AP12" s="2600"/>
      <c r="AQ12" s="2600"/>
      <c r="AR12" s="2600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CG12" s="12"/>
      <c r="CH12" s="12"/>
      <c r="CI12" s="12"/>
      <c r="CJ12" s="12"/>
      <c r="CK12" s="12"/>
      <c r="CL12" s="12"/>
    </row>
    <row r="13" spans="1:90" ht="16.350000000000001" customHeight="1" x14ac:dyDescent="0.2">
      <c r="A13" s="2609" t="s">
        <v>32</v>
      </c>
      <c r="B13" s="23" t="s">
        <v>33</v>
      </c>
      <c r="C13" s="24">
        <f t="shared" ref="C13:C27" si="0">SUM(D13+E13)</f>
        <v>0</v>
      </c>
      <c r="D13" s="25">
        <f t="shared" ref="D13:D27" si="1">SUM(F13+H13+J13+L13+N13+P13+R13+T13+V13+X13+Z13+AB13+AD13+AF13+AH13+AJ13+AL13)</f>
        <v>0</v>
      </c>
      <c r="E13" s="26">
        <f t="shared" ref="E13:E27" si="2">SUM(G13+I13+K13+M13+O13+Q13+S13+U13+W13+Y13+AA13+AC13+AE13+AG13+AI13+AK13+AM13)</f>
        <v>0</v>
      </c>
      <c r="F13" s="27">
        <f>SUM(ENERO:DICIEMBRE!F13)</f>
        <v>0</v>
      </c>
      <c r="G13" s="27">
        <f>SUM(ENERO:DICIEMBRE!G13)</f>
        <v>0</v>
      </c>
      <c r="H13" s="27">
        <f>SUM(ENERO:DICIEMBRE!H13)</f>
        <v>0</v>
      </c>
      <c r="I13" s="27">
        <f>SUM(ENERO:DICIEMBRE!I13)</f>
        <v>0</v>
      </c>
      <c r="J13" s="27">
        <f>SUM(ENERO:DICIEMBRE!J13)</f>
        <v>0</v>
      </c>
      <c r="K13" s="27">
        <f>SUM(ENERO:DICIEMBRE!K13)</f>
        <v>0</v>
      </c>
      <c r="L13" s="27">
        <f>SUM(ENERO:DICIEMBRE!L13)</f>
        <v>0</v>
      </c>
      <c r="M13" s="27">
        <f>SUM(ENERO:DICIEMBRE!M13)</f>
        <v>0</v>
      </c>
      <c r="N13" s="27">
        <f>SUM(ENERO:DICIEMBRE!N13)</f>
        <v>0</v>
      </c>
      <c r="O13" s="27">
        <f>SUM(ENERO:DICIEMBRE!O13)</f>
        <v>0</v>
      </c>
      <c r="P13" s="27">
        <f>SUM(ENERO:DICIEMBRE!P13)</f>
        <v>0</v>
      </c>
      <c r="Q13" s="27">
        <f>SUM(ENERO:DICIEMBRE!Q13)</f>
        <v>0</v>
      </c>
      <c r="R13" s="27">
        <f>SUM(ENERO:DICIEMBRE!R13)</f>
        <v>0</v>
      </c>
      <c r="S13" s="27">
        <f>SUM(ENERO:DICIEMBRE!S13)</f>
        <v>0</v>
      </c>
      <c r="T13" s="27">
        <f>SUM(ENERO:DICIEMBRE!T13)</f>
        <v>0</v>
      </c>
      <c r="U13" s="27">
        <f>SUM(ENERO:DICIEMBRE!U13)</f>
        <v>0</v>
      </c>
      <c r="V13" s="27">
        <f>SUM(ENERO:DICIEMBRE!V13)</f>
        <v>0</v>
      </c>
      <c r="W13" s="27">
        <f>SUM(ENERO:DICIEMBRE!W13)</f>
        <v>0</v>
      </c>
      <c r="X13" s="27">
        <f>SUM(ENERO:DICIEMBRE!X13)</f>
        <v>0</v>
      </c>
      <c r="Y13" s="27">
        <f>SUM(ENERO:DICIEMBRE!Y13)</f>
        <v>0</v>
      </c>
      <c r="Z13" s="27">
        <f>SUM(ENERO:DICIEMBRE!Z13)</f>
        <v>0</v>
      </c>
      <c r="AA13" s="27">
        <f>SUM(ENERO:DICIEMBRE!AA13)</f>
        <v>0</v>
      </c>
      <c r="AB13" s="27">
        <f>SUM(ENERO:DICIEMBRE!AB13)</f>
        <v>0</v>
      </c>
      <c r="AC13" s="27">
        <f>SUM(ENERO:DICIEMBRE!AC13)</f>
        <v>0</v>
      </c>
      <c r="AD13" s="27">
        <f>SUM(ENERO:DICIEMBRE!AD13)</f>
        <v>0</v>
      </c>
      <c r="AE13" s="27">
        <f>SUM(ENERO:DICIEMBRE!AE13)</f>
        <v>0</v>
      </c>
      <c r="AF13" s="27">
        <f>SUM(ENERO:DICIEMBRE!AF13)</f>
        <v>0</v>
      </c>
      <c r="AG13" s="27">
        <f>SUM(ENERO:DICIEMBRE!AG13)</f>
        <v>0</v>
      </c>
      <c r="AH13" s="27">
        <f>SUM(ENERO:DICIEMBRE!AH13)</f>
        <v>0</v>
      </c>
      <c r="AI13" s="27">
        <f>SUM(ENERO:DICIEMBRE!AI13)</f>
        <v>0</v>
      </c>
      <c r="AJ13" s="27">
        <f>SUM(ENERO:DICIEMBRE!AJ13)</f>
        <v>0</v>
      </c>
      <c r="AK13" s="27">
        <f>SUM(ENERO:DICIEMBRE!AK13)</f>
        <v>0</v>
      </c>
      <c r="AL13" s="27">
        <f>SUM(ENERO:DICIEMBRE!AL13)</f>
        <v>0</v>
      </c>
      <c r="AM13" s="27">
        <f>SUM(ENERO:DICIEMBRE!AM13)</f>
        <v>0</v>
      </c>
      <c r="AN13" s="27">
        <f>SUM(ENERO:DICIEMBRE!AN13)</f>
        <v>0</v>
      </c>
      <c r="AO13" s="27">
        <f>SUM(ENERO:DICIEMBRE!AO13)</f>
        <v>0</v>
      </c>
      <c r="AP13" s="27">
        <f>SUM(ENERO:DICIEMBRE!AP13)</f>
        <v>0</v>
      </c>
      <c r="AQ13" s="27">
        <f>SUM(ENERO:DICIEMBRE!AQ13)</f>
        <v>0</v>
      </c>
      <c r="AR13" s="27">
        <f>SUM(ENERO:DICIEMBRE!AR13)</f>
        <v>0</v>
      </c>
      <c r="AS13" s="28" t="str">
        <f t="shared" ref="AS13:AS22" si="3">CONCATENATE(CA13,CB13,CC13,CD13,CE13,CF13)</f>
        <v/>
      </c>
      <c r="AT13" s="29"/>
      <c r="AU13" s="29"/>
      <c r="AV13" s="29"/>
      <c r="AW13" s="29"/>
      <c r="AX13" s="29"/>
      <c r="AY13" s="29"/>
      <c r="AZ13" s="29"/>
      <c r="BA13" s="29"/>
      <c r="BB13" s="17"/>
      <c r="BC13" s="17"/>
      <c r="BD13" s="17"/>
      <c r="CA13" s="30" t="str">
        <f t="shared" ref="CA13:CA22" si="4">IF(CG13=1,"* El número de Beneficiarios NO DEBE ser mayor que el Total. ","")</f>
        <v/>
      </c>
      <c r="CB13" s="31" t="str">
        <f t="shared" ref="CB13:CB22" si="5">IF(CH13=1,"* Los Niños, Niñas, Adolescentes y Jóvenes de Programa SENAME NO DEBE ser mayor que el Total. ","")</f>
        <v/>
      </c>
      <c r="CC13" s="31" t="str">
        <f>IF(CI13=1,"* El número de personas pertenecientes a Pueblos Originarios NO DEBE ser mayor que el Total. ","")</f>
        <v/>
      </c>
      <c r="CD13" s="31" t="str">
        <f t="shared" ref="CD13:CD27" si="6">IF(CJ13=1,"* El número de personas Migrantes NO DEBE ser mayor que el Total. ","")</f>
        <v/>
      </c>
      <c r="CE13" s="31" t="str">
        <f t="shared" ref="CE13:CE27" si="7">IF(CK13=1,"* El número de personas con Demencia NO DEBE ser mayor que el Total. ","")</f>
        <v/>
      </c>
      <c r="CF13" s="30" t="str">
        <f t="shared" ref="CF13:CF27" si="8">IF(CL13=1,"* No olvide digitar la columna Beneficiarios y/o Niños, Niñas, Adolescentes y Jóvenes de Programa SENAME y/o Pueblos Originarios y/o Migrantes y/o Demencia (Digite CEROS si no tiene). ","")</f>
        <v/>
      </c>
      <c r="CG13" s="32">
        <f t="shared" ref="CG13:CK27" si="9">IF($C13&lt;AN13,1,0)</f>
        <v>0</v>
      </c>
      <c r="CH13" s="32">
        <f t="shared" si="9"/>
        <v>0</v>
      </c>
      <c r="CI13" s="32">
        <f t="shared" si="9"/>
        <v>0</v>
      </c>
      <c r="CJ13" s="32">
        <f t="shared" si="9"/>
        <v>0</v>
      </c>
      <c r="CK13" s="32">
        <f t="shared" si="9"/>
        <v>0</v>
      </c>
      <c r="CL13" s="32">
        <f t="shared" ref="CL13:CL27" si="10">IF(AND(C13&lt;&gt;0,OR(AN13="",AO13="",AP13="",AQ13="",AR13="")),1,0)</f>
        <v>0</v>
      </c>
    </row>
    <row r="14" spans="1:90" ht="16.350000000000001" customHeight="1" x14ac:dyDescent="0.2">
      <c r="A14" s="2610"/>
      <c r="B14" s="33" t="s">
        <v>34</v>
      </c>
      <c r="C14" s="34">
        <f t="shared" si="0"/>
        <v>456</v>
      </c>
      <c r="D14" s="35">
        <f t="shared" si="1"/>
        <v>190</v>
      </c>
      <c r="E14" s="36">
        <f t="shared" si="2"/>
        <v>266</v>
      </c>
      <c r="F14" s="27">
        <f>SUM(ENERO:DICIEMBRE!F14)</f>
        <v>5</v>
      </c>
      <c r="G14" s="27">
        <f>SUM(ENERO:DICIEMBRE!G14)</f>
        <v>1</v>
      </c>
      <c r="H14" s="27">
        <f>SUM(ENERO:DICIEMBRE!H14)</f>
        <v>27</v>
      </c>
      <c r="I14" s="27">
        <f>SUM(ENERO:DICIEMBRE!I14)</f>
        <v>18</v>
      </c>
      <c r="J14" s="27">
        <f>SUM(ENERO:DICIEMBRE!J14)</f>
        <v>43</v>
      </c>
      <c r="K14" s="27">
        <f>SUM(ENERO:DICIEMBRE!K14)</f>
        <v>72</v>
      </c>
      <c r="L14" s="27">
        <f>SUM(ENERO:DICIEMBRE!L14)</f>
        <v>92</v>
      </c>
      <c r="M14" s="27">
        <f>SUM(ENERO:DICIEMBRE!M14)</f>
        <v>139</v>
      </c>
      <c r="N14" s="27">
        <f>SUM(ENERO:DICIEMBRE!N14)</f>
        <v>1</v>
      </c>
      <c r="O14" s="27">
        <f>SUM(ENERO:DICIEMBRE!O14)</f>
        <v>1</v>
      </c>
      <c r="P14" s="27">
        <f>SUM(ENERO:DICIEMBRE!P14)</f>
        <v>3</v>
      </c>
      <c r="Q14" s="27">
        <f>SUM(ENERO:DICIEMBRE!Q14)</f>
        <v>3</v>
      </c>
      <c r="R14" s="27">
        <f>SUM(ENERO:DICIEMBRE!R14)</f>
        <v>5</v>
      </c>
      <c r="S14" s="27">
        <f>SUM(ENERO:DICIEMBRE!S14)</f>
        <v>2</v>
      </c>
      <c r="T14" s="27">
        <f>SUM(ENERO:DICIEMBRE!T14)</f>
        <v>3</v>
      </c>
      <c r="U14" s="27">
        <f>SUM(ENERO:DICIEMBRE!U14)</f>
        <v>2</v>
      </c>
      <c r="V14" s="27">
        <f>SUM(ENERO:DICIEMBRE!V14)</f>
        <v>3</v>
      </c>
      <c r="W14" s="27">
        <f>SUM(ENERO:DICIEMBRE!W14)</f>
        <v>3</v>
      </c>
      <c r="X14" s="27">
        <f>SUM(ENERO:DICIEMBRE!X14)</f>
        <v>2</v>
      </c>
      <c r="Y14" s="27">
        <f>SUM(ENERO:DICIEMBRE!Y14)</f>
        <v>4</v>
      </c>
      <c r="Z14" s="27">
        <f>SUM(ENERO:DICIEMBRE!Z14)</f>
        <v>1</v>
      </c>
      <c r="AA14" s="27">
        <f>SUM(ENERO:DICIEMBRE!AA14)</f>
        <v>6</v>
      </c>
      <c r="AB14" s="27">
        <f>SUM(ENERO:DICIEMBRE!AB14)</f>
        <v>1</v>
      </c>
      <c r="AC14" s="27">
        <f>SUM(ENERO:DICIEMBRE!AC14)</f>
        <v>6</v>
      </c>
      <c r="AD14" s="27">
        <f>SUM(ENERO:DICIEMBRE!AD14)</f>
        <v>2</v>
      </c>
      <c r="AE14" s="27">
        <f>SUM(ENERO:DICIEMBRE!AE14)</f>
        <v>6</v>
      </c>
      <c r="AF14" s="27">
        <f>SUM(ENERO:DICIEMBRE!AF14)</f>
        <v>2</v>
      </c>
      <c r="AG14" s="27">
        <f>SUM(ENERO:DICIEMBRE!AG14)</f>
        <v>3</v>
      </c>
      <c r="AH14" s="27">
        <f>SUM(ENERO:DICIEMBRE!AH14)</f>
        <v>0</v>
      </c>
      <c r="AI14" s="27">
        <f>SUM(ENERO:DICIEMBRE!AI14)</f>
        <v>0</v>
      </c>
      <c r="AJ14" s="27">
        <f>SUM(ENERO:DICIEMBRE!AJ14)</f>
        <v>0</v>
      </c>
      <c r="AK14" s="27">
        <f>SUM(ENERO:DICIEMBRE!AK14)</f>
        <v>0</v>
      </c>
      <c r="AL14" s="27">
        <f>SUM(ENERO:DICIEMBRE!AL14)</f>
        <v>0</v>
      </c>
      <c r="AM14" s="27">
        <f>SUM(ENERO:DICIEMBRE!AM14)</f>
        <v>0</v>
      </c>
      <c r="AN14" s="27">
        <f>SUM(ENERO:DICIEMBRE!AN14)</f>
        <v>456</v>
      </c>
      <c r="AO14" s="27">
        <f>SUM(ENERO:DICIEMBRE!AO14)</f>
        <v>0</v>
      </c>
      <c r="AP14" s="27">
        <f>SUM(ENERO:DICIEMBRE!AP14)</f>
        <v>0</v>
      </c>
      <c r="AQ14" s="27">
        <f>SUM(ENERO:DICIEMBRE!AQ14)</f>
        <v>0</v>
      </c>
      <c r="AR14" s="27">
        <f>SUM(ENERO:DICIEMBRE!AR14)</f>
        <v>0</v>
      </c>
      <c r="AS14" s="28" t="str">
        <f t="shared" si="3"/>
        <v/>
      </c>
      <c r="AT14" s="29"/>
      <c r="AU14" s="29"/>
      <c r="AV14" s="29"/>
      <c r="AW14" s="29"/>
      <c r="AX14" s="29"/>
      <c r="AY14" s="29"/>
      <c r="AZ14" s="29"/>
      <c r="BA14" s="29"/>
      <c r="BB14" s="17"/>
      <c r="BC14" s="17"/>
      <c r="BD14" s="17"/>
      <c r="CA14" s="30" t="str">
        <f t="shared" si="4"/>
        <v/>
      </c>
      <c r="CB14" s="31" t="str">
        <f t="shared" si="5"/>
        <v/>
      </c>
      <c r="CC14" s="31" t="str">
        <f t="shared" ref="CC14:CC27" si="11">IF(CI14=1,"* El total de personas pertenecientes a Pueblos Originarios NO DEBE ser mayor que el Total. ","")</f>
        <v/>
      </c>
      <c r="CD14" s="31" t="str">
        <f t="shared" si="6"/>
        <v/>
      </c>
      <c r="CE14" s="31" t="str">
        <f t="shared" si="7"/>
        <v/>
      </c>
      <c r="CF14" s="30" t="str">
        <f t="shared" si="8"/>
        <v/>
      </c>
      <c r="CG14" s="32">
        <f t="shared" si="9"/>
        <v>0</v>
      </c>
      <c r="CH14" s="32">
        <f t="shared" si="9"/>
        <v>0</v>
      </c>
      <c r="CI14" s="32">
        <f t="shared" si="9"/>
        <v>0</v>
      </c>
      <c r="CJ14" s="32">
        <f t="shared" si="9"/>
        <v>0</v>
      </c>
      <c r="CK14" s="32">
        <f t="shared" si="9"/>
        <v>0</v>
      </c>
      <c r="CL14" s="32">
        <f t="shared" si="10"/>
        <v>0</v>
      </c>
    </row>
    <row r="15" spans="1:90" ht="16.350000000000001" customHeight="1" x14ac:dyDescent="0.2">
      <c r="A15" s="2610"/>
      <c r="B15" s="33" t="s">
        <v>35</v>
      </c>
      <c r="C15" s="34">
        <f t="shared" si="0"/>
        <v>1412</v>
      </c>
      <c r="D15" s="35">
        <f t="shared" si="1"/>
        <v>685</v>
      </c>
      <c r="E15" s="36">
        <f t="shared" si="2"/>
        <v>727</v>
      </c>
      <c r="F15" s="27">
        <f>SUM(ENERO:DICIEMBRE!F15)</f>
        <v>0</v>
      </c>
      <c r="G15" s="27">
        <f>SUM(ENERO:DICIEMBRE!G15)</f>
        <v>0</v>
      </c>
      <c r="H15" s="27">
        <f>SUM(ENERO:DICIEMBRE!H15)</f>
        <v>0</v>
      </c>
      <c r="I15" s="27">
        <f>SUM(ENERO:DICIEMBRE!I15)</f>
        <v>0</v>
      </c>
      <c r="J15" s="27">
        <f>SUM(ENERO:DICIEMBRE!J15)</f>
        <v>0</v>
      </c>
      <c r="K15" s="27">
        <f>SUM(ENERO:DICIEMBRE!K15)</f>
        <v>0</v>
      </c>
      <c r="L15" s="27">
        <f>SUM(ENERO:DICIEMBRE!L15)</f>
        <v>5</v>
      </c>
      <c r="M15" s="27">
        <f>SUM(ENERO:DICIEMBRE!M15)</f>
        <v>8</v>
      </c>
      <c r="N15" s="27">
        <f>SUM(ENERO:DICIEMBRE!N15)</f>
        <v>21</v>
      </c>
      <c r="O15" s="27">
        <f>SUM(ENERO:DICIEMBRE!O15)</f>
        <v>4</v>
      </c>
      <c r="P15" s="27">
        <f>SUM(ENERO:DICIEMBRE!P15)</f>
        <v>62</v>
      </c>
      <c r="Q15" s="27">
        <f>SUM(ENERO:DICIEMBRE!Q15)</f>
        <v>9</v>
      </c>
      <c r="R15" s="27">
        <f>SUM(ENERO:DICIEMBRE!R15)</f>
        <v>83</v>
      </c>
      <c r="S15" s="27">
        <f>SUM(ENERO:DICIEMBRE!S15)</f>
        <v>49</v>
      </c>
      <c r="T15" s="27">
        <f>SUM(ENERO:DICIEMBRE!T15)</f>
        <v>95</v>
      </c>
      <c r="U15" s="27">
        <f>SUM(ENERO:DICIEMBRE!U15)</f>
        <v>42</v>
      </c>
      <c r="V15" s="27">
        <f>SUM(ENERO:DICIEMBRE!V15)</f>
        <v>96</v>
      </c>
      <c r="W15" s="27">
        <f>SUM(ENERO:DICIEMBRE!W15)</f>
        <v>35</v>
      </c>
      <c r="X15" s="27">
        <f>SUM(ENERO:DICIEMBRE!X15)</f>
        <v>52</v>
      </c>
      <c r="Y15" s="27">
        <f>SUM(ENERO:DICIEMBRE!Y15)</f>
        <v>71</v>
      </c>
      <c r="Z15" s="27">
        <f>SUM(ENERO:DICIEMBRE!Z15)</f>
        <v>48</v>
      </c>
      <c r="AA15" s="27">
        <f>SUM(ENERO:DICIEMBRE!AA15)</f>
        <v>140</v>
      </c>
      <c r="AB15" s="27">
        <f>SUM(ENERO:DICIEMBRE!AB15)</f>
        <v>81</v>
      </c>
      <c r="AC15" s="27">
        <f>SUM(ENERO:DICIEMBRE!AC15)</f>
        <v>185</v>
      </c>
      <c r="AD15" s="27">
        <f>SUM(ENERO:DICIEMBRE!AD15)</f>
        <v>64</v>
      </c>
      <c r="AE15" s="27">
        <f>SUM(ENERO:DICIEMBRE!AE15)</f>
        <v>107</v>
      </c>
      <c r="AF15" s="27">
        <f>SUM(ENERO:DICIEMBRE!AF15)</f>
        <v>32</v>
      </c>
      <c r="AG15" s="27">
        <f>SUM(ENERO:DICIEMBRE!AG15)</f>
        <v>64</v>
      </c>
      <c r="AH15" s="27">
        <f>SUM(ENERO:DICIEMBRE!AH15)</f>
        <v>42</v>
      </c>
      <c r="AI15" s="27">
        <f>SUM(ENERO:DICIEMBRE!AI15)</f>
        <v>7</v>
      </c>
      <c r="AJ15" s="27">
        <f>SUM(ENERO:DICIEMBRE!AJ15)</f>
        <v>4</v>
      </c>
      <c r="AK15" s="27">
        <f>SUM(ENERO:DICIEMBRE!AK15)</f>
        <v>2</v>
      </c>
      <c r="AL15" s="27">
        <f>SUM(ENERO:DICIEMBRE!AL15)</f>
        <v>0</v>
      </c>
      <c r="AM15" s="27">
        <f>SUM(ENERO:DICIEMBRE!AM15)</f>
        <v>4</v>
      </c>
      <c r="AN15" s="27">
        <f>SUM(ENERO:DICIEMBRE!AN15)</f>
        <v>1412</v>
      </c>
      <c r="AO15" s="27">
        <f>SUM(ENERO:DICIEMBRE!AO15)</f>
        <v>0</v>
      </c>
      <c r="AP15" s="27">
        <f>SUM(ENERO:DICIEMBRE!AP15)</f>
        <v>0</v>
      </c>
      <c r="AQ15" s="27">
        <f>SUM(ENERO:DICIEMBRE!AQ15)</f>
        <v>0</v>
      </c>
      <c r="AR15" s="27">
        <f>SUM(ENERO:DICIEMBRE!AR15)</f>
        <v>0</v>
      </c>
      <c r="AS15" s="28" t="str">
        <f t="shared" si="3"/>
        <v/>
      </c>
      <c r="AT15" s="29"/>
      <c r="AU15" s="29"/>
      <c r="AV15" s="29"/>
      <c r="AW15" s="29"/>
      <c r="AX15" s="29"/>
      <c r="AY15" s="29"/>
      <c r="AZ15" s="29"/>
      <c r="BA15" s="29"/>
      <c r="BB15" s="17"/>
      <c r="BC15" s="17"/>
      <c r="BD15" s="17"/>
      <c r="CA15" s="30" t="str">
        <f t="shared" si="4"/>
        <v/>
      </c>
      <c r="CB15" s="31" t="str">
        <f t="shared" si="5"/>
        <v/>
      </c>
      <c r="CC15" s="31" t="str">
        <f t="shared" si="11"/>
        <v/>
      </c>
      <c r="CD15" s="31" t="str">
        <f t="shared" si="6"/>
        <v/>
      </c>
      <c r="CE15" s="31" t="str">
        <f t="shared" si="7"/>
        <v/>
      </c>
      <c r="CF15" s="30" t="str">
        <f t="shared" si="8"/>
        <v/>
      </c>
      <c r="CG15" s="32">
        <f t="shared" si="9"/>
        <v>0</v>
      </c>
      <c r="CH15" s="32">
        <f t="shared" si="9"/>
        <v>0</v>
      </c>
      <c r="CI15" s="32">
        <f t="shared" si="9"/>
        <v>0</v>
      </c>
      <c r="CJ15" s="32">
        <f t="shared" si="9"/>
        <v>0</v>
      </c>
      <c r="CK15" s="32">
        <f t="shared" si="9"/>
        <v>0</v>
      </c>
      <c r="CL15" s="32">
        <f t="shared" si="10"/>
        <v>0</v>
      </c>
    </row>
    <row r="16" spans="1:90" ht="16.350000000000001" customHeight="1" x14ac:dyDescent="0.2">
      <c r="A16" s="2610"/>
      <c r="B16" s="33" t="s">
        <v>36</v>
      </c>
      <c r="C16" s="34">
        <f t="shared" si="0"/>
        <v>0</v>
      </c>
      <c r="D16" s="35">
        <f t="shared" si="1"/>
        <v>0</v>
      </c>
      <c r="E16" s="36">
        <f t="shared" si="2"/>
        <v>0</v>
      </c>
      <c r="F16" s="27">
        <f>SUM(ENERO:DICIEMBRE!F16)</f>
        <v>0</v>
      </c>
      <c r="G16" s="27">
        <f>SUM(ENERO:DICIEMBRE!G16)</f>
        <v>0</v>
      </c>
      <c r="H16" s="27">
        <f>SUM(ENERO:DICIEMBRE!H16)</f>
        <v>0</v>
      </c>
      <c r="I16" s="27">
        <f>SUM(ENERO:DICIEMBRE!I16)</f>
        <v>0</v>
      </c>
      <c r="J16" s="27">
        <f>SUM(ENERO:DICIEMBRE!J16)</f>
        <v>0</v>
      </c>
      <c r="K16" s="27">
        <f>SUM(ENERO:DICIEMBRE!K16)</f>
        <v>0</v>
      </c>
      <c r="L16" s="27">
        <f>SUM(ENERO:DICIEMBRE!L16)</f>
        <v>0</v>
      </c>
      <c r="M16" s="27">
        <f>SUM(ENERO:DICIEMBRE!M16)</f>
        <v>0</v>
      </c>
      <c r="N16" s="27">
        <f>SUM(ENERO:DICIEMBRE!N16)</f>
        <v>0</v>
      </c>
      <c r="O16" s="27">
        <f>SUM(ENERO:DICIEMBRE!O16)</f>
        <v>0</v>
      </c>
      <c r="P16" s="27">
        <f>SUM(ENERO:DICIEMBRE!P16)</f>
        <v>0</v>
      </c>
      <c r="Q16" s="27">
        <f>SUM(ENERO:DICIEMBRE!Q16)</f>
        <v>0</v>
      </c>
      <c r="R16" s="27">
        <f>SUM(ENERO:DICIEMBRE!R16)</f>
        <v>0</v>
      </c>
      <c r="S16" s="27">
        <f>SUM(ENERO:DICIEMBRE!S16)</f>
        <v>0</v>
      </c>
      <c r="T16" s="27">
        <f>SUM(ENERO:DICIEMBRE!T16)</f>
        <v>0</v>
      </c>
      <c r="U16" s="27">
        <f>SUM(ENERO:DICIEMBRE!U16)</f>
        <v>0</v>
      </c>
      <c r="V16" s="27">
        <f>SUM(ENERO:DICIEMBRE!V16)</f>
        <v>0</v>
      </c>
      <c r="W16" s="27">
        <f>SUM(ENERO:DICIEMBRE!W16)</f>
        <v>0</v>
      </c>
      <c r="X16" s="27">
        <f>SUM(ENERO:DICIEMBRE!X16)</f>
        <v>0</v>
      </c>
      <c r="Y16" s="27">
        <f>SUM(ENERO:DICIEMBRE!Y16)</f>
        <v>0</v>
      </c>
      <c r="Z16" s="27">
        <f>SUM(ENERO:DICIEMBRE!Z16)</f>
        <v>0</v>
      </c>
      <c r="AA16" s="27">
        <f>SUM(ENERO:DICIEMBRE!AA16)</f>
        <v>0</v>
      </c>
      <c r="AB16" s="27">
        <f>SUM(ENERO:DICIEMBRE!AB16)</f>
        <v>0</v>
      </c>
      <c r="AC16" s="27">
        <f>SUM(ENERO:DICIEMBRE!AC16)</f>
        <v>0</v>
      </c>
      <c r="AD16" s="27">
        <f>SUM(ENERO:DICIEMBRE!AD16)</f>
        <v>0</v>
      </c>
      <c r="AE16" s="27">
        <f>SUM(ENERO:DICIEMBRE!AE16)</f>
        <v>0</v>
      </c>
      <c r="AF16" s="27">
        <f>SUM(ENERO:DICIEMBRE!AF16)</f>
        <v>0</v>
      </c>
      <c r="AG16" s="27">
        <f>SUM(ENERO:DICIEMBRE!AG16)</f>
        <v>0</v>
      </c>
      <c r="AH16" s="27">
        <f>SUM(ENERO:DICIEMBRE!AH16)</f>
        <v>0</v>
      </c>
      <c r="AI16" s="27">
        <f>SUM(ENERO:DICIEMBRE!AI16)</f>
        <v>0</v>
      </c>
      <c r="AJ16" s="27">
        <f>SUM(ENERO:DICIEMBRE!AJ16)</f>
        <v>0</v>
      </c>
      <c r="AK16" s="27">
        <f>SUM(ENERO:DICIEMBRE!AK16)</f>
        <v>0</v>
      </c>
      <c r="AL16" s="27">
        <f>SUM(ENERO:DICIEMBRE!AL16)</f>
        <v>0</v>
      </c>
      <c r="AM16" s="27">
        <f>SUM(ENERO:DICIEMBRE!AM16)</f>
        <v>0</v>
      </c>
      <c r="AN16" s="27">
        <f>SUM(ENERO:DICIEMBRE!AN16)</f>
        <v>0</v>
      </c>
      <c r="AO16" s="27">
        <f>SUM(ENERO:DICIEMBRE!AO16)</f>
        <v>0</v>
      </c>
      <c r="AP16" s="27">
        <f>SUM(ENERO:DICIEMBRE!AP16)</f>
        <v>0</v>
      </c>
      <c r="AQ16" s="27">
        <f>SUM(ENERO:DICIEMBRE!AQ16)</f>
        <v>0</v>
      </c>
      <c r="AR16" s="27">
        <f>SUM(ENERO:DICIEMBRE!AR16)</f>
        <v>0</v>
      </c>
      <c r="AS16" s="28" t="str">
        <f t="shared" si="3"/>
        <v/>
      </c>
      <c r="AT16" s="29"/>
      <c r="AU16" s="29"/>
      <c r="AV16" s="29"/>
      <c r="AW16" s="29"/>
      <c r="AX16" s="29"/>
      <c r="AY16" s="29"/>
      <c r="AZ16" s="29"/>
      <c r="BA16" s="29"/>
      <c r="BB16" s="17"/>
      <c r="BC16" s="17"/>
      <c r="BD16" s="17"/>
      <c r="CA16" s="30" t="str">
        <f t="shared" si="4"/>
        <v/>
      </c>
      <c r="CB16" s="31" t="str">
        <f t="shared" si="5"/>
        <v/>
      </c>
      <c r="CC16" s="31" t="str">
        <f t="shared" si="11"/>
        <v/>
      </c>
      <c r="CD16" s="31" t="str">
        <f t="shared" si="6"/>
        <v/>
      </c>
      <c r="CE16" s="31" t="str">
        <f t="shared" si="7"/>
        <v/>
      </c>
      <c r="CF16" s="30" t="str">
        <f t="shared" si="8"/>
        <v/>
      </c>
      <c r="CG16" s="32">
        <f t="shared" si="9"/>
        <v>0</v>
      </c>
      <c r="CH16" s="32">
        <f t="shared" si="9"/>
        <v>0</v>
      </c>
      <c r="CI16" s="32">
        <f t="shared" si="9"/>
        <v>0</v>
      </c>
      <c r="CJ16" s="32">
        <f t="shared" si="9"/>
        <v>0</v>
      </c>
      <c r="CK16" s="32">
        <f t="shared" si="9"/>
        <v>0</v>
      </c>
      <c r="CL16" s="32">
        <f t="shared" si="10"/>
        <v>0</v>
      </c>
    </row>
    <row r="17" spans="1:90" ht="16.350000000000001" customHeight="1" x14ac:dyDescent="0.2">
      <c r="A17" s="2610"/>
      <c r="B17" s="33" t="s">
        <v>37</v>
      </c>
      <c r="C17" s="34">
        <f t="shared" si="0"/>
        <v>968</v>
      </c>
      <c r="D17" s="35">
        <f t="shared" si="1"/>
        <v>474</v>
      </c>
      <c r="E17" s="36">
        <f t="shared" si="2"/>
        <v>494</v>
      </c>
      <c r="F17" s="27">
        <f>SUM(ENERO:DICIEMBRE!F17)</f>
        <v>0</v>
      </c>
      <c r="G17" s="27">
        <f>SUM(ENERO:DICIEMBRE!G17)</f>
        <v>1</v>
      </c>
      <c r="H17" s="27">
        <f>SUM(ENERO:DICIEMBRE!H17)</f>
        <v>16</v>
      </c>
      <c r="I17" s="27">
        <f>SUM(ENERO:DICIEMBRE!I17)</f>
        <v>6</v>
      </c>
      <c r="J17" s="27">
        <f>SUM(ENERO:DICIEMBRE!J17)</f>
        <v>21</v>
      </c>
      <c r="K17" s="27">
        <f>SUM(ENERO:DICIEMBRE!K17)</f>
        <v>19</v>
      </c>
      <c r="L17" s="27">
        <f>SUM(ENERO:DICIEMBRE!L17)</f>
        <v>50</v>
      </c>
      <c r="M17" s="27">
        <f>SUM(ENERO:DICIEMBRE!M17)</f>
        <v>50</v>
      </c>
      <c r="N17" s="27">
        <f>SUM(ENERO:DICIEMBRE!N17)</f>
        <v>41</v>
      </c>
      <c r="O17" s="27">
        <f>SUM(ENERO:DICIEMBRE!O17)</f>
        <v>15</v>
      </c>
      <c r="P17" s="27">
        <f>SUM(ENERO:DICIEMBRE!P17)</f>
        <v>49</v>
      </c>
      <c r="Q17" s="27">
        <f>SUM(ENERO:DICIEMBRE!Q17)</f>
        <v>35</v>
      </c>
      <c r="R17" s="27">
        <f>SUM(ENERO:DICIEMBRE!R17)</f>
        <v>64</v>
      </c>
      <c r="S17" s="27">
        <f>SUM(ENERO:DICIEMBRE!S17)</f>
        <v>38</v>
      </c>
      <c r="T17" s="27">
        <f>SUM(ENERO:DICIEMBRE!T17)</f>
        <v>35</v>
      </c>
      <c r="U17" s="27">
        <f>SUM(ENERO:DICIEMBRE!U17)</f>
        <v>44</v>
      </c>
      <c r="V17" s="27">
        <f>SUM(ENERO:DICIEMBRE!V17)</f>
        <v>38</v>
      </c>
      <c r="W17" s="27">
        <f>SUM(ENERO:DICIEMBRE!W17)</f>
        <v>31</v>
      </c>
      <c r="X17" s="27">
        <f>SUM(ENERO:DICIEMBRE!X17)</f>
        <v>41</v>
      </c>
      <c r="Y17" s="27">
        <f>SUM(ENERO:DICIEMBRE!Y17)</f>
        <v>49</v>
      </c>
      <c r="Z17" s="27">
        <f>SUM(ENERO:DICIEMBRE!Z17)</f>
        <v>38</v>
      </c>
      <c r="AA17" s="27">
        <f>SUM(ENERO:DICIEMBRE!AA17)</f>
        <v>65</v>
      </c>
      <c r="AB17" s="27">
        <f>SUM(ENERO:DICIEMBRE!AB17)</f>
        <v>29</v>
      </c>
      <c r="AC17" s="27">
        <f>SUM(ENERO:DICIEMBRE!AC17)</f>
        <v>66</v>
      </c>
      <c r="AD17" s="27">
        <f>SUM(ENERO:DICIEMBRE!AD17)</f>
        <v>20</v>
      </c>
      <c r="AE17" s="27">
        <f>SUM(ENERO:DICIEMBRE!AE17)</f>
        <v>37</v>
      </c>
      <c r="AF17" s="27">
        <f>SUM(ENERO:DICIEMBRE!AF17)</f>
        <v>8</v>
      </c>
      <c r="AG17" s="27">
        <f>SUM(ENERO:DICIEMBRE!AG17)</f>
        <v>24</v>
      </c>
      <c r="AH17" s="27">
        <f>SUM(ENERO:DICIEMBRE!AH17)</f>
        <v>19</v>
      </c>
      <c r="AI17" s="27">
        <f>SUM(ENERO:DICIEMBRE!AI17)</f>
        <v>4</v>
      </c>
      <c r="AJ17" s="27">
        <f>SUM(ENERO:DICIEMBRE!AJ17)</f>
        <v>4</v>
      </c>
      <c r="AK17" s="27">
        <f>SUM(ENERO:DICIEMBRE!AK17)</f>
        <v>4</v>
      </c>
      <c r="AL17" s="27">
        <f>SUM(ENERO:DICIEMBRE!AL17)</f>
        <v>1</v>
      </c>
      <c r="AM17" s="27">
        <f>SUM(ENERO:DICIEMBRE!AM17)</f>
        <v>6</v>
      </c>
      <c r="AN17" s="27">
        <f>SUM(ENERO:DICIEMBRE!AN17)</f>
        <v>968</v>
      </c>
      <c r="AO17" s="27">
        <f>SUM(ENERO:DICIEMBRE!AO17)</f>
        <v>0</v>
      </c>
      <c r="AP17" s="27">
        <f>SUM(ENERO:DICIEMBRE!AP17)</f>
        <v>0</v>
      </c>
      <c r="AQ17" s="27">
        <f>SUM(ENERO:DICIEMBRE!AQ17)</f>
        <v>0</v>
      </c>
      <c r="AR17" s="27">
        <f>SUM(ENERO:DICIEMBRE!AR17)</f>
        <v>0</v>
      </c>
      <c r="AS17" s="28" t="str">
        <f t="shared" si="3"/>
        <v/>
      </c>
      <c r="AT17" s="29"/>
      <c r="AU17" s="29"/>
      <c r="AV17" s="29"/>
      <c r="AW17" s="29"/>
      <c r="AX17" s="29"/>
      <c r="AY17" s="29"/>
      <c r="AZ17" s="29"/>
      <c r="BA17" s="29"/>
      <c r="BB17" s="17"/>
      <c r="BC17" s="17"/>
      <c r="BD17" s="17"/>
      <c r="CA17" s="30" t="str">
        <f t="shared" si="4"/>
        <v/>
      </c>
      <c r="CB17" s="31" t="str">
        <f t="shared" si="5"/>
        <v/>
      </c>
      <c r="CC17" s="31" t="str">
        <f t="shared" si="11"/>
        <v/>
      </c>
      <c r="CD17" s="31" t="str">
        <f t="shared" si="6"/>
        <v/>
      </c>
      <c r="CE17" s="31" t="str">
        <f t="shared" si="7"/>
        <v/>
      </c>
      <c r="CF17" s="30" t="str">
        <f t="shared" si="8"/>
        <v/>
      </c>
      <c r="CG17" s="32">
        <f t="shared" si="9"/>
        <v>0</v>
      </c>
      <c r="CH17" s="32">
        <f t="shared" si="9"/>
        <v>0</v>
      </c>
      <c r="CI17" s="32">
        <f t="shared" si="9"/>
        <v>0</v>
      </c>
      <c r="CJ17" s="32">
        <f t="shared" si="9"/>
        <v>0</v>
      </c>
      <c r="CK17" s="32">
        <f t="shared" si="9"/>
        <v>0</v>
      </c>
      <c r="CL17" s="32">
        <f t="shared" si="10"/>
        <v>0</v>
      </c>
    </row>
    <row r="18" spans="1:90" ht="16.350000000000001" customHeight="1" x14ac:dyDescent="0.2">
      <c r="A18" s="2610"/>
      <c r="B18" s="33" t="s">
        <v>38</v>
      </c>
      <c r="C18" s="34">
        <f t="shared" si="0"/>
        <v>0</v>
      </c>
      <c r="D18" s="35">
        <f t="shared" si="1"/>
        <v>0</v>
      </c>
      <c r="E18" s="36">
        <f t="shared" si="2"/>
        <v>0</v>
      </c>
      <c r="F18" s="27">
        <f>SUM(ENERO:DICIEMBRE!F18)</f>
        <v>0</v>
      </c>
      <c r="G18" s="27">
        <f>SUM(ENERO:DICIEMBRE!G18)</f>
        <v>0</v>
      </c>
      <c r="H18" s="27">
        <f>SUM(ENERO:DICIEMBRE!H18)</f>
        <v>0</v>
      </c>
      <c r="I18" s="27">
        <f>SUM(ENERO:DICIEMBRE!I18)</f>
        <v>0</v>
      </c>
      <c r="J18" s="27">
        <f>SUM(ENERO:DICIEMBRE!J18)</f>
        <v>0</v>
      </c>
      <c r="K18" s="27">
        <f>SUM(ENERO:DICIEMBRE!K18)</f>
        <v>0</v>
      </c>
      <c r="L18" s="27">
        <f>SUM(ENERO:DICIEMBRE!L18)</f>
        <v>0</v>
      </c>
      <c r="M18" s="27">
        <f>SUM(ENERO:DICIEMBRE!M18)</f>
        <v>0</v>
      </c>
      <c r="N18" s="27">
        <f>SUM(ENERO:DICIEMBRE!N18)</f>
        <v>0</v>
      </c>
      <c r="O18" s="27">
        <f>SUM(ENERO:DICIEMBRE!O18)</f>
        <v>0</v>
      </c>
      <c r="P18" s="27">
        <f>SUM(ENERO:DICIEMBRE!P18)</f>
        <v>0</v>
      </c>
      <c r="Q18" s="27">
        <f>SUM(ENERO:DICIEMBRE!Q18)</f>
        <v>0</v>
      </c>
      <c r="R18" s="27">
        <f>SUM(ENERO:DICIEMBRE!R18)</f>
        <v>0</v>
      </c>
      <c r="S18" s="27">
        <f>SUM(ENERO:DICIEMBRE!S18)</f>
        <v>0</v>
      </c>
      <c r="T18" s="27">
        <f>SUM(ENERO:DICIEMBRE!T18)</f>
        <v>0</v>
      </c>
      <c r="U18" s="27">
        <f>SUM(ENERO:DICIEMBRE!U18)</f>
        <v>0</v>
      </c>
      <c r="V18" s="27">
        <f>SUM(ENERO:DICIEMBRE!V18)</f>
        <v>0</v>
      </c>
      <c r="W18" s="27">
        <f>SUM(ENERO:DICIEMBRE!W18)</f>
        <v>0</v>
      </c>
      <c r="X18" s="27">
        <f>SUM(ENERO:DICIEMBRE!X18)</f>
        <v>0</v>
      </c>
      <c r="Y18" s="27">
        <f>SUM(ENERO:DICIEMBRE!Y18)</f>
        <v>0</v>
      </c>
      <c r="Z18" s="27">
        <f>SUM(ENERO:DICIEMBRE!Z18)</f>
        <v>0</v>
      </c>
      <c r="AA18" s="27">
        <f>SUM(ENERO:DICIEMBRE!AA18)</f>
        <v>0</v>
      </c>
      <c r="AB18" s="27">
        <f>SUM(ENERO:DICIEMBRE!AB18)</f>
        <v>0</v>
      </c>
      <c r="AC18" s="27">
        <f>SUM(ENERO:DICIEMBRE!AC18)</f>
        <v>0</v>
      </c>
      <c r="AD18" s="27">
        <f>SUM(ENERO:DICIEMBRE!AD18)</f>
        <v>0</v>
      </c>
      <c r="AE18" s="27">
        <f>SUM(ENERO:DICIEMBRE!AE18)</f>
        <v>0</v>
      </c>
      <c r="AF18" s="27">
        <f>SUM(ENERO:DICIEMBRE!AF18)</f>
        <v>0</v>
      </c>
      <c r="AG18" s="27">
        <f>SUM(ENERO:DICIEMBRE!AG18)</f>
        <v>0</v>
      </c>
      <c r="AH18" s="27">
        <f>SUM(ENERO:DICIEMBRE!AH18)</f>
        <v>0</v>
      </c>
      <c r="AI18" s="27">
        <f>SUM(ENERO:DICIEMBRE!AI18)</f>
        <v>0</v>
      </c>
      <c r="AJ18" s="27">
        <f>SUM(ENERO:DICIEMBRE!AJ18)</f>
        <v>0</v>
      </c>
      <c r="AK18" s="27">
        <f>SUM(ENERO:DICIEMBRE!AK18)</f>
        <v>0</v>
      </c>
      <c r="AL18" s="27">
        <f>SUM(ENERO:DICIEMBRE!AL18)</f>
        <v>0</v>
      </c>
      <c r="AM18" s="27">
        <f>SUM(ENERO:DICIEMBRE!AM18)</f>
        <v>0</v>
      </c>
      <c r="AN18" s="27">
        <f>SUM(ENERO:DICIEMBRE!AN18)</f>
        <v>0</v>
      </c>
      <c r="AO18" s="27">
        <f>SUM(ENERO:DICIEMBRE!AO18)</f>
        <v>0</v>
      </c>
      <c r="AP18" s="27">
        <f>SUM(ENERO:DICIEMBRE!AP18)</f>
        <v>0</v>
      </c>
      <c r="AQ18" s="27">
        <f>SUM(ENERO:DICIEMBRE!AQ18)</f>
        <v>0</v>
      </c>
      <c r="AR18" s="27">
        <f>SUM(ENERO:DICIEMBRE!AR18)</f>
        <v>0</v>
      </c>
      <c r="AS18" s="28" t="str">
        <f t="shared" si="3"/>
        <v/>
      </c>
      <c r="AT18" s="29"/>
      <c r="AU18" s="29"/>
      <c r="AV18" s="29"/>
      <c r="AW18" s="29"/>
      <c r="AX18" s="29"/>
      <c r="AY18" s="29"/>
      <c r="AZ18" s="29"/>
      <c r="BA18" s="29"/>
      <c r="BB18" s="17"/>
      <c r="BC18" s="17"/>
      <c r="BD18" s="17"/>
      <c r="CA18" s="30" t="str">
        <f t="shared" si="4"/>
        <v/>
      </c>
      <c r="CB18" s="31" t="str">
        <f t="shared" si="5"/>
        <v/>
      </c>
      <c r="CC18" s="31" t="str">
        <f t="shared" si="11"/>
        <v/>
      </c>
      <c r="CD18" s="31" t="str">
        <f t="shared" si="6"/>
        <v/>
      </c>
      <c r="CE18" s="31" t="str">
        <f t="shared" si="7"/>
        <v/>
      </c>
      <c r="CF18" s="30" t="str">
        <f t="shared" si="8"/>
        <v/>
      </c>
      <c r="CG18" s="32">
        <f t="shared" si="9"/>
        <v>0</v>
      </c>
      <c r="CH18" s="32">
        <f t="shared" si="9"/>
        <v>0</v>
      </c>
      <c r="CI18" s="32">
        <f t="shared" si="9"/>
        <v>0</v>
      </c>
      <c r="CJ18" s="32">
        <f t="shared" si="9"/>
        <v>0</v>
      </c>
      <c r="CK18" s="32">
        <f t="shared" si="9"/>
        <v>0</v>
      </c>
      <c r="CL18" s="32">
        <f t="shared" si="10"/>
        <v>0</v>
      </c>
    </row>
    <row r="19" spans="1:90" ht="16.350000000000001" customHeight="1" x14ac:dyDescent="0.2">
      <c r="A19" s="2610"/>
      <c r="B19" s="33" t="s">
        <v>39</v>
      </c>
      <c r="C19" s="42">
        <f t="shared" si="0"/>
        <v>516</v>
      </c>
      <c r="D19" s="43">
        <f t="shared" si="1"/>
        <v>351</v>
      </c>
      <c r="E19" s="44">
        <f t="shared" si="2"/>
        <v>165</v>
      </c>
      <c r="F19" s="27">
        <f>SUM(ENERO:DICIEMBRE!F19)</f>
        <v>74</v>
      </c>
      <c r="G19" s="27">
        <f>SUM(ENERO:DICIEMBRE!G19)</f>
        <v>16</v>
      </c>
      <c r="H19" s="27">
        <f>SUM(ENERO:DICIEMBRE!H19)</f>
        <v>114</v>
      </c>
      <c r="I19" s="27">
        <f>SUM(ENERO:DICIEMBRE!I19)</f>
        <v>52</v>
      </c>
      <c r="J19" s="27">
        <f>SUM(ENERO:DICIEMBRE!J19)</f>
        <v>94</v>
      </c>
      <c r="K19" s="27">
        <f>SUM(ENERO:DICIEMBRE!K19)</f>
        <v>60</v>
      </c>
      <c r="L19" s="27">
        <f>SUM(ENERO:DICIEMBRE!L19)</f>
        <v>45</v>
      </c>
      <c r="M19" s="27">
        <f>SUM(ENERO:DICIEMBRE!M19)</f>
        <v>17</v>
      </c>
      <c r="N19" s="27">
        <f>SUM(ENERO:DICIEMBRE!N19)</f>
        <v>5</v>
      </c>
      <c r="O19" s="27">
        <f>SUM(ENERO:DICIEMBRE!O19)</f>
        <v>1</v>
      </c>
      <c r="P19" s="27">
        <f>SUM(ENERO:DICIEMBRE!P19)</f>
        <v>6</v>
      </c>
      <c r="Q19" s="27">
        <f>SUM(ENERO:DICIEMBRE!Q19)</f>
        <v>1</v>
      </c>
      <c r="R19" s="27">
        <f>SUM(ENERO:DICIEMBRE!R19)</f>
        <v>4</v>
      </c>
      <c r="S19" s="27">
        <f>SUM(ENERO:DICIEMBRE!S19)</f>
        <v>7</v>
      </c>
      <c r="T19" s="27">
        <f>SUM(ENERO:DICIEMBRE!T19)</f>
        <v>2</v>
      </c>
      <c r="U19" s="27">
        <f>SUM(ENERO:DICIEMBRE!U19)</f>
        <v>0</v>
      </c>
      <c r="V19" s="27">
        <f>SUM(ENERO:DICIEMBRE!V19)</f>
        <v>0</v>
      </c>
      <c r="W19" s="27">
        <f>SUM(ENERO:DICIEMBRE!W19)</f>
        <v>0</v>
      </c>
      <c r="X19" s="27">
        <f>SUM(ENERO:DICIEMBRE!X19)</f>
        <v>0</v>
      </c>
      <c r="Y19" s="27">
        <f>SUM(ENERO:DICIEMBRE!Y19)</f>
        <v>6</v>
      </c>
      <c r="Z19" s="27">
        <f>SUM(ENERO:DICIEMBRE!Z19)</f>
        <v>4</v>
      </c>
      <c r="AA19" s="27">
        <f>SUM(ENERO:DICIEMBRE!AA19)</f>
        <v>0</v>
      </c>
      <c r="AB19" s="27">
        <f>SUM(ENERO:DICIEMBRE!AB19)</f>
        <v>1</v>
      </c>
      <c r="AC19" s="27">
        <f>SUM(ENERO:DICIEMBRE!AC19)</f>
        <v>5</v>
      </c>
      <c r="AD19" s="27">
        <f>SUM(ENERO:DICIEMBRE!AD19)</f>
        <v>0</v>
      </c>
      <c r="AE19" s="27">
        <f>SUM(ENERO:DICIEMBRE!AE19)</f>
        <v>0</v>
      </c>
      <c r="AF19" s="27">
        <f>SUM(ENERO:DICIEMBRE!AF19)</f>
        <v>2</v>
      </c>
      <c r="AG19" s="27">
        <f>SUM(ENERO:DICIEMBRE!AG19)</f>
        <v>0</v>
      </c>
      <c r="AH19" s="27">
        <f>SUM(ENERO:DICIEMBRE!AH19)</f>
        <v>0</v>
      </c>
      <c r="AI19" s="27">
        <f>SUM(ENERO:DICIEMBRE!AI19)</f>
        <v>0</v>
      </c>
      <c r="AJ19" s="27">
        <f>SUM(ENERO:DICIEMBRE!AJ19)</f>
        <v>0</v>
      </c>
      <c r="AK19" s="27">
        <f>SUM(ENERO:DICIEMBRE!AK19)</f>
        <v>0</v>
      </c>
      <c r="AL19" s="27">
        <f>SUM(ENERO:DICIEMBRE!AL19)</f>
        <v>0</v>
      </c>
      <c r="AM19" s="27">
        <f>SUM(ENERO:DICIEMBRE!AM19)</f>
        <v>0</v>
      </c>
      <c r="AN19" s="27">
        <f>SUM(ENERO:DICIEMBRE!AN19)</f>
        <v>516</v>
      </c>
      <c r="AO19" s="27">
        <f>SUM(ENERO:DICIEMBRE!AO19)</f>
        <v>0</v>
      </c>
      <c r="AP19" s="27">
        <f>SUM(ENERO:DICIEMBRE!AP19)</f>
        <v>0</v>
      </c>
      <c r="AQ19" s="27">
        <f>SUM(ENERO:DICIEMBRE!AQ19)</f>
        <v>0</v>
      </c>
      <c r="AR19" s="27">
        <f>SUM(ENERO:DICIEMBRE!AR19)</f>
        <v>0</v>
      </c>
      <c r="AS19" s="28" t="str">
        <f t="shared" si="3"/>
        <v/>
      </c>
      <c r="AT19" s="29"/>
      <c r="AU19" s="29"/>
      <c r="AV19" s="29"/>
      <c r="AW19" s="29"/>
      <c r="AX19" s="29"/>
      <c r="AY19" s="29"/>
      <c r="AZ19" s="29"/>
      <c r="BA19" s="29"/>
      <c r="BB19" s="17"/>
      <c r="BC19" s="17"/>
      <c r="BD19" s="17"/>
      <c r="CA19" s="30" t="str">
        <f t="shared" si="4"/>
        <v/>
      </c>
      <c r="CB19" s="31" t="str">
        <f t="shared" si="5"/>
        <v/>
      </c>
      <c r="CC19" s="31" t="str">
        <f t="shared" si="11"/>
        <v/>
      </c>
      <c r="CD19" s="31" t="str">
        <f t="shared" si="6"/>
        <v/>
      </c>
      <c r="CE19" s="31" t="str">
        <f t="shared" si="7"/>
        <v/>
      </c>
      <c r="CF19" s="30" t="str">
        <f t="shared" si="8"/>
        <v/>
      </c>
      <c r="CG19" s="32">
        <f t="shared" si="9"/>
        <v>0</v>
      </c>
      <c r="CH19" s="32">
        <f t="shared" si="9"/>
        <v>0</v>
      </c>
      <c r="CI19" s="32">
        <f t="shared" si="9"/>
        <v>0</v>
      </c>
      <c r="CJ19" s="32">
        <f t="shared" si="9"/>
        <v>0</v>
      </c>
      <c r="CK19" s="32">
        <f t="shared" si="9"/>
        <v>0</v>
      </c>
      <c r="CL19" s="32">
        <f t="shared" si="10"/>
        <v>0</v>
      </c>
    </row>
    <row r="20" spans="1:90" ht="25.35" customHeight="1" x14ac:dyDescent="0.2">
      <c r="A20" s="2610"/>
      <c r="B20" s="33" t="s">
        <v>40</v>
      </c>
      <c r="C20" s="42">
        <f t="shared" si="0"/>
        <v>0</v>
      </c>
      <c r="D20" s="43">
        <f t="shared" si="1"/>
        <v>0</v>
      </c>
      <c r="E20" s="44">
        <f t="shared" si="2"/>
        <v>0</v>
      </c>
      <c r="F20" s="27">
        <f>SUM(ENERO:DICIEMBRE!F20)</f>
        <v>0</v>
      </c>
      <c r="G20" s="27">
        <f>SUM(ENERO:DICIEMBRE!G20)</f>
        <v>0</v>
      </c>
      <c r="H20" s="27">
        <f>SUM(ENERO:DICIEMBRE!H20)</f>
        <v>0</v>
      </c>
      <c r="I20" s="27">
        <f>SUM(ENERO:DICIEMBRE!I20)</f>
        <v>0</v>
      </c>
      <c r="J20" s="27">
        <f>SUM(ENERO:DICIEMBRE!J20)</f>
        <v>0</v>
      </c>
      <c r="K20" s="27">
        <f>SUM(ENERO:DICIEMBRE!K20)</f>
        <v>0</v>
      </c>
      <c r="L20" s="27">
        <f>SUM(ENERO:DICIEMBRE!L20)</f>
        <v>0</v>
      </c>
      <c r="M20" s="27">
        <f>SUM(ENERO:DICIEMBRE!M20)</f>
        <v>0</v>
      </c>
      <c r="N20" s="27">
        <f>SUM(ENERO:DICIEMBRE!N20)</f>
        <v>0</v>
      </c>
      <c r="O20" s="27">
        <f>SUM(ENERO:DICIEMBRE!O20)</f>
        <v>0</v>
      </c>
      <c r="P20" s="27">
        <f>SUM(ENERO:DICIEMBRE!P20)</f>
        <v>0</v>
      </c>
      <c r="Q20" s="27">
        <f>SUM(ENERO:DICIEMBRE!Q20)</f>
        <v>0</v>
      </c>
      <c r="R20" s="27">
        <f>SUM(ENERO:DICIEMBRE!R20)</f>
        <v>0</v>
      </c>
      <c r="S20" s="27">
        <f>SUM(ENERO:DICIEMBRE!S20)</f>
        <v>0</v>
      </c>
      <c r="T20" s="27">
        <f>SUM(ENERO:DICIEMBRE!T20)</f>
        <v>0</v>
      </c>
      <c r="U20" s="27">
        <f>SUM(ENERO:DICIEMBRE!U20)</f>
        <v>0</v>
      </c>
      <c r="V20" s="27">
        <f>SUM(ENERO:DICIEMBRE!V20)</f>
        <v>0</v>
      </c>
      <c r="W20" s="27">
        <f>SUM(ENERO:DICIEMBRE!W20)</f>
        <v>0</v>
      </c>
      <c r="X20" s="27">
        <f>SUM(ENERO:DICIEMBRE!X20)</f>
        <v>0</v>
      </c>
      <c r="Y20" s="27">
        <f>SUM(ENERO:DICIEMBRE!Y20)</f>
        <v>0</v>
      </c>
      <c r="Z20" s="27">
        <f>SUM(ENERO:DICIEMBRE!Z20)</f>
        <v>0</v>
      </c>
      <c r="AA20" s="27">
        <f>SUM(ENERO:DICIEMBRE!AA20)</f>
        <v>0</v>
      </c>
      <c r="AB20" s="27">
        <f>SUM(ENERO:DICIEMBRE!AB20)</f>
        <v>0</v>
      </c>
      <c r="AC20" s="27">
        <f>SUM(ENERO:DICIEMBRE!AC20)</f>
        <v>0</v>
      </c>
      <c r="AD20" s="27">
        <f>SUM(ENERO:DICIEMBRE!AD20)</f>
        <v>0</v>
      </c>
      <c r="AE20" s="27">
        <f>SUM(ENERO:DICIEMBRE!AE20)</f>
        <v>0</v>
      </c>
      <c r="AF20" s="27">
        <f>SUM(ENERO:DICIEMBRE!AF20)</f>
        <v>0</v>
      </c>
      <c r="AG20" s="27">
        <f>SUM(ENERO:DICIEMBRE!AG20)</f>
        <v>0</v>
      </c>
      <c r="AH20" s="27">
        <f>SUM(ENERO:DICIEMBRE!AH20)</f>
        <v>0</v>
      </c>
      <c r="AI20" s="27">
        <f>SUM(ENERO:DICIEMBRE!AI20)</f>
        <v>0</v>
      </c>
      <c r="AJ20" s="27">
        <f>SUM(ENERO:DICIEMBRE!AJ20)</f>
        <v>0</v>
      </c>
      <c r="AK20" s="27">
        <f>SUM(ENERO:DICIEMBRE!AK20)</f>
        <v>0</v>
      </c>
      <c r="AL20" s="27">
        <f>SUM(ENERO:DICIEMBRE!AL20)</f>
        <v>0</v>
      </c>
      <c r="AM20" s="27">
        <f>SUM(ENERO:DICIEMBRE!AM20)</f>
        <v>0</v>
      </c>
      <c r="AN20" s="27">
        <f>SUM(ENERO:DICIEMBRE!AN20)</f>
        <v>0</v>
      </c>
      <c r="AO20" s="27">
        <f>SUM(ENERO:DICIEMBRE!AO20)</f>
        <v>0</v>
      </c>
      <c r="AP20" s="27">
        <f>SUM(ENERO:DICIEMBRE!AP20)</f>
        <v>0</v>
      </c>
      <c r="AQ20" s="27">
        <f>SUM(ENERO:DICIEMBRE!AQ20)</f>
        <v>0</v>
      </c>
      <c r="AR20" s="27">
        <f>SUM(ENERO:DICIEMBRE!AR20)</f>
        <v>0</v>
      </c>
      <c r="AS20" s="28" t="str">
        <f t="shared" si="3"/>
        <v/>
      </c>
      <c r="AT20" s="29"/>
      <c r="AU20" s="29"/>
      <c r="AV20" s="29"/>
      <c r="AW20" s="29"/>
      <c r="AX20" s="29"/>
      <c r="AY20" s="29"/>
      <c r="AZ20" s="29"/>
      <c r="BA20" s="29"/>
      <c r="BB20" s="17"/>
      <c r="BC20" s="17"/>
      <c r="BD20" s="17"/>
      <c r="CA20" s="30" t="str">
        <f t="shared" si="4"/>
        <v/>
      </c>
      <c r="CB20" s="31" t="str">
        <f t="shared" si="5"/>
        <v/>
      </c>
      <c r="CC20" s="31" t="str">
        <f t="shared" si="11"/>
        <v/>
      </c>
      <c r="CD20" s="31" t="str">
        <f t="shared" si="6"/>
        <v/>
      </c>
      <c r="CE20" s="31" t="str">
        <f t="shared" si="7"/>
        <v/>
      </c>
      <c r="CF20" s="30" t="str">
        <f t="shared" si="8"/>
        <v/>
      </c>
      <c r="CG20" s="32">
        <f t="shared" si="9"/>
        <v>0</v>
      </c>
      <c r="CH20" s="32">
        <f t="shared" si="9"/>
        <v>0</v>
      </c>
      <c r="CI20" s="32">
        <f t="shared" si="9"/>
        <v>0</v>
      </c>
      <c r="CJ20" s="32">
        <f t="shared" si="9"/>
        <v>0</v>
      </c>
      <c r="CK20" s="32">
        <f t="shared" si="9"/>
        <v>0</v>
      </c>
      <c r="CL20" s="32">
        <f t="shared" si="10"/>
        <v>0</v>
      </c>
    </row>
    <row r="21" spans="1:90" ht="16.350000000000001" customHeight="1" x14ac:dyDescent="0.2">
      <c r="A21" s="2610"/>
      <c r="B21" s="33" t="s">
        <v>41</v>
      </c>
      <c r="C21" s="42">
        <f t="shared" si="0"/>
        <v>0</v>
      </c>
      <c r="D21" s="43">
        <f t="shared" si="1"/>
        <v>0</v>
      </c>
      <c r="E21" s="44">
        <f t="shared" si="2"/>
        <v>0</v>
      </c>
      <c r="F21" s="27">
        <f>SUM(ENERO:DICIEMBRE!F21)</f>
        <v>0</v>
      </c>
      <c r="G21" s="27">
        <f>SUM(ENERO:DICIEMBRE!G21)</f>
        <v>0</v>
      </c>
      <c r="H21" s="27">
        <f>SUM(ENERO:DICIEMBRE!H21)</f>
        <v>0</v>
      </c>
      <c r="I21" s="27">
        <f>SUM(ENERO:DICIEMBRE!I21)</f>
        <v>0</v>
      </c>
      <c r="J21" s="27">
        <f>SUM(ENERO:DICIEMBRE!J21)</f>
        <v>0</v>
      </c>
      <c r="K21" s="27">
        <f>SUM(ENERO:DICIEMBRE!K21)</f>
        <v>0</v>
      </c>
      <c r="L21" s="27">
        <f>SUM(ENERO:DICIEMBRE!L21)</f>
        <v>0</v>
      </c>
      <c r="M21" s="27">
        <f>SUM(ENERO:DICIEMBRE!M21)</f>
        <v>0</v>
      </c>
      <c r="N21" s="27">
        <f>SUM(ENERO:DICIEMBRE!N21)</f>
        <v>0</v>
      </c>
      <c r="O21" s="27">
        <f>SUM(ENERO:DICIEMBRE!O21)</f>
        <v>0</v>
      </c>
      <c r="P21" s="27">
        <f>SUM(ENERO:DICIEMBRE!P21)</f>
        <v>0</v>
      </c>
      <c r="Q21" s="27">
        <f>SUM(ENERO:DICIEMBRE!Q21)</f>
        <v>0</v>
      </c>
      <c r="R21" s="27">
        <f>SUM(ENERO:DICIEMBRE!R21)</f>
        <v>0</v>
      </c>
      <c r="S21" s="27">
        <f>SUM(ENERO:DICIEMBRE!S21)</f>
        <v>0</v>
      </c>
      <c r="T21" s="27">
        <f>SUM(ENERO:DICIEMBRE!T21)</f>
        <v>0</v>
      </c>
      <c r="U21" s="27">
        <f>SUM(ENERO:DICIEMBRE!U21)</f>
        <v>0</v>
      </c>
      <c r="V21" s="27">
        <f>SUM(ENERO:DICIEMBRE!V21)</f>
        <v>0</v>
      </c>
      <c r="W21" s="27">
        <f>SUM(ENERO:DICIEMBRE!W21)</f>
        <v>0</v>
      </c>
      <c r="X21" s="27">
        <f>SUM(ENERO:DICIEMBRE!X21)</f>
        <v>0</v>
      </c>
      <c r="Y21" s="27">
        <f>SUM(ENERO:DICIEMBRE!Y21)</f>
        <v>0</v>
      </c>
      <c r="Z21" s="27">
        <f>SUM(ENERO:DICIEMBRE!Z21)</f>
        <v>0</v>
      </c>
      <c r="AA21" s="27">
        <f>SUM(ENERO:DICIEMBRE!AA21)</f>
        <v>0</v>
      </c>
      <c r="AB21" s="27">
        <f>SUM(ENERO:DICIEMBRE!AB21)</f>
        <v>0</v>
      </c>
      <c r="AC21" s="27">
        <f>SUM(ENERO:DICIEMBRE!AC21)</f>
        <v>0</v>
      </c>
      <c r="AD21" s="27">
        <f>SUM(ENERO:DICIEMBRE!AD21)</f>
        <v>0</v>
      </c>
      <c r="AE21" s="27">
        <f>SUM(ENERO:DICIEMBRE!AE21)</f>
        <v>0</v>
      </c>
      <c r="AF21" s="27">
        <f>SUM(ENERO:DICIEMBRE!AF21)</f>
        <v>0</v>
      </c>
      <c r="AG21" s="27">
        <f>SUM(ENERO:DICIEMBRE!AG21)</f>
        <v>0</v>
      </c>
      <c r="AH21" s="27">
        <f>SUM(ENERO:DICIEMBRE!AH21)</f>
        <v>0</v>
      </c>
      <c r="AI21" s="27">
        <f>SUM(ENERO:DICIEMBRE!AI21)</f>
        <v>0</v>
      </c>
      <c r="AJ21" s="27">
        <f>SUM(ENERO:DICIEMBRE!AJ21)</f>
        <v>0</v>
      </c>
      <c r="AK21" s="27">
        <f>SUM(ENERO:DICIEMBRE!AK21)</f>
        <v>0</v>
      </c>
      <c r="AL21" s="27">
        <f>SUM(ENERO:DICIEMBRE!AL21)</f>
        <v>0</v>
      </c>
      <c r="AM21" s="27">
        <f>SUM(ENERO:DICIEMBRE!AM21)</f>
        <v>0</v>
      </c>
      <c r="AN21" s="27">
        <f>SUM(ENERO:DICIEMBRE!AN21)</f>
        <v>0</v>
      </c>
      <c r="AO21" s="27">
        <f>SUM(ENERO:DICIEMBRE!AO21)</f>
        <v>0</v>
      </c>
      <c r="AP21" s="27">
        <f>SUM(ENERO:DICIEMBRE!AP21)</f>
        <v>0</v>
      </c>
      <c r="AQ21" s="27">
        <f>SUM(ENERO:DICIEMBRE!AQ21)</f>
        <v>0</v>
      </c>
      <c r="AR21" s="27">
        <f>SUM(ENERO:DICIEMBRE!AR21)</f>
        <v>0</v>
      </c>
      <c r="AS21" s="28" t="str">
        <f t="shared" si="3"/>
        <v/>
      </c>
      <c r="AT21" s="29"/>
      <c r="AU21" s="29"/>
      <c r="AV21" s="29"/>
      <c r="AW21" s="29"/>
      <c r="AX21" s="29"/>
      <c r="AY21" s="29"/>
      <c r="AZ21" s="29"/>
      <c r="BA21" s="29"/>
      <c r="BB21" s="17"/>
      <c r="BC21" s="17"/>
      <c r="BD21" s="17"/>
      <c r="CA21" s="30" t="str">
        <f t="shared" si="4"/>
        <v/>
      </c>
      <c r="CB21" s="31" t="str">
        <f t="shared" si="5"/>
        <v/>
      </c>
      <c r="CC21" s="31" t="str">
        <f t="shared" si="11"/>
        <v/>
      </c>
      <c r="CD21" s="31" t="str">
        <f t="shared" si="6"/>
        <v/>
      </c>
      <c r="CE21" s="31" t="str">
        <f t="shared" si="7"/>
        <v/>
      </c>
      <c r="CF21" s="30" t="str">
        <f t="shared" si="8"/>
        <v/>
      </c>
      <c r="CG21" s="32">
        <f t="shared" si="9"/>
        <v>0</v>
      </c>
      <c r="CH21" s="32">
        <f t="shared" si="9"/>
        <v>0</v>
      </c>
      <c r="CI21" s="32">
        <f t="shared" si="9"/>
        <v>0</v>
      </c>
      <c r="CJ21" s="32">
        <f t="shared" si="9"/>
        <v>0</v>
      </c>
      <c r="CK21" s="32">
        <f t="shared" si="9"/>
        <v>0</v>
      </c>
      <c r="CL21" s="32">
        <f t="shared" si="10"/>
        <v>0</v>
      </c>
    </row>
    <row r="22" spans="1:90" ht="36" customHeight="1" x14ac:dyDescent="0.2">
      <c r="A22" s="2610"/>
      <c r="B22" s="33" t="s">
        <v>42</v>
      </c>
      <c r="C22" s="42">
        <f t="shared" si="0"/>
        <v>0</v>
      </c>
      <c r="D22" s="50">
        <f t="shared" si="1"/>
        <v>0</v>
      </c>
      <c r="E22" s="44">
        <f t="shared" si="2"/>
        <v>0</v>
      </c>
      <c r="F22" s="27">
        <f>SUM(ENERO:DICIEMBRE!F22)</f>
        <v>0</v>
      </c>
      <c r="G22" s="27">
        <f>SUM(ENERO:DICIEMBRE!G22)</f>
        <v>0</v>
      </c>
      <c r="H22" s="27">
        <f>SUM(ENERO:DICIEMBRE!H22)</f>
        <v>0</v>
      </c>
      <c r="I22" s="27">
        <f>SUM(ENERO:DICIEMBRE!I22)</f>
        <v>0</v>
      </c>
      <c r="J22" s="27">
        <f>SUM(ENERO:DICIEMBRE!J22)</f>
        <v>0</v>
      </c>
      <c r="K22" s="27">
        <f>SUM(ENERO:DICIEMBRE!K22)</f>
        <v>0</v>
      </c>
      <c r="L22" s="27">
        <f>SUM(ENERO:DICIEMBRE!L22)</f>
        <v>0</v>
      </c>
      <c r="M22" s="27">
        <f>SUM(ENERO:DICIEMBRE!M22)</f>
        <v>0</v>
      </c>
      <c r="N22" s="27">
        <f>SUM(ENERO:DICIEMBRE!N22)</f>
        <v>0</v>
      </c>
      <c r="O22" s="27">
        <f>SUM(ENERO:DICIEMBRE!O22)</f>
        <v>0</v>
      </c>
      <c r="P22" s="27">
        <f>SUM(ENERO:DICIEMBRE!P22)</f>
        <v>0</v>
      </c>
      <c r="Q22" s="27">
        <f>SUM(ENERO:DICIEMBRE!Q22)</f>
        <v>0</v>
      </c>
      <c r="R22" s="27">
        <f>SUM(ENERO:DICIEMBRE!R22)</f>
        <v>0</v>
      </c>
      <c r="S22" s="27">
        <f>SUM(ENERO:DICIEMBRE!S22)</f>
        <v>0</v>
      </c>
      <c r="T22" s="27">
        <f>SUM(ENERO:DICIEMBRE!T22)</f>
        <v>0</v>
      </c>
      <c r="U22" s="27">
        <f>SUM(ENERO:DICIEMBRE!U22)</f>
        <v>0</v>
      </c>
      <c r="V22" s="27">
        <f>SUM(ENERO:DICIEMBRE!V22)</f>
        <v>0</v>
      </c>
      <c r="W22" s="27">
        <f>SUM(ENERO:DICIEMBRE!W22)</f>
        <v>0</v>
      </c>
      <c r="X22" s="27">
        <f>SUM(ENERO:DICIEMBRE!X22)</f>
        <v>0</v>
      </c>
      <c r="Y22" s="27">
        <f>SUM(ENERO:DICIEMBRE!Y22)</f>
        <v>0</v>
      </c>
      <c r="Z22" s="27">
        <f>SUM(ENERO:DICIEMBRE!Z22)</f>
        <v>0</v>
      </c>
      <c r="AA22" s="27">
        <f>SUM(ENERO:DICIEMBRE!AA22)</f>
        <v>0</v>
      </c>
      <c r="AB22" s="27">
        <f>SUM(ENERO:DICIEMBRE!AB22)</f>
        <v>0</v>
      </c>
      <c r="AC22" s="27">
        <f>SUM(ENERO:DICIEMBRE!AC22)</f>
        <v>0</v>
      </c>
      <c r="AD22" s="27">
        <f>SUM(ENERO:DICIEMBRE!AD22)</f>
        <v>0</v>
      </c>
      <c r="AE22" s="27">
        <f>SUM(ENERO:DICIEMBRE!AE22)</f>
        <v>0</v>
      </c>
      <c r="AF22" s="27">
        <f>SUM(ENERO:DICIEMBRE!AF22)</f>
        <v>0</v>
      </c>
      <c r="AG22" s="27">
        <f>SUM(ENERO:DICIEMBRE!AG22)</f>
        <v>0</v>
      </c>
      <c r="AH22" s="27">
        <f>SUM(ENERO:DICIEMBRE!AH22)</f>
        <v>0</v>
      </c>
      <c r="AI22" s="27">
        <f>SUM(ENERO:DICIEMBRE!AI22)</f>
        <v>0</v>
      </c>
      <c r="AJ22" s="27">
        <f>SUM(ENERO:DICIEMBRE!AJ22)</f>
        <v>0</v>
      </c>
      <c r="AK22" s="27">
        <f>SUM(ENERO:DICIEMBRE!AK22)</f>
        <v>0</v>
      </c>
      <c r="AL22" s="27">
        <f>SUM(ENERO:DICIEMBRE!AL22)</f>
        <v>0</v>
      </c>
      <c r="AM22" s="27">
        <f>SUM(ENERO:DICIEMBRE!AM22)</f>
        <v>0</v>
      </c>
      <c r="AN22" s="27">
        <f>SUM(ENERO:DICIEMBRE!AN22)</f>
        <v>0</v>
      </c>
      <c r="AO22" s="27">
        <f>SUM(ENERO:DICIEMBRE!AO22)</f>
        <v>0</v>
      </c>
      <c r="AP22" s="27">
        <f>SUM(ENERO:DICIEMBRE!AP22)</f>
        <v>0</v>
      </c>
      <c r="AQ22" s="27">
        <f>SUM(ENERO:DICIEMBRE!AQ22)</f>
        <v>0</v>
      </c>
      <c r="AR22" s="27">
        <f>SUM(ENERO:DICIEMBRE!AR22)</f>
        <v>0</v>
      </c>
      <c r="AS22" s="28" t="str">
        <f t="shared" si="3"/>
        <v/>
      </c>
      <c r="AT22" s="29"/>
      <c r="AU22" s="29"/>
      <c r="AV22" s="29"/>
      <c r="AW22" s="29"/>
      <c r="AX22" s="29"/>
      <c r="AY22" s="29"/>
      <c r="AZ22" s="29"/>
      <c r="BA22" s="29"/>
      <c r="BB22" s="17"/>
      <c r="BC22" s="17"/>
      <c r="BD22" s="17"/>
      <c r="CA22" s="30" t="str">
        <f t="shared" si="4"/>
        <v/>
      </c>
      <c r="CB22" s="31" t="str">
        <f t="shared" si="5"/>
        <v/>
      </c>
      <c r="CC22" s="31" t="str">
        <f t="shared" si="11"/>
        <v/>
      </c>
      <c r="CD22" s="31" t="str">
        <f t="shared" si="6"/>
        <v/>
      </c>
      <c r="CE22" s="31" t="str">
        <f t="shared" si="7"/>
        <v/>
      </c>
      <c r="CF22" s="30" t="str">
        <f t="shared" si="8"/>
        <v/>
      </c>
      <c r="CG22" s="32">
        <f t="shared" si="9"/>
        <v>0</v>
      </c>
      <c r="CH22" s="32">
        <f t="shared" si="9"/>
        <v>0</v>
      </c>
      <c r="CI22" s="32">
        <f t="shared" si="9"/>
        <v>0</v>
      </c>
      <c r="CJ22" s="32">
        <f t="shared" si="9"/>
        <v>0</v>
      </c>
      <c r="CK22" s="32">
        <f t="shared" si="9"/>
        <v>0</v>
      </c>
      <c r="CL22" s="32">
        <f t="shared" si="10"/>
        <v>0</v>
      </c>
    </row>
    <row r="23" spans="1:90" ht="16.350000000000001" customHeight="1" x14ac:dyDescent="0.2">
      <c r="A23" s="2611"/>
      <c r="B23" s="51" t="s">
        <v>43</v>
      </c>
      <c r="C23" s="52">
        <f t="shared" si="0"/>
        <v>3352</v>
      </c>
      <c r="D23" s="53">
        <f t="shared" si="1"/>
        <v>1700</v>
      </c>
      <c r="E23" s="54">
        <f t="shared" si="2"/>
        <v>1652</v>
      </c>
      <c r="F23" s="55">
        <f>SUM(F13:F22)</f>
        <v>79</v>
      </c>
      <c r="G23" s="56">
        <f t="shared" ref="G23:AR23" si="12">SUM(G13:G22)</f>
        <v>18</v>
      </c>
      <c r="H23" s="55">
        <f t="shared" si="12"/>
        <v>157</v>
      </c>
      <c r="I23" s="56">
        <f t="shared" si="12"/>
        <v>76</v>
      </c>
      <c r="J23" s="55">
        <f t="shared" si="12"/>
        <v>158</v>
      </c>
      <c r="K23" s="57">
        <f t="shared" si="12"/>
        <v>151</v>
      </c>
      <c r="L23" s="55">
        <f t="shared" si="12"/>
        <v>192</v>
      </c>
      <c r="M23" s="57">
        <f t="shared" si="12"/>
        <v>214</v>
      </c>
      <c r="N23" s="55">
        <f t="shared" si="12"/>
        <v>68</v>
      </c>
      <c r="O23" s="57">
        <f t="shared" si="12"/>
        <v>21</v>
      </c>
      <c r="P23" s="55">
        <f t="shared" si="12"/>
        <v>120</v>
      </c>
      <c r="Q23" s="57">
        <f t="shared" si="12"/>
        <v>48</v>
      </c>
      <c r="R23" s="55">
        <f t="shared" si="12"/>
        <v>156</v>
      </c>
      <c r="S23" s="57">
        <f t="shared" si="12"/>
        <v>96</v>
      </c>
      <c r="T23" s="55">
        <f t="shared" si="12"/>
        <v>135</v>
      </c>
      <c r="U23" s="57">
        <f t="shared" si="12"/>
        <v>88</v>
      </c>
      <c r="V23" s="55">
        <f t="shared" si="12"/>
        <v>137</v>
      </c>
      <c r="W23" s="57">
        <f t="shared" si="12"/>
        <v>69</v>
      </c>
      <c r="X23" s="55">
        <f t="shared" si="12"/>
        <v>95</v>
      </c>
      <c r="Y23" s="57">
        <f t="shared" si="12"/>
        <v>130</v>
      </c>
      <c r="Z23" s="55">
        <f t="shared" si="12"/>
        <v>91</v>
      </c>
      <c r="AA23" s="57">
        <f t="shared" si="12"/>
        <v>211</v>
      </c>
      <c r="AB23" s="55">
        <f t="shared" si="12"/>
        <v>112</v>
      </c>
      <c r="AC23" s="57">
        <f t="shared" si="12"/>
        <v>262</v>
      </c>
      <c r="AD23" s="55">
        <f t="shared" si="12"/>
        <v>86</v>
      </c>
      <c r="AE23" s="57">
        <f t="shared" si="12"/>
        <v>150</v>
      </c>
      <c r="AF23" s="55">
        <f t="shared" si="12"/>
        <v>44</v>
      </c>
      <c r="AG23" s="57">
        <f t="shared" si="12"/>
        <v>91</v>
      </c>
      <c r="AH23" s="55">
        <f t="shared" si="12"/>
        <v>61</v>
      </c>
      <c r="AI23" s="57">
        <f t="shared" si="12"/>
        <v>11</v>
      </c>
      <c r="AJ23" s="55">
        <f t="shared" si="12"/>
        <v>8</v>
      </c>
      <c r="AK23" s="57">
        <f t="shared" si="12"/>
        <v>6</v>
      </c>
      <c r="AL23" s="58">
        <f t="shared" si="12"/>
        <v>1</v>
      </c>
      <c r="AM23" s="59">
        <f t="shared" si="12"/>
        <v>10</v>
      </c>
      <c r="AN23" s="56">
        <f t="shared" si="12"/>
        <v>3352</v>
      </c>
      <c r="AO23" s="56">
        <f t="shared" si="12"/>
        <v>0</v>
      </c>
      <c r="AP23" s="56">
        <f t="shared" si="12"/>
        <v>0</v>
      </c>
      <c r="AQ23" s="56">
        <f t="shared" si="12"/>
        <v>0</v>
      </c>
      <c r="AR23" s="56">
        <f t="shared" si="12"/>
        <v>0</v>
      </c>
      <c r="AS23" s="28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CA23" s="30"/>
      <c r="CB23" s="31"/>
      <c r="CC23" s="31" t="str">
        <f t="shared" si="11"/>
        <v/>
      </c>
      <c r="CD23" s="31" t="str">
        <f t="shared" si="6"/>
        <v/>
      </c>
      <c r="CE23" s="31" t="str">
        <f t="shared" si="7"/>
        <v/>
      </c>
      <c r="CF23" s="30" t="str">
        <f t="shared" si="8"/>
        <v/>
      </c>
      <c r="CG23" s="32">
        <f t="shared" si="9"/>
        <v>0</v>
      </c>
      <c r="CH23" s="32">
        <f t="shared" si="9"/>
        <v>0</v>
      </c>
      <c r="CI23" s="32">
        <f t="shared" si="9"/>
        <v>0</v>
      </c>
      <c r="CJ23" s="32">
        <f t="shared" si="9"/>
        <v>0</v>
      </c>
      <c r="CK23" s="32">
        <f t="shared" si="9"/>
        <v>0</v>
      </c>
      <c r="CL23" s="32">
        <f t="shared" si="10"/>
        <v>0</v>
      </c>
    </row>
    <row r="24" spans="1:90" ht="19.5" customHeight="1" x14ac:dyDescent="0.2">
      <c r="A24" s="2612" t="s">
        <v>44</v>
      </c>
      <c r="B24" s="2613"/>
      <c r="C24" s="60">
        <f t="shared" si="0"/>
        <v>0</v>
      </c>
      <c r="D24" s="61">
        <f t="shared" si="1"/>
        <v>0</v>
      </c>
      <c r="E24" s="54">
        <f t="shared" si="2"/>
        <v>0</v>
      </c>
      <c r="F24" s="27">
        <f>SUM(ENERO:DICIEMBRE!F24)</f>
        <v>0</v>
      </c>
      <c r="G24" s="27">
        <f>SUM(ENERO:DICIEMBRE!G24)</f>
        <v>0</v>
      </c>
      <c r="H24" s="27">
        <f>SUM(ENERO:DICIEMBRE!H24)</f>
        <v>0</v>
      </c>
      <c r="I24" s="27">
        <f>SUM(ENERO:DICIEMBRE!I24)</f>
        <v>0</v>
      </c>
      <c r="J24" s="27">
        <f>SUM(ENERO:DICIEMBRE!J24)</f>
        <v>0</v>
      </c>
      <c r="K24" s="27">
        <f>SUM(ENERO:DICIEMBRE!K24)</f>
        <v>0</v>
      </c>
      <c r="L24" s="27">
        <f>SUM(ENERO:DICIEMBRE!L24)</f>
        <v>0</v>
      </c>
      <c r="M24" s="27">
        <f>SUM(ENERO:DICIEMBRE!M24)</f>
        <v>0</v>
      </c>
      <c r="N24" s="27">
        <f>SUM(ENERO:DICIEMBRE!N24)</f>
        <v>0</v>
      </c>
      <c r="O24" s="27">
        <f>SUM(ENERO:DICIEMBRE!O24)</f>
        <v>0</v>
      </c>
      <c r="P24" s="27">
        <f>SUM(ENERO:DICIEMBRE!P24)</f>
        <v>0</v>
      </c>
      <c r="Q24" s="27">
        <f>SUM(ENERO:DICIEMBRE!Q24)</f>
        <v>0</v>
      </c>
      <c r="R24" s="27">
        <f>SUM(ENERO:DICIEMBRE!R24)</f>
        <v>0</v>
      </c>
      <c r="S24" s="27">
        <f>SUM(ENERO:DICIEMBRE!S24)</f>
        <v>0</v>
      </c>
      <c r="T24" s="27">
        <f>SUM(ENERO:DICIEMBRE!T24)</f>
        <v>0</v>
      </c>
      <c r="U24" s="27">
        <f>SUM(ENERO:DICIEMBRE!U24)</f>
        <v>0</v>
      </c>
      <c r="V24" s="27">
        <f>SUM(ENERO:DICIEMBRE!V24)</f>
        <v>0</v>
      </c>
      <c r="W24" s="27">
        <f>SUM(ENERO:DICIEMBRE!W24)</f>
        <v>0</v>
      </c>
      <c r="X24" s="27">
        <f>SUM(ENERO:DICIEMBRE!X24)</f>
        <v>0</v>
      </c>
      <c r="Y24" s="27">
        <f>SUM(ENERO:DICIEMBRE!Y24)</f>
        <v>0</v>
      </c>
      <c r="Z24" s="27">
        <f>SUM(ENERO:DICIEMBRE!Z24)</f>
        <v>0</v>
      </c>
      <c r="AA24" s="27">
        <f>SUM(ENERO:DICIEMBRE!AA24)</f>
        <v>0</v>
      </c>
      <c r="AB24" s="27">
        <f>SUM(ENERO:DICIEMBRE!AB24)</f>
        <v>0</v>
      </c>
      <c r="AC24" s="27">
        <f>SUM(ENERO:DICIEMBRE!AC24)</f>
        <v>0</v>
      </c>
      <c r="AD24" s="27">
        <f>SUM(ENERO:DICIEMBRE!AD24)</f>
        <v>0</v>
      </c>
      <c r="AE24" s="27">
        <f>SUM(ENERO:DICIEMBRE!AE24)</f>
        <v>0</v>
      </c>
      <c r="AF24" s="27">
        <f>SUM(ENERO:DICIEMBRE!AF24)</f>
        <v>0</v>
      </c>
      <c r="AG24" s="27">
        <f>SUM(ENERO:DICIEMBRE!AG24)</f>
        <v>0</v>
      </c>
      <c r="AH24" s="27">
        <f>SUM(ENERO:DICIEMBRE!AH24)</f>
        <v>0</v>
      </c>
      <c r="AI24" s="27">
        <f>SUM(ENERO:DICIEMBRE!AI24)</f>
        <v>0</v>
      </c>
      <c r="AJ24" s="27">
        <f>SUM(ENERO:DICIEMBRE!AJ24)</f>
        <v>0</v>
      </c>
      <c r="AK24" s="27">
        <f>SUM(ENERO:DICIEMBRE!AK24)</f>
        <v>0</v>
      </c>
      <c r="AL24" s="27">
        <f>SUM(ENERO:DICIEMBRE!AL24)</f>
        <v>0</v>
      </c>
      <c r="AM24" s="27">
        <f>SUM(ENERO:DICIEMBRE!AM24)</f>
        <v>0</v>
      </c>
      <c r="AN24" s="27">
        <f>SUM(ENERO:DICIEMBRE!AN24)</f>
        <v>0</v>
      </c>
      <c r="AO24" s="27">
        <f>SUM(ENERO:DICIEMBRE!AO24)</f>
        <v>0</v>
      </c>
      <c r="AP24" s="27">
        <f>SUM(ENERO:DICIEMBRE!AP24)</f>
        <v>0</v>
      </c>
      <c r="AQ24" s="27">
        <f>SUM(ENERO:DICIEMBRE!AQ24)</f>
        <v>0</v>
      </c>
      <c r="AR24" s="27">
        <f>SUM(ENERO:DICIEMBRE!AR24)</f>
        <v>0</v>
      </c>
      <c r="AS24" s="28" t="str">
        <f>CONCATENATE(CA24,CB24,CC24,CD24,CE24,CF24)</f>
        <v/>
      </c>
      <c r="AT24" s="29"/>
      <c r="AU24" s="29"/>
      <c r="AV24" s="29"/>
      <c r="AW24" s="29"/>
      <c r="AX24" s="29"/>
      <c r="AY24" s="29"/>
      <c r="AZ24" s="29"/>
      <c r="BA24" s="29"/>
      <c r="BB24" s="17"/>
      <c r="BC24" s="17"/>
      <c r="BD24" s="17"/>
      <c r="CA24" s="30" t="str">
        <f>IF(CG24=1,"* El número de Beneficiarios NO DEBE ser mayor que el Total. ","")</f>
        <v/>
      </c>
      <c r="CB24" s="31" t="str">
        <f>IF(CH24=1,"* Los Niños, Niñas, Adolescentes y Jóvenes de Programa SENAME NO DEBE ser mayor que el Total. ","")</f>
        <v/>
      </c>
      <c r="CC24" s="31" t="str">
        <f t="shared" si="11"/>
        <v/>
      </c>
      <c r="CD24" s="31" t="str">
        <f t="shared" si="6"/>
        <v/>
      </c>
      <c r="CE24" s="31" t="str">
        <f t="shared" si="7"/>
        <v/>
      </c>
      <c r="CF24" s="30" t="str">
        <f t="shared" si="8"/>
        <v/>
      </c>
      <c r="CG24" s="32">
        <f t="shared" si="9"/>
        <v>0</v>
      </c>
      <c r="CH24" s="32">
        <f t="shared" si="9"/>
        <v>0</v>
      </c>
      <c r="CI24" s="32">
        <f t="shared" si="9"/>
        <v>0</v>
      </c>
      <c r="CJ24" s="32">
        <f t="shared" si="9"/>
        <v>0</v>
      </c>
      <c r="CK24" s="32">
        <f t="shared" si="9"/>
        <v>0</v>
      </c>
      <c r="CL24" s="32">
        <f t="shared" si="10"/>
        <v>0</v>
      </c>
    </row>
    <row r="25" spans="1:90" ht="19.5" customHeight="1" x14ac:dyDescent="0.2">
      <c r="A25" s="62" t="s">
        <v>45</v>
      </c>
      <c r="B25" s="63" t="s">
        <v>34</v>
      </c>
      <c r="C25" s="64">
        <f t="shared" si="0"/>
        <v>6</v>
      </c>
      <c r="D25" s="65">
        <f t="shared" si="1"/>
        <v>6</v>
      </c>
      <c r="E25" s="66">
        <f t="shared" si="2"/>
        <v>0</v>
      </c>
      <c r="F25" s="27">
        <f>SUM(ENERO:DICIEMBRE!F25)</f>
        <v>0</v>
      </c>
      <c r="G25" s="27">
        <f>SUM(ENERO:DICIEMBRE!G25)</f>
        <v>0</v>
      </c>
      <c r="H25" s="27">
        <f>SUM(ENERO:DICIEMBRE!H25)</f>
        <v>0</v>
      </c>
      <c r="I25" s="27">
        <f>SUM(ENERO:DICIEMBRE!I25)</f>
        <v>0</v>
      </c>
      <c r="J25" s="27">
        <f>SUM(ENERO:DICIEMBRE!J25)</f>
        <v>0</v>
      </c>
      <c r="K25" s="27">
        <f>SUM(ENERO:DICIEMBRE!K25)</f>
        <v>0</v>
      </c>
      <c r="L25" s="27">
        <f>SUM(ENERO:DICIEMBRE!L25)</f>
        <v>4</v>
      </c>
      <c r="M25" s="27">
        <f>SUM(ENERO:DICIEMBRE!M25)</f>
        <v>0</v>
      </c>
      <c r="N25" s="27">
        <f>SUM(ENERO:DICIEMBRE!N25)</f>
        <v>0</v>
      </c>
      <c r="O25" s="27">
        <f>SUM(ENERO:DICIEMBRE!O25)</f>
        <v>0</v>
      </c>
      <c r="P25" s="27">
        <f>SUM(ENERO:DICIEMBRE!P25)</f>
        <v>0</v>
      </c>
      <c r="Q25" s="27">
        <f>SUM(ENERO:DICIEMBRE!Q25)</f>
        <v>0</v>
      </c>
      <c r="R25" s="27">
        <f>SUM(ENERO:DICIEMBRE!R25)</f>
        <v>1</v>
      </c>
      <c r="S25" s="27">
        <f>SUM(ENERO:DICIEMBRE!S25)</f>
        <v>0</v>
      </c>
      <c r="T25" s="27">
        <f>SUM(ENERO:DICIEMBRE!T25)</f>
        <v>0</v>
      </c>
      <c r="U25" s="27">
        <f>SUM(ENERO:DICIEMBRE!U25)</f>
        <v>0</v>
      </c>
      <c r="V25" s="27">
        <f>SUM(ENERO:DICIEMBRE!V25)</f>
        <v>0</v>
      </c>
      <c r="W25" s="27">
        <f>SUM(ENERO:DICIEMBRE!W25)</f>
        <v>0</v>
      </c>
      <c r="X25" s="27">
        <f>SUM(ENERO:DICIEMBRE!X25)</f>
        <v>0</v>
      </c>
      <c r="Y25" s="27">
        <f>SUM(ENERO:DICIEMBRE!Y25)</f>
        <v>0</v>
      </c>
      <c r="Z25" s="27">
        <f>SUM(ENERO:DICIEMBRE!Z25)</f>
        <v>1</v>
      </c>
      <c r="AA25" s="27">
        <f>SUM(ENERO:DICIEMBRE!AA25)</f>
        <v>0</v>
      </c>
      <c r="AB25" s="27">
        <f>SUM(ENERO:DICIEMBRE!AB25)</f>
        <v>0</v>
      </c>
      <c r="AC25" s="27">
        <f>SUM(ENERO:DICIEMBRE!AC25)</f>
        <v>0</v>
      </c>
      <c r="AD25" s="27">
        <f>SUM(ENERO:DICIEMBRE!AD25)</f>
        <v>0</v>
      </c>
      <c r="AE25" s="27">
        <f>SUM(ENERO:DICIEMBRE!AE25)</f>
        <v>0</v>
      </c>
      <c r="AF25" s="27">
        <f>SUM(ENERO:DICIEMBRE!AF25)</f>
        <v>0</v>
      </c>
      <c r="AG25" s="27">
        <f>SUM(ENERO:DICIEMBRE!AG25)</f>
        <v>0</v>
      </c>
      <c r="AH25" s="27">
        <f>SUM(ENERO:DICIEMBRE!AH25)</f>
        <v>0</v>
      </c>
      <c r="AI25" s="27">
        <f>SUM(ENERO:DICIEMBRE!AI25)</f>
        <v>0</v>
      </c>
      <c r="AJ25" s="27">
        <f>SUM(ENERO:DICIEMBRE!AJ25)</f>
        <v>0</v>
      </c>
      <c r="AK25" s="27">
        <f>SUM(ENERO:DICIEMBRE!AK25)</f>
        <v>0</v>
      </c>
      <c r="AL25" s="27">
        <f>SUM(ENERO:DICIEMBRE!AL25)</f>
        <v>0</v>
      </c>
      <c r="AM25" s="27">
        <f>SUM(ENERO:DICIEMBRE!AM25)</f>
        <v>0</v>
      </c>
      <c r="AN25" s="27">
        <f>SUM(ENERO:DICIEMBRE!AN25)</f>
        <v>6</v>
      </c>
      <c r="AO25" s="27">
        <f>SUM(ENERO:DICIEMBRE!AO25)</f>
        <v>0</v>
      </c>
      <c r="AP25" s="27">
        <f>SUM(ENERO:DICIEMBRE!AP25)</f>
        <v>0</v>
      </c>
      <c r="AQ25" s="27">
        <f>SUM(ENERO:DICIEMBRE!AQ25)</f>
        <v>0</v>
      </c>
      <c r="AR25" s="27">
        <f>SUM(ENERO:DICIEMBRE!AR25)</f>
        <v>0</v>
      </c>
      <c r="AS25" s="28" t="str">
        <f>CONCATENATE(CA25,CB25,CC25,CD25,CE25,CF25)</f>
        <v/>
      </c>
      <c r="AT25" s="29"/>
      <c r="AU25" s="29"/>
      <c r="AV25" s="29"/>
      <c r="AW25" s="29"/>
      <c r="AX25" s="29"/>
      <c r="AY25" s="29"/>
      <c r="AZ25" s="29"/>
      <c r="BA25" s="29"/>
      <c r="BB25" s="17"/>
      <c r="BC25" s="17"/>
      <c r="BD25" s="17"/>
      <c r="CA25" s="30" t="str">
        <f>IF(CG25=1,"* El número de Beneficiarios NO DEBE ser mayor que el Total. ","")</f>
        <v/>
      </c>
      <c r="CB25" s="31" t="str">
        <f>IF(CH25=1,"* Los Niños, Niñas, Adolescentes y Jóvenes de Programa SENAME NO DEBE ser mayor que el Total. ","")</f>
        <v/>
      </c>
      <c r="CC25" s="31" t="str">
        <f t="shared" si="11"/>
        <v/>
      </c>
      <c r="CD25" s="31" t="str">
        <f t="shared" si="6"/>
        <v/>
      </c>
      <c r="CE25" s="31" t="str">
        <f t="shared" si="7"/>
        <v/>
      </c>
      <c r="CF25" s="30" t="str">
        <f t="shared" si="8"/>
        <v/>
      </c>
      <c r="CG25" s="32">
        <f t="shared" si="9"/>
        <v>0</v>
      </c>
      <c r="CH25" s="32">
        <f t="shared" si="9"/>
        <v>0</v>
      </c>
      <c r="CI25" s="32">
        <f t="shared" si="9"/>
        <v>0</v>
      </c>
      <c r="CJ25" s="32">
        <f t="shared" si="9"/>
        <v>0</v>
      </c>
      <c r="CK25" s="32">
        <f t="shared" si="9"/>
        <v>0</v>
      </c>
      <c r="CL25" s="32">
        <f t="shared" si="10"/>
        <v>0</v>
      </c>
    </row>
    <row r="26" spans="1:90" ht="19.5" customHeight="1" x14ac:dyDescent="0.2">
      <c r="A26" s="2609" t="s">
        <v>46</v>
      </c>
      <c r="B26" s="72" t="s">
        <v>34</v>
      </c>
      <c r="C26" s="24">
        <f t="shared" si="0"/>
        <v>1677</v>
      </c>
      <c r="D26" s="25">
        <f t="shared" si="1"/>
        <v>643</v>
      </c>
      <c r="E26" s="26">
        <f t="shared" si="2"/>
        <v>1034</v>
      </c>
      <c r="F26" s="27">
        <f>SUM(ENERO:DICIEMBRE!F26)</f>
        <v>0</v>
      </c>
      <c r="G26" s="27">
        <f>SUM(ENERO:DICIEMBRE!G26)</f>
        <v>0</v>
      </c>
      <c r="H26" s="27">
        <f>SUM(ENERO:DICIEMBRE!H26)</f>
        <v>0</v>
      </c>
      <c r="I26" s="27">
        <f>SUM(ENERO:DICIEMBRE!I26)</f>
        <v>0</v>
      </c>
      <c r="J26" s="27">
        <f>SUM(ENERO:DICIEMBRE!J26)</f>
        <v>1</v>
      </c>
      <c r="K26" s="27">
        <f>SUM(ENERO:DICIEMBRE!K26)</f>
        <v>0</v>
      </c>
      <c r="L26" s="27">
        <f>SUM(ENERO:DICIEMBRE!L26)</f>
        <v>39</v>
      </c>
      <c r="M26" s="27">
        <f>SUM(ENERO:DICIEMBRE!M26)</f>
        <v>51</v>
      </c>
      <c r="N26" s="27">
        <f>SUM(ENERO:DICIEMBRE!N26)</f>
        <v>102</v>
      </c>
      <c r="O26" s="27">
        <f>SUM(ENERO:DICIEMBRE!O26)</f>
        <v>79</v>
      </c>
      <c r="P26" s="27">
        <f>SUM(ENERO:DICIEMBRE!P26)</f>
        <v>142</v>
      </c>
      <c r="Q26" s="27">
        <f>SUM(ENERO:DICIEMBRE!Q26)</f>
        <v>108</v>
      </c>
      <c r="R26" s="27">
        <f>SUM(ENERO:DICIEMBRE!R26)</f>
        <v>53</v>
      </c>
      <c r="S26" s="27">
        <f>SUM(ENERO:DICIEMBRE!S26)</f>
        <v>90</v>
      </c>
      <c r="T26" s="27">
        <f>SUM(ENERO:DICIEMBRE!T26)</f>
        <v>41</v>
      </c>
      <c r="U26" s="27">
        <f>SUM(ENERO:DICIEMBRE!U26)</f>
        <v>88</v>
      </c>
      <c r="V26" s="27">
        <f>SUM(ENERO:DICIEMBRE!V26)</f>
        <v>40</v>
      </c>
      <c r="W26" s="27">
        <f>SUM(ENERO:DICIEMBRE!W26)</f>
        <v>105</v>
      </c>
      <c r="X26" s="27">
        <f>SUM(ENERO:DICIEMBRE!X26)</f>
        <v>54</v>
      </c>
      <c r="Y26" s="27">
        <f>SUM(ENERO:DICIEMBRE!Y26)</f>
        <v>132</v>
      </c>
      <c r="Z26" s="27">
        <f>SUM(ENERO:DICIEMBRE!Z26)</f>
        <v>59</v>
      </c>
      <c r="AA26" s="27">
        <f>SUM(ENERO:DICIEMBRE!AA26)</f>
        <v>144</v>
      </c>
      <c r="AB26" s="27">
        <f>SUM(ENERO:DICIEMBRE!AB26)</f>
        <v>52</v>
      </c>
      <c r="AC26" s="27">
        <f>SUM(ENERO:DICIEMBRE!AC26)</f>
        <v>92</v>
      </c>
      <c r="AD26" s="27">
        <f>SUM(ENERO:DICIEMBRE!AD26)</f>
        <v>31</v>
      </c>
      <c r="AE26" s="27">
        <f>SUM(ENERO:DICIEMBRE!AE26)</f>
        <v>73</v>
      </c>
      <c r="AF26" s="27">
        <f>SUM(ENERO:DICIEMBRE!AF26)</f>
        <v>23</v>
      </c>
      <c r="AG26" s="27">
        <f>SUM(ENERO:DICIEMBRE!AG26)</f>
        <v>62</v>
      </c>
      <c r="AH26" s="27">
        <f>SUM(ENERO:DICIEMBRE!AH26)</f>
        <v>2</v>
      </c>
      <c r="AI26" s="27">
        <f>SUM(ENERO:DICIEMBRE!AI26)</f>
        <v>8</v>
      </c>
      <c r="AJ26" s="27">
        <f>SUM(ENERO:DICIEMBRE!AJ26)</f>
        <v>0</v>
      </c>
      <c r="AK26" s="27">
        <f>SUM(ENERO:DICIEMBRE!AK26)</f>
        <v>2</v>
      </c>
      <c r="AL26" s="27">
        <f>SUM(ENERO:DICIEMBRE!AL26)</f>
        <v>4</v>
      </c>
      <c r="AM26" s="27">
        <f>SUM(ENERO:DICIEMBRE!AM26)</f>
        <v>0</v>
      </c>
      <c r="AN26" s="27">
        <f>SUM(ENERO:DICIEMBRE!AN26)</f>
        <v>1677</v>
      </c>
      <c r="AO26" s="27">
        <f>SUM(ENERO:DICIEMBRE!AO26)</f>
        <v>0</v>
      </c>
      <c r="AP26" s="27">
        <f>SUM(ENERO:DICIEMBRE!AP26)</f>
        <v>0</v>
      </c>
      <c r="AQ26" s="27">
        <f>SUM(ENERO:DICIEMBRE!AQ26)</f>
        <v>0</v>
      </c>
      <c r="AR26" s="27">
        <f>SUM(ENERO:DICIEMBRE!AR26)</f>
        <v>0</v>
      </c>
      <c r="AS26" s="28" t="str">
        <f>CONCATENATE(CA26,CB26,CC26,CD26,CE26,CF26)</f>
        <v/>
      </c>
      <c r="AT26" s="29"/>
      <c r="AU26" s="29"/>
      <c r="AV26" s="29"/>
      <c r="AW26" s="29"/>
      <c r="AX26" s="29"/>
      <c r="AY26" s="29"/>
      <c r="AZ26" s="29"/>
      <c r="BA26" s="29"/>
      <c r="BB26" s="17"/>
      <c r="BC26" s="17"/>
      <c r="BD26" s="17"/>
      <c r="CA26" s="30" t="str">
        <f>IF(CG26=1,"* El número de Beneficiarios NO DEBE ser mayor que el Total. ","")</f>
        <v/>
      </c>
      <c r="CB26" s="31" t="str">
        <f>IF(CH26=1,"* Los Niños, Niñas, Adolescentes y Jóvenes de Programa SENAME NO DEBE ser mayor que el Total. ","")</f>
        <v/>
      </c>
      <c r="CC26" s="31" t="str">
        <f t="shared" si="11"/>
        <v/>
      </c>
      <c r="CD26" s="31" t="str">
        <f t="shared" si="6"/>
        <v/>
      </c>
      <c r="CE26" s="31" t="str">
        <f t="shared" si="7"/>
        <v/>
      </c>
      <c r="CF26" s="30" t="str">
        <f t="shared" si="8"/>
        <v/>
      </c>
      <c r="CG26" s="32">
        <f t="shared" si="9"/>
        <v>0</v>
      </c>
      <c r="CH26" s="32">
        <f t="shared" si="9"/>
        <v>0</v>
      </c>
      <c r="CI26" s="32">
        <f t="shared" si="9"/>
        <v>0</v>
      </c>
      <c r="CJ26" s="32">
        <f t="shared" si="9"/>
        <v>0</v>
      </c>
      <c r="CK26" s="32">
        <f t="shared" si="9"/>
        <v>0</v>
      </c>
      <c r="CL26" s="32">
        <f t="shared" si="10"/>
        <v>0</v>
      </c>
    </row>
    <row r="27" spans="1:90" ht="19.5" customHeight="1" x14ac:dyDescent="0.2">
      <c r="A27" s="2611"/>
      <c r="B27" s="73" t="s">
        <v>47</v>
      </c>
      <c r="C27" s="74">
        <f t="shared" si="0"/>
        <v>0</v>
      </c>
      <c r="D27" s="75">
        <f t="shared" si="1"/>
        <v>0</v>
      </c>
      <c r="E27" s="76">
        <f t="shared" si="2"/>
        <v>0</v>
      </c>
      <c r="F27" s="27">
        <f>SUM(ENERO:DICIEMBRE!F27)</f>
        <v>0</v>
      </c>
      <c r="G27" s="27">
        <f>SUM(ENERO:DICIEMBRE!G27)</f>
        <v>0</v>
      </c>
      <c r="H27" s="27">
        <f>SUM(ENERO:DICIEMBRE!H27)</f>
        <v>0</v>
      </c>
      <c r="I27" s="27">
        <f>SUM(ENERO:DICIEMBRE!I27)</f>
        <v>0</v>
      </c>
      <c r="J27" s="27">
        <f>SUM(ENERO:DICIEMBRE!J27)</f>
        <v>0</v>
      </c>
      <c r="K27" s="27">
        <f>SUM(ENERO:DICIEMBRE!K27)</f>
        <v>0</v>
      </c>
      <c r="L27" s="27">
        <f>SUM(ENERO:DICIEMBRE!L27)</f>
        <v>0</v>
      </c>
      <c r="M27" s="27">
        <f>SUM(ENERO:DICIEMBRE!M27)</f>
        <v>0</v>
      </c>
      <c r="N27" s="27">
        <f>SUM(ENERO:DICIEMBRE!N27)</f>
        <v>0</v>
      </c>
      <c r="O27" s="27">
        <f>SUM(ENERO:DICIEMBRE!O27)</f>
        <v>0</v>
      </c>
      <c r="P27" s="27">
        <f>SUM(ENERO:DICIEMBRE!P27)</f>
        <v>0</v>
      </c>
      <c r="Q27" s="27">
        <f>SUM(ENERO:DICIEMBRE!Q27)</f>
        <v>0</v>
      </c>
      <c r="R27" s="27">
        <f>SUM(ENERO:DICIEMBRE!R27)</f>
        <v>0</v>
      </c>
      <c r="S27" s="27">
        <f>SUM(ENERO:DICIEMBRE!S27)</f>
        <v>0</v>
      </c>
      <c r="T27" s="27">
        <f>SUM(ENERO:DICIEMBRE!T27)</f>
        <v>0</v>
      </c>
      <c r="U27" s="27">
        <f>SUM(ENERO:DICIEMBRE!U27)</f>
        <v>0</v>
      </c>
      <c r="V27" s="27">
        <f>SUM(ENERO:DICIEMBRE!V27)</f>
        <v>0</v>
      </c>
      <c r="W27" s="27">
        <f>SUM(ENERO:DICIEMBRE!W27)</f>
        <v>0</v>
      </c>
      <c r="X27" s="27">
        <f>SUM(ENERO:DICIEMBRE!X27)</f>
        <v>0</v>
      </c>
      <c r="Y27" s="27">
        <f>SUM(ENERO:DICIEMBRE!Y27)</f>
        <v>0</v>
      </c>
      <c r="Z27" s="27">
        <f>SUM(ENERO:DICIEMBRE!Z27)</f>
        <v>0</v>
      </c>
      <c r="AA27" s="27">
        <f>SUM(ENERO:DICIEMBRE!AA27)</f>
        <v>0</v>
      </c>
      <c r="AB27" s="27">
        <f>SUM(ENERO:DICIEMBRE!AB27)</f>
        <v>0</v>
      </c>
      <c r="AC27" s="27">
        <f>SUM(ENERO:DICIEMBRE!AC27)</f>
        <v>0</v>
      </c>
      <c r="AD27" s="27">
        <f>SUM(ENERO:DICIEMBRE!AD27)</f>
        <v>0</v>
      </c>
      <c r="AE27" s="27">
        <f>SUM(ENERO:DICIEMBRE!AE27)</f>
        <v>0</v>
      </c>
      <c r="AF27" s="27">
        <f>SUM(ENERO:DICIEMBRE!AF27)</f>
        <v>0</v>
      </c>
      <c r="AG27" s="27">
        <f>SUM(ENERO:DICIEMBRE!AG27)</f>
        <v>0</v>
      </c>
      <c r="AH27" s="27">
        <f>SUM(ENERO:DICIEMBRE!AH27)</f>
        <v>0</v>
      </c>
      <c r="AI27" s="27">
        <f>SUM(ENERO:DICIEMBRE!AI27)</f>
        <v>0</v>
      </c>
      <c r="AJ27" s="27">
        <f>SUM(ENERO:DICIEMBRE!AJ27)</f>
        <v>0</v>
      </c>
      <c r="AK27" s="27">
        <f>SUM(ENERO:DICIEMBRE!AK27)</f>
        <v>0</v>
      </c>
      <c r="AL27" s="27">
        <f>SUM(ENERO:DICIEMBRE!AL27)</f>
        <v>0</v>
      </c>
      <c r="AM27" s="27">
        <f>SUM(ENERO:DICIEMBRE!AM27)</f>
        <v>0</v>
      </c>
      <c r="AN27" s="27">
        <f>SUM(ENERO:DICIEMBRE!AN27)</f>
        <v>0</v>
      </c>
      <c r="AO27" s="27">
        <f>SUM(ENERO:DICIEMBRE!AO27)</f>
        <v>0</v>
      </c>
      <c r="AP27" s="27">
        <f>SUM(ENERO:DICIEMBRE!AP27)</f>
        <v>0</v>
      </c>
      <c r="AQ27" s="27">
        <f>SUM(ENERO:DICIEMBRE!AQ27)</f>
        <v>0</v>
      </c>
      <c r="AR27" s="27">
        <f>SUM(ENERO:DICIEMBRE!AR27)</f>
        <v>0</v>
      </c>
      <c r="AS27" s="28" t="str">
        <f>CONCATENATE(CA27,CB27,CC27,CD27,CE27,CF27)</f>
        <v/>
      </c>
      <c r="AT27" s="29"/>
      <c r="AU27" s="29"/>
      <c r="AV27" s="29"/>
      <c r="AW27" s="29"/>
      <c r="AX27" s="29"/>
      <c r="AY27" s="29"/>
      <c r="AZ27" s="29"/>
      <c r="BA27" s="29"/>
      <c r="BB27" s="17"/>
      <c r="BC27" s="17"/>
      <c r="BD27" s="17"/>
      <c r="CA27" s="30" t="str">
        <f>IF(CG27=1,"* El número de Beneficiarios NO DEBE ser mayor que el Total. ","")</f>
        <v/>
      </c>
      <c r="CB27" s="31" t="str">
        <f>IF(CH27=1,"* Los Niños, Niñas, Adolescentes y Jóvenes de Programa SENAME NO DEBE ser mayor que el Total. ","")</f>
        <v/>
      </c>
      <c r="CC27" s="31" t="str">
        <f t="shared" si="11"/>
        <v/>
      </c>
      <c r="CD27" s="31" t="str">
        <f t="shared" si="6"/>
        <v/>
      </c>
      <c r="CE27" s="31" t="str">
        <f t="shared" si="7"/>
        <v/>
      </c>
      <c r="CF27" s="30" t="str">
        <f t="shared" si="8"/>
        <v/>
      </c>
      <c r="CG27" s="32">
        <f t="shared" si="9"/>
        <v>0</v>
      </c>
      <c r="CH27" s="32">
        <f t="shared" si="9"/>
        <v>0</v>
      </c>
      <c r="CI27" s="32">
        <f t="shared" si="9"/>
        <v>0</v>
      </c>
      <c r="CJ27" s="32">
        <f t="shared" si="9"/>
        <v>0</v>
      </c>
      <c r="CK27" s="32">
        <f t="shared" si="9"/>
        <v>0</v>
      </c>
      <c r="CL27" s="32">
        <f t="shared" si="10"/>
        <v>0</v>
      </c>
    </row>
    <row r="28" spans="1:90" ht="31.35" customHeight="1" x14ac:dyDescent="0.2">
      <c r="A28" s="84" t="s">
        <v>48</v>
      </c>
      <c r="B28" s="14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"/>
      <c r="N28" s="1"/>
      <c r="O28" s="5"/>
      <c r="P28" s="5"/>
      <c r="Q28" s="5"/>
      <c r="R28" s="5"/>
      <c r="S28" s="5"/>
      <c r="T28" s="5"/>
      <c r="U28" s="5"/>
      <c r="V28" s="1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6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CG28" s="12"/>
      <c r="CH28" s="12"/>
      <c r="CI28" s="12"/>
      <c r="CJ28" s="12"/>
      <c r="CK28" s="12"/>
      <c r="CL28" s="12"/>
    </row>
    <row r="29" spans="1:90" ht="31.5" customHeight="1" x14ac:dyDescent="0.2">
      <c r="A29" s="2609" t="s">
        <v>3</v>
      </c>
      <c r="B29" s="2609" t="s">
        <v>49</v>
      </c>
      <c r="C29" s="2601" t="s">
        <v>50</v>
      </c>
      <c r="D29" s="2607"/>
      <c r="E29" s="2601" t="s">
        <v>51</v>
      </c>
      <c r="F29" s="2602"/>
      <c r="G29" s="2607"/>
      <c r="H29" s="2601" t="s">
        <v>12</v>
      </c>
      <c r="I29" s="2607"/>
      <c r="J29" s="2601" t="s">
        <v>13</v>
      </c>
      <c r="K29" s="2607"/>
      <c r="L29" s="2601" t="s">
        <v>14</v>
      </c>
      <c r="M29" s="2607"/>
      <c r="N29" s="2601" t="s">
        <v>15</v>
      </c>
      <c r="O29" s="2607"/>
      <c r="P29" s="2601" t="s">
        <v>16</v>
      </c>
      <c r="Q29" s="2607"/>
      <c r="R29" s="2605" t="s">
        <v>17</v>
      </c>
      <c r="S29" s="2606"/>
      <c r="T29" s="2622" t="s">
        <v>18</v>
      </c>
      <c r="U29" s="2622"/>
      <c r="V29" s="2605" t="s">
        <v>19</v>
      </c>
      <c r="W29" s="2606"/>
      <c r="X29" s="2605" t="s">
        <v>20</v>
      </c>
      <c r="Y29" s="2606"/>
      <c r="Z29" s="2605" t="s">
        <v>21</v>
      </c>
      <c r="AA29" s="2606"/>
      <c r="AB29" s="2605" t="s">
        <v>22</v>
      </c>
      <c r="AC29" s="2606"/>
      <c r="AD29" s="2605" t="s">
        <v>23</v>
      </c>
      <c r="AE29" s="2606"/>
      <c r="AF29" s="2605" t="s">
        <v>24</v>
      </c>
      <c r="AG29" s="2606"/>
      <c r="AH29" s="2605" t="s">
        <v>25</v>
      </c>
      <c r="AI29" s="2606"/>
      <c r="AJ29" s="2605" t="s">
        <v>26</v>
      </c>
      <c r="AK29" s="2606"/>
      <c r="AL29" s="2605" t="s">
        <v>27</v>
      </c>
      <c r="AM29" s="2606"/>
      <c r="AN29" s="2605" t="s">
        <v>28</v>
      </c>
      <c r="AO29" s="2606"/>
      <c r="AP29" s="86"/>
      <c r="AQ29" s="87"/>
      <c r="AR29" s="86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X29" s="2"/>
      <c r="BY29" s="2"/>
      <c r="CG29" s="12"/>
      <c r="CH29" s="12"/>
      <c r="CI29" s="12"/>
      <c r="CJ29" s="12"/>
      <c r="CK29" s="12"/>
      <c r="CL29" s="12"/>
    </row>
    <row r="30" spans="1:90" ht="65.25" customHeight="1" x14ac:dyDescent="0.2">
      <c r="A30" s="2611"/>
      <c r="B30" s="2611"/>
      <c r="C30" s="88" t="s">
        <v>52</v>
      </c>
      <c r="D30" s="88" t="s">
        <v>53</v>
      </c>
      <c r="E30" s="21" t="s">
        <v>29</v>
      </c>
      <c r="F30" s="89" t="s">
        <v>30</v>
      </c>
      <c r="G30" s="90" t="s">
        <v>31</v>
      </c>
      <c r="H30" s="21" t="s">
        <v>30</v>
      </c>
      <c r="I30" s="90" t="s">
        <v>31</v>
      </c>
      <c r="J30" s="21" t="s">
        <v>30</v>
      </c>
      <c r="K30" s="90" t="s">
        <v>31</v>
      </c>
      <c r="L30" s="21" t="s">
        <v>30</v>
      </c>
      <c r="M30" s="90" t="s">
        <v>31</v>
      </c>
      <c r="N30" s="21" t="s">
        <v>30</v>
      </c>
      <c r="O30" s="90" t="s">
        <v>31</v>
      </c>
      <c r="P30" s="21" t="s">
        <v>30</v>
      </c>
      <c r="Q30" s="90" t="s">
        <v>31</v>
      </c>
      <c r="R30" s="21" t="s">
        <v>30</v>
      </c>
      <c r="S30" s="90" t="s">
        <v>31</v>
      </c>
      <c r="T30" s="21" t="s">
        <v>30</v>
      </c>
      <c r="U30" s="91" t="s">
        <v>31</v>
      </c>
      <c r="V30" s="21" t="s">
        <v>30</v>
      </c>
      <c r="W30" s="90" t="s">
        <v>31</v>
      </c>
      <c r="X30" s="21" t="s">
        <v>30</v>
      </c>
      <c r="Y30" s="90" t="s">
        <v>31</v>
      </c>
      <c r="Z30" s="21" t="s">
        <v>30</v>
      </c>
      <c r="AA30" s="90" t="s">
        <v>31</v>
      </c>
      <c r="AB30" s="21" t="s">
        <v>30</v>
      </c>
      <c r="AC30" s="90" t="s">
        <v>31</v>
      </c>
      <c r="AD30" s="21" t="s">
        <v>30</v>
      </c>
      <c r="AE30" s="90" t="s">
        <v>31</v>
      </c>
      <c r="AF30" s="21" t="s">
        <v>30</v>
      </c>
      <c r="AG30" s="90" t="s">
        <v>31</v>
      </c>
      <c r="AH30" s="21" t="s">
        <v>30</v>
      </c>
      <c r="AI30" s="90" t="s">
        <v>31</v>
      </c>
      <c r="AJ30" s="21" t="s">
        <v>30</v>
      </c>
      <c r="AK30" s="90" t="s">
        <v>31</v>
      </c>
      <c r="AL30" s="21" t="s">
        <v>30</v>
      </c>
      <c r="AM30" s="90" t="s">
        <v>31</v>
      </c>
      <c r="AN30" s="21" t="s">
        <v>30</v>
      </c>
      <c r="AO30" s="90" t="s">
        <v>31</v>
      </c>
      <c r="AP30" s="92"/>
      <c r="AQ30" s="93"/>
      <c r="AR30" s="92"/>
      <c r="AS30" s="94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X30" s="2"/>
      <c r="BY30" s="2"/>
      <c r="CG30" s="12"/>
      <c r="CH30" s="12"/>
      <c r="CI30" s="12"/>
      <c r="CJ30" s="12"/>
      <c r="CK30" s="12"/>
      <c r="CL30" s="12"/>
    </row>
    <row r="31" spans="1:90" ht="19.5" customHeight="1" x14ac:dyDescent="0.2">
      <c r="A31" s="72" t="s">
        <v>54</v>
      </c>
      <c r="B31" s="95">
        <f>SUM(C31:D31)</f>
        <v>0</v>
      </c>
      <c r="C31" s="96"/>
      <c r="D31" s="97"/>
      <c r="E31" s="98">
        <f>SUM(F31+G31)</f>
        <v>0</v>
      </c>
      <c r="F31" s="99">
        <f>SUM(H31+J31+L31+N31+P31+R31+T31+V31+X31+Z31+AB31+AD31+AF31+AH31+AJ31+AL31+AN31)</f>
        <v>0</v>
      </c>
      <c r="G31" s="100">
        <f>SUM(I31+K31+M31+O31+Q31+S31+U31+W31+Y31+AA31+AC31+AE31+AG31+AI31+AK31+AM31+AO31)</f>
        <v>0</v>
      </c>
      <c r="H31" s="101"/>
      <c r="I31" s="96"/>
      <c r="J31" s="101"/>
      <c r="K31" s="102"/>
      <c r="L31" s="101"/>
      <c r="M31" s="102"/>
      <c r="N31" s="101"/>
      <c r="O31" s="102"/>
      <c r="P31" s="101"/>
      <c r="Q31" s="96"/>
      <c r="R31" s="101"/>
      <c r="S31" s="96"/>
      <c r="T31" s="103"/>
      <c r="U31" s="102"/>
      <c r="V31" s="101"/>
      <c r="W31" s="102"/>
      <c r="X31" s="101"/>
      <c r="Y31" s="102"/>
      <c r="Z31" s="101"/>
      <c r="AA31" s="96"/>
      <c r="AB31" s="101"/>
      <c r="AC31" s="96"/>
      <c r="AD31" s="101"/>
      <c r="AE31" s="102"/>
      <c r="AF31" s="101"/>
      <c r="AG31" s="96"/>
      <c r="AH31" s="101"/>
      <c r="AI31" s="96"/>
      <c r="AJ31" s="101"/>
      <c r="AK31" s="102"/>
      <c r="AL31" s="101"/>
      <c r="AM31" s="102"/>
      <c r="AN31" s="103"/>
      <c r="AO31" s="102"/>
      <c r="AP31" s="92"/>
      <c r="AQ31" s="93"/>
      <c r="AR31" s="92"/>
      <c r="AS31" s="94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X31" s="2"/>
      <c r="BY31" s="2"/>
      <c r="CG31" s="12"/>
      <c r="CH31" s="12"/>
      <c r="CI31" s="12"/>
      <c r="CJ31" s="12"/>
      <c r="CK31" s="12"/>
      <c r="CL31" s="12"/>
    </row>
    <row r="32" spans="1:90" ht="19.5" customHeight="1" x14ac:dyDescent="0.2">
      <c r="A32" s="104" t="s">
        <v>55</v>
      </c>
      <c r="B32" s="105">
        <f>SUM(C32:D32)</f>
        <v>0</v>
      </c>
      <c r="C32" s="80"/>
      <c r="D32" s="106"/>
      <c r="E32" s="107">
        <f>SUM(F32+G32)</f>
        <v>0</v>
      </c>
      <c r="F32" s="108">
        <f>SUM(H32+J32+L32+N32+P32+R32+T32+V32+X32+Z32+AB32+AD32+AF32+AH32+AJ32+AL32+AN32)</f>
        <v>0</v>
      </c>
      <c r="G32" s="109">
        <f>SUM(I32+K32+M32+O32+Q32+S32+U32+W32+Y32+AA32+AC32+AE32+AG32+AI32+AK32+AM32+AO32)</f>
        <v>0</v>
      </c>
      <c r="H32" s="77"/>
      <c r="I32" s="80"/>
      <c r="J32" s="77"/>
      <c r="K32" s="79"/>
      <c r="L32" s="77"/>
      <c r="M32" s="79"/>
      <c r="N32" s="77"/>
      <c r="O32" s="79"/>
      <c r="P32" s="77"/>
      <c r="Q32" s="80"/>
      <c r="R32" s="77"/>
      <c r="S32" s="80"/>
      <c r="T32" s="82"/>
      <c r="U32" s="79"/>
      <c r="V32" s="77"/>
      <c r="W32" s="79"/>
      <c r="X32" s="77"/>
      <c r="Y32" s="79"/>
      <c r="Z32" s="77"/>
      <c r="AA32" s="80"/>
      <c r="AB32" s="77"/>
      <c r="AC32" s="80"/>
      <c r="AD32" s="77"/>
      <c r="AE32" s="79"/>
      <c r="AF32" s="77"/>
      <c r="AG32" s="80"/>
      <c r="AH32" s="77"/>
      <c r="AI32" s="80"/>
      <c r="AJ32" s="77"/>
      <c r="AK32" s="79"/>
      <c r="AL32" s="77"/>
      <c r="AM32" s="79"/>
      <c r="AN32" s="82"/>
      <c r="AO32" s="79"/>
      <c r="AP32" s="92"/>
      <c r="AQ32" s="93"/>
      <c r="AR32" s="92"/>
      <c r="AS32" s="94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X32" s="2"/>
      <c r="BY32" s="2"/>
      <c r="CG32" s="12"/>
      <c r="CH32" s="12"/>
      <c r="CI32" s="12"/>
      <c r="CJ32" s="12"/>
      <c r="CK32" s="12"/>
      <c r="CL32" s="12"/>
    </row>
    <row r="33" spans="1:90" ht="16.5" customHeight="1" x14ac:dyDescent="0.25">
      <c r="A33" s="110" t="s">
        <v>43</v>
      </c>
      <c r="B33" s="111">
        <f t="shared" ref="B33:H33" si="13">SUM(B31:B32)</f>
        <v>0</v>
      </c>
      <c r="C33" s="112">
        <f t="shared" si="13"/>
        <v>0</v>
      </c>
      <c r="D33" s="111">
        <f t="shared" si="13"/>
        <v>0</v>
      </c>
      <c r="E33" s="113">
        <f t="shared" si="13"/>
        <v>0</v>
      </c>
      <c r="F33" s="113">
        <f t="shared" si="13"/>
        <v>0</v>
      </c>
      <c r="G33" s="113">
        <f t="shared" si="13"/>
        <v>0</v>
      </c>
      <c r="H33" s="114">
        <f t="shared" si="13"/>
        <v>0</v>
      </c>
      <c r="I33" s="115">
        <f t="shared" ref="I33:AO33" si="14">SUM(I31:I32)</f>
        <v>0</v>
      </c>
      <c r="J33" s="114">
        <f t="shared" si="14"/>
        <v>0</v>
      </c>
      <c r="K33" s="115">
        <f t="shared" si="14"/>
        <v>0</v>
      </c>
      <c r="L33" s="114">
        <f t="shared" si="14"/>
        <v>0</v>
      </c>
      <c r="M33" s="115">
        <f t="shared" si="14"/>
        <v>0</v>
      </c>
      <c r="N33" s="114">
        <f t="shared" si="14"/>
        <v>0</v>
      </c>
      <c r="O33" s="115">
        <f t="shared" si="14"/>
        <v>0</v>
      </c>
      <c r="P33" s="114">
        <f t="shared" si="14"/>
        <v>0</v>
      </c>
      <c r="Q33" s="115">
        <f t="shared" si="14"/>
        <v>0</v>
      </c>
      <c r="R33" s="114">
        <f t="shared" si="14"/>
        <v>0</v>
      </c>
      <c r="S33" s="115">
        <f t="shared" si="14"/>
        <v>0</v>
      </c>
      <c r="T33" s="114">
        <f t="shared" si="14"/>
        <v>0</v>
      </c>
      <c r="U33" s="115">
        <f t="shared" si="14"/>
        <v>0</v>
      </c>
      <c r="V33" s="114">
        <f t="shared" si="14"/>
        <v>0</v>
      </c>
      <c r="W33" s="115">
        <f t="shared" si="14"/>
        <v>0</v>
      </c>
      <c r="X33" s="114">
        <f t="shared" si="14"/>
        <v>0</v>
      </c>
      <c r="Y33" s="115">
        <f t="shared" si="14"/>
        <v>0</v>
      </c>
      <c r="Z33" s="114">
        <f t="shared" si="14"/>
        <v>0</v>
      </c>
      <c r="AA33" s="115">
        <f t="shared" si="14"/>
        <v>0</v>
      </c>
      <c r="AB33" s="114">
        <f t="shared" si="14"/>
        <v>0</v>
      </c>
      <c r="AC33" s="115">
        <f t="shared" si="14"/>
        <v>0</v>
      </c>
      <c r="AD33" s="114">
        <f t="shared" si="14"/>
        <v>0</v>
      </c>
      <c r="AE33" s="115">
        <f t="shared" si="14"/>
        <v>0</v>
      </c>
      <c r="AF33" s="114">
        <f t="shared" si="14"/>
        <v>0</v>
      </c>
      <c r="AG33" s="115">
        <f t="shared" si="14"/>
        <v>0</v>
      </c>
      <c r="AH33" s="114">
        <f t="shared" si="14"/>
        <v>0</v>
      </c>
      <c r="AI33" s="115">
        <f t="shared" si="14"/>
        <v>0</v>
      </c>
      <c r="AJ33" s="114">
        <f t="shared" si="14"/>
        <v>0</v>
      </c>
      <c r="AK33" s="115">
        <f t="shared" si="14"/>
        <v>0</v>
      </c>
      <c r="AL33" s="114">
        <f t="shared" si="14"/>
        <v>0</v>
      </c>
      <c r="AM33" s="115">
        <f t="shared" si="14"/>
        <v>0</v>
      </c>
      <c r="AN33" s="114">
        <f t="shared" si="14"/>
        <v>0</v>
      </c>
      <c r="AO33" s="116">
        <f t="shared" si="14"/>
        <v>0</v>
      </c>
      <c r="AP33" s="117"/>
      <c r="AQ33" s="118"/>
      <c r="AR33" s="119"/>
      <c r="AS33" s="120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X33" s="2"/>
      <c r="BY33" s="2"/>
      <c r="CG33" s="12"/>
      <c r="CH33" s="12"/>
      <c r="CI33" s="12"/>
      <c r="CJ33" s="12"/>
      <c r="CK33" s="12"/>
      <c r="CL33" s="12"/>
    </row>
    <row r="34" spans="1:90" ht="27" customHeight="1" x14ac:dyDescent="0.2">
      <c r="A34" s="84" t="s">
        <v>56</v>
      </c>
      <c r="B34" s="14"/>
      <c r="C34" s="85"/>
      <c r="D34" s="14"/>
      <c r="E34" s="14"/>
      <c r="F34" s="14"/>
      <c r="G34" s="14"/>
      <c r="H34" s="14"/>
      <c r="I34" s="14"/>
      <c r="J34" s="14"/>
      <c r="K34" s="14"/>
      <c r="L34" s="14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86"/>
      <c r="AQ34" s="5"/>
      <c r="AR34" s="5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CG34" s="12"/>
      <c r="CH34" s="12"/>
      <c r="CI34" s="12"/>
      <c r="CJ34" s="12"/>
      <c r="CK34" s="12"/>
      <c r="CL34" s="12"/>
    </row>
    <row r="35" spans="1:90" ht="23.25" customHeight="1" x14ac:dyDescent="0.2">
      <c r="A35" s="2614" t="s">
        <v>3</v>
      </c>
      <c r="B35" s="2614" t="s">
        <v>57</v>
      </c>
      <c r="C35" s="2616" t="s">
        <v>58</v>
      </c>
      <c r="D35" s="2617"/>
      <c r="E35" s="2616" t="s">
        <v>51</v>
      </c>
      <c r="F35" s="2618"/>
      <c r="G35" s="2617"/>
      <c r="H35" s="2619" t="s">
        <v>59</v>
      </c>
      <c r="I35" s="2620"/>
      <c r="J35" s="2620"/>
      <c r="K35" s="2620"/>
      <c r="L35" s="2620"/>
      <c r="M35" s="262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CG35" s="12"/>
      <c r="CH35" s="12"/>
      <c r="CI35" s="12"/>
      <c r="CJ35" s="12"/>
      <c r="CK35" s="12"/>
      <c r="CL35" s="12"/>
    </row>
    <row r="36" spans="1:90" ht="62.25" customHeight="1" x14ac:dyDescent="0.2">
      <c r="A36" s="2615"/>
      <c r="B36" s="2615"/>
      <c r="C36" s="121" t="s">
        <v>52</v>
      </c>
      <c r="D36" s="121" t="s">
        <v>53</v>
      </c>
      <c r="E36" s="122" t="s">
        <v>29</v>
      </c>
      <c r="F36" s="123" t="s">
        <v>30</v>
      </c>
      <c r="G36" s="124" t="s">
        <v>31</v>
      </c>
      <c r="H36" s="125" t="s">
        <v>60</v>
      </c>
      <c r="I36" s="126" t="s">
        <v>61</v>
      </c>
      <c r="J36" s="126" t="s">
        <v>62</v>
      </c>
      <c r="K36" s="126" t="s">
        <v>63</v>
      </c>
      <c r="L36" s="126" t="s">
        <v>64</v>
      </c>
      <c r="M36" s="127" t="s">
        <v>65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CG36" s="12"/>
      <c r="CH36" s="12"/>
      <c r="CI36" s="12"/>
      <c r="CJ36" s="12"/>
      <c r="CK36" s="12"/>
      <c r="CL36" s="12"/>
    </row>
    <row r="37" spans="1:90" ht="18.75" customHeight="1" x14ac:dyDescent="0.2">
      <c r="A37" s="128" t="s">
        <v>54</v>
      </c>
      <c r="B37" s="129">
        <f>SUM(C37:D37)</f>
        <v>0</v>
      </c>
      <c r="C37" s="27">
        <f>SUM(ENERO:DICIEMBRE!C37)</f>
        <v>0</v>
      </c>
      <c r="D37" s="27">
        <f>SUM(ENERO:DICIEMBRE!D37)</f>
        <v>0</v>
      </c>
      <c r="E37" s="130">
        <f>SUM(F37:G37)</f>
        <v>0</v>
      </c>
      <c r="F37" s="27">
        <f>SUM(ENERO:DICIEMBRE!F37)</f>
        <v>0</v>
      </c>
      <c r="G37" s="27">
        <f>SUM(ENERO:DICIEMBRE!G37)</f>
        <v>0</v>
      </c>
      <c r="H37" s="27">
        <f>SUM(ENERO:DICIEMBRE!H37)</f>
        <v>0</v>
      </c>
      <c r="I37" s="27">
        <f>SUM(ENERO:DICIEMBRE!I37)</f>
        <v>0</v>
      </c>
      <c r="J37" s="27">
        <f>SUM(ENERO:DICIEMBRE!J37)</f>
        <v>0</v>
      </c>
      <c r="K37" s="27">
        <f>SUM(ENERO:DICIEMBRE!K37)</f>
        <v>0</v>
      </c>
      <c r="L37" s="27">
        <f>SUM(ENERO:DICIEMBRE!L37)</f>
        <v>0</v>
      </c>
      <c r="M37" s="27">
        <f>SUM(ENERO:DICIEMBRE!M37)</f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CG37" s="12"/>
      <c r="CH37" s="12"/>
      <c r="CI37" s="12"/>
      <c r="CJ37" s="12"/>
      <c r="CK37" s="12"/>
      <c r="CL37" s="12"/>
    </row>
    <row r="38" spans="1:90" ht="18.75" customHeight="1" x14ac:dyDescent="0.2">
      <c r="A38" s="131" t="s">
        <v>55</v>
      </c>
      <c r="B38" s="132">
        <f>SUM(C38:D38)</f>
        <v>0</v>
      </c>
      <c r="C38" s="27">
        <f>SUM(ENERO:DICIEMBRE!C38)</f>
        <v>0</v>
      </c>
      <c r="D38" s="27">
        <f>SUM(ENERO:DICIEMBRE!D38)</f>
        <v>0</v>
      </c>
      <c r="E38" s="134">
        <f>SUM(F38:G38)</f>
        <v>0</v>
      </c>
      <c r="F38" s="27">
        <f>SUM(ENERO:DICIEMBRE!F38)</f>
        <v>0</v>
      </c>
      <c r="G38" s="27">
        <f>SUM(ENERO:DICIEMBRE!G38)</f>
        <v>0</v>
      </c>
      <c r="H38" s="27">
        <f>SUM(ENERO:DICIEMBRE!H38)</f>
        <v>0</v>
      </c>
      <c r="I38" s="27">
        <f>SUM(ENERO:DICIEMBRE!I38)</f>
        <v>0</v>
      </c>
      <c r="J38" s="27">
        <f>SUM(ENERO:DICIEMBRE!J38)</f>
        <v>0</v>
      </c>
      <c r="K38" s="27">
        <f>SUM(ENERO:DICIEMBRE!K38)</f>
        <v>0</v>
      </c>
      <c r="L38" s="27">
        <f>SUM(ENERO:DICIEMBRE!L38)</f>
        <v>0</v>
      </c>
      <c r="M38" s="27">
        <f>SUM(ENERO:DICIEMBRE!M38)</f>
        <v>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CG38" s="12"/>
      <c r="CH38" s="12"/>
      <c r="CI38" s="12"/>
      <c r="CJ38" s="12"/>
      <c r="CK38" s="12"/>
      <c r="CL38" s="12"/>
    </row>
    <row r="39" spans="1:90" ht="14.25" customHeight="1" x14ac:dyDescent="0.25">
      <c r="A39" s="110" t="s">
        <v>43</v>
      </c>
      <c r="B39" s="111">
        <f t="shared" ref="B39:M39" si="15">SUM(B37:B38)</f>
        <v>0</v>
      </c>
      <c r="C39" s="114">
        <f t="shared" si="15"/>
        <v>0</v>
      </c>
      <c r="D39" s="137">
        <f t="shared" si="15"/>
        <v>0</v>
      </c>
      <c r="E39" s="138">
        <f t="shared" si="15"/>
        <v>0</v>
      </c>
      <c r="F39" s="115">
        <f t="shared" si="15"/>
        <v>0</v>
      </c>
      <c r="G39" s="115">
        <f t="shared" si="15"/>
        <v>0</v>
      </c>
      <c r="H39" s="114">
        <f t="shared" si="15"/>
        <v>0</v>
      </c>
      <c r="I39" s="139">
        <f t="shared" si="15"/>
        <v>0</v>
      </c>
      <c r="J39" s="139">
        <f t="shared" si="15"/>
        <v>0</v>
      </c>
      <c r="K39" s="139">
        <f t="shared" si="15"/>
        <v>0</v>
      </c>
      <c r="L39" s="139">
        <f t="shared" si="15"/>
        <v>0</v>
      </c>
      <c r="M39" s="140">
        <f t="shared" si="15"/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CG39" s="12"/>
      <c r="CH39" s="12"/>
      <c r="CI39" s="12"/>
      <c r="CJ39" s="12"/>
      <c r="CK39" s="12"/>
      <c r="CL39" s="12"/>
    </row>
    <row r="40" spans="1:90" ht="31.35" customHeight="1" x14ac:dyDescent="0.2">
      <c r="A40" s="141" t="s">
        <v>66</v>
      </c>
      <c r="B40" s="14"/>
      <c r="C40" s="14"/>
      <c r="D40" s="8"/>
      <c r="E40" s="8"/>
      <c r="F40" s="8"/>
      <c r="G40" s="8"/>
      <c r="H40" s="8"/>
      <c r="I40" s="8"/>
      <c r="J40" s="8"/>
      <c r="K40" s="8"/>
      <c r="L40" s="142"/>
      <c r="M40" s="5"/>
      <c r="N40" s="5"/>
      <c r="O40" s="5"/>
      <c r="P40" s="5"/>
      <c r="Q40" s="5"/>
      <c r="R40" s="5"/>
      <c r="S40" s="5"/>
      <c r="T40" s="5"/>
      <c r="U40" s="5"/>
      <c r="V40" s="1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6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CG40" s="12"/>
      <c r="CH40" s="12"/>
      <c r="CI40" s="12"/>
      <c r="CJ40" s="12"/>
      <c r="CK40" s="12"/>
      <c r="CL40" s="12"/>
    </row>
    <row r="41" spans="1:90" ht="16.350000000000001" customHeight="1" x14ac:dyDescent="0.2">
      <c r="A41" s="2623" t="s">
        <v>3</v>
      </c>
      <c r="B41" s="2614" t="s">
        <v>4</v>
      </c>
      <c r="C41" s="2614" t="s">
        <v>5</v>
      </c>
      <c r="D41" s="143"/>
      <c r="E41" s="143"/>
      <c r="F41" s="143"/>
      <c r="G41" s="143"/>
      <c r="H41" s="143"/>
      <c r="I41" s="143"/>
      <c r="J41" s="143"/>
      <c r="K41" s="143"/>
      <c r="L41" s="144"/>
      <c r="M41" s="145"/>
      <c r="N41" s="5"/>
      <c r="O41" s="5"/>
      <c r="P41" s="5"/>
      <c r="Q41" s="5"/>
      <c r="R41" s="5"/>
      <c r="S41" s="5"/>
      <c r="T41" s="5"/>
      <c r="U41" s="5"/>
      <c r="V41" s="11"/>
      <c r="W41" s="5"/>
      <c r="X41" s="146"/>
      <c r="Y41" s="147"/>
      <c r="Z41" s="147"/>
      <c r="AA41" s="147"/>
      <c r="AB41" s="147"/>
      <c r="AC41" s="147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6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CG41" s="12"/>
      <c r="CH41" s="12"/>
      <c r="CI41" s="12"/>
      <c r="CJ41" s="12"/>
      <c r="CK41" s="12"/>
      <c r="CL41" s="12"/>
    </row>
    <row r="42" spans="1:90" ht="16.350000000000001" customHeight="1" x14ac:dyDescent="0.2">
      <c r="A42" s="2624"/>
      <c r="B42" s="2615"/>
      <c r="C42" s="2615"/>
      <c r="D42" s="148"/>
      <c r="E42" s="143"/>
      <c r="F42" s="143"/>
      <c r="G42" s="143"/>
      <c r="H42" s="143"/>
      <c r="I42" s="143"/>
      <c r="J42" s="143"/>
      <c r="K42" s="143"/>
      <c r="L42" s="144"/>
      <c r="M42" s="145"/>
      <c r="N42" s="5"/>
      <c r="O42" s="5"/>
      <c r="P42" s="5"/>
      <c r="Q42" s="5"/>
      <c r="R42" s="5"/>
      <c r="S42" s="5"/>
      <c r="T42" s="5"/>
      <c r="U42" s="5"/>
      <c r="V42" s="11"/>
      <c r="W42" s="5"/>
      <c r="X42" s="146"/>
      <c r="Y42" s="147"/>
      <c r="Z42" s="147"/>
      <c r="AA42" s="147"/>
      <c r="AB42" s="147"/>
      <c r="AC42" s="147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CG42" s="12"/>
      <c r="CH42" s="12"/>
      <c r="CI42" s="12"/>
      <c r="CJ42" s="12"/>
      <c r="CK42" s="12"/>
      <c r="CL42" s="12"/>
    </row>
    <row r="43" spans="1:90" ht="16.350000000000001" customHeight="1" x14ac:dyDescent="0.2">
      <c r="A43" s="2609" t="s">
        <v>67</v>
      </c>
      <c r="B43" s="63" t="s">
        <v>47</v>
      </c>
      <c r="C43" s="27">
        <f>SUM(ENERO:DICIEMBRE!C43)</f>
        <v>0</v>
      </c>
      <c r="D43" s="148"/>
      <c r="E43" s="143"/>
      <c r="F43" s="143"/>
      <c r="G43" s="143"/>
      <c r="H43" s="5"/>
      <c r="I43" s="143"/>
      <c r="J43" s="143"/>
      <c r="K43" s="5"/>
      <c r="L43" s="144"/>
      <c r="M43" s="145"/>
      <c r="N43" s="5"/>
      <c r="O43" s="5"/>
      <c r="P43" s="5"/>
      <c r="Q43" s="5"/>
      <c r="R43" s="5"/>
      <c r="S43" s="5"/>
      <c r="T43" s="5"/>
      <c r="U43" s="5"/>
      <c r="V43" s="11"/>
      <c r="W43" s="5"/>
      <c r="X43" s="146"/>
      <c r="Y43" s="147"/>
      <c r="Z43" s="147"/>
      <c r="AA43" s="147"/>
      <c r="AB43" s="147"/>
      <c r="AC43" s="147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CG43" s="12"/>
      <c r="CH43" s="12"/>
      <c r="CI43" s="12"/>
      <c r="CJ43" s="12"/>
      <c r="CK43" s="12"/>
      <c r="CL43" s="12"/>
    </row>
    <row r="44" spans="1:90" ht="16.350000000000001" customHeight="1" x14ac:dyDescent="0.2">
      <c r="A44" s="2615"/>
      <c r="B44" s="150" t="s">
        <v>68</v>
      </c>
      <c r="C44" s="27">
        <f>SUM(ENERO:DICIEMBRE!C44)</f>
        <v>0</v>
      </c>
      <c r="D44" s="148"/>
      <c r="E44" s="143"/>
      <c r="F44" s="143"/>
      <c r="G44" s="143"/>
      <c r="H44" s="143"/>
      <c r="I44" s="143"/>
      <c r="J44" s="143"/>
      <c r="K44" s="143"/>
      <c r="L44" s="144"/>
      <c r="M44" s="145"/>
      <c r="N44" s="5"/>
      <c r="O44" s="5"/>
      <c r="P44" s="5"/>
      <c r="Q44" s="5"/>
      <c r="R44" s="5"/>
      <c r="S44" s="5"/>
      <c r="T44" s="5"/>
      <c r="U44" s="5"/>
      <c r="V44" s="11"/>
      <c r="W44" s="5"/>
      <c r="X44" s="146"/>
      <c r="Y44" s="147"/>
      <c r="Z44" s="147"/>
      <c r="AA44" s="147"/>
      <c r="AB44" s="147"/>
      <c r="AC44" s="147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CG44" s="12"/>
      <c r="CH44" s="12"/>
      <c r="CI44" s="12"/>
      <c r="CJ44" s="12"/>
      <c r="CK44" s="12"/>
      <c r="CL44" s="12"/>
    </row>
    <row r="45" spans="1:90" ht="16.350000000000001" customHeight="1" x14ac:dyDescent="0.2">
      <c r="A45" s="2609" t="s">
        <v>69</v>
      </c>
      <c r="B45" s="63" t="s">
        <v>47</v>
      </c>
      <c r="C45" s="27">
        <f>SUM(ENERO:DICIEMBRE!C45)</f>
        <v>0</v>
      </c>
      <c r="D45" s="148"/>
      <c r="E45" s="143"/>
      <c r="F45" s="143"/>
      <c r="G45" s="143"/>
      <c r="H45" s="143"/>
      <c r="I45" s="143"/>
      <c r="J45" s="143"/>
      <c r="K45" s="143"/>
      <c r="L45" s="144"/>
      <c r="M45" s="145"/>
      <c r="N45" s="5"/>
      <c r="O45" s="5"/>
      <c r="P45" s="5"/>
      <c r="Q45" s="5"/>
      <c r="R45" s="5"/>
      <c r="S45" s="5"/>
      <c r="T45" s="5"/>
      <c r="U45" s="5"/>
      <c r="V45" s="11"/>
      <c r="W45" s="5"/>
      <c r="X45" s="146"/>
      <c r="Y45" s="147"/>
      <c r="Z45" s="147"/>
      <c r="AA45" s="147"/>
      <c r="AB45" s="147"/>
      <c r="AC45" s="147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CG45" s="12"/>
      <c r="CH45" s="12"/>
      <c r="CI45" s="12"/>
      <c r="CJ45" s="12"/>
      <c r="CK45" s="12"/>
      <c r="CL45" s="12"/>
    </row>
    <row r="46" spans="1:90" ht="16.350000000000001" customHeight="1" x14ac:dyDescent="0.2">
      <c r="A46" s="2615"/>
      <c r="B46" s="152" t="s">
        <v>68</v>
      </c>
      <c r="C46" s="27">
        <f>SUM(ENERO:DICIEMBRE!C46)</f>
        <v>0</v>
      </c>
      <c r="D46" s="153"/>
      <c r="E46" s="143"/>
      <c r="F46" s="143"/>
      <c r="G46" s="143"/>
      <c r="H46" s="143"/>
      <c r="I46" s="143"/>
      <c r="J46" s="143"/>
      <c r="K46" s="143"/>
      <c r="L46" s="144"/>
      <c r="M46" s="145"/>
      <c r="N46" s="5"/>
      <c r="O46" s="5"/>
      <c r="P46" s="5"/>
      <c r="Q46" s="5"/>
      <c r="R46" s="5"/>
      <c r="S46" s="5"/>
      <c r="T46" s="5"/>
      <c r="U46" s="5"/>
      <c r="V46" s="11"/>
      <c r="W46" s="5"/>
      <c r="X46" s="146"/>
      <c r="Y46" s="147"/>
      <c r="Z46" s="147"/>
      <c r="AA46" s="147"/>
      <c r="AB46" s="147"/>
      <c r="AC46" s="147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CG46" s="12"/>
      <c r="CH46" s="12"/>
      <c r="CI46" s="12"/>
      <c r="CJ46" s="12"/>
      <c r="CK46" s="12"/>
      <c r="CL46" s="12"/>
    </row>
    <row r="47" spans="1:90" ht="31.35" customHeight="1" x14ac:dyDescent="0.2">
      <c r="A47" s="84" t="s">
        <v>70</v>
      </c>
      <c r="B47" s="154"/>
      <c r="C47" s="154"/>
      <c r="D47" s="155"/>
      <c r="E47" s="155"/>
      <c r="F47" s="155"/>
      <c r="G47" s="155"/>
      <c r="H47" s="155"/>
      <c r="I47" s="155"/>
      <c r="J47" s="155"/>
      <c r="K47" s="155"/>
      <c r="L47" s="156"/>
      <c r="M47" s="157"/>
      <c r="N47" s="158"/>
      <c r="O47" s="159"/>
      <c r="P47" s="159"/>
      <c r="Q47" s="159"/>
      <c r="R47" s="159"/>
      <c r="S47" s="159"/>
      <c r="T47" s="159"/>
      <c r="U47" s="159"/>
      <c r="V47" s="160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1"/>
      <c r="AO47" s="162"/>
      <c r="AP47" s="162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CG47" s="12"/>
      <c r="CH47" s="12"/>
      <c r="CI47" s="12"/>
      <c r="CJ47" s="12"/>
      <c r="CK47" s="12"/>
      <c r="CL47" s="12"/>
    </row>
    <row r="48" spans="1:90" ht="16.350000000000001" customHeight="1" x14ac:dyDescent="0.2">
      <c r="A48" s="2625" t="s">
        <v>71</v>
      </c>
      <c r="B48" s="2626"/>
      <c r="C48" s="2631" t="s">
        <v>5</v>
      </c>
      <c r="D48" s="2632"/>
      <c r="E48" s="2633"/>
      <c r="F48" s="2616" t="s">
        <v>72</v>
      </c>
      <c r="G48" s="2602"/>
      <c r="H48" s="2602"/>
      <c r="I48" s="2602"/>
      <c r="J48" s="2602"/>
      <c r="K48" s="2602"/>
      <c r="L48" s="2602"/>
      <c r="M48" s="2602"/>
      <c r="N48" s="2602"/>
      <c r="O48" s="2602"/>
      <c r="P48" s="2602"/>
      <c r="Q48" s="2602"/>
      <c r="R48" s="2602"/>
      <c r="S48" s="2602"/>
      <c r="T48" s="2602"/>
      <c r="U48" s="2602"/>
      <c r="V48" s="2602"/>
      <c r="W48" s="2602"/>
      <c r="X48" s="2602"/>
      <c r="Y48" s="2602"/>
      <c r="Z48" s="2602"/>
      <c r="AA48" s="2602"/>
      <c r="AB48" s="2602"/>
      <c r="AC48" s="2602"/>
      <c r="AD48" s="2602"/>
      <c r="AE48" s="2602"/>
      <c r="AF48" s="2602"/>
      <c r="AG48" s="2602"/>
      <c r="AH48" s="2602"/>
      <c r="AI48" s="2602"/>
      <c r="AJ48" s="2602"/>
      <c r="AK48" s="2602"/>
      <c r="AL48" s="2602"/>
      <c r="AM48" s="2637"/>
      <c r="AN48" s="2597" t="s">
        <v>7</v>
      </c>
      <c r="AO48" s="163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CG48" s="12"/>
      <c r="CH48" s="12"/>
      <c r="CI48" s="12"/>
      <c r="CJ48" s="12"/>
      <c r="CK48" s="12"/>
      <c r="CL48" s="12"/>
    </row>
    <row r="49" spans="1:90" ht="16.350000000000001" customHeight="1" x14ac:dyDescent="0.2">
      <c r="A49" s="2627"/>
      <c r="B49" s="2628"/>
      <c r="C49" s="2634"/>
      <c r="D49" s="2635"/>
      <c r="E49" s="2636"/>
      <c r="F49" s="2616" t="s">
        <v>12</v>
      </c>
      <c r="G49" s="2617"/>
      <c r="H49" s="2602" t="s">
        <v>13</v>
      </c>
      <c r="I49" s="2617"/>
      <c r="J49" s="2638" t="s">
        <v>14</v>
      </c>
      <c r="K49" s="2639"/>
      <c r="L49" s="2616" t="s">
        <v>15</v>
      </c>
      <c r="M49" s="2617"/>
      <c r="N49" s="2616" t="s">
        <v>16</v>
      </c>
      <c r="O49" s="2617"/>
      <c r="P49" s="2640" t="s">
        <v>17</v>
      </c>
      <c r="Q49" s="2641"/>
      <c r="R49" s="2640" t="s">
        <v>18</v>
      </c>
      <c r="S49" s="2641"/>
      <c r="T49" s="2640" t="s">
        <v>19</v>
      </c>
      <c r="U49" s="2641"/>
      <c r="V49" s="2640" t="s">
        <v>20</v>
      </c>
      <c r="W49" s="2641"/>
      <c r="X49" s="2640" t="s">
        <v>21</v>
      </c>
      <c r="Y49" s="2641"/>
      <c r="Z49" s="2640" t="s">
        <v>22</v>
      </c>
      <c r="AA49" s="2641"/>
      <c r="AB49" s="2640" t="s">
        <v>23</v>
      </c>
      <c r="AC49" s="2641"/>
      <c r="AD49" s="2640" t="s">
        <v>24</v>
      </c>
      <c r="AE49" s="2641"/>
      <c r="AF49" s="2640" t="s">
        <v>25</v>
      </c>
      <c r="AG49" s="2641"/>
      <c r="AH49" s="2640" t="s">
        <v>26</v>
      </c>
      <c r="AI49" s="2641"/>
      <c r="AJ49" s="2640" t="s">
        <v>27</v>
      </c>
      <c r="AK49" s="2641"/>
      <c r="AL49" s="2622" t="s">
        <v>28</v>
      </c>
      <c r="AM49" s="2642"/>
      <c r="AN49" s="2604"/>
      <c r="AO49" s="163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CG49" s="12"/>
      <c r="CH49" s="12"/>
      <c r="CI49" s="12"/>
      <c r="CJ49" s="12"/>
      <c r="CK49" s="12"/>
      <c r="CL49" s="12"/>
    </row>
    <row r="50" spans="1:90" ht="16.350000000000001" customHeight="1" x14ac:dyDescent="0.2">
      <c r="A50" s="2629"/>
      <c r="B50" s="2630"/>
      <c r="C50" s="164" t="s">
        <v>29</v>
      </c>
      <c r="D50" s="165" t="s">
        <v>30</v>
      </c>
      <c r="E50" s="166" t="s">
        <v>31</v>
      </c>
      <c r="F50" s="122" t="s">
        <v>30</v>
      </c>
      <c r="G50" s="167" t="s">
        <v>31</v>
      </c>
      <c r="H50" s="122" t="s">
        <v>30</v>
      </c>
      <c r="I50" s="167" t="s">
        <v>31</v>
      </c>
      <c r="J50" s="122" t="s">
        <v>30</v>
      </c>
      <c r="K50" s="167" t="s">
        <v>31</v>
      </c>
      <c r="L50" s="122" t="s">
        <v>30</v>
      </c>
      <c r="M50" s="167" t="s">
        <v>31</v>
      </c>
      <c r="N50" s="122" t="s">
        <v>30</v>
      </c>
      <c r="O50" s="167" t="s">
        <v>31</v>
      </c>
      <c r="P50" s="122" t="s">
        <v>30</v>
      </c>
      <c r="Q50" s="167" t="s">
        <v>31</v>
      </c>
      <c r="R50" s="122" t="s">
        <v>30</v>
      </c>
      <c r="S50" s="167" t="s">
        <v>31</v>
      </c>
      <c r="T50" s="122" t="s">
        <v>30</v>
      </c>
      <c r="U50" s="167" t="s">
        <v>31</v>
      </c>
      <c r="V50" s="122" t="s">
        <v>30</v>
      </c>
      <c r="W50" s="167" t="s">
        <v>31</v>
      </c>
      <c r="X50" s="122" t="s">
        <v>30</v>
      </c>
      <c r="Y50" s="167" t="s">
        <v>31</v>
      </c>
      <c r="Z50" s="122" t="s">
        <v>30</v>
      </c>
      <c r="AA50" s="167" t="s">
        <v>31</v>
      </c>
      <c r="AB50" s="122" t="s">
        <v>30</v>
      </c>
      <c r="AC50" s="167" t="s">
        <v>31</v>
      </c>
      <c r="AD50" s="122" t="s">
        <v>30</v>
      </c>
      <c r="AE50" s="167" t="s">
        <v>31</v>
      </c>
      <c r="AF50" s="122" t="s">
        <v>30</v>
      </c>
      <c r="AG50" s="167" t="s">
        <v>31</v>
      </c>
      <c r="AH50" s="122" t="s">
        <v>30</v>
      </c>
      <c r="AI50" s="167" t="s">
        <v>31</v>
      </c>
      <c r="AJ50" s="122" t="s">
        <v>30</v>
      </c>
      <c r="AK50" s="167" t="s">
        <v>31</v>
      </c>
      <c r="AL50" s="168" t="s">
        <v>30</v>
      </c>
      <c r="AM50" s="169" t="s">
        <v>31</v>
      </c>
      <c r="AN50" s="2600"/>
      <c r="AO50" s="170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CG50" s="12"/>
      <c r="CH50" s="12"/>
      <c r="CI50" s="12"/>
      <c r="CJ50" s="12"/>
      <c r="CK50" s="12"/>
      <c r="CL50" s="12"/>
    </row>
    <row r="51" spans="1:90" ht="20.25" customHeight="1" x14ac:dyDescent="0.2">
      <c r="A51" s="171" t="s">
        <v>73</v>
      </c>
      <c r="B51" s="172" t="s">
        <v>74</v>
      </c>
      <c r="C51" s="173">
        <f>SUM(D51+E51)</f>
        <v>0</v>
      </c>
      <c r="D51" s="174">
        <f>SUM(F51+H51+J51+L51+N51+P51+R51+T51+V51+X51+Z51+AB51+AD51+AF51+AH51+AJ51+AL51)</f>
        <v>0</v>
      </c>
      <c r="E51" s="175">
        <f>SUM(G51+I51+K51+M51+O51+Q51+S51+U51+W51+Y51+AA51+AC51+AE51+AG51+AI51+AK51+AM51)</f>
        <v>0</v>
      </c>
      <c r="F51" s="176"/>
      <c r="G51" s="177"/>
      <c r="H51" s="176"/>
      <c r="I51" s="177"/>
      <c r="J51" s="176"/>
      <c r="K51" s="177"/>
      <c r="L51" s="176"/>
      <c r="M51" s="177"/>
      <c r="N51" s="176"/>
      <c r="O51" s="177"/>
      <c r="P51" s="178"/>
      <c r="Q51" s="177"/>
      <c r="R51" s="178"/>
      <c r="S51" s="177"/>
      <c r="T51" s="178"/>
      <c r="U51" s="177"/>
      <c r="V51" s="178"/>
      <c r="W51" s="177"/>
      <c r="X51" s="178"/>
      <c r="Y51" s="177"/>
      <c r="Z51" s="178"/>
      <c r="AA51" s="177"/>
      <c r="AB51" s="178"/>
      <c r="AC51" s="177"/>
      <c r="AD51" s="178"/>
      <c r="AE51" s="177"/>
      <c r="AF51" s="178"/>
      <c r="AG51" s="177"/>
      <c r="AH51" s="178"/>
      <c r="AI51" s="177"/>
      <c r="AJ51" s="178"/>
      <c r="AK51" s="177"/>
      <c r="AL51" s="179"/>
      <c r="AM51" s="180"/>
      <c r="AN51" s="181"/>
      <c r="AO51" s="182" t="str">
        <f>CA51&amp;CB51</f>
        <v/>
      </c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17"/>
      <c r="BB51" s="17"/>
      <c r="CA51" s="30" t="str">
        <f>IF(CG51=1,"* El número de Beneficiarios NO DEBE ser mayor que el total. ","")</f>
        <v/>
      </c>
      <c r="CB51" s="31" t="str">
        <f>IF(CH51=1,"* No olvide digitar la columna Beneficiarios. ","")</f>
        <v/>
      </c>
      <c r="CC51" s="30"/>
      <c r="CD51" s="30"/>
      <c r="CE51" s="30"/>
      <c r="CF51" s="30"/>
      <c r="CG51" s="32">
        <f>IF(C51&lt;AN51,1,0)</f>
        <v>0</v>
      </c>
      <c r="CH51" s="32">
        <f>IF(AND(C51&lt;&gt;0,AN51=""),1,0)</f>
        <v>0</v>
      </c>
      <c r="CI51" s="12"/>
      <c r="CJ51" s="12"/>
      <c r="CK51" s="12"/>
      <c r="CL51" s="12"/>
    </row>
    <row r="52" spans="1:90" ht="20.25" customHeight="1" x14ac:dyDescent="0.2">
      <c r="A52" s="183" t="s">
        <v>75</v>
      </c>
      <c r="B52" s="184" t="s">
        <v>74</v>
      </c>
      <c r="C52" s="74">
        <f>SUM(D52+E52)</f>
        <v>0</v>
      </c>
      <c r="D52" s="75">
        <f>SUM(F52+H52+J52+L52+N52+P52+R52+T52+V52+X52+Z52+AB52+AD52+AF52+AH52+AJ52+AL52)</f>
        <v>0</v>
      </c>
      <c r="E52" s="185">
        <f>SUM(G52+I52+K52+M52+O52+Q52+S52+U52+W52+Y52+AA52+AC52+AE52+AG52+AI52+AK52+AM52)</f>
        <v>0</v>
      </c>
      <c r="F52" s="186"/>
      <c r="G52" s="187"/>
      <c r="H52" s="186"/>
      <c r="I52" s="187"/>
      <c r="J52" s="186"/>
      <c r="K52" s="187"/>
      <c r="L52" s="186"/>
      <c r="M52" s="187"/>
      <c r="N52" s="186"/>
      <c r="O52" s="187"/>
      <c r="P52" s="81"/>
      <c r="Q52" s="187"/>
      <c r="R52" s="81"/>
      <c r="S52" s="187"/>
      <c r="T52" s="81"/>
      <c r="U52" s="187"/>
      <c r="V52" s="81"/>
      <c r="W52" s="187"/>
      <c r="X52" s="81"/>
      <c r="Y52" s="187"/>
      <c r="Z52" s="81"/>
      <c r="AA52" s="187"/>
      <c r="AB52" s="81"/>
      <c r="AC52" s="187"/>
      <c r="AD52" s="81"/>
      <c r="AE52" s="187"/>
      <c r="AF52" s="81"/>
      <c r="AG52" s="187"/>
      <c r="AH52" s="81"/>
      <c r="AI52" s="187"/>
      <c r="AJ52" s="81"/>
      <c r="AK52" s="187"/>
      <c r="AL52" s="188"/>
      <c r="AM52" s="189"/>
      <c r="AN52" s="190"/>
      <c r="AO52" s="182" t="str">
        <f>CA52&amp;CB52</f>
        <v/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17"/>
      <c r="BB52" s="17"/>
      <c r="CA52" s="30" t="str">
        <f>IF(CG52=1,"* El número de Beneficiarios NO DEBE ser mayor que el total. ","")</f>
        <v/>
      </c>
      <c r="CB52" s="31" t="str">
        <f>IF(CH52=1,"* No olvide digitar la columna Beneficiarios. ","")</f>
        <v/>
      </c>
      <c r="CC52" s="30"/>
      <c r="CD52" s="30"/>
      <c r="CE52" s="30"/>
      <c r="CF52" s="30"/>
      <c r="CG52" s="32">
        <f>IF(C52&lt;AN52,1,0)</f>
        <v>0</v>
      </c>
      <c r="CH52" s="32">
        <f>IF(AND(C52&lt;&gt;0,AN52=""),1,0)</f>
        <v>0</v>
      </c>
      <c r="CI52" s="12"/>
      <c r="CJ52" s="12"/>
      <c r="CK52" s="12"/>
      <c r="CL52" s="12"/>
    </row>
    <row r="53" spans="1:90" ht="31.35" customHeight="1" x14ac:dyDescent="0.2">
      <c r="A53" s="2643" t="s">
        <v>76</v>
      </c>
      <c r="B53" s="2643"/>
      <c r="C53" s="2643"/>
      <c r="D53" s="2643"/>
      <c r="E53" s="2643"/>
      <c r="F53" s="2643"/>
      <c r="G53" s="2643"/>
      <c r="H53" s="2643"/>
      <c r="I53" s="2643"/>
      <c r="J53" s="2643"/>
      <c r="K53" s="2643"/>
      <c r="L53" s="2643"/>
      <c r="M53" s="2643"/>
      <c r="N53" s="191"/>
      <c r="O53" s="161"/>
      <c r="P53" s="161"/>
      <c r="Q53" s="161"/>
      <c r="R53" s="161"/>
      <c r="S53" s="161"/>
      <c r="T53" s="161"/>
      <c r="U53" s="161"/>
      <c r="V53" s="192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70"/>
      <c r="AP53" s="162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CG53" s="12"/>
      <c r="CH53" s="12"/>
      <c r="CI53" s="12"/>
      <c r="CJ53" s="12"/>
      <c r="CK53" s="12"/>
      <c r="CL53" s="12"/>
    </row>
    <row r="54" spans="1:90" ht="16.350000000000001" customHeight="1" x14ac:dyDescent="0.2">
      <c r="A54" s="2625" t="s">
        <v>3</v>
      </c>
      <c r="B54" s="2626"/>
      <c r="C54" s="2632" t="s">
        <v>5</v>
      </c>
      <c r="D54" s="2632"/>
      <c r="E54" s="2633"/>
      <c r="F54" s="2638" t="s">
        <v>72</v>
      </c>
      <c r="G54" s="2644"/>
      <c r="H54" s="2644"/>
      <c r="I54" s="2644"/>
      <c r="J54" s="2644"/>
      <c r="K54" s="2644"/>
      <c r="L54" s="2644"/>
      <c r="M54" s="2644"/>
      <c r="N54" s="2644"/>
      <c r="O54" s="2644"/>
      <c r="P54" s="2644"/>
      <c r="Q54" s="2644"/>
      <c r="R54" s="2644"/>
      <c r="S54" s="2644"/>
      <c r="T54" s="2644"/>
      <c r="U54" s="2644"/>
      <c r="V54" s="2644"/>
      <c r="W54" s="2644"/>
      <c r="X54" s="2644"/>
      <c r="Y54" s="2644"/>
      <c r="Z54" s="2644"/>
      <c r="AA54" s="2644"/>
      <c r="AB54" s="2644"/>
      <c r="AC54" s="2644"/>
      <c r="AD54" s="2644"/>
      <c r="AE54" s="2644"/>
      <c r="AF54" s="2644"/>
      <c r="AG54" s="2644"/>
      <c r="AH54" s="2644"/>
      <c r="AI54" s="2644"/>
      <c r="AJ54" s="2644"/>
      <c r="AK54" s="2644"/>
      <c r="AL54" s="2644"/>
      <c r="AM54" s="2645"/>
      <c r="AN54" s="2597" t="s">
        <v>7</v>
      </c>
      <c r="AO54" s="170"/>
      <c r="AP54" s="193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CG54" s="12"/>
      <c r="CH54" s="12"/>
      <c r="CI54" s="12"/>
      <c r="CJ54" s="12"/>
      <c r="CK54" s="12"/>
      <c r="CL54" s="12"/>
    </row>
    <row r="55" spans="1:90" ht="16.350000000000001" customHeight="1" x14ac:dyDescent="0.2">
      <c r="A55" s="2627"/>
      <c r="B55" s="2628"/>
      <c r="C55" s="2635"/>
      <c r="D55" s="2635"/>
      <c r="E55" s="2636"/>
      <c r="F55" s="2652" t="s">
        <v>12</v>
      </c>
      <c r="G55" s="2652"/>
      <c r="H55" s="2653" t="s">
        <v>13</v>
      </c>
      <c r="I55" s="2654"/>
      <c r="J55" s="2655" t="s">
        <v>14</v>
      </c>
      <c r="K55" s="2656"/>
      <c r="L55" s="2653" t="s">
        <v>15</v>
      </c>
      <c r="M55" s="2654"/>
      <c r="N55" s="2653" t="s">
        <v>16</v>
      </c>
      <c r="O55" s="2654"/>
      <c r="P55" s="2646" t="s">
        <v>17</v>
      </c>
      <c r="Q55" s="2647"/>
      <c r="R55" s="2646" t="s">
        <v>18</v>
      </c>
      <c r="S55" s="2647"/>
      <c r="T55" s="2646" t="s">
        <v>19</v>
      </c>
      <c r="U55" s="2647"/>
      <c r="V55" s="2646" t="s">
        <v>20</v>
      </c>
      <c r="W55" s="2647"/>
      <c r="X55" s="2646" t="s">
        <v>21</v>
      </c>
      <c r="Y55" s="2647"/>
      <c r="Z55" s="2646" t="s">
        <v>22</v>
      </c>
      <c r="AA55" s="2647"/>
      <c r="AB55" s="2646" t="s">
        <v>23</v>
      </c>
      <c r="AC55" s="2647"/>
      <c r="AD55" s="2646" t="s">
        <v>24</v>
      </c>
      <c r="AE55" s="2647"/>
      <c r="AF55" s="2646" t="s">
        <v>25</v>
      </c>
      <c r="AG55" s="2647"/>
      <c r="AH55" s="2646" t="s">
        <v>26</v>
      </c>
      <c r="AI55" s="2647"/>
      <c r="AJ55" s="2646" t="s">
        <v>27</v>
      </c>
      <c r="AK55" s="2647"/>
      <c r="AL55" s="2646" t="s">
        <v>28</v>
      </c>
      <c r="AM55" s="2648"/>
      <c r="AN55" s="2604"/>
      <c r="AO55" s="170"/>
      <c r="AP55" s="194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CG55" s="12"/>
      <c r="CH55" s="12"/>
      <c r="CI55" s="12"/>
      <c r="CJ55" s="12"/>
      <c r="CK55" s="12"/>
      <c r="CL55" s="12"/>
    </row>
    <row r="56" spans="1:90" ht="16.350000000000001" customHeight="1" x14ac:dyDescent="0.2">
      <c r="A56" s="2629"/>
      <c r="B56" s="2630"/>
      <c r="C56" s="195" t="s">
        <v>29</v>
      </c>
      <c r="D56" s="196" t="s">
        <v>30</v>
      </c>
      <c r="E56" s="197" t="s">
        <v>31</v>
      </c>
      <c r="F56" s="18" t="s">
        <v>30</v>
      </c>
      <c r="G56" s="198" t="s">
        <v>31</v>
      </c>
      <c r="H56" s="18" t="s">
        <v>30</v>
      </c>
      <c r="I56" s="198" t="s">
        <v>31</v>
      </c>
      <c r="J56" s="18" t="s">
        <v>30</v>
      </c>
      <c r="K56" s="198" t="s">
        <v>31</v>
      </c>
      <c r="L56" s="18" t="s">
        <v>30</v>
      </c>
      <c r="M56" s="198" t="s">
        <v>31</v>
      </c>
      <c r="N56" s="18" t="s">
        <v>30</v>
      </c>
      <c r="O56" s="198" t="s">
        <v>31</v>
      </c>
      <c r="P56" s="18" t="s">
        <v>30</v>
      </c>
      <c r="Q56" s="198" t="s">
        <v>31</v>
      </c>
      <c r="R56" s="18" t="s">
        <v>30</v>
      </c>
      <c r="S56" s="198" t="s">
        <v>31</v>
      </c>
      <c r="T56" s="18" t="s">
        <v>30</v>
      </c>
      <c r="U56" s="198" t="s">
        <v>31</v>
      </c>
      <c r="V56" s="18" t="s">
        <v>30</v>
      </c>
      <c r="W56" s="198" t="s">
        <v>31</v>
      </c>
      <c r="X56" s="18" t="s">
        <v>30</v>
      </c>
      <c r="Y56" s="198" t="s">
        <v>31</v>
      </c>
      <c r="Z56" s="18" t="s">
        <v>30</v>
      </c>
      <c r="AA56" s="198" t="s">
        <v>31</v>
      </c>
      <c r="AB56" s="18" t="s">
        <v>30</v>
      </c>
      <c r="AC56" s="198" t="s">
        <v>31</v>
      </c>
      <c r="AD56" s="18" t="s">
        <v>30</v>
      </c>
      <c r="AE56" s="198" t="s">
        <v>31</v>
      </c>
      <c r="AF56" s="18" t="s">
        <v>30</v>
      </c>
      <c r="AG56" s="198" t="s">
        <v>31</v>
      </c>
      <c r="AH56" s="18" t="s">
        <v>30</v>
      </c>
      <c r="AI56" s="198" t="s">
        <v>31</v>
      </c>
      <c r="AJ56" s="18" t="s">
        <v>30</v>
      </c>
      <c r="AK56" s="198" t="s">
        <v>31</v>
      </c>
      <c r="AL56" s="199" t="s">
        <v>30</v>
      </c>
      <c r="AM56" s="200" t="s">
        <v>31</v>
      </c>
      <c r="AN56" s="2600"/>
      <c r="AO56" s="170"/>
      <c r="AP56" s="194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CG56" s="12"/>
      <c r="CH56" s="12"/>
      <c r="CI56" s="12"/>
      <c r="CJ56" s="12"/>
      <c r="CK56" s="12"/>
      <c r="CL56" s="12"/>
    </row>
    <row r="57" spans="1:90" ht="16.350000000000001" customHeight="1" x14ac:dyDescent="0.2">
      <c r="A57" s="2649" t="s">
        <v>77</v>
      </c>
      <c r="B57" s="201" t="s">
        <v>33</v>
      </c>
      <c r="C57" s="202">
        <f t="shared" ref="C57:C78" si="16">SUM(D57+E57)</f>
        <v>0</v>
      </c>
      <c r="D57" s="203">
        <f t="shared" ref="D57:E62" si="17">SUM(H57+J57+L57+N57+P57+R57+T57+V57+X57+Z57+AB57+AD57+AF57+AH57+AJ57+AL57)</f>
        <v>0</v>
      </c>
      <c r="E57" s="204">
        <f t="shared" si="17"/>
        <v>0</v>
      </c>
      <c r="F57" s="205"/>
      <c r="G57" s="206"/>
      <c r="H57" s="207"/>
      <c r="I57" s="208"/>
      <c r="J57" s="207"/>
      <c r="K57" s="209"/>
      <c r="L57" s="207"/>
      <c r="M57" s="209"/>
      <c r="N57" s="207"/>
      <c r="O57" s="209"/>
      <c r="P57" s="210"/>
      <c r="Q57" s="209"/>
      <c r="R57" s="210"/>
      <c r="S57" s="209"/>
      <c r="T57" s="210"/>
      <c r="U57" s="209"/>
      <c r="V57" s="210"/>
      <c r="W57" s="209"/>
      <c r="X57" s="210"/>
      <c r="Y57" s="209"/>
      <c r="Z57" s="210"/>
      <c r="AA57" s="209"/>
      <c r="AB57" s="210"/>
      <c r="AC57" s="209"/>
      <c r="AD57" s="210"/>
      <c r="AE57" s="209"/>
      <c r="AF57" s="210"/>
      <c r="AG57" s="209"/>
      <c r="AH57" s="210"/>
      <c r="AI57" s="209"/>
      <c r="AJ57" s="210"/>
      <c r="AK57" s="209"/>
      <c r="AL57" s="210"/>
      <c r="AM57" s="211"/>
      <c r="AN57" s="212"/>
      <c r="AO57" s="182" t="str">
        <f t="shared" ref="AO57:AO78" si="18">CA57&amp;CB57</f>
        <v/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17"/>
      <c r="BB57" s="17"/>
      <c r="CA57" s="30" t="str">
        <f t="shared" ref="CA57:CA78" si="19">IF(CG57=1,"* El número de Beneficiarios NO DEBE ser mayor que el total. ","")</f>
        <v/>
      </c>
      <c r="CB57" s="31" t="str">
        <f t="shared" ref="CB57:CB78" si="20">IF(CH57=1,"* No olvide digitar la columna Beneficiarios. ","")</f>
        <v/>
      </c>
      <c r="CG57" s="32">
        <f t="shared" ref="CG57:CG78" si="21">IF(C57&lt;AN57,1,0)</f>
        <v>0</v>
      </c>
      <c r="CH57" s="32">
        <f t="shared" ref="CH57:CH78" si="22">IF(AND(C57&lt;&gt;0,AN57=""),1,0)</f>
        <v>0</v>
      </c>
      <c r="CI57" s="12"/>
      <c r="CJ57" s="12"/>
      <c r="CK57" s="12"/>
      <c r="CL57" s="12"/>
    </row>
    <row r="58" spans="1:90" ht="16.350000000000001" customHeight="1" x14ac:dyDescent="0.2">
      <c r="A58" s="2650"/>
      <c r="B58" s="213" t="s">
        <v>47</v>
      </c>
      <c r="C58" s="34">
        <f t="shared" si="16"/>
        <v>0</v>
      </c>
      <c r="D58" s="35">
        <f t="shared" si="17"/>
        <v>0</v>
      </c>
      <c r="E58" s="36">
        <f t="shared" si="17"/>
        <v>0</v>
      </c>
      <c r="F58" s="214"/>
      <c r="G58" s="215"/>
      <c r="H58" s="37"/>
      <c r="I58" s="38"/>
      <c r="J58" s="37"/>
      <c r="K58" s="39"/>
      <c r="L58" s="37"/>
      <c r="M58" s="39"/>
      <c r="N58" s="37"/>
      <c r="O58" s="39"/>
      <c r="P58" s="40"/>
      <c r="Q58" s="39"/>
      <c r="R58" s="40"/>
      <c r="S58" s="39"/>
      <c r="T58" s="40"/>
      <c r="U58" s="39"/>
      <c r="V58" s="40"/>
      <c r="W58" s="39"/>
      <c r="X58" s="40"/>
      <c r="Y58" s="39"/>
      <c r="Z58" s="40"/>
      <c r="AA58" s="39"/>
      <c r="AB58" s="40"/>
      <c r="AC58" s="39"/>
      <c r="AD58" s="40"/>
      <c r="AE58" s="39"/>
      <c r="AF58" s="40"/>
      <c r="AG58" s="39"/>
      <c r="AH58" s="40"/>
      <c r="AI58" s="39"/>
      <c r="AJ58" s="40"/>
      <c r="AK58" s="39"/>
      <c r="AL58" s="40"/>
      <c r="AM58" s="41"/>
      <c r="AN58" s="216"/>
      <c r="AO58" s="182" t="str">
        <f t="shared" si="18"/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7"/>
      <c r="BB58" s="17"/>
      <c r="CA58" s="30" t="str">
        <f t="shared" si="19"/>
        <v/>
      </c>
      <c r="CB58" s="31" t="str">
        <f t="shared" si="20"/>
        <v/>
      </c>
      <c r="CG58" s="32">
        <f t="shared" si="21"/>
        <v>0</v>
      </c>
      <c r="CH58" s="32">
        <f t="shared" si="22"/>
        <v>0</v>
      </c>
      <c r="CI58" s="12"/>
      <c r="CJ58" s="12"/>
      <c r="CK58" s="12"/>
      <c r="CL58" s="12"/>
    </row>
    <row r="59" spans="1:90" ht="16.350000000000001" customHeight="1" x14ac:dyDescent="0.2">
      <c r="A59" s="2650"/>
      <c r="B59" s="213" t="s">
        <v>34</v>
      </c>
      <c r="C59" s="34">
        <f t="shared" si="16"/>
        <v>0</v>
      </c>
      <c r="D59" s="35">
        <f t="shared" si="17"/>
        <v>0</v>
      </c>
      <c r="E59" s="36">
        <f t="shared" si="17"/>
        <v>0</v>
      </c>
      <c r="F59" s="214"/>
      <c r="G59" s="215"/>
      <c r="H59" s="37"/>
      <c r="I59" s="38"/>
      <c r="J59" s="37"/>
      <c r="K59" s="39"/>
      <c r="L59" s="37"/>
      <c r="M59" s="39"/>
      <c r="N59" s="37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  <c r="AA59" s="39"/>
      <c r="AB59" s="40"/>
      <c r="AC59" s="39"/>
      <c r="AD59" s="40"/>
      <c r="AE59" s="39"/>
      <c r="AF59" s="40"/>
      <c r="AG59" s="39"/>
      <c r="AH59" s="40"/>
      <c r="AI59" s="39"/>
      <c r="AJ59" s="40"/>
      <c r="AK59" s="39"/>
      <c r="AL59" s="40"/>
      <c r="AM59" s="41"/>
      <c r="AN59" s="216"/>
      <c r="AO59" s="182" t="str">
        <f t="shared" si="18"/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7"/>
      <c r="BB59" s="17"/>
      <c r="CA59" s="30" t="str">
        <f t="shared" si="19"/>
        <v/>
      </c>
      <c r="CB59" s="31" t="str">
        <f t="shared" si="20"/>
        <v/>
      </c>
      <c r="CG59" s="32">
        <f t="shared" si="21"/>
        <v>0</v>
      </c>
      <c r="CH59" s="32">
        <f t="shared" si="22"/>
        <v>0</v>
      </c>
      <c r="CI59" s="12"/>
      <c r="CJ59" s="12"/>
      <c r="CK59" s="12"/>
      <c r="CL59" s="12"/>
    </row>
    <row r="60" spans="1:90" ht="16.350000000000001" customHeight="1" x14ac:dyDescent="0.2">
      <c r="A60" s="2650"/>
      <c r="B60" s="213" t="s">
        <v>78</v>
      </c>
      <c r="C60" s="34">
        <f t="shared" si="16"/>
        <v>0</v>
      </c>
      <c r="D60" s="35">
        <f t="shared" si="17"/>
        <v>0</v>
      </c>
      <c r="E60" s="36">
        <f t="shared" si="17"/>
        <v>0</v>
      </c>
      <c r="F60" s="214"/>
      <c r="G60" s="215"/>
      <c r="H60" s="37"/>
      <c r="I60" s="38"/>
      <c r="J60" s="37"/>
      <c r="K60" s="39"/>
      <c r="L60" s="37"/>
      <c r="M60" s="39"/>
      <c r="N60" s="37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39"/>
      <c r="Z60" s="40"/>
      <c r="AA60" s="39"/>
      <c r="AB60" s="40"/>
      <c r="AC60" s="39"/>
      <c r="AD60" s="40"/>
      <c r="AE60" s="39"/>
      <c r="AF60" s="40"/>
      <c r="AG60" s="39"/>
      <c r="AH60" s="40"/>
      <c r="AI60" s="39"/>
      <c r="AJ60" s="40"/>
      <c r="AK60" s="39"/>
      <c r="AL60" s="40"/>
      <c r="AM60" s="41"/>
      <c r="AN60" s="216"/>
      <c r="AO60" s="182" t="str">
        <f t="shared" si="18"/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7"/>
      <c r="BB60" s="17"/>
      <c r="CA60" s="30" t="str">
        <f t="shared" si="19"/>
        <v/>
      </c>
      <c r="CB60" s="31" t="str">
        <f t="shared" si="20"/>
        <v/>
      </c>
      <c r="CG60" s="32">
        <f t="shared" si="21"/>
        <v>0</v>
      </c>
      <c r="CH60" s="32">
        <f t="shared" si="22"/>
        <v>0</v>
      </c>
      <c r="CI60" s="12"/>
      <c r="CJ60" s="12"/>
      <c r="CK60" s="12"/>
      <c r="CL60" s="12"/>
    </row>
    <row r="61" spans="1:90" ht="16.350000000000001" customHeight="1" x14ac:dyDescent="0.2">
      <c r="A61" s="2650"/>
      <c r="B61" s="213" t="s">
        <v>37</v>
      </c>
      <c r="C61" s="34">
        <f t="shared" si="16"/>
        <v>0</v>
      </c>
      <c r="D61" s="35">
        <f t="shared" si="17"/>
        <v>0</v>
      </c>
      <c r="E61" s="36">
        <f t="shared" si="17"/>
        <v>0</v>
      </c>
      <c r="F61" s="214"/>
      <c r="G61" s="215"/>
      <c r="H61" s="37"/>
      <c r="I61" s="38"/>
      <c r="J61" s="37"/>
      <c r="K61" s="39"/>
      <c r="L61" s="37"/>
      <c r="M61" s="39"/>
      <c r="N61" s="37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39"/>
      <c r="Z61" s="40"/>
      <c r="AA61" s="39"/>
      <c r="AB61" s="40"/>
      <c r="AC61" s="39"/>
      <c r="AD61" s="40"/>
      <c r="AE61" s="39"/>
      <c r="AF61" s="40"/>
      <c r="AG61" s="39"/>
      <c r="AH61" s="40"/>
      <c r="AI61" s="39"/>
      <c r="AJ61" s="40"/>
      <c r="AK61" s="39"/>
      <c r="AL61" s="40"/>
      <c r="AM61" s="41"/>
      <c r="AN61" s="216"/>
      <c r="AO61" s="182" t="str">
        <f t="shared" si="18"/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7"/>
      <c r="BB61" s="17"/>
      <c r="CA61" s="30" t="str">
        <f t="shared" si="19"/>
        <v/>
      </c>
      <c r="CB61" s="31" t="str">
        <f t="shared" si="20"/>
        <v/>
      </c>
      <c r="CG61" s="32">
        <f t="shared" si="21"/>
        <v>0</v>
      </c>
      <c r="CH61" s="32">
        <f t="shared" si="22"/>
        <v>0</v>
      </c>
      <c r="CI61" s="12"/>
      <c r="CJ61" s="12"/>
      <c r="CK61" s="12"/>
      <c r="CL61" s="12"/>
    </row>
    <row r="62" spans="1:90" ht="16.350000000000001" customHeight="1" x14ac:dyDescent="0.2">
      <c r="A62" s="2651"/>
      <c r="B62" s="217" t="s">
        <v>38</v>
      </c>
      <c r="C62" s="218">
        <f t="shared" si="16"/>
        <v>0</v>
      </c>
      <c r="D62" s="50">
        <f t="shared" si="17"/>
        <v>0</v>
      </c>
      <c r="E62" s="219">
        <f t="shared" si="17"/>
        <v>0</v>
      </c>
      <c r="F62" s="220"/>
      <c r="G62" s="221"/>
      <c r="H62" s="77"/>
      <c r="I62" s="80"/>
      <c r="J62" s="77"/>
      <c r="K62" s="79"/>
      <c r="L62" s="77"/>
      <c r="M62" s="79"/>
      <c r="N62" s="77"/>
      <c r="O62" s="79"/>
      <c r="P62" s="82"/>
      <c r="Q62" s="79"/>
      <c r="R62" s="82"/>
      <c r="S62" s="79"/>
      <c r="T62" s="82"/>
      <c r="U62" s="79"/>
      <c r="V62" s="82"/>
      <c r="W62" s="79"/>
      <c r="X62" s="82"/>
      <c r="Y62" s="79"/>
      <c r="Z62" s="82"/>
      <c r="AA62" s="79"/>
      <c r="AB62" s="82"/>
      <c r="AC62" s="79"/>
      <c r="AD62" s="82"/>
      <c r="AE62" s="79"/>
      <c r="AF62" s="82"/>
      <c r="AG62" s="79"/>
      <c r="AH62" s="82"/>
      <c r="AI62" s="79"/>
      <c r="AJ62" s="82"/>
      <c r="AK62" s="79"/>
      <c r="AL62" s="82"/>
      <c r="AM62" s="83"/>
      <c r="AN62" s="222"/>
      <c r="AO62" s="182" t="str">
        <f t="shared" si="18"/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7"/>
      <c r="BB62" s="17"/>
      <c r="CA62" s="30" t="str">
        <f t="shared" si="19"/>
        <v/>
      </c>
      <c r="CB62" s="31" t="str">
        <f t="shared" si="20"/>
        <v/>
      </c>
      <c r="CG62" s="32">
        <f t="shared" si="21"/>
        <v>0</v>
      </c>
      <c r="CH62" s="32">
        <f t="shared" si="22"/>
        <v>0</v>
      </c>
      <c r="CI62" s="12"/>
      <c r="CJ62" s="12"/>
      <c r="CK62" s="12"/>
      <c r="CL62" s="12"/>
    </row>
    <row r="63" spans="1:90" ht="16.350000000000001" customHeight="1" x14ac:dyDescent="0.2">
      <c r="A63" s="2649" t="s">
        <v>79</v>
      </c>
      <c r="B63" s="223" t="s">
        <v>34</v>
      </c>
      <c r="C63" s="224">
        <f t="shared" si="16"/>
        <v>0</v>
      </c>
      <c r="D63" s="225">
        <f t="shared" ref="D63:E68" si="23">SUM(J63+L63+N63)</f>
        <v>0</v>
      </c>
      <c r="E63" s="204">
        <f t="shared" si="23"/>
        <v>0</v>
      </c>
      <c r="F63" s="226"/>
      <c r="G63" s="206"/>
      <c r="H63" s="226"/>
      <c r="I63" s="206"/>
      <c r="J63" s="101"/>
      <c r="K63" s="102"/>
      <c r="L63" s="101"/>
      <c r="M63" s="102"/>
      <c r="N63" s="101"/>
      <c r="O63" s="102"/>
      <c r="P63" s="227"/>
      <c r="Q63" s="228"/>
      <c r="R63" s="227"/>
      <c r="S63" s="228"/>
      <c r="T63" s="227"/>
      <c r="U63" s="228"/>
      <c r="V63" s="227"/>
      <c r="W63" s="228"/>
      <c r="X63" s="227"/>
      <c r="Y63" s="228"/>
      <c r="Z63" s="227"/>
      <c r="AA63" s="228"/>
      <c r="AB63" s="227"/>
      <c r="AC63" s="228"/>
      <c r="AD63" s="227"/>
      <c r="AE63" s="228"/>
      <c r="AF63" s="227"/>
      <c r="AG63" s="228"/>
      <c r="AH63" s="227"/>
      <c r="AI63" s="228"/>
      <c r="AJ63" s="226"/>
      <c r="AK63" s="228"/>
      <c r="AL63" s="227"/>
      <c r="AM63" s="229"/>
      <c r="AN63" s="212"/>
      <c r="AO63" s="182" t="str">
        <f t="shared" si="18"/>
        <v/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7"/>
      <c r="BB63" s="17"/>
      <c r="CA63" s="30" t="str">
        <f t="shared" si="19"/>
        <v/>
      </c>
      <c r="CB63" s="31" t="str">
        <f t="shared" si="20"/>
        <v/>
      </c>
      <c r="CG63" s="32">
        <f t="shared" si="21"/>
        <v>0</v>
      </c>
      <c r="CH63" s="32">
        <f t="shared" si="22"/>
        <v>0</v>
      </c>
      <c r="CI63" s="12"/>
      <c r="CJ63" s="12"/>
      <c r="CK63" s="12"/>
      <c r="CL63" s="12"/>
    </row>
    <row r="64" spans="1:90" ht="16.350000000000001" customHeight="1" x14ac:dyDescent="0.2">
      <c r="A64" s="2651"/>
      <c r="B64" s="217" t="s">
        <v>37</v>
      </c>
      <c r="C64" s="218">
        <f t="shared" si="16"/>
        <v>0</v>
      </c>
      <c r="D64" s="50">
        <f t="shared" si="23"/>
        <v>0</v>
      </c>
      <c r="E64" s="219">
        <f t="shared" si="23"/>
        <v>0</v>
      </c>
      <c r="F64" s="220"/>
      <c r="G64" s="221"/>
      <c r="H64" s="220"/>
      <c r="I64" s="221"/>
      <c r="J64" s="77"/>
      <c r="K64" s="79"/>
      <c r="L64" s="77"/>
      <c r="M64" s="79"/>
      <c r="N64" s="77"/>
      <c r="O64" s="79"/>
      <c r="P64" s="230"/>
      <c r="Q64" s="231"/>
      <c r="R64" s="230"/>
      <c r="S64" s="231"/>
      <c r="T64" s="230"/>
      <c r="U64" s="231"/>
      <c r="V64" s="230"/>
      <c r="W64" s="231"/>
      <c r="X64" s="230"/>
      <c r="Y64" s="231"/>
      <c r="Z64" s="230"/>
      <c r="AA64" s="231"/>
      <c r="AB64" s="230"/>
      <c r="AC64" s="231"/>
      <c r="AD64" s="230"/>
      <c r="AE64" s="231"/>
      <c r="AF64" s="230"/>
      <c r="AG64" s="231"/>
      <c r="AH64" s="230"/>
      <c r="AI64" s="231"/>
      <c r="AJ64" s="220"/>
      <c r="AK64" s="231"/>
      <c r="AL64" s="230"/>
      <c r="AM64" s="232"/>
      <c r="AN64" s="222"/>
      <c r="AO64" s="182" t="str">
        <f t="shared" si="18"/>
        <v/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17"/>
      <c r="BB64" s="17"/>
      <c r="CA64" s="30" t="str">
        <f t="shared" si="19"/>
        <v/>
      </c>
      <c r="CB64" s="31" t="str">
        <f t="shared" si="20"/>
        <v/>
      </c>
      <c r="CG64" s="32">
        <f t="shared" si="21"/>
        <v>0</v>
      </c>
      <c r="CH64" s="32">
        <f t="shared" si="22"/>
        <v>0</v>
      </c>
      <c r="CI64" s="12"/>
      <c r="CJ64" s="12"/>
      <c r="CK64" s="12"/>
      <c r="CL64" s="12"/>
    </row>
    <row r="65" spans="1:90" ht="16.350000000000001" customHeight="1" x14ac:dyDescent="0.2">
      <c r="A65" s="2649" t="s">
        <v>80</v>
      </c>
      <c r="B65" s="223" t="s">
        <v>33</v>
      </c>
      <c r="C65" s="224">
        <f t="shared" si="16"/>
        <v>0</v>
      </c>
      <c r="D65" s="225">
        <f t="shared" si="23"/>
        <v>0</v>
      </c>
      <c r="E65" s="204">
        <f t="shared" si="23"/>
        <v>0</v>
      </c>
      <c r="F65" s="226"/>
      <c r="G65" s="206"/>
      <c r="H65" s="226"/>
      <c r="I65" s="206"/>
      <c r="J65" s="101"/>
      <c r="K65" s="102"/>
      <c r="L65" s="101"/>
      <c r="M65" s="102"/>
      <c r="N65" s="101"/>
      <c r="O65" s="102"/>
      <c r="P65" s="227"/>
      <c r="Q65" s="228"/>
      <c r="R65" s="227"/>
      <c r="S65" s="228"/>
      <c r="T65" s="227"/>
      <c r="U65" s="228"/>
      <c r="V65" s="227"/>
      <c r="W65" s="228"/>
      <c r="X65" s="227"/>
      <c r="Y65" s="228"/>
      <c r="Z65" s="227"/>
      <c r="AA65" s="228"/>
      <c r="AB65" s="227"/>
      <c r="AC65" s="228"/>
      <c r="AD65" s="227"/>
      <c r="AE65" s="228"/>
      <c r="AF65" s="227"/>
      <c r="AG65" s="228"/>
      <c r="AH65" s="227"/>
      <c r="AI65" s="228"/>
      <c r="AJ65" s="226"/>
      <c r="AK65" s="228"/>
      <c r="AL65" s="227"/>
      <c r="AM65" s="229"/>
      <c r="AN65" s="212"/>
      <c r="AO65" s="182" t="str">
        <f t="shared" si="18"/>
        <v/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17"/>
      <c r="BB65" s="17"/>
      <c r="CA65" s="30" t="str">
        <f t="shared" si="19"/>
        <v/>
      </c>
      <c r="CB65" s="31" t="str">
        <f t="shared" si="20"/>
        <v/>
      </c>
      <c r="CG65" s="32">
        <f t="shared" si="21"/>
        <v>0</v>
      </c>
      <c r="CH65" s="32">
        <f t="shared" si="22"/>
        <v>0</v>
      </c>
      <c r="CI65" s="12"/>
      <c r="CJ65" s="12"/>
      <c r="CK65" s="12"/>
      <c r="CL65" s="12"/>
    </row>
    <row r="66" spans="1:90" ht="16.350000000000001" customHeight="1" x14ac:dyDescent="0.2">
      <c r="A66" s="2650"/>
      <c r="B66" s="213" t="s">
        <v>47</v>
      </c>
      <c r="C66" s="34">
        <f t="shared" si="16"/>
        <v>0</v>
      </c>
      <c r="D66" s="35">
        <f t="shared" si="23"/>
        <v>0</v>
      </c>
      <c r="E66" s="36">
        <f t="shared" si="23"/>
        <v>0</v>
      </c>
      <c r="F66" s="214"/>
      <c r="G66" s="215"/>
      <c r="H66" s="214"/>
      <c r="I66" s="215"/>
      <c r="J66" s="37"/>
      <c r="K66" s="39"/>
      <c r="L66" s="37"/>
      <c r="M66" s="39"/>
      <c r="N66" s="37"/>
      <c r="O66" s="39"/>
      <c r="P66" s="233"/>
      <c r="Q66" s="234"/>
      <c r="R66" s="233"/>
      <c r="S66" s="234"/>
      <c r="T66" s="233"/>
      <c r="U66" s="234"/>
      <c r="V66" s="233"/>
      <c r="W66" s="234"/>
      <c r="X66" s="233"/>
      <c r="Y66" s="234"/>
      <c r="Z66" s="233"/>
      <c r="AA66" s="234"/>
      <c r="AB66" s="233"/>
      <c r="AC66" s="234"/>
      <c r="AD66" s="233"/>
      <c r="AE66" s="234"/>
      <c r="AF66" s="233"/>
      <c r="AG66" s="234"/>
      <c r="AH66" s="233"/>
      <c r="AI66" s="234"/>
      <c r="AJ66" s="214"/>
      <c r="AK66" s="234"/>
      <c r="AL66" s="233"/>
      <c r="AM66" s="235"/>
      <c r="AN66" s="216"/>
      <c r="AO66" s="182" t="str">
        <f t="shared" si="18"/>
        <v/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17"/>
      <c r="BB66" s="17"/>
      <c r="CA66" s="30" t="str">
        <f t="shared" si="19"/>
        <v/>
      </c>
      <c r="CB66" s="31" t="str">
        <f t="shared" si="20"/>
        <v/>
      </c>
      <c r="CG66" s="32">
        <f t="shared" si="21"/>
        <v>0</v>
      </c>
      <c r="CH66" s="32">
        <f t="shared" si="22"/>
        <v>0</v>
      </c>
      <c r="CI66" s="12"/>
      <c r="CJ66" s="12"/>
      <c r="CK66" s="12"/>
      <c r="CL66" s="12"/>
    </row>
    <row r="67" spans="1:90" ht="16.350000000000001" customHeight="1" x14ac:dyDescent="0.2">
      <c r="A67" s="2650"/>
      <c r="B67" s="213" t="s">
        <v>34</v>
      </c>
      <c r="C67" s="34">
        <f t="shared" si="16"/>
        <v>0</v>
      </c>
      <c r="D67" s="35">
        <f t="shared" si="23"/>
        <v>0</v>
      </c>
      <c r="E67" s="36">
        <f t="shared" si="23"/>
        <v>0</v>
      </c>
      <c r="F67" s="214"/>
      <c r="G67" s="215"/>
      <c r="H67" s="214"/>
      <c r="I67" s="215"/>
      <c r="J67" s="37"/>
      <c r="K67" s="39"/>
      <c r="L67" s="37"/>
      <c r="M67" s="39"/>
      <c r="N67" s="37"/>
      <c r="O67" s="39"/>
      <c r="P67" s="233"/>
      <c r="Q67" s="234"/>
      <c r="R67" s="233"/>
      <c r="S67" s="234"/>
      <c r="T67" s="233"/>
      <c r="U67" s="234"/>
      <c r="V67" s="233"/>
      <c r="W67" s="234"/>
      <c r="X67" s="233"/>
      <c r="Y67" s="234"/>
      <c r="Z67" s="233"/>
      <c r="AA67" s="234"/>
      <c r="AB67" s="233"/>
      <c r="AC67" s="234"/>
      <c r="AD67" s="233"/>
      <c r="AE67" s="234"/>
      <c r="AF67" s="233"/>
      <c r="AG67" s="234"/>
      <c r="AH67" s="233"/>
      <c r="AI67" s="234"/>
      <c r="AJ67" s="214"/>
      <c r="AK67" s="234"/>
      <c r="AL67" s="233"/>
      <c r="AM67" s="235"/>
      <c r="AN67" s="216"/>
      <c r="AO67" s="182" t="str">
        <f t="shared" si="18"/>
        <v/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17"/>
      <c r="BB67" s="17"/>
      <c r="CA67" s="30" t="str">
        <f t="shared" si="19"/>
        <v/>
      </c>
      <c r="CB67" s="31" t="str">
        <f t="shared" si="20"/>
        <v/>
      </c>
      <c r="CG67" s="32">
        <f t="shared" si="21"/>
        <v>0</v>
      </c>
      <c r="CH67" s="32">
        <f t="shared" si="22"/>
        <v>0</v>
      </c>
      <c r="CI67" s="12"/>
      <c r="CJ67" s="12"/>
      <c r="CK67" s="12"/>
      <c r="CL67" s="12"/>
    </row>
    <row r="68" spans="1:90" ht="16.350000000000001" customHeight="1" x14ac:dyDescent="0.2">
      <c r="A68" s="2651"/>
      <c r="B68" s="217" t="s">
        <v>37</v>
      </c>
      <c r="C68" s="218">
        <f t="shared" si="16"/>
        <v>0</v>
      </c>
      <c r="D68" s="50">
        <f t="shared" si="23"/>
        <v>0</v>
      </c>
      <c r="E68" s="219">
        <f t="shared" si="23"/>
        <v>0</v>
      </c>
      <c r="F68" s="220"/>
      <c r="G68" s="221"/>
      <c r="H68" s="220"/>
      <c r="I68" s="221"/>
      <c r="J68" s="77"/>
      <c r="K68" s="79"/>
      <c r="L68" s="77"/>
      <c r="M68" s="79"/>
      <c r="N68" s="77"/>
      <c r="O68" s="79"/>
      <c r="P68" s="230"/>
      <c r="Q68" s="231"/>
      <c r="R68" s="230"/>
      <c r="S68" s="231"/>
      <c r="T68" s="230"/>
      <c r="U68" s="231"/>
      <c r="V68" s="230"/>
      <c r="W68" s="231"/>
      <c r="X68" s="230"/>
      <c r="Y68" s="231"/>
      <c r="Z68" s="230"/>
      <c r="AA68" s="231"/>
      <c r="AB68" s="230"/>
      <c r="AC68" s="231"/>
      <c r="AD68" s="230"/>
      <c r="AE68" s="231"/>
      <c r="AF68" s="230"/>
      <c r="AG68" s="231"/>
      <c r="AH68" s="230"/>
      <c r="AI68" s="231"/>
      <c r="AJ68" s="220"/>
      <c r="AK68" s="231"/>
      <c r="AL68" s="230"/>
      <c r="AM68" s="232"/>
      <c r="AN68" s="222"/>
      <c r="AO68" s="182" t="str">
        <f t="shared" si="18"/>
        <v/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17"/>
      <c r="BB68" s="17"/>
      <c r="CA68" s="30" t="str">
        <f t="shared" si="19"/>
        <v/>
      </c>
      <c r="CB68" s="31" t="str">
        <f t="shared" si="20"/>
        <v/>
      </c>
      <c r="CG68" s="32">
        <f t="shared" si="21"/>
        <v>0</v>
      </c>
      <c r="CH68" s="32">
        <f t="shared" si="22"/>
        <v>0</v>
      </c>
      <c r="CI68" s="12"/>
      <c r="CJ68" s="12"/>
      <c r="CK68" s="12"/>
      <c r="CL68" s="12"/>
    </row>
    <row r="69" spans="1:90" ht="16.350000000000001" customHeight="1" x14ac:dyDescent="0.2">
      <c r="A69" s="2649" t="s">
        <v>81</v>
      </c>
      <c r="B69" s="223" t="s">
        <v>33</v>
      </c>
      <c r="C69" s="224">
        <f t="shared" si="16"/>
        <v>0</v>
      </c>
      <c r="D69" s="225">
        <f t="shared" ref="D69:D78" si="24">SUM(J69+L69+N69+P69+R69+T69+V69+X69+Z69+AB69+AD69+AF69+AH69+AJ69+AL69)</f>
        <v>0</v>
      </c>
      <c r="E69" s="204">
        <f t="shared" ref="E69:E78" si="25">SUM(K69+M69+O69+Q69+S69+U69+W69+Y69+AA69+AC69+AE69+AG69+AI69+AK69+AM69)</f>
        <v>0</v>
      </c>
      <c r="F69" s="226"/>
      <c r="G69" s="206"/>
      <c r="H69" s="226"/>
      <c r="I69" s="228"/>
      <c r="J69" s="101"/>
      <c r="K69" s="102"/>
      <c r="L69" s="101"/>
      <c r="M69" s="102"/>
      <c r="N69" s="101"/>
      <c r="O69" s="102"/>
      <c r="P69" s="101"/>
      <c r="Q69" s="102"/>
      <c r="R69" s="101"/>
      <c r="S69" s="102"/>
      <c r="T69" s="101"/>
      <c r="U69" s="102"/>
      <c r="V69" s="101"/>
      <c r="W69" s="102"/>
      <c r="X69" s="101"/>
      <c r="Y69" s="102"/>
      <c r="Z69" s="101"/>
      <c r="AA69" s="102"/>
      <c r="AB69" s="101"/>
      <c r="AC69" s="102"/>
      <c r="AD69" s="101"/>
      <c r="AE69" s="102"/>
      <c r="AF69" s="101"/>
      <c r="AG69" s="102"/>
      <c r="AH69" s="101"/>
      <c r="AI69" s="102"/>
      <c r="AJ69" s="101"/>
      <c r="AK69" s="102"/>
      <c r="AL69" s="101"/>
      <c r="AM69" s="236"/>
      <c r="AN69" s="212"/>
      <c r="AO69" s="182" t="str">
        <f t="shared" si="18"/>
        <v/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17"/>
      <c r="BB69" s="17"/>
      <c r="CA69" s="30" t="str">
        <f t="shared" si="19"/>
        <v/>
      </c>
      <c r="CB69" s="31" t="str">
        <f t="shared" si="20"/>
        <v/>
      </c>
      <c r="CG69" s="32">
        <f t="shared" si="21"/>
        <v>0</v>
      </c>
      <c r="CH69" s="32">
        <f t="shared" si="22"/>
        <v>0</v>
      </c>
      <c r="CI69" s="12"/>
      <c r="CJ69" s="12"/>
      <c r="CK69" s="12"/>
      <c r="CL69" s="12"/>
    </row>
    <row r="70" spans="1:90" ht="16.350000000000001" customHeight="1" x14ac:dyDescent="0.2">
      <c r="A70" s="2651"/>
      <c r="B70" s="213" t="s">
        <v>47</v>
      </c>
      <c r="C70" s="42">
        <f t="shared" si="16"/>
        <v>0</v>
      </c>
      <c r="D70" s="43">
        <f t="shared" si="24"/>
        <v>0</v>
      </c>
      <c r="E70" s="219">
        <f t="shared" si="25"/>
        <v>0</v>
      </c>
      <c r="F70" s="220"/>
      <c r="G70" s="221"/>
      <c r="H70" s="220"/>
      <c r="I70" s="231"/>
      <c r="J70" s="77"/>
      <c r="K70" s="79"/>
      <c r="L70" s="77"/>
      <c r="M70" s="79"/>
      <c r="N70" s="77"/>
      <c r="O70" s="79"/>
      <c r="P70" s="77"/>
      <c r="Q70" s="79"/>
      <c r="R70" s="77"/>
      <c r="S70" s="79"/>
      <c r="T70" s="77"/>
      <c r="U70" s="79"/>
      <c r="V70" s="77"/>
      <c r="W70" s="79"/>
      <c r="X70" s="77"/>
      <c r="Y70" s="79"/>
      <c r="Z70" s="77"/>
      <c r="AA70" s="79"/>
      <c r="AB70" s="77"/>
      <c r="AC70" s="79"/>
      <c r="AD70" s="77"/>
      <c r="AE70" s="79"/>
      <c r="AF70" s="77"/>
      <c r="AG70" s="79"/>
      <c r="AH70" s="77"/>
      <c r="AI70" s="79"/>
      <c r="AJ70" s="77"/>
      <c r="AK70" s="79"/>
      <c r="AL70" s="77"/>
      <c r="AM70" s="83"/>
      <c r="AN70" s="222"/>
      <c r="AO70" s="182" t="str">
        <f t="shared" si="18"/>
        <v/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17"/>
      <c r="BB70" s="17"/>
      <c r="CA70" s="30" t="str">
        <f t="shared" si="19"/>
        <v/>
      </c>
      <c r="CB70" s="31" t="str">
        <f t="shared" si="20"/>
        <v/>
      </c>
      <c r="CG70" s="32">
        <f t="shared" si="21"/>
        <v>0</v>
      </c>
      <c r="CH70" s="32">
        <f t="shared" si="22"/>
        <v>0</v>
      </c>
      <c r="CI70" s="12"/>
      <c r="CJ70" s="12"/>
      <c r="CK70" s="12"/>
      <c r="CL70" s="12"/>
    </row>
    <row r="71" spans="1:90" ht="16.350000000000001" customHeight="1" x14ac:dyDescent="0.2">
      <c r="A71" s="2649" t="s">
        <v>82</v>
      </c>
      <c r="B71" s="223" t="s">
        <v>33</v>
      </c>
      <c r="C71" s="224">
        <f t="shared" si="16"/>
        <v>0</v>
      </c>
      <c r="D71" s="225">
        <f t="shared" si="24"/>
        <v>0</v>
      </c>
      <c r="E71" s="204">
        <f t="shared" si="25"/>
        <v>0</v>
      </c>
      <c r="F71" s="226"/>
      <c r="G71" s="206"/>
      <c r="H71" s="226"/>
      <c r="I71" s="206"/>
      <c r="J71" s="101"/>
      <c r="K71" s="102"/>
      <c r="L71" s="101"/>
      <c r="M71" s="102"/>
      <c r="N71" s="101"/>
      <c r="O71" s="102"/>
      <c r="P71" s="101"/>
      <c r="Q71" s="102"/>
      <c r="R71" s="101"/>
      <c r="S71" s="102"/>
      <c r="T71" s="101"/>
      <c r="U71" s="102"/>
      <c r="V71" s="101"/>
      <c r="W71" s="102"/>
      <c r="X71" s="101"/>
      <c r="Y71" s="102"/>
      <c r="Z71" s="101"/>
      <c r="AA71" s="102"/>
      <c r="AB71" s="101"/>
      <c r="AC71" s="102"/>
      <c r="AD71" s="101"/>
      <c r="AE71" s="102"/>
      <c r="AF71" s="101"/>
      <c r="AG71" s="102"/>
      <c r="AH71" s="101"/>
      <c r="AI71" s="102"/>
      <c r="AJ71" s="101"/>
      <c r="AK71" s="102"/>
      <c r="AL71" s="101"/>
      <c r="AM71" s="236"/>
      <c r="AN71" s="212"/>
      <c r="AO71" s="182" t="str">
        <f t="shared" si="18"/>
        <v/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17"/>
      <c r="BB71" s="17"/>
      <c r="CA71" s="30" t="str">
        <f t="shared" si="19"/>
        <v/>
      </c>
      <c r="CB71" s="31" t="str">
        <f t="shared" si="20"/>
        <v/>
      </c>
      <c r="CG71" s="32">
        <f t="shared" si="21"/>
        <v>0</v>
      </c>
      <c r="CH71" s="32">
        <f t="shared" si="22"/>
        <v>0</v>
      </c>
      <c r="CI71" s="12"/>
      <c r="CJ71" s="12"/>
      <c r="CK71" s="12"/>
      <c r="CL71" s="12"/>
    </row>
    <row r="72" spans="1:90" ht="16.350000000000001" customHeight="1" x14ac:dyDescent="0.2">
      <c r="A72" s="2651"/>
      <c r="B72" s="217" t="s">
        <v>47</v>
      </c>
      <c r="C72" s="218">
        <f t="shared" si="16"/>
        <v>0</v>
      </c>
      <c r="D72" s="50">
        <f t="shared" si="24"/>
        <v>0</v>
      </c>
      <c r="E72" s="219">
        <f t="shared" si="25"/>
        <v>0</v>
      </c>
      <c r="F72" s="220"/>
      <c r="G72" s="221"/>
      <c r="H72" s="220"/>
      <c r="I72" s="221"/>
      <c r="J72" s="77"/>
      <c r="K72" s="79"/>
      <c r="L72" s="77"/>
      <c r="M72" s="79"/>
      <c r="N72" s="77"/>
      <c r="O72" s="79"/>
      <c r="P72" s="77"/>
      <c r="Q72" s="79"/>
      <c r="R72" s="77"/>
      <c r="S72" s="79"/>
      <c r="T72" s="77"/>
      <c r="U72" s="79"/>
      <c r="V72" s="77"/>
      <c r="W72" s="79"/>
      <c r="X72" s="77"/>
      <c r="Y72" s="79"/>
      <c r="Z72" s="77"/>
      <c r="AA72" s="79"/>
      <c r="AB72" s="77"/>
      <c r="AC72" s="79"/>
      <c r="AD72" s="77"/>
      <c r="AE72" s="79"/>
      <c r="AF72" s="77"/>
      <c r="AG72" s="79"/>
      <c r="AH72" s="77"/>
      <c r="AI72" s="79"/>
      <c r="AJ72" s="77"/>
      <c r="AK72" s="79"/>
      <c r="AL72" s="77"/>
      <c r="AM72" s="83"/>
      <c r="AN72" s="222"/>
      <c r="AO72" s="182" t="str">
        <f t="shared" si="18"/>
        <v/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17"/>
      <c r="BB72" s="17"/>
      <c r="CA72" s="30" t="str">
        <f t="shared" si="19"/>
        <v/>
      </c>
      <c r="CB72" s="31" t="str">
        <f t="shared" si="20"/>
        <v/>
      </c>
      <c r="CG72" s="32">
        <f t="shared" si="21"/>
        <v>0</v>
      </c>
      <c r="CH72" s="32">
        <f t="shared" si="22"/>
        <v>0</v>
      </c>
      <c r="CI72" s="12"/>
      <c r="CJ72" s="12"/>
      <c r="CK72" s="12"/>
      <c r="CL72" s="12"/>
    </row>
    <row r="73" spans="1:90" ht="16.350000000000001" customHeight="1" x14ac:dyDescent="0.2">
      <c r="A73" s="2649" t="s">
        <v>83</v>
      </c>
      <c r="B73" s="223" t="s">
        <v>33</v>
      </c>
      <c r="C73" s="224">
        <f t="shared" si="16"/>
        <v>0</v>
      </c>
      <c r="D73" s="225">
        <f t="shared" si="24"/>
        <v>0</v>
      </c>
      <c r="E73" s="204">
        <f t="shared" si="25"/>
        <v>0</v>
      </c>
      <c r="F73" s="226"/>
      <c r="G73" s="206"/>
      <c r="H73" s="226"/>
      <c r="I73" s="206"/>
      <c r="J73" s="101"/>
      <c r="K73" s="102"/>
      <c r="L73" s="101"/>
      <c r="M73" s="102"/>
      <c r="N73" s="101"/>
      <c r="O73" s="102"/>
      <c r="P73" s="101"/>
      <c r="Q73" s="102"/>
      <c r="R73" s="101"/>
      <c r="S73" s="102"/>
      <c r="T73" s="101"/>
      <c r="U73" s="102"/>
      <c r="V73" s="101"/>
      <c r="W73" s="102"/>
      <c r="X73" s="101"/>
      <c r="Y73" s="102"/>
      <c r="Z73" s="101"/>
      <c r="AA73" s="102"/>
      <c r="AB73" s="101"/>
      <c r="AC73" s="102"/>
      <c r="AD73" s="101"/>
      <c r="AE73" s="102"/>
      <c r="AF73" s="101"/>
      <c r="AG73" s="102"/>
      <c r="AH73" s="101"/>
      <c r="AI73" s="102"/>
      <c r="AJ73" s="101"/>
      <c r="AK73" s="102"/>
      <c r="AL73" s="101"/>
      <c r="AM73" s="236"/>
      <c r="AN73" s="212"/>
      <c r="AO73" s="182" t="str">
        <f t="shared" si="18"/>
        <v/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17"/>
      <c r="BB73" s="17"/>
      <c r="CA73" s="30" t="str">
        <f t="shared" si="19"/>
        <v/>
      </c>
      <c r="CB73" s="31" t="str">
        <f t="shared" si="20"/>
        <v/>
      </c>
      <c r="CG73" s="32">
        <f t="shared" si="21"/>
        <v>0</v>
      </c>
      <c r="CH73" s="32">
        <f t="shared" si="22"/>
        <v>0</v>
      </c>
      <c r="CI73" s="12"/>
      <c r="CJ73" s="12"/>
      <c r="CK73" s="12"/>
      <c r="CL73" s="12"/>
    </row>
    <row r="74" spans="1:90" ht="16.350000000000001" customHeight="1" x14ac:dyDescent="0.2">
      <c r="A74" s="2650"/>
      <c r="B74" s="213" t="s">
        <v>47</v>
      </c>
      <c r="C74" s="34">
        <f t="shared" si="16"/>
        <v>0</v>
      </c>
      <c r="D74" s="35">
        <f t="shared" si="24"/>
        <v>0</v>
      </c>
      <c r="E74" s="36">
        <f t="shared" si="25"/>
        <v>0</v>
      </c>
      <c r="F74" s="214"/>
      <c r="G74" s="215"/>
      <c r="H74" s="214"/>
      <c r="I74" s="215"/>
      <c r="J74" s="37"/>
      <c r="K74" s="39"/>
      <c r="L74" s="37"/>
      <c r="M74" s="39"/>
      <c r="N74" s="37"/>
      <c r="O74" s="39"/>
      <c r="P74" s="37"/>
      <c r="Q74" s="39"/>
      <c r="R74" s="37"/>
      <c r="S74" s="39"/>
      <c r="T74" s="37"/>
      <c r="U74" s="39"/>
      <c r="V74" s="37"/>
      <c r="W74" s="39"/>
      <c r="X74" s="37"/>
      <c r="Y74" s="39"/>
      <c r="Z74" s="37"/>
      <c r="AA74" s="39"/>
      <c r="AB74" s="37"/>
      <c r="AC74" s="39"/>
      <c r="AD74" s="37"/>
      <c r="AE74" s="39"/>
      <c r="AF74" s="37"/>
      <c r="AG74" s="39"/>
      <c r="AH74" s="37"/>
      <c r="AI74" s="39"/>
      <c r="AJ74" s="37"/>
      <c r="AK74" s="39"/>
      <c r="AL74" s="37"/>
      <c r="AM74" s="41"/>
      <c r="AN74" s="216"/>
      <c r="AO74" s="182" t="str">
        <f t="shared" si="18"/>
        <v/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17"/>
      <c r="BB74" s="17"/>
      <c r="CA74" s="30" t="str">
        <f t="shared" si="19"/>
        <v/>
      </c>
      <c r="CB74" s="31" t="str">
        <f t="shared" si="20"/>
        <v/>
      </c>
      <c r="CG74" s="32">
        <f t="shared" si="21"/>
        <v>0</v>
      </c>
      <c r="CH74" s="32">
        <f t="shared" si="22"/>
        <v>0</v>
      </c>
      <c r="CI74" s="12"/>
      <c r="CJ74" s="12"/>
      <c r="CK74" s="12"/>
      <c r="CL74" s="12"/>
    </row>
    <row r="75" spans="1:90" ht="16.350000000000001" customHeight="1" x14ac:dyDescent="0.2">
      <c r="A75" s="2650"/>
      <c r="B75" s="213" t="s">
        <v>34</v>
      </c>
      <c r="C75" s="34">
        <f t="shared" si="16"/>
        <v>0</v>
      </c>
      <c r="D75" s="35">
        <f t="shared" si="24"/>
        <v>0</v>
      </c>
      <c r="E75" s="36">
        <f t="shared" si="25"/>
        <v>0</v>
      </c>
      <c r="F75" s="214"/>
      <c r="G75" s="215"/>
      <c r="H75" s="214"/>
      <c r="I75" s="215"/>
      <c r="J75" s="37"/>
      <c r="K75" s="39"/>
      <c r="L75" s="37"/>
      <c r="M75" s="39"/>
      <c r="N75" s="37"/>
      <c r="O75" s="39"/>
      <c r="P75" s="37"/>
      <c r="Q75" s="39"/>
      <c r="R75" s="37"/>
      <c r="S75" s="39"/>
      <c r="T75" s="37"/>
      <c r="U75" s="39"/>
      <c r="V75" s="37"/>
      <c r="W75" s="39"/>
      <c r="X75" s="37"/>
      <c r="Y75" s="39"/>
      <c r="Z75" s="37"/>
      <c r="AA75" s="39"/>
      <c r="AB75" s="37"/>
      <c r="AC75" s="39"/>
      <c r="AD75" s="37"/>
      <c r="AE75" s="39"/>
      <c r="AF75" s="37"/>
      <c r="AG75" s="39"/>
      <c r="AH75" s="37"/>
      <c r="AI75" s="39"/>
      <c r="AJ75" s="37"/>
      <c r="AK75" s="39"/>
      <c r="AL75" s="37"/>
      <c r="AM75" s="41"/>
      <c r="AN75" s="216"/>
      <c r="AO75" s="182" t="str">
        <f t="shared" si="18"/>
        <v/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17"/>
      <c r="BB75" s="17"/>
      <c r="CA75" s="30" t="str">
        <f t="shared" si="19"/>
        <v/>
      </c>
      <c r="CB75" s="31" t="str">
        <f t="shared" si="20"/>
        <v/>
      </c>
      <c r="CG75" s="32">
        <f t="shared" si="21"/>
        <v>0</v>
      </c>
      <c r="CH75" s="32">
        <f t="shared" si="22"/>
        <v>0</v>
      </c>
      <c r="CI75" s="12"/>
      <c r="CJ75" s="12"/>
      <c r="CK75" s="12"/>
      <c r="CL75" s="12"/>
    </row>
    <row r="76" spans="1:90" ht="16.350000000000001" customHeight="1" x14ac:dyDescent="0.2">
      <c r="A76" s="2650"/>
      <c r="B76" s="213" t="s">
        <v>78</v>
      </c>
      <c r="C76" s="34">
        <f t="shared" si="16"/>
        <v>0</v>
      </c>
      <c r="D76" s="35">
        <f t="shared" si="24"/>
        <v>0</v>
      </c>
      <c r="E76" s="36">
        <f t="shared" si="25"/>
        <v>0</v>
      </c>
      <c r="F76" s="214"/>
      <c r="G76" s="215"/>
      <c r="H76" s="214"/>
      <c r="I76" s="215"/>
      <c r="J76" s="37"/>
      <c r="K76" s="39"/>
      <c r="L76" s="37"/>
      <c r="M76" s="39"/>
      <c r="N76" s="37"/>
      <c r="O76" s="39"/>
      <c r="P76" s="37"/>
      <c r="Q76" s="39"/>
      <c r="R76" s="37"/>
      <c r="S76" s="39"/>
      <c r="T76" s="37"/>
      <c r="U76" s="39"/>
      <c r="V76" s="37"/>
      <c r="W76" s="39"/>
      <c r="X76" s="37"/>
      <c r="Y76" s="39"/>
      <c r="Z76" s="37"/>
      <c r="AA76" s="39"/>
      <c r="AB76" s="37"/>
      <c r="AC76" s="39"/>
      <c r="AD76" s="37"/>
      <c r="AE76" s="39"/>
      <c r="AF76" s="37"/>
      <c r="AG76" s="39"/>
      <c r="AH76" s="37"/>
      <c r="AI76" s="39"/>
      <c r="AJ76" s="37"/>
      <c r="AK76" s="39"/>
      <c r="AL76" s="37"/>
      <c r="AM76" s="41"/>
      <c r="AN76" s="216"/>
      <c r="AO76" s="182" t="str">
        <f t="shared" si="18"/>
        <v/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17"/>
      <c r="BB76" s="17"/>
      <c r="CA76" s="30" t="str">
        <f t="shared" si="19"/>
        <v/>
      </c>
      <c r="CB76" s="31" t="str">
        <f t="shared" si="20"/>
        <v/>
      </c>
      <c r="CG76" s="32">
        <f t="shared" si="21"/>
        <v>0</v>
      </c>
      <c r="CH76" s="32">
        <f t="shared" si="22"/>
        <v>0</v>
      </c>
      <c r="CI76" s="12"/>
      <c r="CJ76" s="12"/>
      <c r="CK76" s="12"/>
      <c r="CL76" s="12"/>
    </row>
    <row r="77" spans="1:90" ht="16.350000000000001" customHeight="1" x14ac:dyDescent="0.2">
      <c r="A77" s="2650"/>
      <c r="B77" s="213" t="s">
        <v>37</v>
      </c>
      <c r="C77" s="34">
        <f t="shared" si="16"/>
        <v>0</v>
      </c>
      <c r="D77" s="35">
        <f t="shared" si="24"/>
        <v>0</v>
      </c>
      <c r="E77" s="36">
        <f t="shared" si="25"/>
        <v>0</v>
      </c>
      <c r="F77" s="214"/>
      <c r="G77" s="215"/>
      <c r="H77" s="214"/>
      <c r="I77" s="215"/>
      <c r="J77" s="37"/>
      <c r="K77" s="39"/>
      <c r="L77" s="37"/>
      <c r="M77" s="39"/>
      <c r="N77" s="37"/>
      <c r="O77" s="39"/>
      <c r="P77" s="37"/>
      <c r="Q77" s="39"/>
      <c r="R77" s="37"/>
      <c r="S77" s="39"/>
      <c r="T77" s="37"/>
      <c r="U77" s="39"/>
      <c r="V77" s="37"/>
      <c r="W77" s="39"/>
      <c r="X77" s="37"/>
      <c r="Y77" s="39"/>
      <c r="Z77" s="37"/>
      <c r="AA77" s="39"/>
      <c r="AB77" s="37"/>
      <c r="AC77" s="39"/>
      <c r="AD77" s="37"/>
      <c r="AE77" s="39"/>
      <c r="AF77" s="37"/>
      <c r="AG77" s="39"/>
      <c r="AH77" s="37"/>
      <c r="AI77" s="39"/>
      <c r="AJ77" s="37"/>
      <c r="AK77" s="39"/>
      <c r="AL77" s="37"/>
      <c r="AM77" s="41"/>
      <c r="AN77" s="216"/>
      <c r="AO77" s="182" t="str">
        <f t="shared" si="18"/>
        <v/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17"/>
      <c r="BB77" s="17"/>
      <c r="CA77" s="30" t="str">
        <f t="shared" si="19"/>
        <v/>
      </c>
      <c r="CB77" s="31" t="str">
        <f t="shared" si="20"/>
        <v/>
      </c>
      <c r="CG77" s="32">
        <f t="shared" si="21"/>
        <v>0</v>
      </c>
      <c r="CH77" s="32">
        <f t="shared" si="22"/>
        <v>0</v>
      </c>
      <c r="CI77" s="12"/>
      <c r="CJ77" s="12"/>
      <c r="CK77" s="12"/>
      <c r="CL77" s="12"/>
    </row>
    <row r="78" spans="1:90" ht="16.350000000000001" customHeight="1" x14ac:dyDescent="0.2">
      <c r="A78" s="2651"/>
      <c r="B78" s="217" t="s">
        <v>38</v>
      </c>
      <c r="C78" s="218">
        <f t="shared" si="16"/>
        <v>0</v>
      </c>
      <c r="D78" s="50">
        <f t="shared" si="24"/>
        <v>0</v>
      </c>
      <c r="E78" s="219">
        <f t="shared" si="25"/>
        <v>0</v>
      </c>
      <c r="F78" s="220"/>
      <c r="G78" s="221"/>
      <c r="H78" s="220"/>
      <c r="I78" s="221"/>
      <c r="J78" s="77"/>
      <c r="K78" s="79"/>
      <c r="L78" s="77"/>
      <c r="M78" s="79"/>
      <c r="N78" s="77"/>
      <c r="O78" s="79"/>
      <c r="P78" s="77"/>
      <c r="Q78" s="79"/>
      <c r="R78" s="77"/>
      <c r="S78" s="79"/>
      <c r="T78" s="77"/>
      <c r="U78" s="79"/>
      <c r="V78" s="77"/>
      <c r="W78" s="79"/>
      <c r="X78" s="77"/>
      <c r="Y78" s="79"/>
      <c r="Z78" s="77"/>
      <c r="AA78" s="79"/>
      <c r="AB78" s="77"/>
      <c r="AC78" s="79"/>
      <c r="AD78" s="77"/>
      <c r="AE78" s="79"/>
      <c r="AF78" s="77"/>
      <c r="AG78" s="79"/>
      <c r="AH78" s="77"/>
      <c r="AI78" s="79"/>
      <c r="AJ78" s="77"/>
      <c r="AK78" s="79"/>
      <c r="AL78" s="77"/>
      <c r="AM78" s="83"/>
      <c r="AN78" s="222"/>
      <c r="AO78" s="182" t="str">
        <f t="shared" si="18"/>
        <v/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17"/>
      <c r="BB78" s="17"/>
      <c r="CA78" s="30" t="str">
        <f t="shared" si="19"/>
        <v/>
      </c>
      <c r="CB78" s="31" t="str">
        <f t="shared" si="20"/>
        <v/>
      </c>
      <c r="CG78" s="32">
        <f t="shared" si="21"/>
        <v>0</v>
      </c>
      <c r="CH78" s="32">
        <f t="shared" si="22"/>
        <v>0</v>
      </c>
      <c r="CI78" s="12"/>
      <c r="CJ78" s="12"/>
      <c r="CK78" s="12"/>
      <c r="CL78" s="12"/>
    </row>
    <row r="79" spans="1:90" ht="31.35" customHeight="1" x14ac:dyDescent="0.2">
      <c r="A79" s="237" t="s">
        <v>84</v>
      </c>
      <c r="B79" s="238"/>
      <c r="C79" s="238"/>
      <c r="D79" s="239"/>
      <c r="E79" s="239"/>
      <c r="F79" s="239"/>
      <c r="G79" s="240"/>
      <c r="H79" s="240"/>
      <c r="I79" s="240"/>
      <c r="J79" s="240"/>
      <c r="K79" s="241"/>
      <c r="L79" s="241"/>
      <c r="M79" s="161"/>
      <c r="N79" s="192"/>
      <c r="O79" s="161"/>
      <c r="P79" s="161"/>
      <c r="Q79" s="161"/>
      <c r="R79" s="161"/>
      <c r="S79" s="161"/>
      <c r="T79" s="161"/>
      <c r="U79" s="161"/>
      <c r="V79" s="192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2"/>
      <c r="AP79" s="162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CG79" s="12"/>
      <c r="CH79" s="12"/>
      <c r="CI79" s="12"/>
      <c r="CJ79" s="12"/>
      <c r="CK79" s="12"/>
      <c r="CL79" s="12"/>
    </row>
    <row r="80" spans="1:90" ht="31.35" customHeight="1" x14ac:dyDescent="0.2">
      <c r="A80" s="2649" t="s">
        <v>85</v>
      </c>
      <c r="B80" s="2649"/>
      <c r="C80" s="2658" t="s">
        <v>86</v>
      </c>
      <c r="D80" s="2658"/>
      <c r="E80" s="2658" t="s">
        <v>87</v>
      </c>
      <c r="F80" s="2664"/>
      <c r="G80" s="2657" t="s">
        <v>88</v>
      </c>
      <c r="H80" s="2658"/>
      <c r="I80" s="2657" t="s">
        <v>89</v>
      </c>
      <c r="J80" s="2658"/>
      <c r="K80" s="242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243"/>
      <c r="Y80" s="244"/>
      <c r="Z80" s="244"/>
      <c r="AA80" s="244"/>
      <c r="AB80" s="244"/>
      <c r="AC80" s="244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2"/>
      <c r="AP80" s="162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CG80" s="12"/>
      <c r="CH80" s="12"/>
      <c r="CI80" s="12"/>
      <c r="CJ80" s="12"/>
      <c r="CK80" s="12"/>
      <c r="CL80" s="12"/>
    </row>
    <row r="81" spans="1:90" ht="31.35" customHeight="1" x14ac:dyDescent="0.2">
      <c r="A81" s="2651"/>
      <c r="B81" s="2651"/>
      <c r="C81" s="245" t="s">
        <v>90</v>
      </c>
      <c r="D81" s="246" t="s">
        <v>91</v>
      </c>
      <c r="E81" s="245" t="s">
        <v>90</v>
      </c>
      <c r="F81" s="247" t="s">
        <v>91</v>
      </c>
      <c r="G81" s="248" t="s">
        <v>90</v>
      </c>
      <c r="H81" s="246" t="s">
        <v>91</v>
      </c>
      <c r="I81" s="248" t="s">
        <v>90</v>
      </c>
      <c r="J81" s="246" t="s">
        <v>91</v>
      </c>
      <c r="K81" s="242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243"/>
      <c r="Y81" s="244"/>
      <c r="Z81" s="244"/>
      <c r="AA81" s="244"/>
      <c r="AB81" s="244"/>
      <c r="AC81" s="244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2"/>
      <c r="AP81" s="16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CG81" s="12"/>
      <c r="CH81" s="12"/>
      <c r="CI81" s="12"/>
      <c r="CJ81" s="12"/>
      <c r="CK81" s="12"/>
      <c r="CL81" s="12"/>
    </row>
    <row r="82" spans="1:90" ht="16.350000000000001" customHeight="1" x14ac:dyDescent="0.2">
      <c r="A82" s="2659" t="s">
        <v>92</v>
      </c>
      <c r="B82" s="2659"/>
      <c r="C82" s="249"/>
      <c r="D82" s="250"/>
      <c r="E82" s="249"/>
      <c r="F82" s="251"/>
      <c r="G82" s="252"/>
      <c r="H82" s="250"/>
      <c r="I82" s="252"/>
      <c r="J82" s="250"/>
      <c r="K82" s="242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243"/>
      <c r="Y82" s="244"/>
      <c r="Z82" s="244"/>
      <c r="AA82" s="244"/>
      <c r="AB82" s="244"/>
      <c r="AC82" s="244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2"/>
      <c r="AP82" s="162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CG82" s="12"/>
      <c r="CH82" s="12"/>
      <c r="CI82" s="12"/>
      <c r="CJ82" s="12"/>
      <c r="CK82" s="12"/>
      <c r="CL82" s="12"/>
    </row>
    <row r="83" spans="1:90" ht="16.350000000000001" customHeight="1" x14ac:dyDescent="0.2">
      <c r="A83" s="2660" t="s">
        <v>93</v>
      </c>
      <c r="B83" s="2660"/>
      <c r="C83" s="253"/>
      <c r="D83" s="254"/>
      <c r="E83" s="253"/>
      <c r="F83" s="255"/>
      <c r="G83" s="256"/>
      <c r="H83" s="254"/>
      <c r="I83" s="256"/>
      <c r="J83" s="254"/>
      <c r="K83" s="242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243"/>
      <c r="Y83" s="244"/>
      <c r="Z83" s="244"/>
      <c r="AA83" s="244"/>
      <c r="AB83" s="244"/>
      <c r="AC83" s="244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2"/>
      <c r="AP83" s="162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CG83" s="12"/>
      <c r="CH83" s="12"/>
      <c r="CI83" s="12"/>
      <c r="CJ83" s="12"/>
      <c r="CK83" s="12"/>
      <c r="CL83" s="12"/>
    </row>
    <row r="84" spans="1:90" ht="16.350000000000001" customHeight="1" x14ac:dyDescent="0.2">
      <c r="A84" s="2660" t="s">
        <v>94</v>
      </c>
      <c r="B84" s="2660"/>
      <c r="C84" s="253"/>
      <c r="D84" s="254"/>
      <c r="E84" s="253"/>
      <c r="F84" s="255"/>
      <c r="G84" s="256"/>
      <c r="H84" s="254"/>
      <c r="I84" s="256"/>
      <c r="J84" s="254"/>
      <c r="K84" s="242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243"/>
      <c r="Y84" s="244"/>
      <c r="Z84" s="244"/>
      <c r="AA84" s="244"/>
      <c r="AB84" s="244"/>
      <c r="AC84" s="244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2"/>
      <c r="AP84" s="162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CG84" s="12"/>
      <c r="CH84" s="12"/>
      <c r="CI84" s="12"/>
      <c r="CJ84" s="12"/>
      <c r="CK84" s="12"/>
      <c r="CL84" s="12"/>
    </row>
    <row r="85" spans="1:90" ht="16.350000000000001" customHeight="1" x14ac:dyDescent="0.2">
      <c r="A85" s="2661" t="s">
        <v>95</v>
      </c>
      <c r="B85" s="2661"/>
      <c r="C85" s="77"/>
      <c r="D85" s="231"/>
      <c r="E85" s="77"/>
      <c r="F85" s="232"/>
      <c r="G85" s="257"/>
      <c r="H85" s="231"/>
      <c r="I85" s="257"/>
      <c r="J85" s="231"/>
      <c r="K85" s="242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243"/>
      <c r="Y85" s="244"/>
      <c r="Z85" s="244"/>
      <c r="AA85" s="244"/>
      <c r="AB85" s="244"/>
      <c r="AC85" s="244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2"/>
      <c r="AP85" s="162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CG85" s="12"/>
      <c r="CH85" s="12"/>
      <c r="CI85" s="12"/>
      <c r="CJ85" s="12"/>
      <c r="CK85" s="12"/>
      <c r="CL85" s="12"/>
    </row>
    <row r="86" spans="1:90" ht="31.35" customHeight="1" x14ac:dyDescent="0.2">
      <c r="A86" s="84" t="s">
        <v>96</v>
      </c>
      <c r="B86" s="258"/>
      <c r="C86" s="258"/>
      <c r="D86" s="258"/>
      <c r="E86" s="259"/>
      <c r="F86" s="259"/>
      <c r="G86" s="259"/>
      <c r="H86" s="259"/>
      <c r="I86" s="259"/>
      <c r="J86" s="259"/>
      <c r="K86" s="260"/>
      <c r="L86" s="259"/>
      <c r="M86" s="191"/>
      <c r="N86" s="191"/>
      <c r="O86" s="161"/>
      <c r="P86" s="161"/>
      <c r="Q86" s="161"/>
      <c r="R86" s="161"/>
      <c r="S86" s="161"/>
      <c r="T86" s="161"/>
      <c r="U86" s="161"/>
      <c r="V86" s="243"/>
      <c r="W86" s="261"/>
      <c r="X86" s="262"/>
      <c r="Y86" s="262"/>
      <c r="Z86" s="262"/>
      <c r="AA86" s="262"/>
      <c r="AB86" s="262"/>
      <c r="AC86" s="262"/>
      <c r="AD86" s="161"/>
      <c r="AE86" s="161"/>
      <c r="AF86" s="161"/>
      <c r="AG86" s="161"/>
      <c r="AH86" s="262"/>
      <c r="AI86" s="262"/>
      <c r="AJ86" s="262"/>
      <c r="AK86" s="262"/>
      <c r="AL86" s="161"/>
      <c r="AM86" s="161"/>
      <c r="AN86" s="161"/>
      <c r="AO86" s="161"/>
      <c r="AP86" s="161"/>
      <c r="CG86" s="12"/>
      <c r="CH86" s="12"/>
      <c r="CI86" s="12"/>
      <c r="CJ86" s="12"/>
      <c r="CK86" s="12"/>
      <c r="CL86" s="12"/>
    </row>
    <row r="87" spans="1:90" ht="24.6" customHeight="1" x14ac:dyDescent="0.2">
      <c r="A87" s="2649" t="s">
        <v>97</v>
      </c>
      <c r="B87" s="2649" t="s">
        <v>98</v>
      </c>
      <c r="C87" s="2662" t="s">
        <v>99</v>
      </c>
      <c r="D87" s="2633" t="s">
        <v>100</v>
      </c>
      <c r="E87" s="263"/>
      <c r="F87" s="264"/>
      <c r="G87" s="265"/>
      <c r="H87" s="265"/>
      <c r="I87" s="161"/>
      <c r="J87" s="161"/>
      <c r="K87" s="161"/>
      <c r="L87" s="161"/>
      <c r="M87" s="161"/>
      <c r="N87" s="161"/>
      <c r="O87" s="161"/>
      <c r="P87" s="161"/>
      <c r="Q87" s="192"/>
      <c r="R87" s="161"/>
      <c r="S87" s="161"/>
      <c r="T87" s="161"/>
      <c r="U87" s="266"/>
      <c r="V87" s="267"/>
      <c r="W87" s="267"/>
      <c r="X87" s="268"/>
      <c r="Y87" s="268"/>
      <c r="Z87" s="269"/>
      <c r="AA87" s="269"/>
      <c r="AB87" s="269"/>
      <c r="AC87" s="161"/>
      <c r="AD87" s="161"/>
      <c r="AE87" s="161"/>
      <c r="AF87" s="161"/>
      <c r="AG87" s="266"/>
      <c r="AH87" s="267"/>
      <c r="AI87" s="267"/>
      <c r="AJ87" s="267"/>
      <c r="AK87" s="270"/>
      <c r="CG87" s="12"/>
      <c r="CH87" s="12"/>
      <c r="CI87" s="12"/>
      <c r="CJ87" s="12"/>
      <c r="CK87" s="12"/>
      <c r="CL87" s="12"/>
    </row>
    <row r="88" spans="1:90" ht="24.6" customHeight="1" x14ac:dyDescent="0.2">
      <c r="A88" s="2651"/>
      <c r="B88" s="2651"/>
      <c r="C88" s="2663"/>
      <c r="D88" s="2636"/>
      <c r="E88" s="5"/>
      <c r="F88" s="161"/>
      <c r="G88" s="161"/>
      <c r="H88" s="271"/>
      <c r="I88" s="241"/>
      <c r="J88" s="241"/>
      <c r="K88" s="161"/>
      <c r="L88" s="161"/>
      <c r="M88" s="161"/>
      <c r="N88" s="161"/>
      <c r="O88" s="161"/>
      <c r="P88" s="161"/>
      <c r="Q88" s="161"/>
      <c r="R88" s="161"/>
      <c r="S88" s="192"/>
      <c r="T88" s="161"/>
      <c r="U88" s="161"/>
      <c r="V88" s="262"/>
      <c r="W88" s="267"/>
      <c r="X88" s="267"/>
      <c r="Y88" s="267"/>
      <c r="Z88" s="267"/>
      <c r="AA88" s="267"/>
      <c r="AB88" s="262"/>
      <c r="AC88" s="161"/>
      <c r="AD88" s="161"/>
      <c r="AE88" s="161"/>
      <c r="AF88" s="161"/>
      <c r="AG88" s="161"/>
      <c r="AH88" s="262"/>
      <c r="AI88" s="267"/>
      <c r="AJ88" s="267"/>
      <c r="AK88" s="270"/>
      <c r="CG88" s="12"/>
      <c r="CH88" s="12"/>
      <c r="CI88" s="12"/>
      <c r="CJ88" s="12"/>
      <c r="CK88" s="12"/>
      <c r="CL88" s="12"/>
    </row>
    <row r="89" spans="1:90" ht="16.350000000000001" customHeight="1" x14ac:dyDescent="0.2">
      <c r="A89" s="272" t="s">
        <v>101</v>
      </c>
      <c r="B89" s="27">
        <f>SUM(ENERO:DICIEMBRE!B89)</f>
        <v>647</v>
      </c>
      <c r="C89" s="27">
        <f>SUM(ENERO:DICIEMBRE!C89)</f>
        <v>176</v>
      </c>
      <c r="D89" s="27">
        <f>SUM(ENERO:DICIEMBRE!D89)</f>
        <v>255</v>
      </c>
      <c r="E89" s="5"/>
      <c r="F89" s="161"/>
      <c r="G89" s="161"/>
      <c r="H89" s="271"/>
      <c r="I89" s="241"/>
      <c r="J89" s="241"/>
      <c r="K89" s="161"/>
      <c r="L89" s="161"/>
      <c r="M89" s="161"/>
      <c r="N89" s="161"/>
      <c r="O89" s="161"/>
      <c r="P89" s="161"/>
      <c r="Q89" s="161"/>
      <c r="R89" s="161"/>
      <c r="S89" s="192"/>
      <c r="T89" s="161"/>
      <c r="U89" s="161"/>
      <c r="V89" s="262"/>
      <c r="W89" s="267"/>
      <c r="X89" s="267"/>
      <c r="Y89" s="267"/>
      <c r="Z89" s="267"/>
      <c r="AA89" s="267"/>
      <c r="AB89" s="262"/>
      <c r="AC89" s="161"/>
      <c r="AD89" s="161"/>
      <c r="AE89" s="161"/>
      <c r="AF89" s="161"/>
      <c r="AG89" s="161"/>
      <c r="AH89" s="262"/>
      <c r="AI89" s="267"/>
      <c r="AJ89" s="267"/>
      <c r="AK89" s="270"/>
      <c r="CG89" s="12"/>
      <c r="CH89" s="12"/>
      <c r="CI89" s="12"/>
      <c r="CJ89" s="12"/>
      <c r="CK89" s="12"/>
      <c r="CL89" s="12"/>
    </row>
    <row r="90" spans="1:90" ht="27.75" customHeight="1" x14ac:dyDescent="0.2">
      <c r="A90" s="275" t="s">
        <v>102</v>
      </c>
      <c r="B90" s="27">
        <f>SUM(ENERO:DICIEMBRE!B90)</f>
        <v>0</v>
      </c>
      <c r="C90" s="27">
        <f>SUM(ENERO:DICIEMBRE!C90)</f>
        <v>0</v>
      </c>
      <c r="D90" s="27">
        <f>SUM(ENERO:DICIEMBRE!D90)</f>
        <v>0</v>
      </c>
      <c r="E90" s="5"/>
      <c r="F90" s="161"/>
      <c r="G90" s="161"/>
      <c r="H90" s="271"/>
      <c r="I90" s="241"/>
      <c r="J90" s="241"/>
      <c r="K90" s="161"/>
      <c r="L90" s="161"/>
      <c r="M90" s="161"/>
      <c r="N90" s="161"/>
      <c r="O90" s="161"/>
      <c r="P90" s="161"/>
      <c r="Q90" s="161"/>
      <c r="R90" s="161"/>
      <c r="S90" s="192"/>
      <c r="T90" s="161"/>
      <c r="U90" s="161"/>
      <c r="V90" s="262"/>
      <c r="W90" s="267"/>
      <c r="X90" s="267"/>
      <c r="Y90" s="267"/>
      <c r="Z90" s="267"/>
      <c r="AA90" s="267"/>
      <c r="AB90" s="262"/>
      <c r="AC90" s="161"/>
      <c r="AD90" s="161"/>
      <c r="AE90" s="161"/>
      <c r="AF90" s="161"/>
      <c r="AG90" s="161"/>
      <c r="AH90" s="262"/>
      <c r="AI90" s="267"/>
      <c r="AJ90" s="267"/>
      <c r="AK90" s="270"/>
      <c r="CG90" s="12"/>
      <c r="CH90" s="12"/>
      <c r="CI90" s="12"/>
      <c r="CJ90" s="12"/>
      <c r="CK90" s="12"/>
      <c r="CL90" s="12"/>
    </row>
    <row r="91" spans="1:90" ht="27.75" customHeight="1" x14ac:dyDescent="0.2">
      <c r="A91" s="275" t="s">
        <v>103</v>
      </c>
      <c r="B91" s="27">
        <f>SUM(ENERO:DICIEMBRE!B91)</f>
        <v>0</v>
      </c>
      <c r="C91" s="27">
        <f>SUM(ENERO:DICIEMBRE!C91)</f>
        <v>0</v>
      </c>
      <c r="D91" s="27">
        <f>SUM(ENERO:DICIEMBRE!D91)</f>
        <v>0</v>
      </c>
      <c r="E91" s="5"/>
      <c r="F91" s="161"/>
      <c r="G91" s="161"/>
      <c r="H91" s="271"/>
      <c r="I91" s="241"/>
      <c r="J91" s="241"/>
      <c r="K91" s="161"/>
      <c r="L91" s="161"/>
      <c r="M91" s="161"/>
      <c r="N91" s="161"/>
      <c r="O91" s="161"/>
      <c r="P91" s="161"/>
      <c r="Q91" s="161"/>
      <c r="R91" s="161"/>
      <c r="S91" s="192"/>
      <c r="T91" s="161"/>
      <c r="U91" s="161"/>
      <c r="V91" s="262"/>
      <c r="W91" s="267"/>
      <c r="X91" s="267"/>
      <c r="Y91" s="267"/>
      <c r="Z91" s="267"/>
      <c r="AA91" s="267"/>
      <c r="AB91" s="262"/>
      <c r="AC91" s="161"/>
      <c r="AD91" s="161"/>
      <c r="AE91" s="161"/>
      <c r="AF91" s="161"/>
      <c r="AG91" s="161"/>
      <c r="AH91" s="262"/>
      <c r="AI91" s="267"/>
      <c r="AJ91" s="267"/>
      <c r="AK91" s="270"/>
      <c r="CG91" s="12"/>
      <c r="CH91" s="12"/>
      <c r="CI91" s="12"/>
      <c r="CJ91" s="12"/>
      <c r="CK91" s="12"/>
      <c r="CL91" s="12"/>
    </row>
    <row r="92" spans="1:90" ht="18" customHeight="1" x14ac:dyDescent="0.2">
      <c r="A92" s="279" t="s">
        <v>104</v>
      </c>
      <c r="B92" s="27">
        <f>SUM(ENERO:DICIEMBRE!B92)</f>
        <v>0</v>
      </c>
      <c r="C92" s="27">
        <f>SUM(ENERO:DICIEMBRE!C92)</f>
        <v>0</v>
      </c>
      <c r="D92" s="27">
        <f>SUM(ENERO:DICIEMBRE!D92)</f>
        <v>0</v>
      </c>
      <c r="E92" s="5"/>
      <c r="F92" s="161"/>
      <c r="G92" s="161"/>
      <c r="H92" s="271"/>
      <c r="I92" s="241"/>
      <c r="J92" s="241"/>
      <c r="K92" s="161"/>
      <c r="L92" s="161"/>
      <c r="M92" s="161"/>
      <c r="N92" s="161"/>
      <c r="O92" s="161"/>
      <c r="P92" s="161"/>
      <c r="Q92" s="161"/>
      <c r="R92" s="161"/>
      <c r="S92" s="192"/>
      <c r="T92" s="161"/>
      <c r="U92" s="161"/>
      <c r="V92" s="262"/>
      <c r="W92" s="267"/>
      <c r="X92" s="267"/>
      <c r="Y92" s="267"/>
      <c r="Z92" s="267"/>
      <c r="AA92" s="267"/>
      <c r="AB92" s="262"/>
      <c r="AC92" s="161"/>
      <c r="AD92" s="161"/>
      <c r="AE92" s="161"/>
      <c r="AF92" s="161"/>
      <c r="AG92" s="161"/>
      <c r="AH92" s="262"/>
      <c r="AI92" s="267"/>
      <c r="AJ92" s="267"/>
      <c r="AK92" s="270"/>
      <c r="CG92" s="12"/>
      <c r="CH92" s="12"/>
      <c r="CI92" s="12"/>
      <c r="CJ92" s="12"/>
      <c r="CK92" s="12"/>
      <c r="CL92" s="12"/>
    </row>
    <row r="93" spans="1:90" ht="27.75" customHeight="1" x14ac:dyDescent="0.2">
      <c r="A93" s="280" t="s">
        <v>105</v>
      </c>
      <c r="B93" s="27">
        <f>SUM(ENERO:DICIEMBRE!B93)</f>
        <v>0</v>
      </c>
      <c r="C93" s="27">
        <f>SUM(ENERO:DICIEMBRE!C93)</f>
        <v>0</v>
      </c>
      <c r="D93" s="27">
        <f>SUM(ENERO:DICIEMBRE!D93)</f>
        <v>0</v>
      </c>
      <c r="E93" s="5"/>
      <c r="F93" s="161"/>
      <c r="G93" s="161"/>
      <c r="H93" s="271"/>
      <c r="I93" s="241"/>
      <c r="J93" s="241"/>
      <c r="K93" s="161"/>
      <c r="L93" s="161"/>
      <c r="M93" s="161"/>
      <c r="N93" s="161"/>
      <c r="O93" s="161"/>
      <c r="P93" s="161"/>
      <c r="Q93" s="161"/>
      <c r="R93" s="161"/>
      <c r="S93" s="192"/>
      <c r="T93" s="161"/>
      <c r="U93" s="161"/>
      <c r="V93" s="262"/>
      <c r="W93" s="267"/>
      <c r="X93" s="267"/>
      <c r="Y93" s="267"/>
      <c r="Z93" s="267"/>
      <c r="AA93" s="267"/>
      <c r="AB93" s="262"/>
      <c r="AC93" s="161"/>
      <c r="AD93" s="161"/>
      <c r="AE93" s="161"/>
      <c r="AF93" s="161"/>
      <c r="AG93" s="161"/>
      <c r="AH93" s="262"/>
      <c r="AI93" s="267"/>
      <c r="AJ93" s="267"/>
      <c r="AK93" s="270"/>
      <c r="CG93" s="12"/>
      <c r="CH93" s="12"/>
      <c r="CI93" s="12"/>
      <c r="CJ93" s="12"/>
      <c r="CK93" s="12"/>
      <c r="CL93" s="12"/>
    </row>
    <row r="94" spans="1:90" ht="27.75" customHeight="1" x14ac:dyDescent="0.2">
      <c r="A94" s="280" t="s">
        <v>106</v>
      </c>
      <c r="B94" s="27">
        <f>SUM(ENERO:DICIEMBRE!B94)</f>
        <v>0</v>
      </c>
      <c r="C94" s="27">
        <f>SUM(ENERO:DICIEMBRE!C94)</f>
        <v>0</v>
      </c>
      <c r="D94" s="27">
        <f>SUM(ENERO:DICIEMBRE!D94)</f>
        <v>0</v>
      </c>
      <c r="E94" s="5"/>
      <c r="F94" s="161"/>
      <c r="G94" s="161"/>
      <c r="H94" s="271"/>
      <c r="I94" s="241"/>
      <c r="J94" s="241"/>
      <c r="K94" s="161"/>
      <c r="L94" s="161"/>
      <c r="M94" s="161"/>
      <c r="N94" s="161"/>
      <c r="O94" s="161"/>
      <c r="P94" s="161"/>
      <c r="Q94" s="161"/>
      <c r="R94" s="161"/>
      <c r="S94" s="192"/>
      <c r="T94" s="161"/>
      <c r="U94" s="161"/>
      <c r="V94" s="262"/>
      <c r="W94" s="267"/>
      <c r="X94" s="267"/>
      <c r="Y94" s="267"/>
      <c r="Z94" s="267"/>
      <c r="AA94" s="267"/>
      <c r="AB94" s="262"/>
      <c r="AC94" s="161"/>
      <c r="AD94" s="161"/>
      <c r="AE94" s="161"/>
      <c r="AF94" s="161"/>
      <c r="AG94" s="161"/>
      <c r="AH94" s="262"/>
      <c r="AI94" s="267"/>
      <c r="AJ94" s="282"/>
      <c r="AK94" s="283"/>
      <c r="CG94" s="12"/>
      <c r="CH94" s="12"/>
      <c r="CI94" s="12"/>
      <c r="CJ94" s="12"/>
      <c r="CK94" s="12"/>
      <c r="CL94" s="12"/>
    </row>
    <row r="95" spans="1:90" ht="27.75" customHeight="1" x14ac:dyDescent="0.2">
      <c r="A95" s="284" t="s">
        <v>107</v>
      </c>
      <c r="B95" s="27">
        <f>SUM(ENERO:DICIEMBRE!B95)</f>
        <v>0</v>
      </c>
      <c r="C95" s="27">
        <f>SUM(ENERO:DICIEMBRE!C95)</f>
        <v>0</v>
      </c>
      <c r="D95" s="27">
        <f>SUM(ENERO:DICIEMBRE!D95)</f>
        <v>0</v>
      </c>
      <c r="E95" s="5"/>
      <c r="F95" s="161"/>
      <c r="G95" s="161"/>
      <c r="H95" s="271"/>
      <c r="I95" s="241"/>
      <c r="J95" s="241"/>
      <c r="K95" s="161"/>
      <c r="L95" s="161"/>
      <c r="M95" s="161"/>
      <c r="N95" s="161"/>
      <c r="O95" s="161"/>
      <c r="P95" s="161"/>
      <c r="Q95" s="161"/>
      <c r="R95" s="161"/>
      <c r="S95" s="192"/>
      <c r="T95" s="161"/>
      <c r="U95" s="161"/>
      <c r="V95" s="262"/>
      <c r="W95" s="267"/>
      <c r="X95" s="267"/>
      <c r="Y95" s="267"/>
      <c r="Z95" s="267"/>
      <c r="AA95" s="267"/>
      <c r="AB95" s="262"/>
      <c r="AC95" s="161"/>
      <c r="AD95" s="161"/>
      <c r="AE95" s="161"/>
      <c r="AF95" s="161"/>
      <c r="AG95" s="161"/>
      <c r="AH95" s="262"/>
      <c r="AI95" s="288"/>
      <c r="AJ95" s="267"/>
      <c r="AK95" s="270"/>
      <c r="AL95" s="270"/>
      <c r="AM95" s="270"/>
      <c r="AN95" s="270"/>
      <c r="AO95" s="270"/>
      <c r="AP95" s="270"/>
      <c r="AQ95" s="270"/>
      <c r="CG95" s="12"/>
      <c r="CH95" s="12"/>
      <c r="CI95" s="12"/>
      <c r="CJ95" s="12"/>
      <c r="CK95" s="12"/>
      <c r="CL95" s="12"/>
    </row>
    <row r="96" spans="1:90" ht="31.35" customHeight="1" x14ac:dyDescent="0.2">
      <c r="A96" s="289" t="s">
        <v>108</v>
      </c>
      <c r="B96" s="241"/>
      <c r="C96" s="241"/>
      <c r="D96" s="241"/>
      <c r="E96" s="8"/>
      <c r="F96" s="241"/>
      <c r="G96" s="241"/>
      <c r="H96" s="161"/>
      <c r="I96" s="161"/>
      <c r="J96" s="161"/>
      <c r="K96" s="27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243"/>
      <c r="W96" s="262"/>
      <c r="X96" s="262"/>
      <c r="Y96" s="262"/>
      <c r="Z96" s="262"/>
      <c r="AA96" s="262"/>
      <c r="AB96" s="262"/>
      <c r="AC96" s="161"/>
      <c r="AD96" s="161"/>
      <c r="AE96" s="161"/>
      <c r="AF96" s="161"/>
      <c r="AG96" s="161"/>
      <c r="AH96" s="161"/>
      <c r="AI96" s="161"/>
      <c r="AJ96" s="262"/>
      <c r="AK96" s="262"/>
      <c r="AL96" s="262"/>
      <c r="AM96" s="262"/>
      <c r="AN96" s="262"/>
      <c r="AO96" s="262"/>
      <c r="AP96" s="262"/>
      <c r="AQ96" s="270"/>
      <c r="CG96" s="12"/>
      <c r="CH96" s="12"/>
      <c r="CI96" s="12"/>
      <c r="CJ96" s="12"/>
      <c r="CK96" s="12"/>
      <c r="CL96" s="12"/>
    </row>
    <row r="97" spans="1:90" ht="16.350000000000001" customHeight="1" x14ac:dyDescent="0.2">
      <c r="A97" s="2649" t="s">
        <v>109</v>
      </c>
      <c r="B97" s="2649" t="s">
        <v>110</v>
      </c>
      <c r="C97" s="2665" t="s">
        <v>111</v>
      </c>
      <c r="D97" s="2657"/>
      <c r="E97" s="5"/>
      <c r="F97" s="161"/>
      <c r="G97" s="161"/>
      <c r="H97" s="161"/>
      <c r="I97" s="161"/>
      <c r="J97" s="271"/>
      <c r="K97" s="290"/>
      <c r="L97" s="241"/>
      <c r="M97" s="161"/>
      <c r="N97" s="161"/>
      <c r="O97" s="161"/>
      <c r="P97" s="161"/>
      <c r="Q97" s="161"/>
      <c r="R97" s="161"/>
      <c r="S97" s="161"/>
      <c r="T97" s="161"/>
      <c r="U97" s="192"/>
      <c r="V97" s="262"/>
      <c r="W97" s="262"/>
      <c r="X97" s="262"/>
      <c r="Y97" s="244"/>
      <c r="Z97" s="244"/>
      <c r="AA97" s="244"/>
      <c r="AB97" s="244"/>
      <c r="AC97" s="291"/>
      <c r="AD97" s="262"/>
      <c r="AE97" s="161"/>
      <c r="AF97" s="161"/>
      <c r="AG97" s="161"/>
      <c r="AH97" s="161"/>
      <c r="AI97" s="161"/>
      <c r="AJ97" s="262"/>
      <c r="AK97" s="244"/>
      <c r="AL97" s="244"/>
      <c r="AM97" s="244"/>
      <c r="AN97" s="244"/>
      <c r="AO97" s="244"/>
      <c r="AP97" s="244"/>
      <c r="AQ97" s="270"/>
      <c r="CG97" s="12"/>
      <c r="CH97" s="12"/>
      <c r="CI97" s="12"/>
      <c r="CJ97" s="12"/>
      <c r="CK97" s="12"/>
      <c r="CL97" s="12"/>
    </row>
    <row r="98" spans="1:90" ht="27.75" customHeight="1" x14ac:dyDescent="0.2">
      <c r="A98" s="2651"/>
      <c r="B98" s="2651"/>
      <c r="C98" s="245" t="s">
        <v>112</v>
      </c>
      <c r="D98" s="292" t="s">
        <v>113</v>
      </c>
      <c r="E98" s="5"/>
      <c r="F98" s="161"/>
      <c r="G98" s="161"/>
      <c r="H98" s="161"/>
      <c r="I98" s="161"/>
      <c r="J98" s="271"/>
      <c r="K98" s="290"/>
      <c r="L98" s="241"/>
      <c r="M98" s="161"/>
      <c r="N98" s="161"/>
      <c r="O98" s="161"/>
      <c r="P98" s="161"/>
      <c r="Q98" s="161"/>
      <c r="R98" s="161"/>
      <c r="S98" s="161"/>
      <c r="T98" s="161"/>
      <c r="U98" s="192"/>
      <c r="V98" s="262"/>
      <c r="W98" s="262"/>
      <c r="X98" s="262"/>
      <c r="Y98" s="244"/>
      <c r="Z98" s="244"/>
      <c r="AA98" s="244"/>
      <c r="AB98" s="244"/>
      <c r="AC98" s="291"/>
      <c r="AD98" s="262"/>
      <c r="AE98" s="161"/>
      <c r="AF98" s="161"/>
      <c r="AG98" s="161"/>
      <c r="AH98" s="161"/>
      <c r="AI98" s="161"/>
      <c r="AJ98" s="262"/>
      <c r="AK98" s="244"/>
      <c r="AL98" s="244"/>
      <c r="AM98" s="244"/>
      <c r="AN98" s="244"/>
      <c r="AO98" s="244"/>
      <c r="AP98" s="244"/>
      <c r="AQ98" s="270"/>
      <c r="CG98" s="12"/>
      <c r="CH98" s="12"/>
      <c r="CI98" s="12"/>
      <c r="CJ98" s="12"/>
      <c r="CK98" s="12"/>
      <c r="CL98" s="12"/>
    </row>
    <row r="99" spans="1:90" ht="16.350000000000001" customHeight="1" x14ac:dyDescent="0.2">
      <c r="A99" s="223" t="s">
        <v>114</v>
      </c>
      <c r="B99" s="27">
        <f>SUM(ENERO:DICIEMBRE!B99)</f>
        <v>163</v>
      </c>
      <c r="C99" s="27">
        <f>SUM(ENERO:DICIEMBRE!C99)</f>
        <v>0</v>
      </c>
      <c r="D99" s="27">
        <f>SUM(ENERO:DICIEMBRE!D99)</f>
        <v>0</v>
      </c>
      <c r="E99" s="5"/>
      <c r="F99" s="161"/>
      <c r="G99" s="161"/>
      <c r="H99" s="161"/>
      <c r="I99" s="161"/>
      <c r="J99" s="271"/>
      <c r="K99" s="293"/>
      <c r="L99" s="241"/>
      <c r="M99" s="161"/>
      <c r="N99" s="161"/>
      <c r="O99" s="161"/>
      <c r="P99" s="161"/>
      <c r="Q99" s="161"/>
      <c r="R99" s="161"/>
      <c r="S99" s="161"/>
      <c r="T99" s="161"/>
      <c r="U99" s="192"/>
      <c r="V99" s="262"/>
      <c r="W99" s="262"/>
      <c r="X99" s="262"/>
      <c r="Y99" s="244"/>
      <c r="Z99" s="244"/>
      <c r="AA99" s="244"/>
      <c r="AB99" s="244"/>
      <c r="AC99" s="291"/>
      <c r="AD99" s="262"/>
      <c r="AE99" s="161"/>
      <c r="AF99" s="161"/>
      <c r="AG99" s="161"/>
      <c r="AH99" s="161"/>
      <c r="AI99" s="161"/>
      <c r="AJ99" s="262"/>
      <c r="AK99" s="244"/>
      <c r="AL99" s="244"/>
      <c r="AM99" s="244"/>
      <c r="AN99" s="244"/>
      <c r="AO99" s="244"/>
      <c r="AP99" s="244"/>
      <c r="AQ99" s="270"/>
      <c r="CG99" s="12"/>
      <c r="CH99" s="12"/>
      <c r="CI99" s="12"/>
      <c r="CJ99" s="12"/>
      <c r="CK99" s="12"/>
      <c r="CL99" s="12"/>
    </row>
    <row r="100" spans="1:90" ht="16.350000000000001" customHeight="1" x14ac:dyDescent="0.2">
      <c r="A100" s="213" t="s">
        <v>115</v>
      </c>
      <c r="B100" s="27">
        <f>SUM(ENERO:DICIEMBRE!B100)</f>
        <v>0</v>
      </c>
      <c r="C100" s="27">
        <f>SUM(ENERO:DICIEMBRE!C100)</f>
        <v>0</v>
      </c>
      <c r="D100" s="27">
        <f>SUM(ENERO:DICIEMBRE!D100)</f>
        <v>0</v>
      </c>
      <c r="E100" s="5"/>
      <c r="F100" s="161"/>
      <c r="G100" s="161"/>
      <c r="H100" s="161"/>
      <c r="I100" s="161"/>
      <c r="J100" s="271"/>
      <c r="K100" s="293"/>
      <c r="L100" s="241"/>
      <c r="M100" s="161"/>
      <c r="N100" s="161"/>
      <c r="O100" s="161"/>
      <c r="P100" s="161"/>
      <c r="Q100" s="161"/>
      <c r="R100" s="161"/>
      <c r="S100" s="161"/>
      <c r="T100" s="161"/>
      <c r="U100" s="192"/>
      <c r="V100" s="262"/>
      <c r="W100" s="262"/>
      <c r="X100" s="262"/>
      <c r="Y100" s="244"/>
      <c r="Z100" s="244"/>
      <c r="AA100" s="244"/>
      <c r="AB100" s="244"/>
      <c r="AC100" s="291"/>
      <c r="AD100" s="262"/>
      <c r="AE100" s="161"/>
      <c r="AF100" s="161"/>
      <c r="AG100" s="161"/>
      <c r="AH100" s="161"/>
      <c r="AI100" s="161"/>
      <c r="AJ100" s="262"/>
      <c r="AK100" s="244"/>
      <c r="AL100" s="244"/>
      <c r="AM100" s="244"/>
      <c r="AN100" s="244"/>
      <c r="AO100" s="244"/>
      <c r="AP100" s="244"/>
      <c r="AQ100" s="270"/>
      <c r="CG100" s="12"/>
      <c r="CH100" s="12"/>
      <c r="CI100" s="12"/>
      <c r="CJ100" s="12"/>
      <c r="CK100" s="12"/>
      <c r="CL100" s="12"/>
    </row>
    <row r="101" spans="1:90" ht="16.350000000000001" customHeight="1" x14ac:dyDescent="0.2">
      <c r="A101" s="213" t="s">
        <v>116</v>
      </c>
      <c r="B101" s="27">
        <f>SUM(ENERO:DICIEMBRE!B101)</f>
        <v>0</v>
      </c>
      <c r="C101" s="27">
        <f>SUM(ENERO:DICIEMBRE!C101)</f>
        <v>0</v>
      </c>
      <c r="D101" s="27">
        <f>SUM(ENERO:DICIEMBRE!D101)</f>
        <v>0</v>
      </c>
      <c r="E101" s="5"/>
      <c r="F101" s="161"/>
      <c r="G101" s="161"/>
      <c r="H101" s="161"/>
      <c r="I101" s="161"/>
      <c r="J101" s="161"/>
      <c r="K101" s="294"/>
      <c r="L101" s="241"/>
      <c r="M101" s="161"/>
      <c r="N101" s="161"/>
      <c r="O101" s="161"/>
      <c r="P101" s="161"/>
      <c r="Q101" s="161"/>
      <c r="R101" s="161"/>
      <c r="S101" s="161"/>
      <c r="T101" s="161"/>
      <c r="U101" s="192"/>
      <c r="V101" s="262"/>
      <c r="W101" s="262"/>
      <c r="X101" s="262"/>
      <c r="Y101" s="244"/>
      <c r="Z101" s="244"/>
      <c r="AA101" s="244"/>
      <c r="AB101" s="244"/>
      <c r="AC101" s="291"/>
      <c r="AD101" s="262"/>
      <c r="AE101" s="161"/>
      <c r="AF101" s="161"/>
      <c r="AG101" s="161"/>
      <c r="AH101" s="161"/>
      <c r="AI101" s="161"/>
      <c r="AJ101" s="262"/>
      <c r="AK101" s="244"/>
      <c r="AL101" s="244"/>
      <c r="AM101" s="244"/>
      <c r="AN101" s="244"/>
      <c r="AO101" s="244"/>
      <c r="AP101" s="244"/>
      <c r="AQ101" s="270"/>
      <c r="CG101" s="12"/>
      <c r="CH101" s="12"/>
      <c r="CI101" s="12"/>
      <c r="CJ101" s="12"/>
      <c r="CK101" s="12"/>
      <c r="CL101" s="12"/>
    </row>
    <row r="102" spans="1:90" ht="16.350000000000001" customHeight="1" x14ac:dyDescent="0.2">
      <c r="A102" s="213" t="s">
        <v>117</v>
      </c>
      <c r="B102" s="27">
        <f>SUM(ENERO:DICIEMBRE!B102)</f>
        <v>0</v>
      </c>
      <c r="C102" s="27">
        <f>SUM(ENERO:DICIEMBRE!C102)</f>
        <v>0</v>
      </c>
      <c r="D102" s="27">
        <f>SUM(ENERO:DICIEMBRE!D102)</f>
        <v>0</v>
      </c>
      <c r="E102" s="5"/>
      <c r="F102" s="161"/>
      <c r="G102" s="161"/>
      <c r="H102" s="161"/>
      <c r="I102" s="161"/>
      <c r="J102" s="161"/>
      <c r="K102" s="294"/>
      <c r="L102" s="241"/>
      <c r="M102" s="161"/>
      <c r="N102" s="161"/>
      <c r="O102" s="161"/>
      <c r="P102" s="161"/>
      <c r="Q102" s="161"/>
      <c r="R102" s="161"/>
      <c r="S102" s="161"/>
      <c r="T102" s="161"/>
      <c r="U102" s="192"/>
      <c r="V102" s="262"/>
      <c r="W102" s="262"/>
      <c r="X102" s="262"/>
      <c r="Y102" s="244"/>
      <c r="Z102" s="244"/>
      <c r="AA102" s="244"/>
      <c r="AB102" s="244"/>
      <c r="AC102" s="291"/>
      <c r="AD102" s="262"/>
      <c r="AE102" s="161"/>
      <c r="AF102" s="161"/>
      <c r="AG102" s="161"/>
      <c r="AH102" s="161"/>
      <c r="AI102" s="161"/>
      <c r="AJ102" s="262"/>
      <c r="AK102" s="244"/>
      <c r="AL102" s="244"/>
      <c r="AM102" s="244"/>
      <c r="AN102" s="244"/>
      <c r="AO102" s="244"/>
      <c r="AP102" s="244"/>
      <c r="AQ102" s="270"/>
      <c r="CG102" s="12"/>
      <c r="CH102" s="12"/>
      <c r="CI102" s="12"/>
      <c r="CJ102" s="12"/>
      <c r="CK102" s="12"/>
      <c r="CL102" s="12"/>
    </row>
    <row r="103" spans="1:90" ht="16.350000000000001" customHeight="1" x14ac:dyDescent="0.2">
      <c r="A103" s="213" t="s">
        <v>118</v>
      </c>
      <c r="B103" s="27">
        <f>SUM(ENERO:DICIEMBRE!B103)</f>
        <v>0</v>
      </c>
      <c r="C103" s="27">
        <f>SUM(ENERO:DICIEMBRE!C103)</f>
        <v>0</v>
      </c>
      <c r="D103" s="27">
        <f>SUM(ENERO:DICIEMBRE!D103)</f>
        <v>0</v>
      </c>
      <c r="E103" s="5"/>
      <c r="F103" s="161"/>
      <c r="G103" s="161"/>
      <c r="H103" s="161"/>
      <c r="I103" s="161"/>
      <c r="J103" s="161"/>
      <c r="K103" s="294"/>
      <c r="L103" s="241"/>
      <c r="M103" s="161"/>
      <c r="N103" s="161"/>
      <c r="O103" s="161"/>
      <c r="P103" s="161"/>
      <c r="Q103" s="161"/>
      <c r="R103" s="161"/>
      <c r="S103" s="161"/>
      <c r="T103" s="161"/>
      <c r="U103" s="192"/>
      <c r="V103" s="262"/>
      <c r="W103" s="262"/>
      <c r="X103" s="262"/>
      <c r="Y103" s="244"/>
      <c r="Z103" s="244"/>
      <c r="AA103" s="244"/>
      <c r="AB103" s="244"/>
      <c r="AC103" s="291"/>
      <c r="AD103" s="262"/>
      <c r="AE103" s="161"/>
      <c r="AF103" s="161"/>
      <c r="AG103" s="161"/>
      <c r="AH103" s="161"/>
      <c r="AI103" s="161"/>
      <c r="AJ103" s="262"/>
      <c r="AK103" s="244"/>
      <c r="AL103" s="244"/>
      <c r="AM103" s="244"/>
      <c r="AN103" s="244"/>
      <c r="AO103" s="244"/>
      <c r="AP103" s="244"/>
      <c r="AQ103" s="270"/>
      <c r="CG103" s="12"/>
      <c r="CH103" s="12"/>
      <c r="CI103" s="12"/>
      <c r="CJ103" s="12"/>
      <c r="CK103" s="12"/>
      <c r="CL103" s="12"/>
    </row>
    <row r="104" spans="1:90" ht="16.350000000000001" customHeight="1" x14ac:dyDescent="0.2">
      <c r="A104" s="295" t="s">
        <v>43</v>
      </c>
      <c r="B104" s="296">
        <f>SUM(B99:B103)</f>
        <v>163</v>
      </c>
      <c r="C104" s="297">
        <f>SUM(C99:C103)</f>
        <v>0</v>
      </c>
      <c r="D104" s="298">
        <f>SUM(D99:D103)</f>
        <v>0</v>
      </c>
      <c r="E104" s="5"/>
      <c r="F104" s="161"/>
      <c r="G104" s="161"/>
      <c r="H104" s="161"/>
      <c r="I104" s="161"/>
      <c r="J104" s="161"/>
      <c r="K104" s="294"/>
      <c r="L104" s="241"/>
      <c r="M104" s="161"/>
      <c r="N104" s="161"/>
      <c r="O104" s="161"/>
      <c r="P104" s="161"/>
      <c r="Q104" s="161"/>
      <c r="R104" s="161"/>
      <c r="S104" s="161"/>
      <c r="T104" s="161"/>
      <c r="U104" s="192"/>
      <c r="V104" s="262"/>
      <c r="W104" s="262"/>
      <c r="X104" s="262"/>
      <c r="Y104" s="244"/>
      <c r="Z104" s="244"/>
      <c r="AA104" s="244"/>
      <c r="AB104" s="244"/>
      <c r="AC104" s="291"/>
      <c r="AD104" s="262"/>
      <c r="AE104" s="161"/>
      <c r="AF104" s="161"/>
      <c r="AG104" s="161"/>
      <c r="AH104" s="161"/>
      <c r="AI104" s="161"/>
      <c r="AJ104" s="262"/>
      <c r="AK104" s="244"/>
      <c r="AL104" s="244"/>
      <c r="AM104" s="244"/>
      <c r="AN104" s="244"/>
      <c r="AO104" s="244"/>
      <c r="AP104" s="244"/>
      <c r="AQ104" s="270"/>
      <c r="CG104" s="12"/>
      <c r="CH104" s="12"/>
      <c r="CI104" s="12"/>
      <c r="CJ104" s="12"/>
      <c r="CK104" s="12"/>
      <c r="CL104" s="12"/>
    </row>
    <row r="105" spans="1:90" ht="31.35" customHeight="1" x14ac:dyDescent="0.2">
      <c r="A105" s="299" t="s">
        <v>119</v>
      </c>
      <c r="B105" s="266"/>
      <c r="C105" s="266"/>
      <c r="D105" s="266"/>
      <c r="E105" s="300"/>
      <c r="F105" s="300"/>
      <c r="G105" s="301"/>
      <c r="H105" s="301"/>
      <c r="I105" s="301"/>
      <c r="J105" s="301"/>
      <c r="K105" s="302"/>
      <c r="L105" s="159"/>
      <c r="M105" s="159"/>
      <c r="N105" s="161"/>
      <c r="O105" s="161"/>
      <c r="P105" s="161"/>
      <c r="Q105" s="161"/>
      <c r="R105" s="161"/>
      <c r="S105" s="161"/>
      <c r="T105" s="161"/>
      <c r="U105" s="243"/>
      <c r="V105" s="262"/>
      <c r="W105" s="262"/>
      <c r="X105" s="262"/>
      <c r="Y105" s="262"/>
      <c r="Z105" s="262"/>
      <c r="AA105" s="262"/>
      <c r="AB105" s="303"/>
      <c r="AC105" s="262"/>
      <c r="AD105" s="161"/>
      <c r="AE105" s="161"/>
      <c r="AF105" s="161"/>
      <c r="AG105" s="161"/>
      <c r="AH105" s="161"/>
      <c r="AI105" s="262"/>
      <c r="AJ105" s="262"/>
      <c r="AK105" s="262"/>
      <c r="AL105" s="262"/>
      <c r="AM105" s="262"/>
      <c r="AN105" s="262"/>
      <c r="AO105" s="262"/>
      <c r="AP105" s="270"/>
      <c r="CG105" s="12"/>
      <c r="CH105" s="12"/>
      <c r="CI105" s="12"/>
      <c r="CJ105" s="12"/>
      <c r="CK105" s="12"/>
      <c r="CL105" s="12"/>
    </row>
    <row r="106" spans="1:90" ht="16.350000000000001" customHeight="1" x14ac:dyDescent="0.2">
      <c r="A106" s="2592" t="s">
        <v>3</v>
      </c>
      <c r="B106" s="2595" t="s">
        <v>5</v>
      </c>
      <c r="C106" s="2596"/>
      <c r="D106" s="2597"/>
      <c r="E106" s="2598" t="s">
        <v>6</v>
      </c>
      <c r="F106" s="2599"/>
      <c r="G106" s="2599"/>
      <c r="H106" s="2599"/>
      <c r="I106" s="2599"/>
      <c r="J106" s="2599"/>
      <c r="K106" s="2599"/>
      <c r="L106" s="2599"/>
      <c r="M106" s="2599"/>
      <c r="N106" s="304"/>
      <c r="O106" s="161"/>
      <c r="P106" s="161"/>
      <c r="Q106" s="161"/>
      <c r="R106" s="161"/>
      <c r="S106" s="161"/>
      <c r="T106" s="161"/>
      <c r="U106" s="161"/>
      <c r="V106" s="192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262"/>
      <c r="AK106" s="262"/>
      <c r="AL106" s="262"/>
      <c r="AM106" s="262"/>
      <c r="AN106" s="262"/>
      <c r="AO106" s="262"/>
      <c r="AP106" s="262"/>
      <c r="AQ106" s="270"/>
      <c r="CG106" s="12"/>
      <c r="CH106" s="12"/>
      <c r="CI106" s="12"/>
      <c r="CJ106" s="12"/>
      <c r="CK106" s="12"/>
      <c r="CL106" s="12"/>
    </row>
    <row r="107" spans="1:90" ht="16.350000000000001" customHeight="1" x14ac:dyDescent="0.2">
      <c r="A107" s="2593"/>
      <c r="B107" s="2598"/>
      <c r="C107" s="2599"/>
      <c r="D107" s="2600"/>
      <c r="E107" s="2666" t="s">
        <v>12</v>
      </c>
      <c r="F107" s="2667"/>
      <c r="G107" s="2666" t="s">
        <v>13</v>
      </c>
      <c r="H107" s="2667"/>
      <c r="I107" s="2666" t="s">
        <v>14</v>
      </c>
      <c r="J107" s="2667"/>
      <c r="K107" s="2666" t="s">
        <v>15</v>
      </c>
      <c r="L107" s="2667"/>
      <c r="M107" s="2666" t="s">
        <v>16</v>
      </c>
      <c r="N107" s="2667"/>
      <c r="O107" s="161"/>
      <c r="P107" s="161"/>
      <c r="Q107" s="161"/>
      <c r="R107" s="161"/>
      <c r="S107" s="161"/>
      <c r="T107" s="161"/>
      <c r="U107" s="161"/>
      <c r="V107" s="161"/>
      <c r="W107" s="192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262"/>
      <c r="AK107" s="262"/>
      <c r="AL107" s="262"/>
      <c r="AM107" s="262"/>
      <c r="AN107" s="262"/>
      <c r="AO107" s="262"/>
      <c r="AP107" s="262"/>
      <c r="AQ107" s="270"/>
      <c r="CG107" s="12"/>
      <c r="CH107" s="12"/>
      <c r="CI107" s="12"/>
      <c r="CJ107" s="12"/>
      <c r="CK107" s="12"/>
      <c r="CL107" s="12"/>
    </row>
    <row r="108" spans="1:90" ht="16.350000000000001" customHeight="1" x14ac:dyDescent="0.2">
      <c r="A108" s="2594"/>
      <c r="B108" s="305" t="s">
        <v>29</v>
      </c>
      <c r="C108" s="306" t="s">
        <v>30</v>
      </c>
      <c r="D108" s="307" t="s">
        <v>31</v>
      </c>
      <c r="E108" s="308" t="s">
        <v>30</v>
      </c>
      <c r="F108" s="309" t="s">
        <v>31</v>
      </c>
      <c r="G108" s="308" t="s">
        <v>30</v>
      </c>
      <c r="H108" s="309" t="s">
        <v>31</v>
      </c>
      <c r="I108" s="308" t="s">
        <v>30</v>
      </c>
      <c r="J108" s="309" t="s">
        <v>31</v>
      </c>
      <c r="K108" s="308" t="s">
        <v>30</v>
      </c>
      <c r="L108" s="309" t="s">
        <v>31</v>
      </c>
      <c r="M108" s="308" t="s">
        <v>30</v>
      </c>
      <c r="N108" s="309" t="s">
        <v>31</v>
      </c>
      <c r="O108" s="310"/>
      <c r="P108" s="161"/>
      <c r="Q108" s="294"/>
      <c r="R108" s="161"/>
      <c r="S108" s="161"/>
      <c r="T108" s="161"/>
      <c r="U108" s="161"/>
      <c r="V108" s="161"/>
      <c r="W108" s="161"/>
      <c r="X108" s="161"/>
      <c r="Y108" s="161"/>
      <c r="Z108" s="161"/>
      <c r="AA108" s="192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CG108" s="12"/>
      <c r="CH108" s="12"/>
      <c r="CI108" s="12"/>
      <c r="CJ108" s="12"/>
      <c r="CK108" s="12"/>
      <c r="CL108" s="12"/>
    </row>
    <row r="109" spans="1:90" ht="16.350000000000001" customHeight="1" x14ac:dyDescent="0.2">
      <c r="A109" s="128" t="s">
        <v>120</v>
      </c>
      <c r="B109" s="311">
        <f>SUM(C109:D109)</f>
        <v>0</v>
      </c>
      <c r="C109" s="312">
        <f>SUM(E109+G109+I109+K109+M109)</f>
        <v>0</v>
      </c>
      <c r="D109" s="204">
        <f>SUM(F109+H109+J109+L109+N109)</f>
        <v>0</v>
      </c>
      <c r="E109" s="273"/>
      <c r="F109" s="274"/>
      <c r="G109" s="273"/>
      <c r="H109" s="274"/>
      <c r="I109" s="273"/>
      <c r="J109" s="313"/>
      <c r="K109" s="273"/>
      <c r="L109" s="313"/>
      <c r="M109" s="314"/>
      <c r="N109" s="313"/>
      <c r="O109" s="315"/>
      <c r="P109" s="161"/>
      <c r="Q109" s="294"/>
      <c r="R109" s="161"/>
      <c r="S109" s="161"/>
      <c r="T109" s="161"/>
      <c r="U109" s="161"/>
      <c r="V109" s="161"/>
      <c r="W109" s="161"/>
      <c r="X109" s="161"/>
      <c r="Y109" s="161"/>
      <c r="Z109" s="161"/>
      <c r="AA109" s="192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CG109" s="12"/>
      <c r="CH109" s="12"/>
      <c r="CI109" s="12"/>
      <c r="CJ109" s="12"/>
      <c r="CK109" s="12"/>
      <c r="CL109" s="12"/>
    </row>
    <row r="110" spans="1:90" ht="25.35" customHeight="1" x14ac:dyDescent="0.2">
      <c r="A110" s="316" t="s">
        <v>121</v>
      </c>
      <c r="B110" s="317">
        <f>SUM(C110:D110)</f>
        <v>0</v>
      </c>
      <c r="C110" s="318">
        <f>SUM(E110+G110+I110+K110+M110)</f>
        <v>0</v>
      </c>
      <c r="D110" s="185">
        <f>SUM(F110+H110+J110+L110+N110)</f>
        <v>0</v>
      </c>
      <c r="E110" s="319"/>
      <c r="F110" s="320"/>
      <c r="G110" s="319"/>
      <c r="H110" s="321"/>
      <c r="I110" s="319"/>
      <c r="J110" s="320"/>
      <c r="K110" s="319"/>
      <c r="L110" s="320"/>
      <c r="M110" s="322"/>
      <c r="N110" s="321"/>
      <c r="O110" s="315"/>
      <c r="P110" s="161"/>
      <c r="Q110" s="294"/>
      <c r="R110" s="161"/>
      <c r="S110" s="161"/>
      <c r="T110" s="161"/>
      <c r="U110" s="161"/>
      <c r="V110" s="161"/>
      <c r="W110" s="161"/>
      <c r="X110" s="161"/>
      <c r="Y110" s="161"/>
      <c r="Z110" s="161"/>
      <c r="AA110" s="192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CG110" s="12"/>
      <c r="CH110" s="12"/>
      <c r="CI110" s="12"/>
      <c r="CJ110" s="12"/>
      <c r="CK110" s="12"/>
      <c r="CL110" s="12"/>
    </row>
    <row r="111" spans="1:90" ht="21" customHeight="1" x14ac:dyDescent="0.25">
      <c r="A111" s="299" t="s">
        <v>122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323"/>
    </row>
    <row r="112" spans="1:90" ht="20.25" customHeight="1" x14ac:dyDescent="0.2">
      <c r="A112" s="2592" t="s">
        <v>3</v>
      </c>
      <c r="B112" s="2595" t="s">
        <v>5</v>
      </c>
      <c r="C112" s="2596"/>
      <c r="D112" s="2597"/>
      <c r="E112" s="2666" t="s">
        <v>6</v>
      </c>
      <c r="F112" s="2602"/>
      <c r="G112" s="2602"/>
      <c r="H112" s="2602"/>
      <c r="I112" s="2602"/>
      <c r="J112" s="2602"/>
      <c r="K112" s="2602"/>
      <c r="L112" s="2602"/>
      <c r="M112" s="2602"/>
      <c r="N112" s="2602"/>
      <c r="O112" s="2602"/>
      <c r="P112" s="2602"/>
      <c r="Q112" s="2602"/>
      <c r="R112" s="2602"/>
      <c r="S112" s="2602"/>
      <c r="T112" s="2602"/>
      <c r="U112" s="2602"/>
      <c r="V112" s="2602"/>
      <c r="W112" s="2602"/>
      <c r="X112" s="2602"/>
      <c r="Y112" s="2602"/>
      <c r="Z112" s="2602"/>
      <c r="AA112" s="2602"/>
      <c r="AB112" s="2602"/>
      <c r="AC112" s="2602"/>
      <c r="AD112" s="2602"/>
      <c r="AE112" s="2602"/>
      <c r="AF112" s="2602"/>
      <c r="AG112" s="2602"/>
      <c r="AH112" s="2602"/>
      <c r="AI112" s="2602"/>
      <c r="AJ112" s="2602"/>
      <c r="AK112" s="2602"/>
      <c r="AL112" s="2668"/>
      <c r="AM112" s="2597" t="s">
        <v>8</v>
      </c>
    </row>
    <row r="113" spans="1:86" ht="20.25" customHeight="1" x14ac:dyDescent="0.2">
      <c r="A113" s="2593"/>
      <c r="B113" s="2598"/>
      <c r="C113" s="2599"/>
      <c r="D113" s="2600"/>
      <c r="E113" s="2666" t="s">
        <v>12</v>
      </c>
      <c r="F113" s="2667"/>
      <c r="G113" s="2666" t="s">
        <v>13</v>
      </c>
      <c r="H113" s="2667"/>
      <c r="I113" s="2666" t="s">
        <v>14</v>
      </c>
      <c r="J113" s="2667"/>
      <c r="K113" s="2666" t="s">
        <v>15</v>
      </c>
      <c r="L113" s="2667"/>
      <c r="M113" s="2666" t="s">
        <v>16</v>
      </c>
      <c r="N113" s="2667"/>
      <c r="O113" s="2669" t="s">
        <v>17</v>
      </c>
      <c r="P113" s="2670"/>
      <c r="Q113" s="2669" t="s">
        <v>18</v>
      </c>
      <c r="R113" s="2670"/>
      <c r="S113" s="2669" t="s">
        <v>19</v>
      </c>
      <c r="T113" s="2670"/>
      <c r="U113" s="2669" t="s">
        <v>20</v>
      </c>
      <c r="V113" s="2670"/>
      <c r="W113" s="2669" t="s">
        <v>21</v>
      </c>
      <c r="X113" s="2670"/>
      <c r="Y113" s="2669" t="s">
        <v>22</v>
      </c>
      <c r="Z113" s="2670"/>
      <c r="AA113" s="2669" t="s">
        <v>23</v>
      </c>
      <c r="AB113" s="2670"/>
      <c r="AC113" s="2669" t="s">
        <v>24</v>
      </c>
      <c r="AD113" s="2670"/>
      <c r="AE113" s="2669" t="s">
        <v>25</v>
      </c>
      <c r="AF113" s="2670"/>
      <c r="AG113" s="2669" t="s">
        <v>26</v>
      </c>
      <c r="AH113" s="2670"/>
      <c r="AI113" s="2669" t="s">
        <v>27</v>
      </c>
      <c r="AJ113" s="2670"/>
      <c r="AK113" s="2669" t="s">
        <v>28</v>
      </c>
      <c r="AL113" s="2671"/>
      <c r="AM113" s="2604"/>
    </row>
    <row r="114" spans="1:86" ht="25.5" customHeight="1" x14ac:dyDescent="0.2">
      <c r="A114" s="2594"/>
      <c r="B114" s="305" t="s">
        <v>29</v>
      </c>
      <c r="C114" s="306" t="s">
        <v>30</v>
      </c>
      <c r="D114" s="307" t="s">
        <v>31</v>
      </c>
      <c r="E114" s="308" t="s">
        <v>30</v>
      </c>
      <c r="F114" s="309" t="s">
        <v>31</v>
      </c>
      <c r="G114" s="308" t="s">
        <v>30</v>
      </c>
      <c r="H114" s="309" t="s">
        <v>31</v>
      </c>
      <c r="I114" s="308" t="s">
        <v>30</v>
      </c>
      <c r="J114" s="309" t="s">
        <v>31</v>
      </c>
      <c r="K114" s="308" t="s">
        <v>30</v>
      </c>
      <c r="L114" s="309" t="s">
        <v>31</v>
      </c>
      <c r="M114" s="308" t="s">
        <v>30</v>
      </c>
      <c r="N114" s="309" t="s">
        <v>31</v>
      </c>
      <c r="O114" s="308" t="s">
        <v>30</v>
      </c>
      <c r="P114" s="20" t="s">
        <v>31</v>
      </c>
      <c r="Q114" s="308" t="s">
        <v>30</v>
      </c>
      <c r="R114" s="20" t="s">
        <v>31</v>
      </c>
      <c r="S114" s="308" t="s">
        <v>30</v>
      </c>
      <c r="T114" s="20" t="s">
        <v>31</v>
      </c>
      <c r="U114" s="308" t="s">
        <v>30</v>
      </c>
      <c r="V114" s="20" t="s">
        <v>31</v>
      </c>
      <c r="W114" s="308" t="s">
        <v>30</v>
      </c>
      <c r="X114" s="20" t="s">
        <v>31</v>
      </c>
      <c r="Y114" s="308" t="s">
        <v>30</v>
      </c>
      <c r="Z114" s="20" t="s">
        <v>31</v>
      </c>
      <c r="AA114" s="308" t="s">
        <v>30</v>
      </c>
      <c r="AB114" s="20" t="s">
        <v>31</v>
      </c>
      <c r="AC114" s="308" t="s">
        <v>30</v>
      </c>
      <c r="AD114" s="20" t="s">
        <v>31</v>
      </c>
      <c r="AE114" s="308" t="s">
        <v>30</v>
      </c>
      <c r="AF114" s="20" t="s">
        <v>31</v>
      </c>
      <c r="AG114" s="308" t="s">
        <v>30</v>
      </c>
      <c r="AH114" s="20" t="s">
        <v>31</v>
      </c>
      <c r="AI114" s="308" t="s">
        <v>30</v>
      </c>
      <c r="AJ114" s="20" t="s">
        <v>31</v>
      </c>
      <c r="AK114" s="308" t="s">
        <v>30</v>
      </c>
      <c r="AL114" s="22" t="s">
        <v>31</v>
      </c>
      <c r="AM114" s="2600"/>
    </row>
    <row r="115" spans="1:86" ht="22.5" customHeight="1" x14ac:dyDescent="0.2">
      <c r="A115" s="324" t="s">
        <v>123</v>
      </c>
      <c r="B115" s="325">
        <f>SUM(C115:D115)</f>
        <v>0</v>
      </c>
      <c r="C115" s="326">
        <f>+E115+G115+I115+K115+M115+O115+Q115+S115+U115+W115+Y115+AA115+AC115+AE115+AG115+AI115+AK115</f>
        <v>0</v>
      </c>
      <c r="D115" s="327">
        <f>+F115+H115+J115+L115+N115+P115+R115+T115+V115+X115+Z115+AB115+AD115+AF115+AH115+AJ115+AL115</f>
        <v>0</v>
      </c>
      <c r="E115" s="328"/>
      <c r="F115" s="329"/>
      <c r="G115" s="328"/>
      <c r="H115" s="329"/>
      <c r="I115" s="328"/>
      <c r="J115" s="330"/>
      <c r="K115" s="328"/>
      <c r="L115" s="330"/>
      <c r="M115" s="331"/>
      <c r="N115" s="330"/>
      <c r="O115" s="331"/>
      <c r="P115" s="330"/>
      <c r="Q115" s="331"/>
      <c r="R115" s="330"/>
      <c r="S115" s="331"/>
      <c r="T115" s="330"/>
      <c r="U115" s="331"/>
      <c r="V115" s="330"/>
      <c r="W115" s="331"/>
      <c r="X115" s="330"/>
      <c r="Y115" s="331"/>
      <c r="Z115" s="330"/>
      <c r="AA115" s="331"/>
      <c r="AB115" s="330"/>
      <c r="AC115" s="331"/>
      <c r="AD115" s="330"/>
      <c r="AE115" s="331"/>
      <c r="AF115" s="330"/>
      <c r="AG115" s="331"/>
      <c r="AH115" s="330"/>
      <c r="AI115" s="331"/>
      <c r="AJ115" s="330"/>
      <c r="AK115" s="331"/>
      <c r="AL115" s="332"/>
      <c r="AM115" s="329"/>
      <c r="AN115" s="333" t="str">
        <f>CA115&amp;CB115</f>
        <v/>
      </c>
      <c r="CA115" s="4" t="str">
        <f>IF(CG115=1,"* No olvide ingresar la Población SENAME (Digite CERO si no tiene). ","")</f>
        <v/>
      </c>
      <c r="CB115" s="4" t="str">
        <f>IF(CH115=1,"* La Población SENAME ingresada NO PUEDE superar la suma de ambos sexos. ","")</f>
        <v/>
      </c>
      <c r="CG115" s="4">
        <f>IF(AND(B115&lt;&gt;0,AM115=""),1,0)</f>
        <v>0</v>
      </c>
      <c r="CH115" s="4">
        <f>IF(AM115&gt;B115,1,0)</f>
        <v>0</v>
      </c>
    </row>
    <row r="116" spans="1:86" ht="27" customHeight="1" x14ac:dyDescent="0.25">
      <c r="A116" s="141" t="s">
        <v>124</v>
      </c>
      <c r="B116" s="323"/>
      <c r="C116" s="323"/>
      <c r="E116" s="323"/>
    </row>
    <row r="117" spans="1:86" ht="21.75" customHeight="1" x14ac:dyDescent="0.2">
      <c r="A117" s="2609" t="s">
        <v>125</v>
      </c>
      <c r="B117" s="2669" t="s">
        <v>126</v>
      </c>
      <c r="C117" s="2622"/>
      <c r="D117" s="2671"/>
      <c r="E117" s="2672" t="s">
        <v>127</v>
      </c>
    </row>
    <row r="118" spans="1:86" ht="30.75" customHeight="1" x14ac:dyDescent="0.2">
      <c r="A118" s="2611"/>
      <c r="B118" s="334" t="s">
        <v>128</v>
      </c>
      <c r="C118" s="334" t="s">
        <v>129</v>
      </c>
      <c r="D118" s="335" t="s">
        <v>130</v>
      </c>
      <c r="E118" s="2673"/>
    </row>
    <row r="119" spans="1:86" ht="22.5" customHeight="1" x14ac:dyDescent="0.25">
      <c r="A119" s="336" t="s">
        <v>43</v>
      </c>
      <c r="B119" s="328"/>
      <c r="C119" s="328"/>
      <c r="D119" s="337"/>
      <c r="E119" s="338"/>
    </row>
    <row r="120" spans="1:86" ht="21.75" customHeight="1" x14ac:dyDescent="0.2">
      <c r="A120" s="339" t="s">
        <v>131</v>
      </c>
      <c r="B120" s="266"/>
      <c r="C120" s="266"/>
      <c r="H120" s="340"/>
      <c r="I120" s="340"/>
      <c r="J120" s="159"/>
    </row>
    <row r="121" spans="1:86" x14ac:dyDescent="0.2">
      <c r="A121" s="2592" t="s">
        <v>3</v>
      </c>
      <c r="B121" s="2595" t="s">
        <v>5</v>
      </c>
      <c r="C121" s="2596"/>
      <c r="D121" s="2597"/>
      <c r="E121" s="2666"/>
      <c r="F121" s="2602"/>
      <c r="G121" s="2602"/>
      <c r="H121" s="2602"/>
      <c r="I121" s="2602"/>
      <c r="J121" s="2667"/>
    </row>
    <row r="122" spans="1:86" x14ac:dyDescent="0.2">
      <c r="A122" s="2593"/>
      <c r="B122" s="2598"/>
      <c r="C122" s="2599"/>
      <c r="D122" s="2600"/>
      <c r="E122" s="2666" t="s">
        <v>132</v>
      </c>
      <c r="F122" s="2667"/>
      <c r="G122" s="2666" t="s">
        <v>133</v>
      </c>
      <c r="H122" s="2667"/>
      <c r="I122" s="2666" t="s">
        <v>134</v>
      </c>
      <c r="J122" s="2667"/>
    </row>
    <row r="123" spans="1:86" x14ac:dyDescent="0.2">
      <c r="A123" s="2594"/>
      <c r="B123" s="305" t="s">
        <v>29</v>
      </c>
      <c r="C123" s="306" t="s">
        <v>30</v>
      </c>
      <c r="D123" s="307" t="s">
        <v>31</v>
      </c>
      <c r="E123" s="308" t="s">
        <v>30</v>
      </c>
      <c r="F123" s="309" t="s">
        <v>31</v>
      </c>
      <c r="G123" s="308" t="s">
        <v>30</v>
      </c>
      <c r="H123" s="309" t="s">
        <v>31</v>
      </c>
      <c r="I123" s="308" t="s">
        <v>30</v>
      </c>
      <c r="J123" s="309" t="s">
        <v>31</v>
      </c>
    </row>
    <row r="124" spans="1:86" ht="27" customHeight="1" x14ac:dyDescent="0.2">
      <c r="A124" s="128" t="s">
        <v>135</v>
      </c>
      <c r="B124" s="311">
        <f>SUM(C124:D124)</f>
        <v>0</v>
      </c>
      <c r="C124" s="312">
        <f t="shared" ref="C124:D126" si="26">+E124+G124+I124</f>
        <v>0</v>
      </c>
      <c r="D124" s="204">
        <f t="shared" si="26"/>
        <v>0</v>
      </c>
      <c r="E124" s="273"/>
      <c r="F124" s="274"/>
      <c r="G124" s="273"/>
      <c r="H124" s="274"/>
      <c r="I124" s="273"/>
      <c r="J124" s="313"/>
    </row>
    <row r="125" spans="1:86" ht="26.25" customHeight="1" x14ac:dyDescent="0.2">
      <c r="A125" s="341" t="s">
        <v>136</v>
      </c>
      <c r="B125" s="342">
        <f>SUM(C125:D125)</f>
        <v>0</v>
      </c>
      <c r="C125" s="343">
        <f t="shared" si="26"/>
        <v>0</v>
      </c>
      <c r="D125" s="344">
        <f t="shared" si="26"/>
        <v>0</v>
      </c>
      <c r="E125" s="345"/>
      <c r="F125" s="346"/>
      <c r="G125" s="345"/>
      <c r="H125" s="346"/>
      <c r="I125" s="345"/>
      <c r="J125" s="347"/>
    </row>
    <row r="126" spans="1:86" ht="41.25" customHeight="1" x14ac:dyDescent="0.2">
      <c r="A126" s="348" t="s">
        <v>137</v>
      </c>
      <c r="B126" s="317">
        <f>SUM(C126:D126)</f>
        <v>0</v>
      </c>
      <c r="C126" s="318">
        <f t="shared" si="26"/>
        <v>0</v>
      </c>
      <c r="D126" s="185">
        <f t="shared" si="26"/>
        <v>0</v>
      </c>
      <c r="E126" s="319"/>
      <c r="F126" s="320"/>
      <c r="G126" s="319"/>
      <c r="H126" s="321"/>
      <c r="I126" s="319"/>
      <c r="J126" s="320"/>
    </row>
    <row r="127" spans="1:86" ht="24" customHeight="1" x14ac:dyDescent="0.25">
      <c r="A127" s="349" t="s">
        <v>138</v>
      </c>
      <c r="B127" s="350"/>
      <c r="C127" s="351"/>
      <c r="D127" s="351"/>
      <c r="F127" s="352"/>
      <c r="G127" s="353"/>
      <c r="H127" s="353"/>
      <c r="I127" s="323"/>
    </row>
    <row r="128" spans="1:86" ht="30" customHeight="1" x14ac:dyDescent="0.2">
      <c r="A128" s="2597" t="s">
        <v>3</v>
      </c>
      <c r="B128" s="2592" t="s">
        <v>43</v>
      </c>
      <c r="C128" s="2595" t="s">
        <v>139</v>
      </c>
      <c r="D128" s="2597"/>
      <c r="E128" s="2595" t="s">
        <v>140</v>
      </c>
      <c r="F128" s="2597"/>
      <c r="G128" s="2666" t="s">
        <v>141</v>
      </c>
      <c r="H128" s="2602"/>
      <c r="I128" s="2667"/>
    </row>
    <row r="129" spans="1:90" ht="47.25" customHeight="1" x14ac:dyDescent="0.2">
      <c r="A129" s="2674"/>
      <c r="B129" s="2624"/>
      <c r="C129" s="308" t="s">
        <v>30</v>
      </c>
      <c r="D129" s="354" t="s">
        <v>31</v>
      </c>
      <c r="E129" s="355" t="s">
        <v>142</v>
      </c>
      <c r="F129" s="309" t="s">
        <v>143</v>
      </c>
      <c r="G129" s="355" t="s">
        <v>144</v>
      </c>
      <c r="H129" s="356" t="s">
        <v>145</v>
      </c>
      <c r="I129" s="309" t="s">
        <v>146</v>
      </c>
    </row>
    <row r="130" spans="1:90" ht="22.5" customHeight="1" x14ac:dyDescent="0.2">
      <c r="A130" s="357" t="s">
        <v>147</v>
      </c>
      <c r="B130" s="358">
        <f>SUM(C130:D130)</f>
        <v>0</v>
      </c>
      <c r="C130" s="359"/>
      <c r="D130" s="330"/>
      <c r="E130" s="359"/>
      <c r="F130" s="329"/>
      <c r="G130" s="359"/>
      <c r="H130" s="359"/>
      <c r="I130" s="329"/>
    </row>
    <row r="131" spans="1:90" ht="21.75" customHeight="1" x14ac:dyDescent="0.25">
      <c r="A131" s="360" t="s">
        <v>148</v>
      </c>
      <c r="B131" s="323"/>
      <c r="C131" s="323"/>
    </row>
    <row r="132" spans="1:90" ht="14.25" customHeight="1" x14ac:dyDescent="0.2">
      <c r="A132" s="2592" t="s">
        <v>3</v>
      </c>
      <c r="B132" s="2592" t="s">
        <v>4</v>
      </c>
      <c r="C132" s="2595" t="s">
        <v>5</v>
      </c>
      <c r="D132" s="2596"/>
      <c r="E132" s="2597"/>
      <c r="F132" s="2666" t="s">
        <v>6</v>
      </c>
      <c r="G132" s="2602"/>
      <c r="H132" s="2602"/>
      <c r="I132" s="2602"/>
      <c r="J132" s="2602"/>
      <c r="K132" s="2602"/>
      <c r="L132" s="2602"/>
      <c r="M132" s="2602"/>
      <c r="N132" s="2602"/>
      <c r="O132" s="2602"/>
      <c r="P132" s="2602"/>
      <c r="Q132" s="2602"/>
      <c r="R132" s="2602"/>
      <c r="S132" s="2602"/>
      <c r="T132" s="2602"/>
      <c r="U132" s="2602"/>
      <c r="V132" s="2602"/>
      <c r="W132" s="2602"/>
      <c r="X132" s="2602"/>
      <c r="Y132" s="2602"/>
      <c r="Z132" s="2602"/>
      <c r="AA132" s="2602"/>
      <c r="AB132" s="2602"/>
      <c r="AC132" s="2602"/>
      <c r="AD132" s="2602"/>
      <c r="AE132" s="2602"/>
      <c r="AF132" s="2602"/>
      <c r="AG132" s="2602"/>
      <c r="AH132" s="2602"/>
      <c r="AI132" s="2602"/>
      <c r="AJ132" s="2602"/>
      <c r="AK132" s="2602"/>
      <c r="AL132" s="2602"/>
      <c r="AM132" s="2668"/>
      <c r="AN132" s="2597" t="s">
        <v>7</v>
      </c>
      <c r="AO132" s="2597" t="s">
        <v>8</v>
      </c>
      <c r="AP132" s="2597" t="s">
        <v>9</v>
      </c>
      <c r="AQ132" s="2597" t="s">
        <v>10</v>
      </c>
      <c r="AR132" s="2597" t="s">
        <v>149</v>
      </c>
      <c r="AS132" s="2597" t="s">
        <v>150</v>
      </c>
    </row>
    <row r="133" spans="1:90" x14ac:dyDescent="0.2">
      <c r="A133" s="2593"/>
      <c r="B133" s="2593"/>
      <c r="C133" s="2675"/>
      <c r="D133" s="2599"/>
      <c r="E133" s="2674"/>
      <c r="F133" s="2666" t="s">
        <v>12</v>
      </c>
      <c r="G133" s="2667"/>
      <c r="H133" s="2666" t="s">
        <v>13</v>
      </c>
      <c r="I133" s="2667"/>
      <c r="J133" s="2666" t="s">
        <v>14</v>
      </c>
      <c r="K133" s="2667"/>
      <c r="L133" s="2666" t="s">
        <v>15</v>
      </c>
      <c r="M133" s="2667"/>
      <c r="N133" s="2666" t="s">
        <v>16</v>
      </c>
      <c r="O133" s="2667"/>
      <c r="P133" s="2669" t="s">
        <v>17</v>
      </c>
      <c r="Q133" s="2670"/>
      <c r="R133" s="2669" t="s">
        <v>18</v>
      </c>
      <c r="S133" s="2670"/>
      <c r="T133" s="2669" t="s">
        <v>19</v>
      </c>
      <c r="U133" s="2670"/>
      <c r="V133" s="2669" t="s">
        <v>20</v>
      </c>
      <c r="W133" s="2670"/>
      <c r="X133" s="2669" t="s">
        <v>21</v>
      </c>
      <c r="Y133" s="2670"/>
      <c r="Z133" s="2669" t="s">
        <v>22</v>
      </c>
      <c r="AA133" s="2670"/>
      <c r="AB133" s="2669" t="s">
        <v>23</v>
      </c>
      <c r="AC133" s="2670"/>
      <c r="AD133" s="2669" t="s">
        <v>24</v>
      </c>
      <c r="AE133" s="2670"/>
      <c r="AF133" s="2669" t="s">
        <v>25</v>
      </c>
      <c r="AG133" s="2670"/>
      <c r="AH133" s="2669" t="s">
        <v>26</v>
      </c>
      <c r="AI133" s="2670"/>
      <c r="AJ133" s="2669" t="s">
        <v>27</v>
      </c>
      <c r="AK133" s="2670"/>
      <c r="AL133" s="2669" t="s">
        <v>28</v>
      </c>
      <c r="AM133" s="2671"/>
      <c r="AN133" s="2604"/>
      <c r="AO133" s="2604"/>
      <c r="AP133" s="2604"/>
      <c r="AQ133" s="2604"/>
      <c r="AR133" s="2604"/>
      <c r="AS133" s="2604"/>
    </row>
    <row r="134" spans="1:90" x14ac:dyDescent="0.2">
      <c r="A134" s="2624"/>
      <c r="B134" s="2624"/>
      <c r="C134" s="18" t="s">
        <v>29</v>
      </c>
      <c r="D134" s="19" t="s">
        <v>30</v>
      </c>
      <c r="E134" s="20" t="s">
        <v>31</v>
      </c>
      <c r="F134" s="308" t="s">
        <v>30</v>
      </c>
      <c r="G134" s="20" t="s">
        <v>31</v>
      </c>
      <c r="H134" s="308" t="s">
        <v>30</v>
      </c>
      <c r="I134" s="20" t="s">
        <v>31</v>
      </c>
      <c r="J134" s="308" t="s">
        <v>30</v>
      </c>
      <c r="K134" s="20" t="s">
        <v>31</v>
      </c>
      <c r="L134" s="308" t="s">
        <v>30</v>
      </c>
      <c r="M134" s="20" t="s">
        <v>31</v>
      </c>
      <c r="N134" s="308" t="s">
        <v>30</v>
      </c>
      <c r="O134" s="20" t="s">
        <v>31</v>
      </c>
      <c r="P134" s="308" t="s">
        <v>30</v>
      </c>
      <c r="Q134" s="20" t="s">
        <v>31</v>
      </c>
      <c r="R134" s="308" t="s">
        <v>30</v>
      </c>
      <c r="S134" s="20" t="s">
        <v>31</v>
      </c>
      <c r="T134" s="308" t="s">
        <v>30</v>
      </c>
      <c r="U134" s="20" t="s">
        <v>31</v>
      </c>
      <c r="V134" s="308" t="s">
        <v>30</v>
      </c>
      <c r="W134" s="20" t="s">
        <v>31</v>
      </c>
      <c r="X134" s="308" t="s">
        <v>30</v>
      </c>
      <c r="Y134" s="20" t="s">
        <v>31</v>
      </c>
      <c r="Z134" s="308" t="s">
        <v>30</v>
      </c>
      <c r="AA134" s="20" t="s">
        <v>31</v>
      </c>
      <c r="AB134" s="308" t="s">
        <v>30</v>
      </c>
      <c r="AC134" s="20" t="s">
        <v>31</v>
      </c>
      <c r="AD134" s="308" t="s">
        <v>30</v>
      </c>
      <c r="AE134" s="20" t="s">
        <v>31</v>
      </c>
      <c r="AF134" s="308" t="s">
        <v>30</v>
      </c>
      <c r="AG134" s="20" t="s">
        <v>31</v>
      </c>
      <c r="AH134" s="308" t="s">
        <v>30</v>
      </c>
      <c r="AI134" s="20" t="s">
        <v>31</v>
      </c>
      <c r="AJ134" s="308" t="s">
        <v>30</v>
      </c>
      <c r="AK134" s="20" t="s">
        <v>31</v>
      </c>
      <c r="AL134" s="308" t="s">
        <v>30</v>
      </c>
      <c r="AM134" s="22" t="s">
        <v>31</v>
      </c>
      <c r="AN134" s="2674"/>
      <c r="AO134" s="2674"/>
      <c r="AP134" s="2674"/>
      <c r="AQ134" s="2674"/>
      <c r="AR134" s="2674"/>
      <c r="AS134" s="2674"/>
    </row>
    <row r="135" spans="1:90" ht="14.25" customHeight="1" x14ac:dyDescent="0.2">
      <c r="A135" s="2609" t="s">
        <v>151</v>
      </c>
      <c r="B135" s="361" t="s">
        <v>33</v>
      </c>
      <c r="C135" s="224">
        <f t="shared" ref="C135:C147" si="27">SUM(D135+E135)</f>
        <v>0</v>
      </c>
      <c r="D135" s="225">
        <f t="shared" ref="D135:D147" si="28">SUM(F135+H135+J135+L135+N135+P135+R135+T135+V135+X135+Z135+AB135+AD135+AF135+AH135+AJ135+AL135)</f>
        <v>0</v>
      </c>
      <c r="E135" s="204">
        <f t="shared" ref="E135:E147" si="29">SUM(G135+I135+K135+M135+O135+Q135+S135+U135+W135+Y135+AA135+AC135+AE135+AG135+AI135+AK135+AM135)</f>
        <v>0</v>
      </c>
      <c r="F135" s="101"/>
      <c r="G135" s="208"/>
      <c r="H135" s="101"/>
      <c r="I135" s="208"/>
      <c r="J135" s="101"/>
      <c r="K135" s="102"/>
      <c r="L135" s="101"/>
      <c r="M135" s="102"/>
      <c r="N135" s="101"/>
      <c r="O135" s="102"/>
      <c r="P135" s="101"/>
      <c r="Q135" s="102"/>
      <c r="R135" s="101"/>
      <c r="S135" s="102"/>
      <c r="T135" s="101"/>
      <c r="U135" s="102"/>
      <c r="V135" s="101"/>
      <c r="W135" s="102"/>
      <c r="X135" s="101"/>
      <c r="Y135" s="102"/>
      <c r="Z135" s="101"/>
      <c r="AA135" s="102"/>
      <c r="AB135" s="101"/>
      <c r="AC135" s="102"/>
      <c r="AD135" s="101"/>
      <c r="AE135" s="102"/>
      <c r="AF135" s="101"/>
      <c r="AG135" s="102"/>
      <c r="AH135" s="101"/>
      <c r="AI135" s="102"/>
      <c r="AJ135" s="101"/>
      <c r="AK135" s="102"/>
      <c r="AL135" s="103"/>
      <c r="AM135" s="236"/>
      <c r="AN135" s="208"/>
      <c r="AO135" s="208"/>
      <c r="AP135" s="208"/>
      <c r="AQ135" s="208"/>
      <c r="AR135" s="208"/>
      <c r="AS135" s="208"/>
      <c r="AT135" s="28" t="str">
        <f>CA135&amp;CB135&amp;CC135&amp;CD135&amp;CE135&amp;CF135</f>
        <v/>
      </c>
      <c r="CA135" s="30" t="str">
        <f t="shared" ref="CA135:CA147" si="30">IF(CG135=1,"* El número de Beneficiarios NO DEBE ser mayor que el Total. ","")</f>
        <v/>
      </c>
      <c r="CB135" s="31" t="str">
        <f t="shared" ref="CB135:CB147" si="31">IF(CH135=1,"* Los Niños, Niñas, Adolescentes y Jóvenes de Programa SENAME NO DEBE ser mayor que el Total. ","")</f>
        <v/>
      </c>
      <c r="CC135" s="31" t="str">
        <f t="shared" ref="CC135:CC147" si="32">IF(CI135=1,"* El número de personas pertenecientes a Pueblos Originarios NO DEBE ser mayor que el Total. ","")</f>
        <v/>
      </c>
      <c r="CD135" s="31" t="str">
        <f t="shared" ref="CD135:CD147" si="33">IF(CJ135=1,"* El número de personas Migrantes NO DEBE ser mayor que el Total. ","")</f>
        <v/>
      </c>
      <c r="CE135" s="31"/>
      <c r="CF135" s="30" t="str">
        <f>IF(CL135=1,"* No olvide digitar la columna Beneficiarios y/o Niños, Niñas, Adolescentes y Jóvenes de Programa SENAME y/o Pueblos Originarios y/o Migrantes y/o Demencia (Digite CEROS si no tiene). ","")</f>
        <v/>
      </c>
      <c r="CG135" s="32">
        <f t="shared" ref="CG135:CJ147" si="34">IF($C135&lt;AN135,1,0)</f>
        <v>0</v>
      </c>
      <c r="CH135" s="32">
        <f t="shared" si="34"/>
        <v>0</v>
      </c>
      <c r="CI135" s="32">
        <f t="shared" si="34"/>
        <v>0</v>
      </c>
      <c r="CJ135" s="32">
        <f t="shared" si="34"/>
        <v>0</v>
      </c>
      <c r="CK135" s="32"/>
      <c r="CL135" s="32">
        <f t="shared" ref="CL135:CL147" si="35">IF(AND(C135&lt;&gt;0,OR(AN135="",AO135="",AP135="",AQ135="")),1,0)</f>
        <v>0</v>
      </c>
    </row>
    <row r="136" spans="1:90" ht="14.25" customHeight="1" x14ac:dyDescent="0.2">
      <c r="A136" s="2610"/>
      <c r="B136" s="33" t="s">
        <v>34</v>
      </c>
      <c r="C136" s="34">
        <f t="shared" si="27"/>
        <v>0</v>
      </c>
      <c r="D136" s="35">
        <f t="shared" si="28"/>
        <v>0</v>
      </c>
      <c r="E136" s="36">
        <f t="shared" si="29"/>
        <v>0</v>
      </c>
      <c r="F136" s="37"/>
      <c r="G136" s="38"/>
      <c r="H136" s="37"/>
      <c r="I136" s="38"/>
      <c r="J136" s="37"/>
      <c r="K136" s="39"/>
      <c r="L136" s="37"/>
      <c r="M136" s="39"/>
      <c r="N136" s="37"/>
      <c r="O136" s="39"/>
      <c r="P136" s="37"/>
      <c r="Q136" s="39"/>
      <c r="R136" s="37"/>
      <c r="S136" s="39"/>
      <c r="T136" s="37"/>
      <c r="U136" s="39"/>
      <c r="V136" s="37"/>
      <c r="W136" s="39"/>
      <c r="X136" s="37"/>
      <c r="Y136" s="39"/>
      <c r="Z136" s="37"/>
      <c r="AA136" s="39"/>
      <c r="AB136" s="37"/>
      <c r="AC136" s="39"/>
      <c r="AD136" s="37"/>
      <c r="AE136" s="39"/>
      <c r="AF136" s="37"/>
      <c r="AG136" s="39"/>
      <c r="AH136" s="37"/>
      <c r="AI136" s="39"/>
      <c r="AJ136" s="37"/>
      <c r="AK136" s="39"/>
      <c r="AL136" s="40"/>
      <c r="AM136" s="41"/>
      <c r="AN136" s="38"/>
      <c r="AO136" s="38"/>
      <c r="AP136" s="38"/>
      <c r="AQ136" s="38"/>
      <c r="AR136" s="38"/>
      <c r="AS136" s="38"/>
      <c r="AT136" s="28" t="str">
        <f t="shared" ref="AT136:AT147" si="36">CA136&amp;CB136&amp;CC136&amp;CD136&amp;CE136&amp;CF136</f>
        <v/>
      </c>
      <c r="CA136" s="30" t="str">
        <f t="shared" si="30"/>
        <v/>
      </c>
      <c r="CB136" s="31" t="str">
        <f t="shared" si="31"/>
        <v/>
      </c>
      <c r="CC136" s="31" t="str">
        <f t="shared" si="32"/>
        <v/>
      </c>
      <c r="CD136" s="31" t="str">
        <f t="shared" si="33"/>
        <v/>
      </c>
      <c r="CE136" s="31"/>
      <c r="CF136" s="30" t="str">
        <f t="shared" ref="CF136:CF147" si="37">IF(CL136=1,"* No olvide digitar la columna Beneficiarios y/o Niños, Niñas, Adolescentes y Jóvenes de Programa SENAME y/o Pueblos Originarios y/o Migrantes y/o Demencia (Digite CEROS si no tiene). ","")</f>
        <v/>
      </c>
      <c r="CG136" s="32">
        <f t="shared" si="34"/>
        <v>0</v>
      </c>
      <c r="CH136" s="32">
        <f t="shared" si="34"/>
        <v>0</v>
      </c>
      <c r="CI136" s="32">
        <f t="shared" si="34"/>
        <v>0</v>
      </c>
      <c r="CJ136" s="32">
        <f t="shared" si="34"/>
        <v>0</v>
      </c>
      <c r="CK136" s="32"/>
      <c r="CL136" s="32">
        <f t="shared" si="35"/>
        <v>0</v>
      </c>
    </row>
    <row r="137" spans="1:90" ht="14.25" customHeight="1" x14ac:dyDescent="0.2">
      <c r="A137" s="2610"/>
      <c r="B137" s="33" t="s">
        <v>35</v>
      </c>
      <c r="C137" s="34">
        <f t="shared" si="27"/>
        <v>0</v>
      </c>
      <c r="D137" s="35">
        <f t="shared" si="28"/>
        <v>0</v>
      </c>
      <c r="E137" s="36">
        <f t="shared" si="29"/>
        <v>0</v>
      </c>
      <c r="F137" s="37"/>
      <c r="G137" s="38"/>
      <c r="H137" s="37"/>
      <c r="I137" s="38"/>
      <c r="J137" s="37"/>
      <c r="K137" s="39"/>
      <c r="L137" s="37"/>
      <c r="M137" s="39"/>
      <c r="N137" s="37"/>
      <c r="O137" s="39"/>
      <c r="P137" s="37"/>
      <c r="Q137" s="39"/>
      <c r="R137" s="37"/>
      <c r="S137" s="39"/>
      <c r="T137" s="37"/>
      <c r="U137" s="39"/>
      <c r="V137" s="37"/>
      <c r="W137" s="39"/>
      <c r="X137" s="37"/>
      <c r="Y137" s="39"/>
      <c r="Z137" s="37"/>
      <c r="AA137" s="39"/>
      <c r="AB137" s="37"/>
      <c r="AC137" s="39"/>
      <c r="AD137" s="37"/>
      <c r="AE137" s="39"/>
      <c r="AF137" s="37"/>
      <c r="AG137" s="39"/>
      <c r="AH137" s="37"/>
      <c r="AI137" s="39"/>
      <c r="AJ137" s="37"/>
      <c r="AK137" s="39"/>
      <c r="AL137" s="40"/>
      <c r="AM137" s="41"/>
      <c r="AN137" s="38"/>
      <c r="AO137" s="38"/>
      <c r="AP137" s="38"/>
      <c r="AQ137" s="38"/>
      <c r="AR137" s="38"/>
      <c r="AS137" s="38"/>
      <c r="AT137" s="28" t="str">
        <f t="shared" si="36"/>
        <v/>
      </c>
      <c r="CA137" s="30" t="str">
        <f t="shared" si="30"/>
        <v/>
      </c>
      <c r="CB137" s="31" t="str">
        <f t="shared" si="31"/>
        <v/>
      </c>
      <c r="CC137" s="31" t="str">
        <f t="shared" si="32"/>
        <v/>
      </c>
      <c r="CD137" s="31" t="str">
        <f t="shared" si="33"/>
        <v/>
      </c>
      <c r="CE137" s="31"/>
      <c r="CF137" s="30" t="str">
        <f t="shared" si="37"/>
        <v/>
      </c>
      <c r="CG137" s="32">
        <f t="shared" si="34"/>
        <v>0</v>
      </c>
      <c r="CH137" s="32">
        <f t="shared" si="34"/>
        <v>0</v>
      </c>
      <c r="CI137" s="32">
        <f t="shared" si="34"/>
        <v>0</v>
      </c>
      <c r="CJ137" s="32">
        <f t="shared" si="34"/>
        <v>0</v>
      </c>
      <c r="CK137" s="32"/>
      <c r="CL137" s="32">
        <f t="shared" si="35"/>
        <v>0</v>
      </c>
    </row>
    <row r="138" spans="1:90" ht="14.25" customHeight="1" x14ac:dyDescent="0.2">
      <c r="A138" s="2610"/>
      <c r="B138" s="33" t="s">
        <v>36</v>
      </c>
      <c r="C138" s="34">
        <f t="shared" si="27"/>
        <v>0</v>
      </c>
      <c r="D138" s="35">
        <f t="shared" si="28"/>
        <v>0</v>
      </c>
      <c r="E138" s="36">
        <f t="shared" si="29"/>
        <v>0</v>
      </c>
      <c r="F138" s="37"/>
      <c r="G138" s="38"/>
      <c r="H138" s="37"/>
      <c r="I138" s="38"/>
      <c r="J138" s="37"/>
      <c r="K138" s="39"/>
      <c r="L138" s="37"/>
      <c r="M138" s="39"/>
      <c r="N138" s="37"/>
      <c r="O138" s="39"/>
      <c r="P138" s="37"/>
      <c r="Q138" s="39"/>
      <c r="R138" s="37"/>
      <c r="S138" s="39"/>
      <c r="T138" s="37"/>
      <c r="U138" s="39"/>
      <c r="V138" s="37"/>
      <c r="W138" s="39"/>
      <c r="X138" s="37"/>
      <c r="Y138" s="39"/>
      <c r="Z138" s="37"/>
      <c r="AA138" s="39"/>
      <c r="AB138" s="37"/>
      <c r="AC138" s="39"/>
      <c r="AD138" s="37"/>
      <c r="AE138" s="39"/>
      <c r="AF138" s="37"/>
      <c r="AG138" s="39"/>
      <c r="AH138" s="37"/>
      <c r="AI138" s="39"/>
      <c r="AJ138" s="37"/>
      <c r="AK138" s="39"/>
      <c r="AL138" s="40"/>
      <c r="AM138" s="41"/>
      <c r="AN138" s="38"/>
      <c r="AO138" s="38"/>
      <c r="AP138" s="38"/>
      <c r="AQ138" s="38"/>
      <c r="AR138" s="38"/>
      <c r="AS138" s="38"/>
      <c r="AT138" s="28" t="str">
        <f t="shared" si="36"/>
        <v/>
      </c>
      <c r="CA138" s="30" t="str">
        <f t="shared" si="30"/>
        <v/>
      </c>
      <c r="CB138" s="31" t="str">
        <f t="shared" si="31"/>
        <v/>
      </c>
      <c r="CC138" s="31" t="str">
        <f t="shared" si="32"/>
        <v/>
      </c>
      <c r="CD138" s="31" t="str">
        <f t="shared" si="33"/>
        <v/>
      </c>
      <c r="CE138" s="31"/>
      <c r="CF138" s="30" t="str">
        <f t="shared" si="37"/>
        <v/>
      </c>
      <c r="CG138" s="32">
        <f t="shared" si="34"/>
        <v>0</v>
      </c>
      <c r="CH138" s="32">
        <f t="shared" si="34"/>
        <v>0</v>
      </c>
      <c r="CI138" s="32">
        <f t="shared" si="34"/>
        <v>0</v>
      </c>
      <c r="CJ138" s="32">
        <f t="shared" si="34"/>
        <v>0</v>
      </c>
      <c r="CK138" s="32"/>
      <c r="CL138" s="32">
        <f t="shared" si="35"/>
        <v>0</v>
      </c>
    </row>
    <row r="139" spans="1:90" ht="14.25" customHeight="1" x14ac:dyDescent="0.2">
      <c r="A139" s="2610"/>
      <c r="B139" s="33" t="s">
        <v>37</v>
      </c>
      <c r="C139" s="34">
        <f t="shared" si="27"/>
        <v>0</v>
      </c>
      <c r="D139" s="35">
        <f t="shared" si="28"/>
        <v>0</v>
      </c>
      <c r="E139" s="36">
        <f t="shared" si="29"/>
        <v>0</v>
      </c>
      <c r="F139" s="37"/>
      <c r="G139" s="38"/>
      <c r="H139" s="37"/>
      <c r="I139" s="38"/>
      <c r="J139" s="37"/>
      <c r="K139" s="39"/>
      <c r="L139" s="37"/>
      <c r="M139" s="39"/>
      <c r="N139" s="37"/>
      <c r="O139" s="39"/>
      <c r="P139" s="37"/>
      <c r="Q139" s="39"/>
      <c r="R139" s="37"/>
      <c r="S139" s="39"/>
      <c r="T139" s="37"/>
      <c r="U139" s="39"/>
      <c r="V139" s="37"/>
      <c r="W139" s="39"/>
      <c r="X139" s="37"/>
      <c r="Y139" s="39"/>
      <c r="Z139" s="37"/>
      <c r="AA139" s="39"/>
      <c r="AB139" s="37"/>
      <c r="AC139" s="39"/>
      <c r="AD139" s="37"/>
      <c r="AE139" s="39"/>
      <c r="AF139" s="37"/>
      <c r="AG139" s="39"/>
      <c r="AH139" s="37"/>
      <c r="AI139" s="39"/>
      <c r="AJ139" s="37"/>
      <c r="AK139" s="39"/>
      <c r="AL139" s="40"/>
      <c r="AM139" s="41"/>
      <c r="AN139" s="38"/>
      <c r="AO139" s="38"/>
      <c r="AP139" s="38"/>
      <c r="AQ139" s="38"/>
      <c r="AR139" s="38"/>
      <c r="AS139" s="38"/>
      <c r="AT139" s="28" t="str">
        <f t="shared" si="36"/>
        <v/>
      </c>
      <c r="CA139" s="30" t="str">
        <f t="shared" si="30"/>
        <v/>
      </c>
      <c r="CB139" s="31" t="str">
        <f t="shared" si="31"/>
        <v/>
      </c>
      <c r="CC139" s="31" t="str">
        <f t="shared" si="32"/>
        <v/>
      </c>
      <c r="CD139" s="31" t="str">
        <f t="shared" si="33"/>
        <v/>
      </c>
      <c r="CE139" s="31"/>
      <c r="CF139" s="30" t="str">
        <f t="shared" si="37"/>
        <v/>
      </c>
      <c r="CG139" s="32">
        <f t="shared" si="34"/>
        <v>0</v>
      </c>
      <c r="CH139" s="32">
        <f t="shared" si="34"/>
        <v>0</v>
      </c>
      <c r="CI139" s="32">
        <f t="shared" si="34"/>
        <v>0</v>
      </c>
      <c r="CJ139" s="32">
        <f t="shared" si="34"/>
        <v>0</v>
      </c>
      <c r="CK139" s="32"/>
      <c r="CL139" s="32">
        <f t="shared" si="35"/>
        <v>0</v>
      </c>
    </row>
    <row r="140" spans="1:90" ht="14.25" customHeight="1" x14ac:dyDescent="0.2">
      <c r="A140" s="2610"/>
      <c r="B140" s="33" t="s">
        <v>38</v>
      </c>
      <c r="C140" s="34">
        <f t="shared" si="27"/>
        <v>0</v>
      </c>
      <c r="D140" s="35">
        <f t="shared" si="28"/>
        <v>0</v>
      </c>
      <c r="E140" s="36">
        <f t="shared" si="29"/>
        <v>0</v>
      </c>
      <c r="F140" s="37"/>
      <c r="G140" s="38"/>
      <c r="H140" s="37"/>
      <c r="I140" s="38"/>
      <c r="J140" s="37"/>
      <c r="K140" s="39"/>
      <c r="L140" s="37"/>
      <c r="M140" s="39"/>
      <c r="N140" s="37"/>
      <c r="O140" s="39"/>
      <c r="P140" s="37"/>
      <c r="Q140" s="39"/>
      <c r="R140" s="37"/>
      <c r="S140" s="39"/>
      <c r="T140" s="37"/>
      <c r="U140" s="39"/>
      <c r="V140" s="37"/>
      <c r="W140" s="39"/>
      <c r="X140" s="37"/>
      <c r="Y140" s="39"/>
      <c r="Z140" s="37"/>
      <c r="AA140" s="39"/>
      <c r="AB140" s="37"/>
      <c r="AC140" s="39"/>
      <c r="AD140" s="37"/>
      <c r="AE140" s="39"/>
      <c r="AF140" s="37"/>
      <c r="AG140" s="39"/>
      <c r="AH140" s="37"/>
      <c r="AI140" s="39"/>
      <c r="AJ140" s="37"/>
      <c r="AK140" s="39"/>
      <c r="AL140" s="40"/>
      <c r="AM140" s="41"/>
      <c r="AN140" s="38"/>
      <c r="AO140" s="38"/>
      <c r="AP140" s="38"/>
      <c r="AQ140" s="38"/>
      <c r="AR140" s="38"/>
      <c r="AS140" s="38"/>
      <c r="AT140" s="28" t="str">
        <f t="shared" si="36"/>
        <v/>
      </c>
      <c r="CA140" s="30" t="str">
        <f t="shared" si="30"/>
        <v/>
      </c>
      <c r="CB140" s="31" t="str">
        <f t="shared" si="31"/>
        <v/>
      </c>
      <c r="CC140" s="31" t="str">
        <f t="shared" si="32"/>
        <v/>
      </c>
      <c r="CD140" s="31" t="str">
        <f t="shared" si="33"/>
        <v/>
      </c>
      <c r="CE140" s="31"/>
      <c r="CF140" s="30" t="str">
        <f t="shared" si="37"/>
        <v/>
      </c>
      <c r="CG140" s="32">
        <f t="shared" si="34"/>
        <v>0</v>
      </c>
      <c r="CH140" s="32">
        <f t="shared" si="34"/>
        <v>0</v>
      </c>
      <c r="CI140" s="32">
        <f t="shared" si="34"/>
        <v>0</v>
      </c>
      <c r="CJ140" s="32">
        <f t="shared" si="34"/>
        <v>0</v>
      </c>
      <c r="CK140" s="32"/>
      <c r="CL140" s="32">
        <f t="shared" si="35"/>
        <v>0</v>
      </c>
    </row>
    <row r="141" spans="1:90" ht="14.25" customHeight="1" x14ac:dyDescent="0.2">
      <c r="A141" s="2610"/>
      <c r="B141" s="33" t="s">
        <v>39</v>
      </c>
      <c r="C141" s="42">
        <f t="shared" si="27"/>
        <v>0</v>
      </c>
      <c r="D141" s="43">
        <f t="shared" si="28"/>
        <v>0</v>
      </c>
      <c r="E141" s="44">
        <f t="shared" si="29"/>
        <v>0</v>
      </c>
      <c r="F141" s="45"/>
      <c r="G141" s="46"/>
      <c r="H141" s="45"/>
      <c r="I141" s="46"/>
      <c r="J141" s="45"/>
      <c r="K141" s="47"/>
      <c r="L141" s="45"/>
      <c r="M141" s="47"/>
      <c r="N141" s="45"/>
      <c r="O141" s="47"/>
      <c r="P141" s="45"/>
      <c r="Q141" s="47"/>
      <c r="R141" s="45"/>
      <c r="S141" s="47"/>
      <c r="T141" s="45"/>
      <c r="U141" s="47"/>
      <c r="V141" s="45"/>
      <c r="W141" s="47"/>
      <c r="X141" s="45"/>
      <c r="Y141" s="47"/>
      <c r="Z141" s="45"/>
      <c r="AA141" s="47"/>
      <c r="AB141" s="45"/>
      <c r="AC141" s="47"/>
      <c r="AD141" s="45"/>
      <c r="AE141" s="47"/>
      <c r="AF141" s="45"/>
      <c r="AG141" s="47"/>
      <c r="AH141" s="45"/>
      <c r="AI141" s="47"/>
      <c r="AJ141" s="45"/>
      <c r="AK141" s="47"/>
      <c r="AL141" s="48"/>
      <c r="AM141" s="49"/>
      <c r="AN141" s="46"/>
      <c r="AO141" s="46"/>
      <c r="AP141" s="46"/>
      <c r="AQ141" s="46"/>
      <c r="AR141" s="46"/>
      <c r="AS141" s="46"/>
      <c r="AT141" s="28" t="str">
        <f t="shared" si="36"/>
        <v/>
      </c>
      <c r="CA141" s="30" t="str">
        <f t="shared" si="30"/>
        <v/>
      </c>
      <c r="CB141" s="31" t="str">
        <f t="shared" si="31"/>
        <v/>
      </c>
      <c r="CC141" s="31" t="str">
        <f t="shared" si="32"/>
        <v/>
      </c>
      <c r="CD141" s="31" t="str">
        <f t="shared" si="33"/>
        <v/>
      </c>
      <c r="CE141" s="31"/>
      <c r="CF141" s="30" t="str">
        <f t="shared" si="37"/>
        <v/>
      </c>
      <c r="CG141" s="32">
        <f t="shared" si="34"/>
        <v>0</v>
      </c>
      <c r="CH141" s="32">
        <f t="shared" si="34"/>
        <v>0</v>
      </c>
      <c r="CI141" s="32">
        <f t="shared" si="34"/>
        <v>0</v>
      </c>
      <c r="CJ141" s="32">
        <f t="shared" si="34"/>
        <v>0</v>
      </c>
      <c r="CK141" s="32"/>
      <c r="CL141" s="32">
        <f t="shared" si="35"/>
        <v>0</v>
      </c>
    </row>
    <row r="142" spans="1:90" ht="21" customHeight="1" x14ac:dyDescent="0.2">
      <c r="A142" s="2610"/>
      <c r="B142" s="33" t="s">
        <v>40</v>
      </c>
      <c r="C142" s="42">
        <f t="shared" si="27"/>
        <v>0</v>
      </c>
      <c r="D142" s="43">
        <f t="shared" si="28"/>
        <v>0</v>
      </c>
      <c r="E142" s="44">
        <f t="shared" si="29"/>
        <v>0</v>
      </c>
      <c r="F142" s="45"/>
      <c r="G142" s="46"/>
      <c r="H142" s="45"/>
      <c r="I142" s="46"/>
      <c r="J142" s="45"/>
      <c r="K142" s="47"/>
      <c r="L142" s="45"/>
      <c r="M142" s="47"/>
      <c r="N142" s="45"/>
      <c r="O142" s="47"/>
      <c r="P142" s="45"/>
      <c r="Q142" s="47"/>
      <c r="R142" s="45"/>
      <c r="S142" s="47"/>
      <c r="T142" s="45"/>
      <c r="U142" s="47"/>
      <c r="V142" s="45"/>
      <c r="W142" s="47"/>
      <c r="X142" s="45"/>
      <c r="Y142" s="47"/>
      <c r="Z142" s="45"/>
      <c r="AA142" s="47"/>
      <c r="AB142" s="45"/>
      <c r="AC142" s="47"/>
      <c r="AD142" s="45"/>
      <c r="AE142" s="47"/>
      <c r="AF142" s="45"/>
      <c r="AG142" s="47"/>
      <c r="AH142" s="45"/>
      <c r="AI142" s="47"/>
      <c r="AJ142" s="45"/>
      <c r="AK142" s="47"/>
      <c r="AL142" s="48"/>
      <c r="AM142" s="49"/>
      <c r="AN142" s="46"/>
      <c r="AO142" s="46"/>
      <c r="AP142" s="46"/>
      <c r="AQ142" s="46"/>
      <c r="AR142" s="46"/>
      <c r="AS142" s="46"/>
      <c r="AT142" s="28" t="str">
        <f t="shared" si="36"/>
        <v/>
      </c>
      <c r="CA142" s="30" t="str">
        <f t="shared" si="30"/>
        <v/>
      </c>
      <c r="CB142" s="31" t="str">
        <f t="shared" si="31"/>
        <v/>
      </c>
      <c r="CC142" s="31" t="str">
        <f t="shared" si="32"/>
        <v/>
      </c>
      <c r="CD142" s="31" t="str">
        <f t="shared" si="33"/>
        <v/>
      </c>
      <c r="CE142" s="31"/>
      <c r="CF142" s="30" t="str">
        <f t="shared" si="37"/>
        <v/>
      </c>
      <c r="CG142" s="32">
        <f t="shared" si="34"/>
        <v>0</v>
      </c>
      <c r="CH142" s="32">
        <f t="shared" si="34"/>
        <v>0</v>
      </c>
      <c r="CI142" s="32">
        <f t="shared" si="34"/>
        <v>0</v>
      </c>
      <c r="CJ142" s="32">
        <f t="shared" si="34"/>
        <v>0</v>
      </c>
      <c r="CK142" s="32"/>
      <c r="CL142" s="32">
        <f t="shared" si="35"/>
        <v>0</v>
      </c>
    </row>
    <row r="143" spans="1:90" ht="14.25" customHeight="1" x14ac:dyDescent="0.2">
      <c r="A143" s="2610"/>
      <c r="B143" s="33" t="s">
        <v>41</v>
      </c>
      <c r="C143" s="42">
        <f t="shared" si="27"/>
        <v>0</v>
      </c>
      <c r="D143" s="43">
        <f t="shared" si="28"/>
        <v>0</v>
      </c>
      <c r="E143" s="44">
        <f t="shared" si="29"/>
        <v>0</v>
      </c>
      <c r="F143" s="45"/>
      <c r="G143" s="46"/>
      <c r="H143" s="45"/>
      <c r="I143" s="46"/>
      <c r="J143" s="45"/>
      <c r="K143" s="47"/>
      <c r="L143" s="45"/>
      <c r="M143" s="47"/>
      <c r="N143" s="45"/>
      <c r="O143" s="47"/>
      <c r="P143" s="45"/>
      <c r="Q143" s="47"/>
      <c r="R143" s="45"/>
      <c r="S143" s="47"/>
      <c r="T143" s="45"/>
      <c r="U143" s="47"/>
      <c r="V143" s="45"/>
      <c r="W143" s="47"/>
      <c r="X143" s="45"/>
      <c r="Y143" s="47"/>
      <c r="Z143" s="45"/>
      <c r="AA143" s="47"/>
      <c r="AB143" s="45"/>
      <c r="AC143" s="47"/>
      <c r="AD143" s="45"/>
      <c r="AE143" s="47"/>
      <c r="AF143" s="45"/>
      <c r="AG143" s="47"/>
      <c r="AH143" s="45"/>
      <c r="AI143" s="47"/>
      <c r="AJ143" s="45"/>
      <c r="AK143" s="47"/>
      <c r="AL143" s="48"/>
      <c r="AM143" s="49"/>
      <c r="AN143" s="46"/>
      <c r="AO143" s="46"/>
      <c r="AP143" s="46"/>
      <c r="AQ143" s="46"/>
      <c r="AR143" s="46"/>
      <c r="AS143" s="46"/>
      <c r="AT143" s="28" t="str">
        <f t="shared" si="36"/>
        <v/>
      </c>
      <c r="CA143" s="30" t="str">
        <f t="shared" si="30"/>
        <v/>
      </c>
      <c r="CB143" s="31" t="str">
        <f t="shared" si="31"/>
        <v/>
      </c>
      <c r="CC143" s="31" t="str">
        <f t="shared" si="32"/>
        <v/>
      </c>
      <c r="CD143" s="31" t="str">
        <f t="shared" si="33"/>
        <v/>
      </c>
      <c r="CE143" s="31"/>
      <c r="CF143" s="30" t="str">
        <f t="shared" si="37"/>
        <v/>
      </c>
      <c r="CG143" s="32">
        <f t="shared" si="34"/>
        <v>0</v>
      </c>
      <c r="CH143" s="32">
        <f t="shared" si="34"/>
        <v>0</v>
      </c>
      <c r="CI143" s="32">
        <f t="shared" si="34"/>
        <v>0</v>
      </c>
      <c r="CJ143" s="32">
        <f t="shared" si="34"/>
        <v>0</v>
      </c>
      <c r="CK143" s="32"/>
      <c r="CL143" s="32">
        <f t="shared" si="35"/>
        <v>0</v>
      </c>
    </row>
    <row r="144" spans="1:90" ht="24.75" customHeight="1" x14ac:dyDescent="0.2">
      <c r="A144" s="2610"/>
      <c r="B144" s="362" t="s">
        <v>42</v>
      </c>
      <c r="C144" s="42">
        <f t="shared" si="27"/>
        <v>0</v>
      </c>
      <c r="D144" s="50">
        <f t="shared" si="28"/>
        <v>0</v>
      </c>
      <c r="E144" s="44">
        <f t="shared" si="29"/>
        <v>0</v>
      </c>
      <c r="F144" s="45"/>
      <c r="G144" s="46"/>
      <c r="H144" s="45"/>
      <c r="I144" s="46"/>
      <c r="J144" s="45"/>
      <c r="K144" s="47"/>
      <c r="L144" s="45"/>
      <c r="M144" s="47"/>
      <c r="N144" s="45"/>
      <c r="O144" s="47"/>
      <c r="P144" s="45"/>
      <c r="Q144" s="47"/>
      <c r="R144" s="45"/>
      <c r="S144" s="47"/>
      <c r="T144" s="45"/>
      <c r="U144" s="47"/>
      <c r="V144" s="45"/>
      <c r="W144" s="47"/>
      <c r="X144" s="45"/>
      <c r="Y144" s="47"/>
      <c r="Z144" s="45"/>
      <c r="AA144" s="47"/>
      <c r="AB144" s="45"/>
      <c r="AC144" s="47"/>
      <c r="AD144" s="45"/>
      <c r="AE144" s="47"/>
      <c r="AF144" s="45"/>
      <c r="AG144" s="47"/>
      <c r="AH144" s="45"/>
      <c r="AI144" s="47"/>
      <c r="AJ144" s="45"/>
      <c r="AK144" s="47"/>
      <c r="AL144" s="48"/>
      <c r="AM144" s="49"/>
      <c r="AN144" s="46"/>
      <c r="AO144" s="46"/>
      <c r="AP144" s="46"/>
      <c r="AQ144" s="46"/>
      <c r="AR144" s="46"/>
      <c r="AS144" s="46"/>
      <c r="AT144" s="28" t="str">
        <f t="shared" si="36"/>
        <v/>
      </c>
      <c r="CA144" s="30" t="str">
        <f t="shared" si="30"/>
        <v/>
      </c>
      <c r="CB144" s="31" t="str">
        <f t="shared" si="31"/>
        <v/>
      </c>
      <c r="CC144" s="31" t="str">
        <f t="shared" si="32"/>
        <v/>
      </c>
      <c r="CD144" s="31" t="str">
        <f t="shared" si="33"/>
        <v/>
      </c>
      <c r="CE144" s="31"/>
      <c r="CF144" s="30" t="str">
        <f t="shared" si="37"/>
        <v/>
      </c>
      <c r="CG144" s="32">
        <f t="shared" si="34"/>
        <v>0</v>
      </c>
      <c r="CH144" s="32">
        <f t="shared" si="34"/>
        <v>0</v>
      </c>
      <c r="CI144" s="32">
        <f t="shared" si="34"/>
        <v>0</v>
      </c>
      <c r="CJ144" s="32">
        <f t="shared" si="34"/>
        <v>0</v>
      </c>
      <c r="CK144" s="32"/>
      <c r="CL144" s="32">
        <f t="shared" si="35"/>
        <v>0</v>
      </c>
    </row>
    <row r="145" spans="1:90" ht="14.25" customHeight="1" x14ac:dyDescent="0.2">
      <c r="A145" s="2615"/>
      <c r="B145" s="363" t="s">
        <v>43</v>
      </c>
      <c r="C145" s="364">
        <f t="shared" si="27"/>
        <v>0</v>
      </c>
      <c r="D145" s="365">
        <f t="shared" si="28"/>
        <v>0</v>
      </c>
      <c r="E145" s="327">
        <f t="shared" si="29"/>
        <v>0</v>
      </c>
      <c r="F145" s="366">
        <f>SUM(F135:F144)</f>
        <v>0</v>
      </c>
      <c r="G145" s="367">
        <f t="shared" ref="G145:AS145" si="38">SUM(G135:G144)</f>
        <v>0</v>
      </c>
      <c r="H145" s="366">
        <f t="shared" si="38"/>
        <v>0</v>
      </c>
      <c r="I145" s="367">
        <f t="shared" si="38"/>
        <v>0</v>
      </c>
      <c r="J145" s="366">
        <f t="shared" si="38"/>
        <v>0</v>
      </c>
      <c r="K145" s="368">
        <f t="shared" si="38"/>
        <v>0</v>
      </c>
      <c r="L145" s="366">
        <f t="shared" si="38"/>
        <v>0</v>
      </c>
      <c r="M145" s="368">
        <f t="shared" si="38"/>
        <v>0</v>
      </c>
      <c r="N145" s="366">
        <f t="shared" si="38"/>
        <v>0</v>
      </c>
      <c r="O145" s="368">
        <f t="shared" si="38"/>
        <v>0</v>
      </c>
      <c r="P145" s="366">
        <f t="shared" si="38"/>
        <v>0</v>
      </c>
      <c r="Q145" s="368">
        <f t="shared" si="38"/>
        <v>0</v>
      </c>
      <c r="R145" s="366">
        <f t="shared" si="38"/>
        <v>0</v>
      </c>
      <c r="S145" s="368">
        <f t="shared" si="38"/>
        <v>0</v>
      </c>
      <c r="T145" s="366">
        <f t="shared" si="38"/>
        <v>0</v>
      </c>
      <c r="U145" s="368">
        <f t="shared" si="38"/>
        <v>0</v>
      </c>
      <c r="V145" s="366">
        <f t="shared" si="38"/>
        <v>0</v>
      </c>
      <c r="W145" s="368">
        <f t="shared" si="38"/>
        <v>0</v>
      </c>
      <c r="X145" s="366">
        <f t="shared" si="38"/>
        <v>0</v>
      </c>
      <c r="Y145" s="368">
        <f t="shared" si="38"/>
        <v>0</v>
      </c>
      <c r="Z145" s="366">
        <f t="shared" si="38"/>
        <v>0</v>
      </c>
      <c r="AA145" s="368">
        <f t="shared" si="38"/>
        <v>0</v>
      </c>
      <c r="AB145" s="366">
        <f t="shared" si="38"/>
        <v>0</v>
      </c>
      <c r="AC145" s="368">
        <f t="shared" si="38"/>
        <v>0</v>
      </c>
      <c r="AD145" s="366">
        <f t="shared" si="38"/>
        <v>0</v>
      </c>
      <c r="AE145" s="368">
        <f t="shared" si="38"/>
        <v>0</v>
      </c>
      <c r="AF145" s="366">
        <f t="shared" si="38"/>
        <v>0</v>
      </c>
      <c r="AG145" s="368">
        <f t="shared" si="38"/>
        <v>0</v>
      </c>
      <c r="AH145" s="366">
        <f t="shared" si="38"/>
        <v>0</v>
      </c>
      <c r="AI145" s="368">
        <f t="shared" si="38"/>
        <v>0</v>
      </c>
      <c r="AJ145" s="366">
        <f t="shared" si="38"/>
        <v>0</v>
      </c>
      <c r="AK145" s="368">
        <f t="shared" si="38"/>
        <v>0</v>
      </c>
      <c r="AL145" s="369">
        <f t="shared" si="38"/>
        <v>0</v>
      </c>
      <c r="AM145" s="370">
        <f t="shared" si="38"/>
        <v>0</v>
      </c>
      <c r="AN145" s="367">
        <f t="shared" si="38"/>
        <v>0</v>
      </c>
      <c r="AO145" s="367">
        <f t="shared" si="38"/>
        <v>0</v>
      </c>
      <c r="AP145" s="367">
        <f t="shared" si="38"/>
        <v>0</v>
      </c>
      <c r="AQ145" s="367">
        <f t="shared" si="38"/>
        <v>0</v>
      </c>
      <c r="AR145" s="367">
        <f t="shared" si="38"/>
        <v>0</v>
      </c>
      <c r="AS145" s="367">
        <f t="shared" si="38"/>
        <v>0</v>
      </c>
      <c r="AT145" s="28"/>
      <c r="CA145" s="30" t="str">
        <f t="shared" si="30"/>
        <v/>
      </c>
      <c r="CB145" s="31" t="str">
        <f t="shared" si="31"/>
        <v/>
      </c>
      <c r="CC145" s="31" t="str">
        <f t="shared" si="32"/>
        <v/>
      </c>
      <c r="CD145" s="31" t="str">
        <f t="shared" si="33"/>
        <v/>
      </c>
      <c r="CE145" s="31"/>
      <c r="CF145" s="30" t="str">
        <f t="shared" si="37"/>
        <v/>
      </c>
      <c r="CG145" s="32">
        <f t="shared" si="34"/>
        <v>0</v>
      </c>
      <c r="CH145" s="32">
        <f t="shared" si="34"/>
        <v>0</v>
      </c>
      <c r="CI145" s="32">
        <f t="shared" si="34"/>
        <v>0</v>
      </c>
      <c r="CJ145" s="32">
        <f t="shared" si="34"/>
        <v>0</v>
      </c>
      <c r="CK145" s="32"/>
      <c r="CL145" s="32">
        <f t="shared" si="35"/>
        <v>0</v>
      </c>
    </row>
    <row r="146" spans="1:90" x14ac:dyDescent="0.2">
      <c r="A146" s="2676" t="s">
        <v>44</v>
      </c>
      <c r="B146" s="2677"/>
      <c r="C146" s="224">
        <f t="shared" si="27"/>
        <v>0</v>
      </c>
      <c r="D146" s="225">
        <f t="shared" si="28"/>
        <v>0</v>
      </c>
      <c r="E146" s="204">
        <f t="shared" si="29"/>
        <v>0</v>
      </c>
      <c r="F146" s="101"/>
      <c r="G146" s="208"/>
      <c r="H146" s="101"/>
      <c r="I146" s="208"/>
      <c r="J146" s="101"/>
      <c r="K146" s="102"/>
      <c r="L146" s="101"/>
      <c r="M146" s="102"/>
      <c r="N146" s="101"/>
      <c r="O146" s="102"/>
      <c r="P146" s="101"/>
      <c r="Q146" s="102"/>
      <c r="R146" s="101"/>
      <c r="S146" s="102"/>
      <c r="T146" s="101"/>
      <c r="U146" s="102"/>
      <c r="V146" s="101"/>
      <c r="W146" s="102"/>
      <c r="X146" s="101"/>
      <c r="Y146" s="102"/>
      <c r="Z146" s="101"/>
      <c r="AA146" s="102"/>
      <c r="AB146" s="101"/>
      <c r="AC146" s="102"/>
      <c r="AD146" s="101"/>
      <c r="AE146" s="102"/>
      <c r="AF146" s="101"/>
      <c r="AG146" s="102"/>
      <c r="AH146" s="101"/>
      <c r="AI146" s="102"/>
      <c r="AJ146" s="101"/>
      <c r="AK146" s="102"/>
      <c r="AL146" s="103"/>
      <c r="AM146" s="236"/>
      <c r="AN146" s="208"/>
      <c r="AO146" s="208"/>
      <c r="AP146" s="208"/>
      <c r="AQ146" s="208"/>
      <c r="AR146" s="208"/>
      <c r="AS146" s="208"/>
      <c r="AT146" s="28" t="str">
        <f t="shared" si="36"/>
        <v/>
      </c>
      <c r="CA146" s="30" t="str">
        <f t="shared" si="30"/>
        <v/>
      </c>
      <c r="CB146" s="31" t="str">
        <f t="shared" si="31"/>
        <v/>
      </c>
      <c r="CC146" s="31" t="str">
        <f t="shared" si="32"/>
        <v/>
      </c>
      <c r="CD146" s="31" t="str">
        <f t="shared" si="33"/>
        <v/>
      </c>
      <c r="CE146" s="31"/>
      <c r="CF146" s="30" t="str">
        <f t="shared" si="37"/>
        <v/>
      </c>
      <c r="CG146" s="32">
        <f t="shared" si="34"/>
        <v>0</v>
      </c>
      <c r="CH146" s="32">
        <f t="shared" si="34"/>
        <v>0</v>
      </c>
      <c r="CI146" s="32">
        <f t="shared" si="34"/>
        <v>0</v>
      </c>
      <c r="CJ146" s="32">
        <f t="shared" si="34"/>
        <v>0</v>
      </c>
      <c r="CK146" s="32"/>
      <c r="CL146" s="32">
        <f t="shared" si="35"/>
        <v>0</v>
      </c>
    </row>
    <row r="147" spans="1:90" x14ac:dyDescent="0.2">
      <c r="A147" s="2678" t="s">
        <v>152</v>
      </c>
      <c r="B147" s="2679"/>
      <c r="C147" s="371">
        <f t="shared" si="27"/>
        <v>0</v>
      </c>
      <c r="D147" s="372">
        <f t="shared" si="28"/>
        <v>0</v>
      </c>
      <c r="E147" s="373">
        <f t="shared" si="29"/>
        <v>0</v>
      </c>
      <c r="F147" s="135"/>
      <c r="G147" s="133"/>
      <c r="H147" s="135"/>
      <c r="I147" s="133"/>
      <c r="J147" s="135"/>
      <c r="K147" s="136"/>
      <c r="L147" s="135"/>
      <c r="M147" s="136"/>
      <c r="N147" s="135"/>
      <c r="O147" s="136"/>
      <c r="P147" s="135"/>
      <c r="Q147" s="136"/>
      <c r="R147" s="135"/>
      <c r="S147" s="136"/>
      <c r="T147" s="135"/>
      <c r="U147" s="136"/>
      <c r="V147" s="135"/>
      <c r="W147" s="136"/>
      <c r="X147" s="135"/>
      <c r="Y147" s="136"/>
      <c r="Z147" s="135"/>
      <c r="AA147" s="136"/>
      <c r="AB147" s="135"/>
      <c r="AC147" s="136"/>
      <c r="AD147" s="135"/>
      <c r="AE147" s="136"/>
      <c r="AF147" s="135"/>
      <c r="AG147" s="136"/>
      <c r="AH147" s="135"/>
      <c r="AI147" s="136"/>
      <c r="AJ147" s="135"/>
      <c r="AK147" s="136"/>
      <c r="AL147" s="374"/>
      <c r="AM147" s="375"/>
      <c r="AN147" s="133"/>
      <c r="AO147" s="133"/>
      <c r="AP147" s="133"/>
      <c r="AQ147" s="133"/>
      <c r="AR147" s="133"/>
      <c r="AS147" s="133"/>
      <c r="AT147" s="28" t="str">
        <f t="shared" si="36"/>
        <v/>
      </c>
      <c r="CA147" s="30" t="str">
        <f t="shared" si="30"/>
        <v/>
      </c>
      <c r="CB147" s="31" t="str">
        <f t="shared" si="31"/>
        <v/>
      </c>
      <c r="CC147" s="31" t="str">
        <f t="shared" si="32"/>
        <v/>
      </c>
      <c r="CD147" s="31" t="str">
        <f t="shared" si="33"/>
        <v/>
      </c>
      <c r="CE147" s="31"/>
      <c r="CF147" s="30" t="str">
        <f t="shared" si="37"/>
        <v/>
      </c>
      <c r="CG147" s="32">
        <f t="shared" si="34"/>
        <v>0</v>
      </c>
      <c r="CH147" s="32">
        <f t="shared" si="34"/>
        <v>0</v>
      </c>
      <c r="CI147" s="32">
        <f t="shared" si="34"/>
        <v>0</v>
      </c>
      <c r="CJ147" s="32">
        <f t="shared" si="34"/>
        <v>0</v>
      </c>
      <c r="CK147" s="32"/>
      <c r="CL147" s="32">
        <f t="shared" si="35"/>
        <v>0</v>
      </c>
    </row>
    <row r="148" spans="1:90" ht="24" customHeight="1" x14ac:dyDescent="0.25">
      <c r="A148" s="84" t="s">
        <v>153</v>
      </c>
      <c r="B148" s="323"/>
      <c r="C148" s="323"/>
      <c r="D148" s="323"/>
      <c r="E148" s="5"/>
    </row>
    <row r="149" spans="1:90" x14ac:dyDescent="0.2">
      <c r="A149" s="2592" t="s">
        <v>3</v>
      </c>
      <c r="B149" s="2592" t="s">
        <v>4</v>
      </c>
      <c r="C149" s="2595" t="s">
        <v>5</v>
      </c>
      <c r="D149" s="2596"/>
      <c r="E149" s="2597"/>
      <c r="F149" s="2666" t="s">
        <v>6</v>
      </c>
      <c r="G149" s="2602"/>
      <c r="H149" s="2602"/>
      <c r="I149" s="2602"/>
      <c r="J149" s="2602"/>
      <c r="K149" s="2602"/>
      <c r="L149" s="2602"/>
      <c r="M149" s="2602"/>
      <c r="N149" s="2602"/>
      <c r="O149" s="2602"/>
      <c r="P149" s="2602"/>
      <c r="Q149" s="2602"/>
      <c r="R149" s="2602"/>
      <c r="S149" s="2602"/>
      <c r="T149" s="2602"/>
      <c r="U149" s="2602"/>
      <c r="V149" s="2602"/>
      <c r="W149" s="2602"/>
      <c r="X149" s="2602"/>
      <c r="Y149" s="2602"/>
      <c r="Z149" s="2602"/>
      <c r="AA149" s="2602"/>
      <c r="AB149" s="2602"/>
      <c r="AC149" s="2602"/>
      <c r="AD149" s="2602"/>
      <c r="AE149" s="2602"/>
      <c r="AF149" s="2602"/>
      <c r="AG149" s="2602"/>
      <c r="AH149" s="2602"/>
      <c r="AI149" s="2602"/>
      <c r="AJ149" s="2602"/>
      <c r="AK149" s="2602"/>
      <c r="AL149" s="2602"/>
      <c r="AM149" s="2668"/>
      <c r="AN149" s="2597" t="s">
        <v>7</v>
      </c>
      <c r="AO149" s="2597" t="s">
        <v>8</v>
      </c>
      <c r="AP149" s="2609" t="s">
        <v>9</v>
      </c>
      <c r="AQ149" s="2597" t="s">
        <v>10</v>
      </c>
    </row>
    <row r="150" spans="1:90" ht="18" customHeight="1" x14ac:dyDescent="0.2">
      <c r="A150" s="2593"/>
      <c r="B150" s="2593"/>
      <c r="C150" s="2675"/>
      <c r="D150" s="2599"/>
      <c r="E150" s="2674"/>
      <c r="F150" s="2666" t="s">
        <v>12</v>
      </c>
      <c r="G150" s="2667"/>
      <c r="H150" s="2666" t="s">
        <v>13</v>
      </c>
      <c r="I150" s="2667"/>
      <c r="J150" s="2666" t="s">
        <v>14</v>
      </c>
      <c r="K150" s="2667"/>
      <c r="L150" s="2666" t="s">
        <v>15</v>
      </c>
      <c r="M150" s="2667"/>
      <c r="N150" s="2666" t="s">
        <v>16</v>
      </c>
      <c r="O150" s="2667"/>
      <c r="P150" s="2669" t="s">
        <v>17</v>
      </c>
      <c r="Q150" s="2670"/>
      <c r="R150" s="2669" t="s">
        <v>18</v>
      </c>
      <c r="S150" s="2670"/>
      <c r="T150" s="2669" t="s">
        <v>19</v>
      </c>
      <c r="U150" s="2670"/>
      <c r="V150" s="2669" t="s">
        <v>20</v>
      </c>
      <c r="W150" s="2670"/>
      <c r="X150" s="2669" t="s">
        <v>21</v>
      </c>
      <c r="Y150" s="2670"/>
      <c r="Z150" s="2669" t="s">
        <v>22</v>
      </c>
      <c r="AA150" s="2670"/>
      <c r="AB150" s="2669" t="s">
        <v>23</v>
      </c>
      <c r="AC150" s="2670"/>
      <c r="AD150" s="2669" t="s">
        <v>24</v>
      </c>
      <c r="AE150" s="2670"/>
      <c r="AF150" s="2669" t="s">
        <v>25</v>
      </c>
      <c r="AG150" s="2670"/>
      <c r="AH150" s="2669" t="s">
        <v>26</v>
      </c>
      <c r="AI150" s="2670"/>
      <c r="AJ150" s="2669" t="s">
        <v>27</v>
      </c>
      <c r="AK150" s="2670"/>
      <c r="AL150" s="2669" t="s">
        <v>28</v>
      </c>
      <c r="AM150" s="2671"/>
      <c r="AN150" s="2604"/>
      <c r="AO150" s="2604"/>
      <c r="AP150" s="2610"/>
      <c r="AQ150" s="2604"/>
    </row>
    <row r="151" spans="1:90" ht="33.75" customHeight="1" x14ac:dyDescent="0.2">
      <c r="A151" s="2624"/>
      <c r="B151" s="2624"/>
      <c r="C151" s="18" t="s">
        <v>29</v>
      </c>
      <c r="D151" s="19" t="s">
        <v>30</v>
      </c>
      <c r="E151" s="20" t="s">
        <v>31</v>
      </c>
      <c r="F151" s="308" t="s">
        <v>30</v>
      </c>
      <c r="G151" s="20" t="s">
        <v>31</v>
      </c>
      <c r="H151" s="308" t="s">
        <v>30</v>
      </c>
      <c r="I151" s="20" t="s">
        <v>31</v>
      </c>
      <c r="J151" s="308" t="s">
        <v>30</v>
      </c>
      <c r="K151" s="20" t="s">
        <v>31</v>
      </c>
      <c r="L151" s="308" t="s">
        <v>30</v>
      </c>
      <c r="M151" s="20" t="s">
        <v>31</v>
      </c>
      <c r="N151" s="308" t="s">
        <v>30</v>
      </c>
      <c r="O151" s="20" t="s">
        <v>31</v>
      </c>
      <c r="P151" s="308" t="s">
        <v>30</v>
      </c>
      <c r="Q151" s="20" t="s">
        <v>31</v>
      </c>
      <c r="R151" s="308" t="s">
        <v>30</v>
      </c>
      <c r="S151" s="20" t="s">
        <v>31</v>
      </c>
      <c r="T151" s="308" t="s">
        <v>30</v>
      </c>
      <c r="U151" s="20" t="s">
        <v>31</v>
      </c>
      <c r="V151" s="308" t="s">
        <v>30</v>
      </c>
      <c r="W151" s="20" t="s">
        <v>31</v>
      </c>
      <c r="X151" s="308" t="s">
        <v>30</v>
      </c>
      <c r="Y151" s="20" t="s">
        <v>31</v>
      </c>
      <c r="Z151" s="308" t="s">
        <v>30</v>
      </c>
      <c r="AA151" s="20" t="s">
        <v>31</v>
      </c>
      <c r="AB151" s="308" t="s">
        <v>30</v>
      </c>
      <c r="AC151" s="20" t="s">
        <v>31</v>
      </c>
      <c r="AD151" s="308" t="s">
        <v>30</v>
      </c>
      <c r="AE151" s="20" t="s">
        <v>31</v>
      </c>
      <c r="AF151" s="308" t="s">
        <v>30</v>
      </c>
      <c r="AG151" s="20" t="s">
        <v>31</v>
      </c>
      <c r="AH151" s="308" t="s">
        <v>30</v>
      </c>
      <c r="AI151" s="20" t="s">
        <v>31</v>
      </c>
      <c r="AJ151" s="308" t="s">
        <v>30</v>
      </c>
      <c r="AK151" s="20" t="s">
        <v>31</v>
      </c>
      <c r="AL151" s="308" t="s">
        <v>30</v>
      </c>
      <c r="AM151" s="22" t="s">
        <v>31</v>
      </c>
      <c r="AN151" s="2674"/>
      <c r="AO151" s="2674"/>
      <c r="AP151" s="2615"/>
      <c r="AQ151" s="2674"/>
    </row>
    <row r="152" spans="1:90" x14ac:dyDescent="0.2">
      <c r="A152" s="2680" t="s">
        <v>154</v>
      </c>
      <c r="B152" s="376" t="s">
        <v>155</v>
      </c>
      <c r="C152" s="377">
        <f>SUM(D152+E152)</f>
        <v>323</v>
      </c>
      <c r="D152" s="378">
        <f t="shared" ref="D152:E155" si="39">SUM(F152+H152+J152+L152+N152+P152+R152+T152+V152+X152+Z152+AB152+AD152+AF152+AH152+AJ152+AL152)</f>
        <v>128</v>
      </c>
      <c r="E152" s="379">
        <f t="shared" si="39"/>
        <v>195</v>
      </c>
      <c r="F152" s="27">
        <f>SUM(ENERO:DICIEMBRE!F152)</f>
        <v>10</v>
      </c>
      <c r="G152" s="27">
        <f>SUM(ENERO:DICIEMBRE!G152)</f>
        <v>3</v>
      </c>
      <c r="H152" s="27">
        <f>SUM(ENERO:DICIEMBRE!H152)</f>
        <v>24</v>
      </c>
      <c r="I152" s="27">
        <f>SUM(ENERO:DICIEMBRE!I152)</f>
        <v>9</v>
      </c>
      <c r="J152" s="27">
        <f>SUM(ENERO:DICIEMBRE!J152)</f>
        <v>22</v>
      </c>
      <c r="K152" s="27">
        <f>SUM(ENERO:DICIEMBRE!K152)</f>
        <v>43</v>
      </c>
      <c r="L152" s="27">
        <f>SUM(ENERO:DICIEMBRE!L152)</f>
        <v>26</v>
      </c>
      <c r="M152" s="27">
        <f>SUM(ENERO:DICIEMBRE!M152)</f>
        <v>46</v>
      </c>
      <c r="N152" s="27">
        <f>SUM(ENERO:DICIEMBRE!N152)</f>
        <v>5</v>
      </c>
      <c r="O152" s="27">
        <f>SUM(ENERO:DICIEMBRE!O152)</f>
        <v>4</v>
      </c>
      <c r="P152" s="27">
        <f>SUM(ENERO:DICIEMBRE!P152)</f>
        <v>3</v>
      </c>
      <c r="Q152" s="27">
        <f>SUM(ENERO:DICIEMBRE!Q152)</f>
        <v>11</v>
      </c>
      <c r="R152" s="27">
        <f>SUM(ENERO:DICIEMBRE!R152)</f>
        <v>5</v>
      </c>
      <c r="S152" s="27">
        <f>SUM(ENERO:DICIEMBRE!S152)</f>
        <v>7</v>
      </c>
      <c r="T152" s="27">
        <f>SUM(ENERO:DICIEMBRE!T152)</f>
        <v>7</v>
      </c>
      <c r="U152" s="27">
        <f>SUM(ENERO:DICIEMBRE!U152)</f>
        <v>10</v>
      </c>
      <c r="V152" s="27">
        <f>SUM(ENERO:DICIEMBRE!V152)</f>
        <v>5</v>
      </c>
      <c r="W152" s="27">
        <f>SUM(ENERO:DICIEMBRE!W152)</f>
        <v>10</v>
      </c>
      <c r="X152" s="27">
        <f>SUM(ENERO:DICIEMBRE!X152)</f>
        <v>3</v>
      </c>
      <c r="Y152" s="27">
        <f>SUM(ENERO:DICIEMBRE!Y152)</f>
        <v>10</v>
      </c>
      <c r="Z152" s="27">
        <f>SUM(ENERO:DICIEMBRE!Z152)</f>
        <v>6</v>
      </c>
      <c r="AA152" s="27">
        <f>SUM(ENERO:DICIEMBRE!AA152)</f>
        <v>14</v>
      </c>
      <c r="AB152" s="27">
        <f>SUM(ENERO:DICIEMBRE!AB152)</f>
        <v>2</v>
      </c>
      <c r="AC152" s="27">
        <f>SUM(ENERO:DICIEMBRE!AC152)</f>
        <v>13</v>
      </c>
      <c r="AD152" s="27">
        <f>SUM(ENERO:DICIEMBRE!AD152)</f>
        <v>5</v>
      </c>
      <c r="AE152" s="27">
        <f>SUM(ENERO:DICIEMBRE!AE152)</f>
        <v>7</v>
      </c>
      <c r="AF152" s="27">
        <f>SUM(ENERO:DICIEMBRE!AF152)</f>
        <v>5</v>
      </c>
      <c r="AG152" s="27">
        <f>SUM(ENERO:DICIEMBRE!AG152)</f>
        <v>4</v>
      </c>
      <c r="AH152" s="27">
        <f>SUM(ENERO:DICIEMBRE!AH152)</f>
        <v>0</v>
      </c>
      <c r="AI152" s="27">
        <f>SUM(ENERO:DICIEMBRE!AI152)</f>
        <v>2</v>
      </c>
      <c r="AJ152" s="27">
        <f>SUM(ENERO:DICIEMBRE!AJ152)</f>
        <v>0</v>
      </c>
      <c r="AK152" s="27">
        <f>SUM(ENERO:DICIEMBRE!AK152)</f>
        <v>2</v>
      </c>
      <c r="AL152" s="27">
        <f>SUM(ENERO:DICIEMBRE!AL152)</f>
        <v>0</v>
      </c>
      <c r="AM152" s="27">
        <f>SUM(ENERO:DICIEMBRE!AM152)</f>
        <v>0</v>
      </c>
      <c r="AN152" s="27">
        <f>SUM(ENERO:DICIEMBRE!AN152)</f>
        <v>323</v>
      </c>
      <c r="AO152" s="27">
        <f>SUM(ENERO:DICIEMBRE!AO152)</f>
        <v>4</v>
      </c>
      <c r="AP152" s="27">
        <f>SUM(ENERO:DICIEMBRE!AP152)</f>
        <v>0</v>
      </c>
      <c r="AQ152" s="27">
        <f>SUM(ENERO:DICIEMBRE!AQ152)</f>
        <v>0</v>
      </c>
      <c r="AR152" s="28" t="str">
        <f>CONCATENATE(CF152,CA152,CB152,CC152,CD152,CE152)</f>
        <v/>
      </c>
      <c r="CA152" s="30" t="str">
        <f>IF(CG152=1,"* El número de Beneficiarios NO DEBE ser mayor que el Total. ","")</f>
        <v/>
      </c>
      <c r="CB152" s="31" t="str">
        <f>IF(CH152=1,"* Los Niños, Niñas, Adolescentes y Jóvenes de Programa SENAME NO DEBE ser mayor que el Total. ","")</f>
        <v/>
      </c>
      <c r="CC152" s="31" t="str">
        <f>IF(CI152=1,"* El número de personas pertenecientes a Pueblos Originarios NO DEBE ser mayor que el Total. ","")</f>
        <v/>
      </c>
      <c r="CD152" s="31" t="str">
        <f>IF(CJ152=1,"* El número de personas Migrantes NO DEBE ser mayor que el Total. ","")</f>
        <v/>
      </c>
      <c r="CE152" s="31"/>
      <c r="CF152" s="30" t="str">
        <f>IF(CL152=1,"* No olvide digitar la columna Beneficiarios y/o Niños, Niñas, Adolescentes y Jóvenes de Programa SENAME y/o Pueblos Originarios y/o Migrantes y/o Demencia (Digite CEROS si no tiene). ","")</f>
        <v/>
      </c>
      <c r="CG152" s="32">
        <f t="shared" ref="CG152:CJ154" si="40">IF($C152&lt;AN152,1,0)</f>
        <v>0</v>
      </c>
      <c r="CH152" s="32">
        <f t="shared" si="40"/>
        <v>0</v>
      </c>
      <c r="CI152" s="32">
        <f t="shared" si="40"/>
        <v>0</v>
      </c>
      <c r="CJ152" s="32">
        <f t="shared" si="40"/>
        <v>0</v>
      </c>
      <c r="CK152" s="32"/>
      <c r="CL152" s="32">
        <f>IF(AND(C152&lt;&gt;0,OR(AN152="",AO152="",AP152="",AQ152="")),1,0)</f>
        <v>0</v>
      </c>
    </row>
    <row r="153" spans="1:90" x14ac:dyDescent="0.2">
      <c r="A153" s="2681"/>
      <c r="B153" s="380" t="s">
        <v>156</v>
      </c>
      <c r="C153" s="381">
        <f>SUM(D153+E153)</f>
        <v>0</v>
      </c>
      <c r="D153" s="382">
        <f t="shared" si="39"/>
        <v>0</v>
      </c>
      <c r="E153" s="383">
        <f t="shared" si="39"/>
        <v>0</v>
      </c>
      <c r="F153" s="27">
        <f>SUM(ENERO:DICIEMBRE!F153)</f>
        <v>0</v>
      </c>
      <c r="G153" s="27">
        <f>SUM(ENERO:DICIEMBRE!G153)</f>
        <v>0</v>
      </c>
      <c r="H153" s="27">
        <f>SUM(ENERO:DICIEMBRE!H153)</f>
        <v>0</v>
      </c>
      <c r="I153" s="27">
        <f>SUM(ENERO:DICIEMBRE!I153)</f>
        <v>0</v>
      </c>
      <c r="J153" s="27">
        <f>SUM(ENERO:DICIEMBRE!J153)</f>
        <v>0</v>
      </c>
      <c r="K153" s="27">
        <f>SUM(ENERO:DICIEMBRE!K153)</f>
        <v>0</v>
      </c>
      <c r="L153" s="27">
        <f>SUM(ENERO:DICIEMBRE!L153)</f>
        <v>0</v>
      </c>
      <c r="M153" s="27">
        <f>SUM(ENERO:DICIEMBRE!M153)</f>
        <v>0</v>
      </c>
      <c r="N153" s="27">
        <f>SUM(ENERO:DICIEMBRE!N153)</f>
        <v>0</v>
      </c>
      <c r="O153" s="27">
        <f>SUM(ENERO:DICIEMBRE!O153)</f>
        <v>0</v>
      </c>
      <c r="P153" s="27">
        <f>SUM(ENERO:DICIEMBRE!P153)</f>
        <v>0</v>
      </c>
      <c r="Q153" s="27">
        <f>SUM(ENERO:DICIEMBRE!Q153)</f>
        <v>0</v>
      </c>
      <c r="R153" s="27">
        <f>SUM(ENERO:DICIEMBRE!R153)</f>
        <v>0</v>
      </c>
      <c r="S153" s="27">
        <f>SUM(ENERO:DICIEMBRE!S153)</f>
        <v>0</v>
      </c>
      <c r="T153" s="27">
        <f>SUM(ENERO:DICIEMBRE!T153)</f>
        <v>0</v>
      </c>
      <c r="U153" s="27">
        <f>SUM(ENERO:DICIEMBRE!U153)</f>
        <v>0</v>
      </c>
      <c r="V153" s="27">
        <f>SUM(ENERO:DICIEMBRE!V153)</f>
        <v>0</v>
      </c>
      <c r="W153" s="27">
        <f>SUM(ENERO:DICIEMBRE!W153)</f>
        <v>0</v>
      </c>
      <c r="X153" s="27">
        <f>SUM(ENERO:DICIEMBRE!X153)</f>
        <v>0</v>
      </c>
      <c r="Y153" s="27">
        <f>SUM(ENERO:DICIEMBRE!Y153)</f>
        <v>0</v>
      </c>
      <c r="Z153" s="27">
        <f>SUM(ENERO:DICIEMBRE!Z153)</f>
        <v>0</v>
      </c>
      <c r="AA153" s="27">
        <f>SUM(ENERO:DICIEMBRE!AA153)</f>
        <v>0</v>
      </c>
      <c r="AB153" s="27">
        <f>SUM(ENERO:DICIEMBRE!AB153)</f>
        <v>0</v>
      </c>
      <c r="AC153" s="27">
        <f>SUM(ENERO:DICIEMBRE!AC153)</f>
        <v>0</v>
      </c>
      <c r="AD153" s="27">
        <f>SUM(ENERO:DICIEMBRE!AD153)</f>
        <v>0</v>
      </c>
      <c r="AE153" s="27">
        <f>SUM(ENERO:DICIEMBRE!AE153)</f>
        <v>0</v>
      </c>
      <c r="AF153" s="27">
        <f>SUM(ENERO:DICIEMBRE!AF153)</f>
        <v>0</v>
      </c>
      <c r="AG153" s="27">
        <f>SUM(ENERO:DICIEMBRE!AG153)</f>
        <v>0</v>
      </c>
      <c r="AH153" s="27">
        <f>SUM(ENERO:DICIEMBRE!AH153)</f>
        <v>0</v>
      </c>
      <c r="AI153" s="27">
        <f>SUM(ENERO:DICIEMBRE!AI153)</f>
        <v>0</v>
      </c>
      <c r="AJ153" s="27">
        <f>SUM(ENERO:DICIEMBRE!AJ153)</f>
        <v>0</v>
      </c>
      <c r="AK153" s="27">
        <f>SUM(ENERO:DICIEMBRE!AK153)</f>
        <v>0</v>
      </c>
      <c r="AL153" s="27">
        <f>SUM(ENERO:DICIEMBRE!AL153)</f>
        <v>0</v>
      </c>
      <c r="AM153" s="27">
        <f>SUM(ENERO:DICIEMBRE!AM153)</f>
        <v>0</v>
      </c>
      <c r="AN153" s="27">
        <f>SUM(ENERO:DICIEMBRE!AN153)</f>
        <v>0</v>
      </c>
      <c r="AO153" s="27">
        <f>SUM(ENERO:DICIEMBRE!AO153)</f>
        <v>0</v>
      </c>
      <c r="AP153" s="27">
        <f>SUM(ENERO:DICIEMBRE!AP153)</f>
        <v>0</v>
      </c>
      <c r="AQ153" s="27">
        <f>SUM(ENERO:DICIEMBRE!AQ153)</f>
        <v>0</v>
      </c>
      <c r="AR153" s="28" t="str">
        <f>CONCATENATE(CF153,CA153,CB153,CC153,CD153,CE153)</f>
        <v/>
      </c>
      <c r="CA153" s="30" t="str">
        <f>IF(CG153=1,"* El número de Beneficiarios NO DEBE ser mayor que el Total. ","")</f>
        <v/>
      </c>
      <c r="CB153" s="31" t="str">
        <f>IF(CH153=1,"* Los Niños, Niñas, Adolescentes y Jóvenes de Programa SENAME NO DEBE ser mayor que el Total. ","")</f>
        <v/>
      </c>
      <c r="CC153" s="31" t="str">
        <f>IF(CI153=1,"* El número de personas pertenecientes a Pueblos Originarios NO DEBE ser mayor que el Total. ","")</f>
        <v/>
      </c>
      <c r="CD153" s="31" t="str">
        <f>IF(CJ153=1,"* El número de personas Migrantes NO DEBE ser mayor que el Total. ","")</f>
        <v/>
      </c>
      <c r="CE153" s="31"/>
      <c r="CF153" s="30" t="str">
        <f>IF(CL153=1,"* No olvide digitar la columna Beneficiarios y/o Niños, Niñas, Adolescentes y Jóvenes de Programa SENAME y/o Pueblos Originarios y/o Migrantes y/o Demencia (Digite CEROS si no tiene). ","")</f>
        <v/>
      </c>
      <c r="CG153" s="32">
        <f t="shared" si="40"/>
        <v>0</v>
      </c>
      <c r="CH153" s="32">
        <f t="shared" si="40"/>
        <v>0</v>
      </c>
      <c r="CI153" s="32">
        <f t="shared" si="40"/>
        <v>0</v>
      </c>
      <c r="CJ153" s="32">
        <f t="shared" si="40"/>
        <v>0</v>
      </c>
      <c r="CK153" s="32"/>
      <c r="CL153" s="32">
        <f>IF(AND(C153&lt;&gt;0,OR(AN153="",AO153="",AP153="",AQ153="")),1,0)</f>
        <v>0</v>
      </c>
    </row>
    <row r="154" spans="1:90" x14ac:dyDescent="0.2">
      <c r="A154" s="2681"/>
      <c r="B154" s="380" t="s">
        <v>157</v>
      </c>
      <c r="C154" s="381">
        <f>SUM(D154+E154)</f>
        <v>0</v>
      </c>
      <c r="D154" s="382">
        <f t="shared" si="39"/>
        <v>0</v>
      </c>
      <c r="E154" s="383">
        <f t="shared" si="39"/>
        <v>0</v>
      </c>
      <c r="F154" s="27">
        <f>SUM(ENERO:DICIEMBRE!F154)</f>
        <v>0</v>
      </c>
      <c r="G154" s="27">
        <f>SUM(ENERO:DICIEMBRE!G154)</f>
        <v>0</v>
      </c>
      <c r="H154" s="27">
        <f>SUM(ENERO:DICIEMBRE!H154)</f>
        <v>0</v>
      </c>
      <c r="I154" s="27">
        <f>SUM(ENERO:DICIEMBRE!I154)</f>
        <v>0</v>
      </c>
      <c r="J154" s="27">
        <f>SUM(ENERO:DICIEMBRE!J154)</f>
        <v>0</v>
      </c>
      <c r="K154" s="27">
        <f>SUM(ENERO:DICIEMBRE!K154)</f>
        <v>0</v>
      </c>
      <c r="L154" s="27">
        <f>SUM(ENERO:DICIEMBRE!L154)</f>
        <v>0</v>
      </c>
      <c r="M154" s="27">
        <f>SUM(ENERO:DICIEMBRE!M154)</f>
        <v>0</v>
      </c>
      <c r="N154" s="27">
        <f>SUM(ENERO:DICIEMBRE!N154)</f>
        <v>0</v>
      </c>
      <c r="O154" s="27">
        <f>SUM(ENERO:DICIEMBRE!O154)</f>
        <v>0</v>
      </c>
      <c r="P154" s="27">
        <f>SUM(ENERO:DICIEMBRE!P154)</f>
        <v>0</v>
      </c>
      <c r="Q154" s="27">
        <f>SUM(ENERO:DICIEMBRE!Q154)</f>
        <v>0</v>
      </c>
      <c r="R154" s="27">
        <f>SUM(ENERO:DICIEMBRE!R154)</f>
        <v>0</v>
      </c>
      <c r="S154" s="27">
        <f>SUM(ENERO:DICIEMBRE!S154)</f>
        <v>0</v>
      </c>
      <c r="T154" s="27">
        <f>SUM(ENERO:DICIEMBRE!T154)</f>
        <v>0</v>
      </c>
      <c r="U154" s="27">
        <f>SUM(ENERO:DICIEMBRE!U154)</f>
        <v>0</v>
      </c>
      <c r="V154" s="27">
        <f>SUM(ENERO:DICIEMBRE!V154)</f>
        <v>0</v>
      </c>
      <c r="W154" s="27">
        <f>SUM(ENERO:DICIEMBRE!W154)</f>
        <v>0</v>
      </c>
      <c r="X154" s="27">
        <f>SUM(ENERO:DICIEMBRE!X154)</f>
        <v>0</v>
      </c>
      <c r="Y154" s="27">
        <f>SUM(ENERO:DICIEMBRE!Y154)</f>
        <v>0</v>
      </c>
      <c r="Z154" s="27">
        <f>SUM(ENERO:DICIEMBRE!Z154)</f>
        <v>0</v>
      </c>
      <c r="AA154" s="27">
        <f>SUM(ENERO:DICIEMBRE!AA154)</f>
        <v>0</v>
      </c>
      <c r="AB154" s="27">
        <f>SUM(ENERO:DICIEMBRE!AB154)</f>
        <v>0</v>
      </c>
      <c r="AC154" s="27">
        <f>SUM(ENERO:DICIEMBRE!AC154)</f>
        <v>0</v>
      </c>
      <c r="AD154" s="27">
        <f>SUM(ENERO:DICIEMBRE!AD154)</f>
        <v>0</v>
      </c>
      <c r="AE154" s="27">
        <f>SUM(ENERO:DICIEMBRE!AE154)</f>
        <v>0</v>
      </c>
      <c r="AF154" s="27">
        <f>SUM(ENERO:DICIEMBRE!AF154)</f>
        <v>0</v>
      </c>
      <c r="AG154" s="27">
        <f>SUM(ENERO:DICIEMBRE!AG154)</f>
        <v>0</v>
      </c>
      <c r="AH154" s="27">
        <f>SUM(ENERO:DICIEMBRE!AH154)</f>
        <v>0</v>
      </c>
      <c r="AI154" s="27">
        <f>SUM(ENERO:DICIEMBRE!AI154)</f>
        <v>0</v>
      </c>
      <c r="AJ154" s="27">
        <f>SUM(ENERO:DICIEMBRE!AJ154)</f>
        <v>0</v>
      </c>
      <c r="AK154" s="27">
        <f>SUM(ENERO:DICIEMBRE!AK154)</f>
        <v>0</v>
      </c>
      <c r="AL154" s="27">
        <f>SUM(ENERO:DICIEMBRE!AL154)</f>
        <v>0</v>
      </c>
      <c r="AM154" s="27">
        <f>SUM(ENERO:DICIEMBRE!AM154)</f>
        <v>0</v>
      </c>
      <c r="AN154" s="27">
        <f>SUM(ENERO:DICIEMBRE!AN154)</f>
        <v>0</v>
      </c>
      <c r="AO154" s="27">
        <f>SUM(ENERO:DICIEMBRE!AO154)</f>
        <v>0</v>
      </c>
      <c r="AP154" s="27">
        <f>SUM(ENERO:DICIEMBRE!AP154)</f>
        <v>0</v>
      </c>
      <c r="AQ154" s="27">
        <f>SUM(ENERO:DICIEMBRE!AQ154)</f>
        <v>0</v>
      </c>
      <c r="AR154" s="28" t="str">
        <f>CONCATENATE(CF154,CA154,CB154,CC154,CD154,CE154)</f>
        <v/>
      </c>
      <c r="CA154" s="30" t="str">
        <f>IF(CG154=1,"* El número de Beneficiarios NO DEBE ser mayor que el Total. ","")</f>
        <v/>
      </c>
      <c r="CB154" s="31" t="str">
        <f>IF(CH154=1,"* Los Niños, Niñas, Adolescentes y Jóvenes de Programa SENAME NO DEBE ser mayor que el Total. ","")</f>
        <v/>
      </c>
      <c r="CC154" s="31" t="str">
        <f>IF(CI154=1,"* El número de personas pertenecientes a Pueblos Originarios NO DEBE ser mayor que el Total. ","")</f>
        <v/>
      </c>
      <c r="CD154" s="31" t="str">
        <f>IF(CJ154=1,"* El número de personas Migrantes NO DEBE ser mayor que el Total. ","")</f>
        <v/>
      </c>
      <c r="CE154" s="31"/>
      <c r="CF154" s="30" t="str">
        <f>IF(CL154=1,"* No olvide digitar la columna Beneficiarios y/o Niños, Niñas, Adolescentes y Jóvenes de Programa SENAME y/o Pueblos Originarios y/o Migrantes y/o Demencia (Digite CEROS si no tiene). ","")</f>
        <v/>
      </c>
      <c r="CG154" s="32">
        <f t="shared" si="40"/>
        <v>0</v>
      </c>
      <c r="CH154" s="32">
        <f t="shared" si="40"/>
        <v>0</v>
      </c>
      <c r="CI154" s="32">
        <f t="shared" si="40"/>
        <v>0</v>
      </c>
      <c r="CJ154" s="32">
        <f t="shared" si="40"/>
        <v>0</v>
      </c>
      <c r="CK154" s="32"/>
      <c r="CL154" s="32">
        <f>IF(AND(C154&lt;&gt;0,OR(AN154="",AO154="",AP154="",AQ154="")),1,0)</f>
        <v>0</v>
      </c>
    </row>
    <row r="155" spans="1:90" x14ac:dyDescent="0.2">
      <c r="A155" s="2682"/>
      <c r="B155" s="384" t="s">
        <v>43</v>
      </c>
      <c r="C155" s="385">
        <f>SUM(D155+E155)</f>
        <v>323</v>
      </c>
      <c r="D155" s="386">
        <f t="shared" si="39"/>
        <v>128</v>
      </c>
      <c r="E155" s="387">
        <f t="shared" si="39"/>
        <v>195</v>
      </c>
      <c r="F155" s="388">
        <f t="shared" ref="F155:AQ155" si="41">SUM(F152:F154)</f>
        <v>10</v>
      </c>
      <c r="G155" s="389">
        <f t="shared" si="41"/>
        <v>3</v>
      </c>
      <c r="H155" s="388">
        <f t="shared" si="41"/>
        <v>24</v>
      </c>
      <c r="I155" s="389">
        <f t="shared" si="41"/>
        <v>9</v>
      </c>
      <c r="J155" s="388">
        <f t="shared" si="41"/>
        <v>22</v>
      </c>
      <c r="K155" s="390">
        <f t="shared" si="41"/>
        <v>43</v>
      </c>
      <c r="L155" s="388">
        <f t="shared" si="41"/>
        <v>26</v>
      </c>
      <c r="M155" s="390">
        <f t="shared" si="41"/>
        <v>46</v>
      </c>
      <c r="N155" s="388">
        <f t="shared" si="41"/>
        <v>5</v>
      </c>
      <c r="O155" s="390">
        <f t="shared" si="41"/>
        <v>4</v>
      </c>
      <c r="P155" s="388">
        <f t="shared" si="41"/>
        <v>3</v>
      </c>
      <c r="Q155" s="390">
        <f t="shared" si="41"/>
        <v>11</v>
      </c>
      <c r="R155" s="388">
        <f t="shared" si="41"/>
        <v>5</v>
      </c>
      <c r="S155" s="390">
        <f t="shared" si="41"/>
        <v>7</v>
      </c>
      <c r="T155" s="388">
        <f t="shared" si="41"/>
        <v>7</v>
      </c>
      <c r="U155" s="390">
        <f t="shared" si="41"/>
        <v>10</v>
      </c>
      <c r="V155" s="388">
        <f t="shared" si="41"/>
        <v>5</v>
      </c>
      <c r="W155" s="390">
        <f t="shared" si="41"/>
        <v>10</v>
      </c>
      <c r="X155" s="388">
        <f t="shared" si="41"/>
        <v>3</v>
      </c>
      <c r="Y155" s="390">
        <f t="shared" si="41"/>
        <v>10</v>
      </c>
      <c r="Z155" s="388">
        <f t="shared" si="41"/>
        <v>6</v>
      </c>
      <c r="AA155" s="390">
        <f t="shared" si="41"/>
        <v>14</v>
      </c>
      <c r="AB155" s="388">
        <f t="shared" si="41"/>
        <v>2</v>
      </c>
      <c r="AC155" s="390">
        <f t="shared" si="41"/>
        <v>13</v>
      </c>
      <c r="AD155" s="388">
        <f t="shared" si="41"/>
        <v>5</v>
      </c>
      <c r="AE155" s="390">
        <f t="shared" si="41"/>
        <v>7</v>
      </c>
      <c r="AF155" s="388">
        <f t="shared" si="41"/>
        <v>5</v>
      </c>
      <c r="AG155" s="390">
        <f t="shared" si="41"/>
        <v>4</v>
      </c>
      <c r="AH155" s="388">
        <f t="shared" si="41"/>
        <v>0</v>
      </c>
      <c r="AI155" s="390">
        <f t="shared" si="41"/>
        <v>2</v>
      </c>
      <c r="AJ155" s="388">
        <f t="shared" si="41"/>
        <v>0</v>
      </c>
      <c r="AK155" s="390">
        <f t="shared" si="41"/>
        <v>2</v>
      </c>
      <c r="AL155" s="391">
        <f t="shared" si="41"/>
        <v>0</v>
      </c>
      <c r="AM155" s="392">
        <f t="shared" si="41"/>
        <v>0</v>
      </c>
      <c r="AN155" s="389">
        <f t="shared" si="41"/>
        <v>323</v>
      </c>
      <c r="AO155" s="389">
        <f t="shared" si="41"/>
        <v>4</v>
      </c>
      <c r="AP155" s="393">
        <f t="shared" si="41"/>
        <v>0</v>
      </c>
      <c r="AQ155" s="389">
        <f t="shared" si="41"/>
        <v>0</v>
      </c>
    </row>
    <row r="175" spans="1:104" ht="14.25" customHeight="1" x14ac:dyDescent="0.2"/>
    <row r="176" spans="1:104" s="394" customFormat="1" ht="16.5" hidden="1" customHeight="1" x14ac:dyDescent="0.2">
      <c r="A176" s="394">
        <f>SUM(C23,C25:C27,C51:C52,C57:C78,B109:B110,B89:D95,B104,C43:C46,C82:J85,B115,B119:E119,B124:B126,B130,C135:C147,C152:C155,B39,B33)</f>
        <v>6922</v>
      </c>
      <c r="B176" s="394">
        <f>SUM(CG8:CL155)</f>
        <v>0</v>
      </c>
      <c r="BX176" s="395"/>
      <c r="BY176" s="395"/>
      <c r="BZ176" s="395"/>
      <c r="CA176" s="395"/>
      <c r="CB176" s="395"/>
      <c r="CC176" s="395"/>
      <c r="CD176" s="395"/>
      <c r="CE176" s="395"/>
      <c r="CF176" s="395"/>
      <c r="CG176" s="395"/>
      <c r="CH176" s="395"/>
      <c r="CI176" s="395"/>
      <c r="CJ176" s="395"/>
      <c r="CK176" s="395"/>
      <c r="CL176" s="395"/>
      <c r="CM176" s="395"/>
      <c r="CN176" s="395"/>
      <c r="CO176" s="395"/>
      <c r="CP176" s="395"/>
      <c r="CQ176" s="395"/>
      <c r="CR176" s="395"/>
      <c r="CS176" s="395"/>
      <c r="CT176" s="395"/>
      <c r="CU176" s="395"/>
      <c r="CV176" s="395"/>
      <c r="CW176" s="395"/>
      <c r="CX176" s="395"/>
      <c r="CY176" s="395"/>
      <c r="CZ176" s="395"/>
    </row>
    <row r="177" ht="16.5" customHeight="1" x14ac:dyDescent="0.2"/>
    <row r="178" ht="15.6" customHeight="1" x14ac:dyDescent="0.2"/>
  </sheetData>
  <mergeCells count="225">
    <mergeCell ref="A152:A155"/>
    <mergeCell ref="AB150:AC150"/>
    <mergeCell ref="AD150:AE150"/>
    <mergeCell ref="AF150:AG150"/>
    <mergeCell ref="AH150:AI150"/>
    <mergeCell ref="AJ150:AK150"/>
    <mergeCell ref="AL150:AM150"/>
    <mergeCell ref="AO149:AO151"/>
    <mergeCell ref="AP149:AP151"/>
    <mergeCell ref="AQ149:AQ151"/>
    <mergeCell ref="F150:G150"/>
    <mergeCell ref="H150:I150"/>
    <mergeCell ref="J150:K150"/>
    <mergeCell ref="L150:M150"/>
    <mergeCell ref="N150:O150"/>
    <mergeCell ref="P150:Q150"/>
    <mergeCell ref="R150:S150"/>
    <mergeCell ref="A147:B147"/>
    <mergeCell ref="A149:A151"/>
    <mergeCell ref="B149:B151"/>
    <mergeCell ref="C149:E150"/>
    <mergeCell ref="F149:AM149"/>
    <mergeCell ref="AN149:AN151"/>
    <mergeCell ref="T150:U150"/>
    <mergeCell ref="V150:W150"/>
    <mergeCell ref="X150:Y150"/>
    <mergeCell ref="Z150:AA150"/>
    <mergeCell ref="A135:A145"/>
    <mergeCell ref="A146:B146"/>
    <mergeCell ref="T133:U133"/>
    <mergeCell ref="V133:W133"/>
    <mergeCell ref="X133:Y133"/>
    <mergeCell ref="Z133:AA133"/>
    <mergeCell ref="AB133:AC133"/>
    <mergeCell ref="AD133:AE133"/>
    <mergeCell ref="H133:I133"/>
    <mergeCell ref="J133:K133"/>
    <mergeCell ref="L133:M133"/>
    <mergeCell ref="N133:O133"/>
    <mergeCell ref="P133:Q133"/>
    <mergeCell ref="R133:S133"/>
    <mergeCell ref="AN132:AN134"/>
    <mergeCell ref="AO132:AO134"/>
    <mergeCell ref="AP132:AP134"/>
    <mergeCell ref="AQ132:AQ134"/>
    <mergeCell ref="AR132:AR134"/>
    <mergeCell ref="AS132:AS134"/>
    <mergeCell ref="A128:A129"/>
    <mergeCell ref="B128:B129"/>
    <mergeCell ref="C128:D128"/>
    <mergeCell ref="E128:F128"/>
    <mergeCell ref="G128:I128"/>
    <mergeCell ref="A132:A134"/>
    <mergeCell ref="B132:B134"/>
    <mergeCell ref="C132:E133"/>
    <mergeCell ref="F132:AM132"/>
    <mergeCell ref="F133:G133"/>
    <mergeCell ref="AF133:AG133"/>
    <mergeCell ref="AH133:AI133"/>
    <mergeCell ref="AJ133:AK133"/>
    <mergeCell ref="AL133:AM133"/>
    <mergeCell ref="A117:A118"/>
    <mergeCell ref="B117:D117"/>
    <mergeCell ref="E117:E118"/>
    <mergeCell ref="A121:A123"/>
    <mergeCell ref="B121:D122"/>
    <mergeCell ref="E121:J121"/>
    <mergeCell ref="E122:F122"/>
    <mergeCell ref="G122:H122"/>
    <mergeCell ref="I122:J122"/>
    <mergeCell ref="A112:A114"/>
    <mergeCell ref="B112:D113"/>
    <mergeCell ref="E112:AL112"/>
    <mergeCell ref="AM112:AM114"/>
    <mergeCell ref="E113:F113"/>
    <mergeCell ref="G113:H113"/>
    <mergeCell ref="I113:J113"/>
    <mergeCell ref="K113:L113"/>
    <mergeCell ref="M113:N113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A97:A98"/>
    <mergeCell ref="B97:B98"/>
    <mergeCell ref="C97:D97"/>
    <mergeCell ref="A106:A108"/>
    <mergeCell ref="B106:D107"/>
    <mergeCell ref="E106:M106"/>
    <mergeCell ref="E107:F107"/>
    <mergeCell ref="G107:H107"/>
    <mergeCell ref="I107:J107"/>
    <mergeCell ref="K107:L107"/>
    <mergeCell ref="M107:N107"/>
    <mergeCell ref="A84:B84"/>
    <mergeCell ref="A85:B85"/>
    <mergeCell ref="A87:A88"/>
    <mergeCell ref="B87:B88"/>
    <mergeCell ref="C87:C88"/>
    <mergeCell ref="D87:D88"/>
    <mergeCell ref="C80:D80"/>
    <mergeCell ref="E80:F80"/>
    <mergeCell ref="G80:H80"/>
    <mergeCell ref="I80:J80"/>
    <mergeCell ref="A82:B82"/>
    <mergeCell ref="A83:B83"/>
    <mergeCell ref="A63:A64"/>
    <mergeCell ref="A65:A68"/>
    <mergeCell ref="A69:A70"/>
    <mergeCell ref="A71:A72"/>
    <mergeCell ref="A73:A78"/>
    <mergeCell ref="A80:B81"/>
    <mergeCell ref="A57:A62"/>
    <mergeCell ref="AN54:AN56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A53:M53"/>
    <mergeCell ref="A54:B56"/>
    <mergeCell ref="C54:E55"/>
    <mergeCell ref="F54:AM54"/>
    <mergeCell ref="X55:Y55"/>
    <mergeCell ref="Z55:AA55"/>
    <mergeCell ref="AB55:AC55"/>
    <mergeCell ref="V49:W49"/>
    <mergeCell ref="X49:Y49"/>
    <mergeCell ref="Z49:AA49"/>
    <mergeCell ref="AB49:AC49"/>
    <mergeCell ref="AD49:AE49"/>
    <mergeCell ref="AF49:AG49"/>
    <mergeCell ref="AD55:AE55"/>
    <mergeCell ref="AF55:AG55"/>
    <mergeCell ref="AH55:AI55"/>
    <mergeCell ref="AJ55:AK55"/>
    <mergeCell ref="AL55:AM55"/>
    <mergeCell ref="AN48:AN50"/>
    <mergeCell ref="F49:G49"/>
    <mergeCell ref="H49:I49"/>
    <mergeCell ref="J49:K49"/>
    <mergeCell ref="L49:M49"/>
    <mergeCell ref="N49:O49"/>
    <mergeCell ref="P49:Q49"/>
    <mergeCell ref="R49:S49"/>
    <mergeCell ref="T49:U49"/>
    <mergeCell ref="AH49:AI49"/>
    <mergeCell ref="AJ49:AK49"/>
    <mergeCell ref="AL49:AM49"/>
    <mergeCell ref="A41:A42"/>
    <mergeCell ref="B41:B42"/>
    <mergeCell ref="C41:C42"/>
    <mergeCell ref="A43:A44"/>
    <mergeCell ref="A45:A46"/>
    <mergeCell ref="A48:B50"/>
    <mergeCell ref="C48:E49"/>
    <mergeCell ref="AJ29:AK29"/>
    <mergeCell ref="AL29:AM29"/>
    <mergeCell ref="F48:AM48"/>
    <mergeCell ref="AN29:AO29"/>
    <mergeCell ref="A35:A36"/>
    <mergeCell ref="B35:B36"/>
    <mergeCell ref="C35:D35"/>
    <mergeCell ref="E35:G35"/>
    <mergeCell ref="H35:M35"/>
    <mergeCell ref="X29:Y29"/>
    <mergeCell ref="Z29:AA29"/>
    <mergeCell ref="AB29:AC29"/>
    <mergeCell ref="AD29:AE29"/>
    <mergeCell ref="AF29:AG29"/>
    <mergeCell ref="AH29:AI29"/>
    <mergeCell ref="L29:M29"/>
    <mergeCell ref="N29:O29"/>
    <mergeCell ref="P29:Q29"/>
    <mergeCell ref="R29:S29"/>
    <mergeCell ref="T29:U29"/>
    <mergeCell ref="V29:W29"/>
    <mergeCell ref="A13:A23"/>
    <mergeCell ref="A24:B24"/>
    <mergeCell ref="A26:A27"/>
    <mergeCell ref="A29:A30"/>
    <mergeCell ref="B29:B30"/>
    <mergeCell ref="C29:D29"/>
    <mergeCell ref="E29:G29"/>
    <mergeCell ref="H29:I29"/>
    <mergeCell ref="J29:K29"/>
    <mergeCell ref="AO10:AO12"/>
    <mergeCell ref="AP10:AP12"/>
    <mergeCell ref="AQ10:AQ12"/>
    <mergeCell ref="AR10:AR12"/>
    <mergeCell ref="F11:G11"/>
    <mergeCell ref="H11:I11"/>
    <mergeCell ref="J11:K11"/>
    <mergeCell ref="L11:M11"/>
    <mergeCell ref="N11:O11"/>
    <mergeCell ref="P11:Q11"/>
    <mergeCell ref="AL11:AM11"/>
    <mergeCell ref="Z11:AA11"/>
    <mergeCell ref="AB11:AC11"/>
    <mergeCell ref="AD11:AE11"/>
    <mergeCell ref="AF11:AG11"/>
    <mergeCell ref="AH11:AI11"/>
    <mergeCell ref="AJ11:AK11"/>
    <mergeCell ref="A6:W6"/>
    <mergeCell ref="A10:A12"/>
    <mergeCell ref="B10:B12"/>
    <mergeCell ref="C10:E11"/>
    <mergeCell ref="F10:AM10"/>
    <mergeCell ref="AN10:AN12"/>
    <mergeCell ref="R11:S11"/>
    <mergeCell ref="T11:U11"/>
    <mergeCell ref="V11:W11"/>
    <mergeCell ref="X11:Y11"/>
  </mergeCells>
  <dataValidations count="2">
    <dataValidation showInputMessage="1" showErrorMessage="1" sqref="AT135:AT147" xr:uid="{00000000-0002-0000-0000-000000000000}"/>
    <dataValidation type="whole" allowBlank="1" showInputMessage="1" showErrorMessage="1" sqref="E35:E38 B31:D32 E28:AO32 B28:D28 A28:A31 AR135:AS1048576 CG1:XFD1048576 AN34:AN114 CA1:CF114 CA116:CF1048576 AT148:AT1048576 F37:M38 F152:AM1048576 A35:A37 A34:M34 A1:AQ27 B37:D38 AU1:BZ1048576 AT1:AT134 AR1:AS131 F36:G36 A40:E1048576 F40:M151 N34:AM151 AO34:AO1048576 AN116:AN1048576 AP28:AQ1048576" xr:uid="{00000000-0002-0000-0000-000001000000}">
      <formula1>0</formula1>
      <formula2>1E+30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Z17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2.42578125" style="2" customWidth="1"/>
    <col min="9" max="9" width="12.140625" style="2" customWidth="1"/>
    <col min="10" max="10" width="12.28515625" style="2" customWidth="1"/>
    <col min="11" max="13" width="12" style="2" customWidth="1"/>
    <col min="14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2" customWidth="1"/>
    <col min="106" max="16384" width="11.42578125" style="2"/>
  </cols>
  <sheetData>
    <row r="1" spans="1:90" ht="16.350000000000001" customHeight="1" x14ac:dyDescent="0.2">
      <c r="A1" s="1" t="s">
        <v>0</v>
      </c>
    </row>
    <row r="2" spans="1:90" ht="16.350000000000001" customHeight="1" x14ac:dyDescent="0.2">
      <c r="A2" s="1" t="str">
        <f>CONCATENATE("COMUNA: ",[10]NOMBRE!B2," - ","( ",[10]NOMBRE!C2,[10]NOMBRE!D2,[10]NOMBRE!E2,[10]NOMBRE!F2,[10]NOMBRE!G2," )")</f>
        <v>COMUNA: LINARES - ( 07401 )</v>
      </c>
    </row>
    <row r="3" spans="1:90" ht="16.350000000000001" customHeight="1" x14ac:dyDescent="0.2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</row>
    <row r="4" spans="1:90" ht="16.350000000000001" customHeight="1" x14ac:dyDescent="0.2">
      <c r="A4" s="1" t="str">
        <f>CONCATENATE("MES: ",[10]NOMBRE!B6," - ","( ",[10]NOMBRE!C6,[10]NOMBRE!D6," )")</f>
        <v>MES: SEPTIEMBRE - ( 09 )</v>
      </c>
    </row>
    <row r="5" spans="1:90" ht="16.350000000000001" customHeight="1" x14ac:dyDescent="0.2">
      <c r="A5" s="1" t="str">
        <f>CONCATENATE("AÑO: ",[10]NOMBRE!B7)</f>
        <v>AÑO: 2021</v>
      </c>
    </row>
    <row r="6" spans="1:90" ht="15" x14ac:dyDescent="0.2">
      <c r="A6" s="2591" t="s">
        <v>1</v>
      </c>
      <c r="B6" s="2591"/>
      <c r="C6" s="2591"/>
      <c r="D6" s="2591"/>
      <c r="E6" s="2591"/>
      <c r="F6" s="2591"/>
      <c r="G6" s="2591"/>
      <c r="H6" s="2591"/>
      <c r="I6" s="2591"/>
      <c r="J6" s="2591"/>
      <c r="K6" s="2591"/>
      <c r="L6" s="2591"/>
      <c r="M6" s="2591"/>
      <c r="N6" s="2591"/>
      <c r="O6" s="2591"/>
      <c r="P6" s="2591"/>
      <c r="Q6" s="2591"/>
      <c r="R6" s="2591"/>
      <c r="S6" s="2591"/>
      <c r="T6" s="2591"/>
      <c r="U6" s="2591"/>
      <c r="V6" s="2591"/>
      <c r="W6" s="2591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90" ht="15" x14ac:dyDescent="0.2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90" ht="31.35" customHeight="1" x14ac:dyDescent="0.2">
      <c r="A8" s="668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5"/>
      <c r="N8" s="5"/>
      <c r="O8" s="5"/>
      <c r="P8" s="5"/>
      <c r="Q8" s="5"/>
      <c r="R8" s="5"/>
      <c r="S8" s="5"/>
      <c r="T8" s="5"/>
      <c r="U8" s="5"/>
      <c r="V8" s="1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CG8" s="12"/>
      <c r="CH8" s="12"/>
      <c r="CI8" s="12"/>
      <c r="CJ8" s="12"/>
      <c r="CK8" s="12"/>
      <c r="CL8" s="12"/>
    </row>
    <row r="9" spans="1:90" ht="31.35" customHeight="1" x14ac:dyDescent="0.2">
      <c r="A9" s="13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4"/>
      <c r="M9" s="1"/>
      <c r="N9" s="1"/>
      <c r="O9" s="5"/>
      <c r="P9" s="5"/>
      <c r="Q9" s="5"/>
      <c r="R9" s="5"/>
      <c r="S9" s="5"/>
      <c r="T9" s="5"/>
      <c r="U9" s="5"/>
      <c r="V9" s="1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CG9" s="12"/>
      <c r="CH9" s="12"/>
      <c r="CI9" s="12"/>
      <c r="CJ9" s="12"/>
      <c r="CK9" s="12"/>
      <c r="CL9" s="12"/>
    </row>
    <row r="10" spans="1:90" ht="25.35" customHeight="1" x14ac:dyDescent="0.2">
      <c r="A10" s="2592" t="s">
        <v>3</v>
      </c>
      <c r="B10" s="2592" t="s">
        <v>4</v>
      </c>
      <c r="C10" s="2595" t="s">
        <v>5</v>
      </c>
      <c r="D10" s="2596"/>
      <c r="E10" s="2597"/>
      <c r="F10" s="2982" t="s">
        <v>6</v>
      </c>
      <c r="G10" s="2705"/>
      <c r="H10" s="2705"/>
      <c r="I10" s="2705"/>
      <c r="J10" s="2705"/>
      <c r="K10" s="2705"/>
      <c r="L10" s="2705"/>
      <c r="M10" s="2705"/>
      <c r="N10" s="2705"/>
      <c r="O10" s="2705"/>
      <c r="P10" s="2705"/>
      <c r="Q10" s="2705"/>
      <c r="R10" s="2705"/>
      <c r="S10" s="2705"/>
      <c r="T10" s="2705"/>
      <c r="U10" s="2705"/>
      <c r="V10" s="2705"/>
      <c r="W10" s="2705"/>
      <c r="X10" s="2705"/>
      <c r="Y10" s="2705"/>
      <c r="Z10" s="2705"/>
      <c r="AA10" s="2705"/>
      <c r="AB10" s="2705"/>
      <c r="AC10" s="2705"/>
      <c r="AD10" s="2705"/>
      <c r="AE10" s="2705"/>
      <c r="AF10" s="2705"/>
      <c r="AG10" s="2705"/>
      <c r="AH10" s="2705"/>
      <c r="AI10" s="2705"/>
      <c r="AJ10" s="2705"/>
      <c r="AK10" s="2705"/>
      <c r="AL10" s="2705"/>
      <c r="AM10" s="2983"/>
      <c r="AN10" s="2597" t="s">
        <v>7</v>
      </c>
      <c r="AO10" s="2597" t="s">
        <v>8</v>
      </c>
      <c r="AP10" s="2597" t="s">
        <v>9</v>
      </c>
      <c r="AQ10" s="2597" t="s">
        <v>10</v>
      </c>
      <c r="AR10" s="2597" t="s">
        <v>11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CG10" s="12"/>
      <c r="CH10" s="12"/>
      <c r="CI10" s="12"/>
      <c r="CJ10" s="12"/>
      <c r="CK10" s="12"/>
      <c r="CL10" s="12"/>
    </row>
    <row r="11" spans="1:90" ht="19.5" customHeight="1" x14ac:dyDescent="0.2">
      <c r="A11" s="2593"/>
      <c r="B11" s="2593"/>
      <c r="C11" s="2598"/>
      <c r="D11" s="2599"/>
      <c r="E11" s="2600"/>
      <c r="F11" s="2982" t="s">
        <v>12</v>
      </c>
      <c r="G11" s="2958"/>
      <c r="H11" s="2982" t="s">
        <v>13</v>
      </c>
      <c r="I11" s="2958"/>
      <c r="J11" s="2982" t="s">
        <v>14</v>
      </c>
      <c r="K11" s="2958"/>
      <c r="L11" s="2982" t="s">
        <v>15</v>
      </c>
      <c r="M11" s="2958"/>
      <c r="N11" s="2982" t="s">
        <v>16</v>
      </c>
      <c r="O11" s="2958"/>
      <c r="P11" s="2984" t="s">
        <v>17</v>
      </c>
      <c r="Q11" s="2973"/>
      <c r="R11" s="2984" t="s">
        <v>18</v>
      </c>
      <c r="S11" s="2973"/>
      <c r="T11" s="2984" t="s">
        <v>19</v>
      </c>
      <c r="U11" s="2973"/>
      <c r="V11" s="2984" t="s">
        <v>20</v>
      </c>
      <c r="W11" s="2973"/>
      <c r="X11" s="2984" t="s">
        <v>21</v>
      </c>
      <c r="Y11" s="2973"/>
      <c r="Z11" s="2984" t="s">
        <v>22</v>
      </c>
      <c r="AA11" s="2973"/>
      <c r="AB11" s="2984" t="s">
        <v>23</v>
      </c>
      <c r="AC11" s="2973"/>
      <c r="AD11" s="2984" t="s">
        <v>24</v>
      </c>
      <c r="AE11" s="2973"/>
      <c r="AF11" s="2984" t="s">
        <v>25</v>
      </c>
      <c r="AG11" s="2973"/>
      <c r="AH11" s="2984" t="s">
        <v>26</v>
      </c>
      <c r="AI11" s="2973"/>
      <c r="AJ11" s="2984" t="s">
        <v>27</v>
      </c>
      <c r="AK11" s="2973"/>
      <c r="AL11" s="2984" t="s">
        <v>28</v>
      </c>
      <c r="AM11" s="2985"/>
      <c r="AN11" s="2604"/>
      <c r="AO11" s="2604"/>
      <c r="AP11" s="2604"/>
      <c r="AQ11" s="2604"/>
      <c r="AR11" s="2604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CG11" s="12"/>
      <c r="CH11" s="12"/>
      <c r="CI11" s="12"/>
      <c r="CJ11" s="12"/>
      <c r="CK11" s="12"/>
      <c r="CL11" s="12"/>
    </row>
    <row r="12" spans="1:90" ht="19.5" customHeight="1" x14ac:dyDescent="0.2">
      <c r="A12" s="2594"/>
      <c r="B12" s="2594"/>
      <c r="C12" s="420" t="s">
        <v>29</v>
      </c>
      <c r="D12" s="421" t="s">
        <v>30</v>
      </c>
      <c r="E12" s="436" t="s">
        <v>31</v>
      </c>
      <c r="F12" s="2154" t="s">
        <v>30</v>
      </c>
      <c r="G12" s="436" t="s">
        <v>31</v>
      </c>
      <c r="H12" s="2154" t="s">
        <v>30</v>
      </c>
      <c r="I12" s="436" t="s">
        <v>31</v>
      </c>
      <c r="J12" s="2154" t="s">
        <v>30</v>
      </c>
      <c r="K12" s="436" t="s">
        <v>31</v>
      </c>
      <c r="L12" s="2154" t="s">
        <v>30</v>
      </c>
      <c r="M12" s="436" t="s">
        <v>31</v>
      </c>
      <c r="N12" s="2154" t="s">
        <v>30</v>
      </c>
      <c r="O12" s="436" t="s">
        <v>31</v>
      </c>
      <c r="P12" s="2154" t="s">
        <v>30</v>
      </c>
      <c r="Q12" s="436" t="s">
        <v>31</v>
      </c>
      <c r="R12" s="2154" t="s">
        <v>30</v>
      </c>
      <c r="S12" s="436" t="s">
        <v>31</v>
      </c>
      <c r="T12" s="2154" t="s">
        <v>30</v>
      </c>
      <c r="U12" s="436" t="s">
        <v>31</v>
      </c>
      <c r="V12" s="2154" t="s">
        <v>30</v>
      </c>
      <c r="W12" s="436" t="s">
        <v>31</v>
      </c>
      <c r="X12" s="2154" t="s">
        <v>30</v>
      </c>
      <c r="Y12" s="436" t="s">
        <v>31</v>
      </c>
      <c r="Z12" s="2154" t="s">
        <v>30</v>
      </c>
      <c r="AA12" s="436" t="s">
        <v>31</v>
      </c>
      <c r="AB12" s="2154" t="s">
        <v>30</v>
      </c>
      <c r="AC12" s="436" t="s">
        <v>31</v>
      </c>
      <c r="AD12" s="2154" t="s">
        <v>30</v>
      </c>
      <c r="AE12" s="436" t="s">
        <v>31</v>
      </c>
      <c r="AF12" s="2154" t="s">
        <v>30</v>
      </c>
      <c r="AG12" s="436" t="s">
        <v>31</v>
      </c>
      <c r="AH12" s="2154" t="s">
        <v>30</v>
      </c>
      <c r="AI12" s="436" t="s">
        <v>31</v>
      </c>
      <c r="AJ12" s="2154" t="s">
        <v>30</v>
      </c>
      <c r="AK12" s="436" t="s">
        <v>31</v>
      </c>
      <c r="AL12" s="2154" t="s">
        <v>30</v>
      </c>
      <c r="AM12" s="22" t="s">
        <v>31</v>
      </c>
      <c r="AN12" s="2600"/>
      <c r="AO12" s="2600"/>
      <c r="AP12" s="2600"/>
      <c r="AQ12" s="2600"/>
      <c r="AR12" s="2600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CG12" s="12"/>
      <c r="CH12" s="12"/>
      <c r="CI12" s="12"/>
      <c r="CJ12" s="12"/>
      <c r="CK12" s="12"/>
      <c r="CL12" s="12"/>
    </row>
    <row r="13" spans="1:90" ht="16.350000000000001" customHeight="1" x14ac:dyDescent="0.2">
      <c r="A13" s="2609" t="s">
        <v>32</v>
      </c>
      <c r="B13" s="2161" t="s">
        <v>33</v>
      </c>
      <c r="C13" s="2081">
        <f t="shared" ref="C13:C27" si="0">SUM(D13+E13)</f>
        <v>0</v>
      </c>
      <c r="D13" s="2162">
        <f t="shared" ref="D13:D27" si="1">SUM(F13+H13+J13+L13+N13+P13+R13+T13+V13+X13+Z13+AB13+AD13+AF13+AH13+AJ13+AL13)</f>
        <v>0</v>
      </c>
      <c r="E13" s="2083">
        <f t="shared" ref="E13:E27" si="2">SUM(G13+I13+K13+M13+O13+Q13+S13+U13+W13+Y13+AA13+AC13+AE13+AG13+AI13+AK13+AM13)</f>
        <v>0</v>
      </c>
      <c r="F13" s="2086"/>
      <c r="G13" s="2122"/>
      <c r="H13" s="2086"/>
      <c r="I13" s="2122"/>
      <c r="J13" s="2086"/>
      <c r="K13" s="2163"/>
      <c r="L13" s="2086"/>
      <c r="M13" s="2163"/>
      <c r="N13" s="2086"/>
      <c r="O13" s="2163"/>
      <c r="P13" s="2086"/>
      <c r="Q13" s="2163"/>
      <c r="R13" s="2086"/>
      <c r="S13" s="2163"/>
      <c r="T13" s="2086"/>
      <c r="U13" s="2163"/>
      <c r="V13" s="2086"/>
      <c r="W13" s="2163"/>
      <c r="X13" s="2086"/>
      <c r="Y13" s="2163"/>
      <c r="Z13" s="2086"/>
      <c r="AA13" s="2163"/>
      <c r="AB13" s="2086"/>
      <c r="AC13" s="2163"/>
      <c r="AD13" s="2086"/>
      <c r="AE13" s="2163"/>
      <c r="AF13" s="2086"/>
      <c r="AG13" s="2163"/>
      <c r="AH13" s="2086"/>
      <c r="AI13" s="2163"/>
      <c r="AJ13" s="2086"/>
      <c r="AK13" s="2163"/>
      <c r="AL13" s="2164"/>
      <c r="AM13" s="2165"/>
      <c r="AN13" s="2122"/>
      <c r="AO13" s="2122"/>
      <c r="AP13" s="2122"/>
      <c r="AQ13" s="2122"/>
      <c r="AR13" s="2122"/>
      <c r="AS13" s="182" t="str">
        <f t="shared" ref="AS13:AS22" si="3">CONCATENATE(CA13,CB13,CC13,CD13,CE13,CF13)</f>
        <v/>
      </c>
      <c r="AT13" s="29"/>
      <c r="AU13" s="29"/>
      <c r="AV13" s="29"/>
      <c r="AW13" s="29"/>
      <c r="AX13" s="29"/>
      <c r="AY13" s="29"/>
      <c r="AZ13" s="29"/>
      <c r="BA13" s="29"/>
      <c r="BB13" s="17"/>
      <c r="BC13" s="17"/>
      <c r="BD13" s="17"/>
      <c r="CA13" s="30" t="str">
        <f t="shared" ref="CA13:CA22" si="4">IF(CG13=1,"* El número de Beneficiarios NO DEBE ser mayor que el Total. ","")</f>
        <v/>
      </c>
      <c r="CB13" s="31" t="str">
        <f t="shared" ref="CB13:CB22" si="5">IF(CH13=1,"* Los Niños, Niñas, Adolescentes y Jóvenes de Programa SENAME NO DEBE ser mayor que el Total. ","")</f>
        <v/>
      </c>
      <c r="CC13" s="31" t="str">
        <f>IF(CI13=1,"* El número de personas pertenecientes a Pueblos Originarios NO DEBE ser mayor que el Total. ","")</f>
        <v/>
      </c>
      <c r="CD13" s="31" t="str">
        <f t="shared" ref="CD13:CD27" si="6">IF(CJ13=1,"* El número de personas Migrantes NO DEBE ser mayor que el Total. ","")</f>
        <v/>
      </c>
      <c r="CE13" s="31" t="str">
        <f t="shared" ref="CE13:CE27" si="7">IF(CK13=1,"* El número de personas con Demencia NO DEBE ser mayor que el Total. ","")</f>
        <v/>
      </c>
      <c r="CF13" s="30" t="str">
        <f t="shared" ref="CF13:CF27" si="8">IF(CL13=1,"* No olvide digitar la columna Beneficiarios y/o Niños, Niñas, Adolescentes y Jóvenes de Programa SENAME y/o Pueblos Originarios y/o Migrantes y/o Demencia (Digite CEROS si no tiene). ","")</f>
        <v/>
      </c>
      <c r="CG13" s="32">
        <f t="shared" ref="CG13:CK27" si="9">IF($C13&lt;AN13,1,0)</f>
        <v>0</v>
      </c>
      <c r="CH13" s="32">
        <f t="shared" si="9"/>
        <v>0</v>
      </c>
      <c r="CI13" s="32">
        <f t="shared" si="9"/>
        <v>0</v>
      </c>
      <c r="CJ13" s="32">
        <f t="shared" si="9"/>
        <v>0</v>
      </c>
      <c r="CK13" s="32">
        <f t="shared" si="9"/>
        <v>0</v>
      </c>
      <c r="CL13" s="32">
        <f t="shared" ref="CL13:CL27" si="10">IF(AND(C13&lt;&gt;0,OR(AN13="",AO13="",AP13="",AQ13="",AR13="")),1,0)</f>
        <v>0</v>
      </c>
    </row>
    <row r="14" spans="1:90" ht="16.350000000000001" customHeight="1" x14ac:dyDescent="0.2">
      <c r="A14" s="2610"/>
      <c r="B14" s="33" t="s">
        <v>34</v>
      </c>
      <c r="C14" s="34">
        <f t="shared" si="0"/>
        <v>30</v>
      </c>
      <c r="D14" s="35">
        <f t="shared" si="1"/>
        <v>13</v>
      </c>
      <c r="E14" s="36">
        <f t="shared" si="2"/>
        <v>17</v>
      </c>
      <c r="F14" s="37">
        <v>0</v>
      </c>
      <c r="G14" s="38">
        <v>0</v>
      </c>
      <c r="H14" s="37">
        <v>0</v>
      </c>
      <c r="I14" s="38">
        <v>2</v>
      </c>
      <c r="J14" s="37">
        <v>6</v>
      </c>
      <c r="K14" s="39">
        <v>4</v>
      </c>
      <c r="L14" s="37">
        <v>3</v>
      </c>
      <c r="M14" s="39">
        <v>7</v>
      </c>
      <c r="N14" s="37">
        <v>0</v>
      </c>
      <c r="O14" s="39">
        <v>0</v>
      </c>
      <c r="P14" s="37">
        <v>0</v>
      </c>
      <c r="Q14" s="39">
        <v>0</v>
      </c>
      <c r="R14" s="37">
        <v>1</v>
      </c>
      <c r="S14" s="39">
        <v>0</v>
      </c>
      <c r="T14" s="37">
        <v>1</v>
      </c>
      <c r="U14" s="39">
        <v>1</v>
      </c>
      <c r="V14" s="37">
        <v>1</v>
      </c>
      <c r="W14" s="39">
        <v>0</v>
      </c>
      <c r="X14" s="37">
        <v>0</v>
      </c>
      <c r="Y14" s="39">
        <v>0</v>
      </c>
      <c r="Z14" s="37">
        <v>0</v>
      </c>
      <c r="AA14" s="39">
        <v>0</v>
      </c>
      <c r="AB14" s="37">
        <v>0</v>
      </c>
      <c r="AC14" s="39">
        <v>3</v>
      </c>
      <c r="AD14" s="37">
        <v>1</v>
      </c>
      <c r="AE14" s="39">
        <v>0</v>
      </c>
      <c r="AF14" s="37">
        <v>0</v>
      </c>
      <c r="AG14" s="39">
        <v>0</v>
      </c>
      <c r="AH14" s="37">
        <v>0</v>
      </c>
      <c r="AI14" s="39">
        <v>0</v>
      </c>
      <c r="AJ14" s="37">
        <v>0</v>
      </c>
      <c r="AK14" s="39">
        <v>0</v>
      </c>
      <c r="AL14" s="40">
        <v>0</v>
      </c>
      <c r="AM14" s="41">
        <v>0</v>
      </c>
      <c r="AN14" s="38">
        <v>30</v>
      </c>
      <c r="AO14" s="38">
        <v>0</v>
      </c>
      <c r="AP14" s="38">
        <v>0</v>
      </c>
      <c r="AQ14" s="38">
        <v>0</v>
      </c>
      <c r="AR14" s="38">
        <v>0</v>
      </c>
      <c r="AS14" s="182" t="str">
        <f t="shared" si="3"/>
        <v/>
      </c>
      <c r="AT14" s="29"/>
      <c r="AU14" s="29"/>
      <c r="AV14" s="29"/>
      <c r="AW14" s="29"/>
      <c r="AX14" s="29"/>
      <c r="AY14" s="29"/>
      <c r="AZ14" s="29"/>
      <c r="BA14" s="29"/>
      <c r="BB14" s="17"/>
      <c r="BC14" s="17"/>
      <c r="BD14" s="17"/>
      <c r="CA14" s="30" t="str">
        <f t="shared" si="4"/>
        <v/>
      </c>
      <c r="CB14" s="31" t="str">
        <f t="shared" si="5"/>
        <v/>
      </c>
      <c r="CC14" s="31" t="str">
        <f t="shared" ref="CC14:CC27" si="11">IF(CI14=1,"* El total de personas pertenecientes a Pueblos Originarios NO DEBE ser mayor que el Total. ","")</f>
        <v/>
      </c>
      <c r="CD14" s="31" t="str">
        <f t="shared" si="6"/>
        <v/>
      </c>
      <c r="CE14" s="31" t="str">
        <f t="shared" si="7"/>
        <v/>
      </c>
      <c r="CF14" s="30" t="str">
        <f t="shared" si="8"/>
        <v/>
      </c>
      <c r="CG14" s="32">
        <f t="shared" si="9"/>
        <v>0</v>
      </c>
      <c r="CH14" s="32">
        <f t="shared" si="9"/>
        <v>0</v>
      </c>
      <c r="CI14" s="32">
        <f t="shared" si="9"/>
        <v>0</v>
      </c>
      <c r="CJ14" s="32">
        <f t="shared" si="9"/>
        <v>0</v>
      </c>
      <c r="CK14" s="32">
        <f t="shared" si="9"/>
        <v>0</v>
      </c>
      <c r="CL14" s="32">
        <f t="shared" si="10"/>
        <v>0</v>
      </c>
    </row>
    <row r="15" spans="1:90" ht="16.350000000000001" customHeight="1" x14ac:dyDescent="0.2">
      <c r="A15" s="2610"/>
      <c r="B15" s="33" t="s">
        <v>35</v>
      </c>
      <c r="C15" s="34">
        <f t="shared" si="0"/>
        <v>35</v>
      </c>
      <c r="D15" s="35">
        <f t="shared" si="1"/>
        <v>21</v>
      </c>
      <c r="E15" s="36">
        <f t="shared" si="2"/>
        <v>14</v>
      </c>
      <c r="F15" s="37">
        <v>0</v>
      </c>
      <c r="G15" s="38">
        <v>0</v>
      </c>
      <c r="H15" s="37">
        <v>0</v>
      </c>
      <c r="I15" s="38">
        <v>0</v>
      </c>
      <c r="J15" s="37">
        <v>0</v>
      </c>
      <c r="K15" s="39">
        <v>0</v>
      </c>
      <c r="L15" s="37">
        <v>0</v>
      </c>
      <c r="M15" s="39">
        <v>0</v>
      </c>
      <c r="N15" s="37">
        <v>0</v>
      </c>
      <c r="O15" s="39">
        <v>1</v>
      </c>
      <c r="P15" s="37">
        <v>4</v>
      </c>
      <c r="Q15" s="39">
        <v>1</v>
      </c>
      <c r="R15" s="37">
        <v>3</v>
      </c>
      <c r="S15" s="39">
        <v>0</v>
      </c>
      <c r="T15" s="37">
        <v>4</v>
      </c>
      <c r="U15" s="39">
        <v>0</v>
      </c>
      <c r="V15" s="37">
        <v>2</v>
      </c>
      <c r="W15" s="39">
        <v>1</v>
      </c>
      <c r="X15" s="37">
        <v>4</v>
      </c>
      <c r="Y15" s="39">
        <v>3</v>
      </c>
      <c r="Z15" s="37">
        <v>1</v>
      </c>
      <c r="AA15" s="39">
        <v>3</v>
      </c>
      <c r="AB15" s="37">
        <v>1</v>
      </c>
      <c r="AC15" s="39">
        <v>2</v>
      </c>
      <c r="AD15" s="37">
        <v>0</v>
      </c>
      <c r="AE15" s="39">
        <v>3</v>
      </c>
      <c r="AF15" s="37">
        <v>1</v>
      </c>
      <c r="AG15" s="39">
        <v>0</v>
      </c>
      <c r="AH15" s="37">
        <v>1</v>
      </c>
      <c r="AI15" s="39">
        <v>0</v>
      </c>
      <c r="AJ15" s="37">
        <v>0</v>
      </c>
      <c r="AK15" s="39">
        <v>0</v>
      </c>
      <c r="AL15" s="40">
        <v>0</v>
      </c>
      <c r="AM15" s="41">
        <v>0</v>
      </c>
      <c r="AN15" s="38">
        <v>35</v>
      </c>
      <c r="AO15" s="38">
        <v>0</v>
      </c>
      <c r="AP15" s="38">
        <v>0</v>
      </c>
      <c r="AQ15" s="38">
        <v>0</v>
      </c>
      <c r="AR15" s="38">
        <v>0</v>
      </c>
      <c r="AS15" s="182" t="str">
        <f t="shared" si="3"/>
        <v/>
      </c>
      <c r="AT15" s="29"/>
      <c r="AU15" s="29"/>
      <c r="AV15" s="29"/>
      <c r="AW15" s="29"/>
      <c r="AX15" s="29"/>
      <c r="AY15" s="29"/>
      <c r="AZ15" s="29"/>
      <c r="BA15" s="29"/>
      <c r="BB15" s="17"/>
      <c r="BC15" s="17"/>
      <c r="BD15" s="17"/>
      <c r="CA15" s="30" t="str">
        <f t="shared" si="4"/>
        <v/>
      </c>
      <c r="CB15" s="31" t="str">
        <f t="shared" si="5"/>
        <v/>
      </c>
      <c r="CC15" s="31" t="str">
        <f t="shared" si="11"/>
        <v/>
      </c>
      <c r="CD15" s="31" t="str">
        <f t="shared" si="6"/>
        <v/>
      </c>
      <c r="CE15" s="31" t="str">
        <f t="shared" si="7"/>
        <v/>
      </c>
      <c r="CF15" s="30" t="str">
        <f t="shared" si="8"/>
        <v/>
      </c>
      <c r="CG15" s="32">
        <f t="shared" si="9"/>
        <v>0</v>
      </c>
      <c r="CH15" s="32">
        <f t="shared" si="9"/>
        <v>0</v>
      </c>
      <c r="CI15" s="32">
        <f t="shared" si="9"/>
        <v>0</v>
      </c>
      <c r="CJ15" s="32">
        <f t="shared" si="9"/>
        <v>0</v>
      </c>
      <c r="CK15" s="32">
        <f t="shared" si="9"/>
        <v>0</v>
      </c>
      <c r="CL15" s="32">
        <f t="shared" si="10"/>
        <v>0</v>
      </c>
    </row>
    <row r="16" spans="1:90" ht="16.350000000000001" customHeight="1" x14ac:dyDescent="0.2">
      <c r="A16" s="2610"/>
      <c r="B16" s="33" t="s">
        <v>36</v>
      </c>
      <c r="C16" s="34">
        <f t="shared" si="0"/>
        <v>0</v>
      </c>
      <c r="D16" s="35">
        <f t="shared" si="1"/>
        <v>0</v>
      </c>
      <c r="E16" s="36">
        <f t="shared" si="2"/>
        <v>0</v>
      </c>
      <c r="F16" s="37"/>
      <c r="G16" s="38"/>
      <c r="H16" s="37"/>
      <c r="I16" s="38"/>
      <c r="J16" s="37"/>
      <c r="K16" s="39"/>
      <c r="L16" s="37"/>
      <c r="M16" s="39"/>
      <c r="N16" s="37"/>
      <c r="O16" s="39"/>
      <c r="P16" s="37"/>
      <c r="Q16" s="39"/>
      <c r="R16" s="37"/>
      <c r="S16" s="39"/>
      <c r="T16" s="37"/>
      <c r="U16" s="39"/>
      <c r="V16" s="37"/>
      <c r="W16" s="39"/>
      <c r="X16" s="37"/>
      <c r="Y16" s="39"/>
      <c r="Z16" s="37"/>
      <c r="AA16" s="39"/>
      <c r="AB16" s="37"/>
      <c r="AC16" s="39"/>
      <c r="AD16" s="37"/>
      <c r="AE16" s="39"/>
      <c r="AF16" s="37"/>
      <c r="AG16" s="39"/>
      <c r="AH16" s="37"/>
      <c r="AI16" s="39"/>
      <c r="AJ16" s="37"/>
      <c r="AK16" s="39"/>
      <c r="AL16" s="40"/>
      <c r="AM16" s="41"/>
      <c r="AN16" s="38"/>
      <c r="AO16" s="38"/>
      <c r="AP16" s="38"/>
      <c r="AQ16" s="38"/>
      <c r="AR16" s="38"/>
      <c r="AS16" s="182" t="str">
        <f t="shared" si="3"/>
        <v/>
      </c>
      <c r="AT16" s="29"/>
      <c r="AU16" s="29"/>
      <c r="AV16" s="29"/>
      <c r="AW16" s="29"/>
      <c r="AX16" s="29"/>
      <c r="AY16" s="29"/>
      <c r="AZ16" s="29"/>
      <c r="BA16" s="29"/>
      <c r="BB16" s="17"/>
      <c r="BC16" s="17"/>
      <c r="BD16" s="17"/>
      <c r="CA16" s="30" t="str">
        <f t="shared" si="4"/>
        <v/>
      </c>
      <c r="CB16" s="31" t="str">
        <f t="shared" si="5"/>
        <v/>
      </c>
      <c r="CC16" s="31" t="str">
        <f t="shared" si="11"/>
        <v/>
      </c>
      <c r="CD16" s="31" t="str">
        <f t="shared" si="6"/>
        <v/>
      </c>
      <c r="CE16" s="31" t="str">
        <f t="shared" si="7"/>
        <v/>
      </c>
      <c r="CF16" s="30" t="str">
        <f t="shared" si="8"/>
        <v/>
      </c>
      <c r="CG16" s="32">
        <f t="shared" si="9"/>
        <v>0</v>
      </c>
      <c r="CH16" s="32">
        <f t="shared" si="9"/>
        <v>0</v>
      </c>
      <c r="CI16" s="32">
        <f t="shared" si="9"/>
        <v>0</v>
      </c>
      <c r="CJ16" s="32">
        <f t="shared" si="9"/>
        <v>0</v>
      </c>
      <c r="CK16" s="32">
        <f t="shared" si="9"/>
        <v>0</v>
      </c>
      <c r="CL16" s="32">
        <f t="shared" si="10"/>
        <v>0</v>
      </c>
    </row>
    <row r="17" spans="1:90" ht="16.350000000000001" customHeight="1" x14ac:dyDescent="0.2">
      <c r="A17" s="2610"/>
      <c r="B17" s="33" t="s">
        <v>37</v>
      </c>
      <c r="C17" s="34">
        <f t="shared" si="0"/>
        <v>84</v>
      </c>
      <c r="D17" s="35">
        <f t="shared" si="1"/>
        <v>40</v>
      </c>
      <c r="E17" s="36">
        <f t="shared" si="2"/>
        <v>44</v>
      </c>
      <c r="F17" s="37">
        <v>0</v>
      </c>
      <c r="G17" s="38">
        <v>0</v>
      </c>
      <c r="H17" s="37">
        <v>1</v>
      </c>
      <c r="I17" s="38">
        <v>1</v>
      </c>
      <c r="J17" s="37">
        <v>0</v>
      </c>
      <c r="K17" s="39">
        <v>3</v>
      </c>
      <c r="L17" s="37">
        <v>1</v>
      </c>
      <c r="M17" s="39">
        <v>8</v>
      </c>
      <c r="N17" s="37">
        <v>1</v>
      </c>
      <c r="O17" s="39">
        <v>3</v>
      </c>
      <c r="P17" s="37">
        <v>6</v>
      </c>
      <c r="Q17" s="39">
        <v>5</v>
      </c>
      <c r="R17" s="37">
        <v>5</v>
      </c>
      <c r="S17" s="39">
        <v>0</v>
      </c>
      <c r="T17" s="37">
        <v>5</v>
      </c>
      <c r="U17" s="39">
        <v>5</v>
      </c>
      <c r="V17" s="37">
        <v>4</v>
      </c>
      <c r="W17" s="39">
        <v>2</v>
      </c>
      <c r="X17" s="37">
        <v>5</v>
      </c>
      <c r="Y17" s="39">
        <v>8</v>
      </c>
      <c r="Z17" s="37">
        <v>2</v>
      </c>
      <c r="AA17" s="39">
        <v>1</v>
      </c>
      <c r="AB17" s="37">
        <v>3</v>
      </c>
      <c r="AC17" s="39">
        <v>4</v>
      </c>
      <c r="AD17" s="37">
        <v>4</v>
      </c>
      <c r="AE17" s="39">
        <v>0</v>
      </c>
      <c r="AF17" s="37">
        <v>0</v>
      </c>
      <c r="AG17" s="39">
        <v>2</v>
      </c>
      <c r="AH17" s="37">
        <v>3</v>
      </c>
      <c r="AI17" s="39">
        <v>0</v>
      </c>
      <c r="AJ17" s="37">
        <v>0</v>
      </c>
      <c r="AK17" s="39">
        <v>2</v>
      </c>
      <c r="AL17" s="40">
        <v>0</v>
      </c>
      <c r="AM17" s="41">
        <v>0</v>
      </c>
      <c r="AN17" s="38">
        <v>84</v>
      </c>
      <c r="AO17" s="38">
        <v>0</v>
      </c>
      <c r="AP17" s="38">
        <v>0</v>
      </c>
      <c r="AQ17" s="38">
        <v>0</v>
      </c>
      <c r="AR17" s="38">
        <v>0</v>
      </c>
      <c r="AS17" s="182" t="str">
        <f t="shared" si="3"/>
        <v/>
      </c>
      <c r="AT17" s="29"/>
      <c r="AU17" s="29"/>
      <c r="AV17" s="29"/>
      <c r="AW17" s="29"/>
      <c r="AX17" s="29"/>
      <c r="AY17" s="29"/>
      <c r="AZ17" s="29"/>
      <c r="BA17" s="29"/>
      <c r="BB17" s="17"/>
      <c r="BC17" s="17"/>
      <c r="BD17" s="17"/>
      <c r="CA17" s="30" t="str">
        <f t="shared" si="4"/>
        <v/>
      </c>
      <c r="CB17" s="31" t="str">
        <f t="shared" si="5"/>
        <v/>
      </c>
      <c r="CC17" s="31" t="str">
        <f t="shared" si="11"/>
        <v/>
      </c>
      <c r="CD17" s="31" t="str">
        <f t="shared" si="6"/>
        <v/>
      </c>
      <c r="CE17" s="31" t="str">
        <f t="shared" si="7"/>
        <v/>
      </c>
      <c r="CF17" s="30" t="str">
        <f t="shared" si="8"/>
        <v/>
      </c>
      <c r="CG17" s="32">
        <f t="shared" si="9"/>
        <v>0</v>
      </c>
      <c r="CH17" s="32">
        <f t="shared" si="9"/>
        <v>0</v>
      </c>
      <c r="CI17" s="32">
        <f t="shared" si="9"/>
        <v>0</v>
      </c>
      <c r="CJ17" s="32">
        <f t="shared" si="9"/>
        <v>0</v>
      </c>
      <c r="CK17" s="32">
        <f t="shared" si="9"/>
        <v>0</v>
      </c>
      <c r="CL17" s="32">
        <f t="shared" si="10"/>
        <v>0</v>
      </c>
    </row>
    <row r="18" spans="1:90" ht="16.350000000000001" customHeight="1" x14ac:dyDescent="0.2">
      <c r="A18" s="2610"/>
      <c r="B18" s="33" t="s">
        <v>38</v>
      </c>
      <c r="C18" s="34">
        <f t="shared" si="0"/>
        <v>0</v>
      </c>
      <c r="D18" s="35">
        <f t="shared" si="1"/>
        <v>0</v>
      </c>
      <c r="E18" s="36">
        <f t="shared" si="2"/>
        <v>0</v>
      </c>
      <c r="F18" s="37"/>
      <c r="G18" s="38"/>
      <c r="H18" s="37"/>
      <c r="I18" s="38"/>
      <c r="J18" s="37"/>
      <c r="K18" s="39"/>
      <c r="L18" s="37"/>
      <c r="M18" s="39"/>
      <c r="N18" s="37"/>
      <c r="O18" s="39"/>
      <c r="P18" s="37"/>
      <c r="Q18" s="39"/>
      <c r="R18" s="37"/>
      <c r="S18" s="39"/>
      <c r="T18" s="37"/>
      <c r="U18" s="39"/>
      <c r="V18" s="37"/>
      <c r="W18" s="39"/>
      <c r="X18" s="37"/>
      <c r="Y18" s="39"/>
      <c r="Z18" s="37"/>
      <c r="AA18" s="39"/>
      <c r="AB18" s="37"/>
      <c r="AC18" s="39"/>
      <c r="AD18" s="37"/>
      <c r="AE18" s="39"/>
      <c r="AF18" s="37"/>
      <c r="AG18" s="39"/>
      <c r="AH18" s="37"/>
      <c r="AI18" s="39"/>
      <c r="AJ18" s="37"/>
      <c r="AK18" s="39"/>
      <c r="AL18" s="40"/>
      <c r="AM18" s="41"/>
      <c r="AN18" s="38"/>
      <c r="AO18" s="38"/>
      <c r="AP18" s="38"/>
      <c r="AQ18" s="38"/>
      <c r="AR18" s="38"/>
      <c r="AS18" s="182" t="str">
        <f t="shared" si="3"/>
        <v/>
      </c>
      <c r="AT18" s="29"/>
      <c r="AU18" s="29"/>
      <c r="AV18" s="29"/>
      <c r="AW18" s="29"/>
      <c r="AX18" s="29"/>
      <c r="AY18" s="29"/>
      <c r="AZ18" s="29"/>
      <c r="BA18" s="29"/>
      <c r="BB18" s="17"/>
      <c r="BC18" s="17"/>
      <c r="BD18" s="17"/>
      <c r="CA18" s="30" t="str">
        <f t="shared" si="4"/>
        <v/>
      </c>
      <c r="CB18" s="31" t="str">
        <f t="shared" si="5"/>
        <v/>
      </c>
      <c r="CC18" s="31" t="str">
        <f t="shared" si="11"/>
        <v/>
      </c>
      <c r="CD18" s="31" t="str">
        <f t="shared" si="6"/>
        <v/>
      </c>
      <c r="CE18" s="31" t="str">
        <f t="shared" si="7"/>
        <v/>
      </c>
      <c r="CF18" s="30" t="str">
        <f t="shared" si="8"/>
        <v/>
      </c>
      <c r="CG18" s="32">
        <f t="shared" si="9"/>
        <v>0</v>
      </c>
      <c r="CH18" s="32">
        <f t="shared" si="9"/>
        <v>0</v>
      </c>
      <c r="CI18" s="32">
        <f t="shared" si="9"/>
        <v>0</v>
      </c>
      <c r="CJ18" s="32">
        <f t="shared" si="9"/>
        <v>0</v>
      </c>
      <c r="CK18" s="32">
        <f t="shared" si="9"/>
        <v>0</v>
      </c>
      <c r="CL18" s="32">
        <f t="shared" si="10"/>
        <v>0</v>
      </c>
    </row>
    <row r="19" spans="1:90" ht="16.350000000000001" customHeight="1" x14ac:dyDescent="0.2">
      <c r="A19" s="2610"/>
      <c r="B19" s="33" t="s">
        <v>39</v>
      </c>
      <c r="C19" s="42">
        <f t="shared" si="0"/>
        <v>28</v>
      </c>
      <c r="D19" s="43">
        <f t="shared" si="1"/>
        <v>20</v>
      </c>
      <c r="E19" s="44">
        <f t="shared" si="2"/>
        <v>8</v>
      </c>
      <c r="F19" s="45">
        <v>3</v>
      </c>
      <c r="G19" s="46">
        <v>1</v>
      </c>
      <c r="H19" s="45">
        <v>1</v>
      </c>
      <c r="I19" s="46">
        <v>1</v>
      </c>
      <c r="J19" s="45">
        <v>12</v>
      </c>
      <c r="K19" s="47">
        <v>4</v>
      </c>
      <c r="L19" s="45">
        <v>2</v>
      </c>
      <c r="M19" s="47">
        <v>2</v>
      </c>
      <c r="N19" s="45">
        <v>2</v>
      </c>
      <c r="O19" s="47">
        <v>0</v>
      </c>
      <c r="P19" s="45">
        <v>0</v>
      </c>
      <c r="Q19" s="47">
        <v>0</v>
      </c>
      <c r="R19" s="45">
        <v>0</v>
      </c>
      <c r="S19" s="47">
        <v>0</v>
      </c>
      <c r="T19" s="45">
        <v>0</v>
      </c>
      <c r="U19" s="47">
        <v>0</v>
      </c>
      <c r="V19" s="45">
        <v>0</v>
      </c>
      <c r="W19" s="47">
        <v>0</v>
      </c>
      <c r="X19" s="45">
        <v>0</v>
      </c>
      <c r="Y19" s="47">
        <v>0</v>
      </c>
      <c r="Z19" s="45">
        <v>0</v>
      </c>
      <c r="AA19" s="47">
        <v>0</v>
      </c>
      <c r="AB19" s="45">
        <v>0</v>
      </c>
      <c r="AC19" s="47">
        <v>0</v>
      </c>
      <c r="AD19" s="45">
        <v>0</v>
      </c>
      <c r="AE19" s="47">
        <v>0</v>
      </c>
      <c r="AF19" s="45">
        <v>0</v>
      </c>
      <c r="AG19" s="47">
        <v>0</v>
      </c>
      <c r="AH19" s="45">
        <v>0</v>
      </c>
      <c r="AI19" s="47">
        <v>0</v>
      </c>
      <c r="AJ19" s="45">
        <v>0</v>
      </c>
      <c r="AK19" s="47">
        <v>0</v>
      </c>
      <c r="AL19" s="48">
        <v>0</v>
      </c>
      <c r="AM19" s="49">
        <v>0</v>
      </c>
      <c r="AN19" s="46">
        <v>28</v>
      </c>
      <c r="AO19" s="46">
        <v>0</v>
      </c>
      <c r="AP19" s="46">
        <v>0</v>
      </c>
      <c r="AQ19" s="46">
        <v>0</v>
      </c>
      <c r="AR19" s="46">
        <v>0</v>
      </c>
      <c r="AS19" s="182" t="str">
        <f t="shared" si="3"/>
        <v/>
      </c>
      <c r="AT19" s="29"/>
      <c r="AU19" s="29"/>
      <c r="AV19" s="29"/>
      <c r="AW19" s="29"/>
      <c r="AX19" s="29"/>
      <c r="AY19" s="29"/>
      <c r="AZ19" s="29"/>
      <c r="BA19" s="29"/>
      <c r="BB19" s="17"/>
      <c r="BC19" s="17"/>
      <c r="BD19" s="17"/>
      <c r="CA19" s="30" t="str">
        <f t="shared" si="4"/>
        <v/>
      </c>
      <c r="CB19" s="31" t="str">
        <f t="shared" si="5"/>
        <v/>
      </c>
      <c r="CC19" s="31" t="str">
        <f t="shared" si="11"/>
        <v/>
      </c>
      <c r="CD19" s="31" t="str">
        <f t="shared" si="6"/>
        <v/>
      </c>
      <c r="CE19" s="31" t="str">
        <f t="shared" si="7"/>
        <v/>
      </c>
      <c r="CF19" s="30" t="str">
        <f t="shared" si="8"/>
        <v/>
      </c>
      <c r="CG19" s="32">
        <f t="shared" si="9"/>
        <v>0</v>
      </c>
      <c r="CH19" s="32">
        <f t="shared" si="9"/>
        <v>0</v>
      </c>
      <c r="CI19" s="32">
        <f t="shared" si="9"/>
        <v>0</v>
      </c>
      <c r="CJ19" s="32">
        <f t="shared" si="9"/>
        <v>0</v>
      </c>
      <c r="CK19" s="32">
        <f t="shared" si="9"/>
        <v>0</v>
      </c>
      <c r="CL19" s="32">
        <f t="shared" si="10"/>
        <v>0</v>
      </c>
    </row>
    <row r="20" spans="1:90" ht="25.35" customHeight="1" x14ac:dyDescent="0.2">
      <c r="A20" s="2610"/>
      <c r="B20" s="33" t="s">
        <v>40</v>
      </c>
      <c r="C20" s="42">
        <f t="shared" si="0"/>
        <v>0</v>
      </c>
      <c r="D20" s="43">
        <f t="shared" si="1"/>
        <v>0</v>
      </c>
      <c r="E20" s="44">
        <f t="shared" si="2"/>
        <v>0</v>
      </c>
      <c r="F20" s="45"/>
      <c r="G20" s="46"/>
      <c r="H20" s="45"/>
      <c r="I20" s="46"/>
      <c r="J20" s="45"/>
      <c r="K20" s="47"/>
      <c r="L20" s="45"/>
      <c r="M20" s="47"/>
      <c r="N20" s="45"/>
      <c r="O20" s="47"/>
      <c r="P20" s="45"/>
      <c r="Q20" s="47"/>
      <c r="R20" s="45"/>
      <c r="S20" s="47"/>
      <c r="T20" s="45"/>
      <c r="U20" s="47"/>
      <c r="V20" s="45"/>
      <c r="W20" s="47"/>
      <c r="X20" s="45"/>
      <c r="Y20" s="47"/>
      <c r="Z20" s="45"/>
      <c r="AA20" s="47"/>
      <c r="AB20" s="45"/>
      <c r="AC20" s="47"/>
      <c r="AD20" s="45"/>
      <c r="AE20" s="47"/>
      <c r="AF20" s="45"/>
      <c r="AG20" s="47"/>
      <c r="AH20" s="45"/>
      <c r="AI20" s="47"/>
      <c r="AJ20" s="45"/>
      <c r="AK20" s="47"/>
      <c r="AL20" s="48"/>
      <c r="AM20" s="49"/>
      <c r="AN20" s="46"/>
      <c r="AO20" s="46"/>
      <c r="AP20" s="46"/>
      <c r="AQ20" s="46"/>
      <c r="AR20" s="46"/>
      <c r="AS20" s="182" t="str">
        <f t="shared" si="3"/>
        <v/>
      </c>
      <c r="AT20" s="29"/>
      <c r="AU20" s="29"/>
      <c r="AV20" s="29"/>
      <c r="AW20" s="29"/>
      <c r="AX20" s="29"/>
      <c r="AY20" s="29"/>
      <c r="AZ20" s="29"/>
      <c r="BA20" s="29"/>
      <c r="BB20" s="17"/>
      <c r="BC20" s="17"/>
      <c r="BD20" s="17"/>
      <c r="CA20" s="30" t="str">
        <f t="shared" si="4"/>
        <v/>
      </c>
      <c r="CB20" s="31" t="str">
        <f t="shared" si="5"/>
        <v/>
      </c>
      <c r="CC20" s="31" t="str">
        <f t="shared" si="11"/>
        <v/>
      </c>
      <c r="CD20" s="31" t="str">
        <f t="shared" si="6"/>
        <v/>
      </c>
      <c r="CE20" s="31" t="str">
        <f t="shared" si="7"/>
        <v/>
      </c>
      <c r="CF20" s="30" t="str">
        <f t="shared" si="8"/>
        <v/>
      </c>
      <c r="CG20" s="32">
        <f t="shared" si="9"/>
        <v>0</v>
      </c>
      <c r="CH20" s="32">
        <f t="shared" si="9"/>
        <v>0</v>
      </c>
      <c r="CI20" s="32">
        <f t="shared" si="9"/>
        <v>0</v>
      </c>
      <c r="CJ20" s="32">
        <f t="shared" si="9"/>
        <v>0</v>
      </c>
      <c r="CK20" s="32">
        <f t="shared" si="9"/>
        <v>0</v>
      </c>
      <c r="CL20" s="32">
        <f t="shared" si="10"/>
        <v>0</v>
      </c>
    </row>
    <row r="21" spans="1:90" ht="16.350000000000001" customHeight="1" x14ac:dyDescent="0.2">
      <c r="A21" s="2610"/>
      <c r="B21" s="33" t="s">
        <v>41</v>
      </c>
      <c r="C21" s="42">
        <f t="shared" si="0"/>
        <v>0</v>
      </c>
      <c r="D21" s="43">
        <f t="shared" si="1"/>
        <v>0</v>
      </c>
      <c r="E21" s="44">
        <f t="shared" si="2"/>
        <v>0</v>
      </c>
      <c r="F21" s="45"/>
      <c r="G21" s="46"/>
      <c r="H21" s="45"/>
      <c r="I21" s="46"/>
      <c r="J21" s="45"/>
      <c r="K21" s="47"/>
      <c r="L21" s="45"/>
      <c r="M21" s="47"/>
      <c r="N21" s="45"/>
      <c r="O21" s="47"/>
      <c r="P21" s="45"/>
      <c r="Q21" s="47"/>
      <c r="R21" s="45"/>
      <c r="S21" s="47"/>
      <c r="T21" s="45"/>
      <c r="U21" s="47"/>
      <c r="V21" s="45"/>
      <c r="W21" s="47"/>
      <c r="X21" s="45"/>
      <c r="Y21" s="47"/>
      <c r="Z21" s="45"/>
      <c r="AA21" s="47"/>
      <c r="AB21" s="45"/>
      <c r="AC21" s="47"/>
      <c r="AD21" s="45"/>
      <c r="AE21" s="47"/>
      <c r="AF21" s="45"/>
      <c r="AG21" s="47"/>
      <c r="AH21" s="45"/>
      <c r="AI21" s="47"/>
      <c r="AJ21" s="45"/>
      <c r="AK21" s="47"/>
      <c r="AL21" s="48"/>
      <c r="AM21" s="49"/>
      <c r="AN21" s="46"/>
      <c r="AO21" s="46"/>
      <c r="AP21" s="46"/>
      <c r="AQ21" s="46"/>
      <c r="AR21" s="46"/>
      <c r="AS21" s="182" t="str">
        <f t="shared" si="3"/>
        <v/>
      </c>
      <c r="AT21" s="29"/>
      <c r="AU21" s="29"/>
      <c r="AV21" s="29"/>
      <c r="AW21" s="29"/>
      <c r="AX21" s="29"/>
      <c r="AY21" s="29"/>
      <c r="AZ21" s="29"/>
      <c r="BA21" s="29"/>
      <c r="BB21" s="17"/>
      <c r="BC21" s="17"/>
      <c r="BD21" s="17"/>
      <c r="CA21" s="30" t="str">
        <f t="shared" si="4"/>
        <v/>
      </c>
      <c r="CB21" s="31" t="str">
        <f t="shared" si="5"/>
        <v/>
      </c>
      <c r="CC21" s="31" t="str">
        <f t="shared" si="11"/>
        <v/>
      </c>
      <c r="CD21" s="31" t="str">
        <f t="shared" si="6"/>
        <v/>
      </c>
      <c r="CE21" s="31" t="str">
        <f t="shared" si="7"/>
        <v/>
      </c>
      <c r="CF21" s="30" t="str">
        <f t="shared" si="8"/>
        <v/>
      </c>
      <c r="CG21" s="32">
        <f t="shared" si="9"/>
        <v>0</v>
      </c>
      <c r="CH21" s="32">
        <f t="shared" si="9"/>
        <v>0</v>
      </c>
      <c r="CI21" s="32">
        <f t="shared" si="9"/>
        <v>0</v>
      </c>
      <c r="CJ21" s="32">
        <f t="shared" si="9"/>
        <v>0</v>
      </c>
      <c r="CK21" s="32">
        <f t="shared" si="9"/>
        <v>0</v>
      </c>
      <c r="CL21" s="32">
        <f t="shared" si="10"/>
        <v>0</v>
      </c>
    </row>
    <row r="22" spans="1:90" ht="36" customHeight="1" x14ac:dyDescent="0.2">
      <c r="A22" s="2610"/>
      <c r="B22" s="33" t="s">
        <v>42</v>
      </c>
      <c r="C22" s="42">
        <f t="shared" si="0"/>
        <v>0</v>
      </c>
      <c r="D22" s="50">
        <f t="shared" si="1"/>
        <v>0</v>
      </c>
      <c r="E22" s="44">
        <f t="shared" si="2"/>
        <v>0</v>
      </c>
      <c r="F22" s="45"/>
      <c r="G22" s="46"/>
      <c r="H22" s="45"/>
      <c r="I22" s="46"/>
      <c r="J22" s="45"/>
      <c r="K22" s="47"/>
      <c r="L22" s="45"/>
      <c r="M22" s="47"/>
      <c r="N22" s="45"/>
      <c r="O22" s="47"/>
      <c r="P22" s="45"/>
      <c r="Q22" s="47"/>
      <c r="R22" s="45"/>
      <c r="S22" s="47"/>
      <c r="T22" s="45"/>
      <c r="U22" s="47"/>
      <c r="V22" s="45"/>
      <c r="W22" s="47"/>
      <c r="X22" s="45"/>
      <c r="Y22" s="47"/>
      <c r="Z22" s="45"/>
      <c r="AA22" s="47"/>
      <c r="AB22" s="45"/>
      <c r="AC22" s="47"/>
      <c r="AD22" s="45"/>
      <c r="AE22" s="47"/>
      <c r="AF22" s="45"/>
      <c r="AG22" s="47"/>
      <c r="AH22" s="45"/>
      <c r="AI22" s="47"/>
      <c r="AJ22" s="45"/>
      <c r="AK22" s="47"/>
      <c r="AL22" s="48"/>
      <c r="AM22" s="49"/>
      <c r="AN22" s="46"/>
      <c r="AO22" s="46"/>
      <c r="AP22" s="46"/>
      <c r="AQ22" s="46"/>
      <c r="AR22" s="46"/>
      <c r="AS22" s="182" t="str">
        <f t="shared" si="3"/>
        <v/>
      </c>
      <c r="AT22" s="29"/>
      <c r="AU22" s="29"/>
      <c r="AV22" s="29"/>
      <c r="AW22" s="29"/>
      <c r="AX22" s="29"/>
      <c r="AY22" s="29"/>
      <c r="AZ22" s="29"/>
      <c r="BA22" s="29"/>
      <c r="BB22" s="17"/>
      <c r="BC22" s="17"/>
      <c r="BD22" s="17"/>
      <c r="CA22" s="30" t="str">
        <f t="shared" si="4"/>
        <v/>
      </c>
      <c r="CB22" s="31" t="str">
        <f t="shared" si="5"/>
        <v/>
      </c>
      <c r="CC22" s="31" t="str">
        <f t="shared" si="11"/>
        <v/>
      </c>
      <c r="CD22" s="31" t="str">
        <f t="shared" si="6"/>
        <v/>
      </c>
      <c r="CE22" s="31" t="str">
        <f t="shared" si="7"/>
        <v/>
      </c>
      <c r="CF22" s="30" t="str">
        <f t="shared" si="8"/>
        <v/>
      </c>
      <c r="CG22" s="32">
        <f t="shared" si="9"/>
        <v>0</v>
      </c>
      <c r="CH22" s="32">
        <f t="shared" si="9"/>
        <v>0</v>
      </c>
      <c r="CI22" s="32">
        <f t="shared" si="9"/>
        <v>0</v>
      </c>
      <c r="CJ22" s="32">
        <f t="shared" si="9"/>
        <v>0</v>
      </c>
      <c r="CK22" s="32">
        <f t="shared" si="9"/>
        <v>0</v>
      </c>
      <c r="CL22" s="32">
        <f t="shared" si="10"/>
        <v>0</v>
      </c>
    </row>
    <row r="23" spans="1:90" ht="16.350000000000001" customHeight="1" x14ac:dyDescent="0.2">
      <c r="A23" s="2611"/>
      <c r="B23" s="2166" t="s">
        <v>43</v>
      </c>
      <c r="C23" s="2167">
        <f t="shared" si="0"/>
        <v>177</v>
      </c>
      <c r="D23" s="2168">
        <f t="shared" si="1"/>
        <v>94</v>
      </c>
      <c r="E23" s="2142">
        <f t="shared" si="2"/>
        <v>83</v>
      </c>
      <c r="F23" s="2169">
        <f>SUM(F13:F22)</f>
        <v>3</v>
      </c>
      <c r="G23" s="2170">
        <f t="shared" ref="G23:AR23" si="12">SUM(G13:G22)</f>
        <v>1</v>
      </c>
      <c r="H23" s="2169">
        <f t="shared" si="12"/>
        <v>2</v>
      </c>
      <c r="I23" s="2170">
        <f t="shared" si="12"/>
        <v>4</v>
      </c>
      <c r="J23" s="2169">
        <f t="shared" si="12"/>
        <v>18</v>
      </c>
      <c r="K23" s="2171">
        <f t="shared" si="12"/>
        <v>11</v>
      </c>
      <c r="L23" s="2169">
        <f t="shared" si="12"/>
        <v>6</v>
      </c>
      <c r="M23" s="2171">
        <f t="shared" si="12"/>
        <v>17</v>
      </c>
      <c r="N23" s="2169">
        <f t="shared" si="12"/>
        <v>3</v>
      </c>
      <c r="O23" s="2171">
        <f t="shared" si="12"/>
        <v>4</v>
      </c>
      <c r="P23" s="2169">
        <f t="shared" si="12"/>
        <v>10</v>
      </c>
      <c r="Q23" s="2171">
        <f t="shared" si="12"/>
        <v>6</v>
      </c>
      <c r="R23" s="2169">
        <f t="shared" si="12"/>
        <v>9</v>
      </c>
      <c r="S23" s="2171">
        <f t="shared" si="12"/>
        <v>0</v>
      </c>
      <c r="T23" s="2169">
        <f t="shared" si="12"/>
        <v>10</v>
      </c>
      <c r="U23" s="2171">
        <f t="shared" si="12"/>
        <v>6</v>
      </c>
      <c r="V23" s="2169">
        <f t="shared" si="12"/>
        <v>7</v>
      </c>
      <c r="W23" s="2171">
        <f t="shared" si="12"/>
        <v>3</v>
      </c>
      <c r="X23" s="2169">
        <f t="shared" si="12"/>
        <v>9</v>
      </c>
      <c r="Y23" s="2171">
        <f t="shared" si="12"/>
        <v>11</v>
      </c>
      <c r="Z23" s="2169">
        <f t="shared" si="12"/>
        <v>3</v>
      </c>
      <c r="AA23" s="2171">
        <f t="shared" si="12"/>
        <v>4</v>
      </c>
      <c r="AB23" s="2169">
        <f t="shared" si="12"/>
        <v>4</v>
      </c>
      <c r="AC23" s="2171">
        <f t="shared" si="12"/>
        <v>9</v>
      </c>
      <c r="AD23" s="2169">
        <f t="shared" si="12"/>
        <v>5</v>
      </c>
      <c r="AE23" s="2171">
        <f t="shared" si="12"/>
        <v>3</v>
      </c>
      <c r="AF23" s="2169">
        <f t="shared" si="12"/>
        <v>1</v>
      </c>
      <c r="AG23" s="2171">
        <f t="shared" si="12"/>
        <v>2</v>
      </c>
      <c r="AH23" s="2169">
        <f t="shared" si="12"/>
        <v>4</v>
      </c>
      <c r="AI23" s="2171">
        <f t="shared" si="12"/>
        <v>0</v>
      </c>
      <c r="AJ23" s="2169">
        <f t="shared" si="12"/>
        <v>0</v>
      </c>
      <c r="AK23" s="2171">
        <f t="shared" si="12"/>
        <v>2</v>
      </c>
      <c r="AL23" s="2172">
        <f t="shared" si="12"/>
        <v>0</v>
      </c>
      <c r="AM23" s="2173">
        <f t="shared" si="12"/>
        <v>0</v>
      </c>
      <c r="AN23" s="2170">
        <f t="shared" si="12"/>
        <v>177</v>
      </c>
      <c r="AO23" s="2170">
        <f t="shared" si="12"/>
        <v>0</v>
      </c>
      <c r="AP23" s="2170">
        <f t="shared" si="12"/>
        <v>0</v>
      </c>
      <c r="AQ23" s="2170">
        <f t="shared" si="12"/>
        <v>0</v>
      </c>
      <c r="AR23" s="2170">
        <f t="shared" si="12"/>
        <v>0</v>
      </c>
      <c r="AS23" s="182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CA23" s="30"/>
      <c r="CB23" s="31"/>
      <c r="CC23" s="31" t="str">
        <f t="shared" si="11"/>
        <v/>
      </c>
      <c r="CD23" s="31" t="str">
        <f t="shared" si="6"/>
        <v/>
      </c>
      <c r="CE23" s="31" t="str">
        <f t="shared" si="7"/>
        <v/>
      </c>
      <c r="CF23" s="30" t="str">
        <f t="shared" si="8"/>
        <v/>
      </c>
      <c r="CG23" s="32">
        <f t="shared" si="9"/>
        <v>0</v>
      </c>
      <c r="CH23" s="32">
        <f t="shared" si="9"/>
        <v>0</v>
      </c>
      <c r="CI23" s="32">
        <f t="shared" si="9"/>
        <v>0</v>
      </c>
      <c r="CJ23" s="32">
        <f t="shared" si="9"/>
        <v>0</v>
      </c>
      <c r="CK23" s="32">
        <f t="shared" si="9"/>
        <v>0</v>
      </c>
      <c r="CL23" s="32">
        <f t="shared" si="10"/>
        <v>0</v>
      </c>
    </row>
    <row r="24" spans="1:90" ht="19.5" customHeight="1" x14ac:dyDescent="0.2">
      <c r="A24" s="2988" t="s">
        <v>44</v>
      </c>
      <c r="B24" s="2989"/>
      <c r="C24" s="2196">
        <f t="shared" si="0"/>
        <v>0</v>
      </c>
      <c r="D24" s="2055">
        <f t="shared" si="1"/>
        <v>0</v>
      </c>
      <c r="E24" s="2142">
        <f t="shared" si="2"/>
        <v>0</v>
      </c>
      <c r="F24" s="2197"/>
      <c r="G24" s="2198"/>
      <c r="H24" s="2197"/>
      <c r="I24" s="2198"/>
      <c r="J24" s="2197"/>
      <c r="K24" s="2058"/>
      <c r="L24" s="2197"/>
      <c r="M24" s="2058"/>
      <c r="N24" s="2197"/>
      <c r="O24" s="2058"/>
      <c r="P24" s="2197"/>
      <c r="Q24" s="2058"/>
      <c r="R24" s="2197"/>
      <c r="S24" s="2058"/>
      <c r="T24" s="2197"/>
      <c r="U24" s="2058"/>
      <c r="V24" s="2197"/>
      <c r="W24" s="2058"/>
      <c r="X24" s="2197"/>
      <c r="Y24" s="2058"/>
      <c r="Z24" s="2197"/>
      <c r="AA24" s="2058"/>
      <c r="AB24" s="2197"/>
      <c r="AC24" s="2058"/>
      <c r="AD24" s="2197"/>
      <c r="AE24" s="2058"/>
      <c r="AF24" s="2197"/>
      <c r="AG24" s="2058"/>
      <c r="AH24" s="2197"/>
      <c r="AI24" s="2058"/>
      <c r="AJ24" s="2197"/>
      <c r="AK24" s="2058"/>
      <c r="AL24" s="2199"/>
      <c r="AM24" s="2060"/>
      <c r="AN24" s="2198"/>
      <c r="AO24" s="2198"/>
      <c r="AP24" s="2198"/>
      <c r="AQ24" s="2198"/>
      <c r="AR24" s="2198"/>
      <c r="AS24" s="182" t="str">
        <f>CONCATENATE(CA24,CB24,CC24,CD24,CE24,CF24)</f>
        <v/>
      </c>
      <c r="AT24" s="29"/>
      <c r="AU24" s="29"/>
      <c r="AV24" s="29"/>
      <c r="AW24" s="29"/>
      <c r="AX24" s="29"/>
      <c r="AY24" s="29"/>
      <c r="AZ24" s="29"/>
      <c r="BA24" s="29"/>
      <c r="BB24" s="17"/>
      <c r="BC24" s="17"/>
      <c r="BD24" s="17"/>
      <c r="CA24" s="30" t="str">
        <f>IF(CG24=1,"* El número de Beneficiarios NO DEBE ser mayor que el Total. ","")</f>
        <v/>
      </c>
      <c r="CB24" s="31" t="str">
        <f>IF(CH24=1,"* Los Niños, Niñas, Adolescentes y Jóvenes de Programa SENAME NO DEBE ser mayor que el Total. ","")</f>
        <v/>
      </c>
      <c r="CC24" s="31" t="str">
        <f t="shared" si="11"/>
        <v/>
      </c>
      <c r="CD24" s="31" t="str">
        <f t="shared" si="6"/>
        <v/>
      </c>
      <c r="CE24" s="31" t="str">
        <f t="shared" si="7"/>
        <v/>
      </c>
      <c r="CF24" s="30" t="str">
        <f t="shared" si="8"/>
        <v/>
      </c>
      <c r="CG24" s="32">
        <f t="shared" si="9"/>
        <v>0</v>
      </c>
      <c r="CH24" s="32">
        <f t="shared" si="9"/>
        <v>0</v>
      </c>
      <c r="CI24" s="32">
        <f t="shared" si="9"/>
        <v>0</v>
      </c>
      <c r="CJ24" s="32">
        <f t="shared" si="9"/>
        <v>0</v>
      </c>
      <c r="CK24" s="32">
        <f t="shared" si="9"/>
        <v>0</v>
      </c>
      <c r="CL24" s="32">
        <f t="shared" si="10"/>
        <v>0</v>
      </c>
    </row>
    <row r="25" spans="1:90" ht="19.5" customHeight="1" x14ac:dyDescent="0.2">
      <c r="A25" s="2200" t="s">
        <v>45</v>
      </c>
      <c r="B25" s="63" t="s">
        <v>34</v>
      </c>
      <c r="C25" s="422">
        <f t="shared" si="0"/>
        <v>0</v>
      </c>
      <c r="D25" s="423">
        <f t="shared" si="1"/>
        <v>0</v>
      </c>
      <c r="E25" s="66">
        <f t="shared" si="2"/>
        <v>0</v>
      </c>
      <c r="F25" s="424"/>
      <c r="G25" s="68"/>
      <c r="H25" s="424"/>
      <c r="I25" s="68"/>
      <c r="J25" s="424"/>
      <c r="K25" s="425"/>
      <c r="L25" s="424"/>
      <c r="M25" s="425"/>
      <c r="N25" s="424"/>
      <c r="O25" s="425"/>
      <c r="P25" s="424"/>
      <c r="Q25" s="425"/>
      <c r="R25" s="424"/>
      <c r="S25" s="425"/>
      <c r="T25" s="424"/>
      <c r="U25" s="425"/>
      <c r="V25" s="424"/>
      <c r="W25" s="425"/>
      <c r="X25" s="424"/>
      <c r="Y25" s="425"/>
      <c r="Z25" s="424"/>
      <c r="AA25" s="425"/>
      <c r="AB25" s="424"/>
      <c r="AC25" s="425"/>
      <c r="AD25" s="424"/>
      <c r="AE25" s="425"/>
      <c r="AF25" s="424"/>
      <c r="AG25" s="425"/>
      <c r="AH25" s="424"/>
      <c r="AI25" s="425"/>
      <c r="AJ25" s="424"/>
      <c r="AK25" s="425"/>
      <c r="AL25" s="70"/>
      <c r="AM25" s="426"/>
      <c r="AN25" s="68"/>
      <c r="AO25" s="68"/>
      <c r="AP25" s="68"/>
      <c r="AQ25" s="68"/>
      <c r="AR25" s="68"/>
      <c r="AS25" s="182" t="str">
        <f>CONCATENATE(CA25,CB25,CC25,CD25,CE25,CF25)</f>
        <v/>
      </c>
      <c r="AT25" s="29"/>
      <c r="AU25" s="29"/>
      <c r="AV25" s="29"/>
      <c r="AW25" s="29"/>
      <c r="AX25" s="29"/>
      <c r="AY25" s="29"/>
      <c r="AZ25" s="29"/>
      <c r="BA25" s="29"/>
      <c r="BB25" s="17"/>
      <c r="BC25" s="17"/>
      <c r="BD25" s="17"/>
      <c r="CA25" s="30" t="str">
        <f>IF(CG25=1,"* El número de Beneficiarios NO DEBE ser mayor que el Total. ","")</f>
        <v/>
      </c>
      <c r="CB25" s="31" t="str">
        <f>IF(CH25=1,"* Los Niños, Niñas, Adolescentes y Jóvenes de Programa SENAME NO DEBE ser mayor que el Total. ","")</f>
        <v/>
      </c>
      <c r="CC25" s="31" t="str">
        <f t="shared" si="11"/>
        <v/>
      </c>
      <c r="CD25" s="31" t="str">
        <f t="shared" si="6"/>
        <v/>
      </c>
      <c r="CE25" s="31" t="str">
        <f t="shared" si="7"/>
        <v/>
      </c>
      <c r="CF25" s="30" t="str">
        <f t="shared" si="8"/>
        <v/>
      </c>
      <c r="CG25" s="32">
        <f t="shared" si="9"/>
        <v>0</v>
      </c>
      <c r="CH25" s="32">
        <f t="shared" si="9"/>
        <v>0</v>
      </c>
      <c r="CI25" s="32">
        <f t="shared" si="9"/>
        <v>0</v>
      </c>
      <c r="CJ25" s="32">
        <f t="shared" si="9"/>
        <v>0</v>
      </c>
      <c r="CK25" s="32">
        <f t="shared" si="9"/>
        <v>0</v>
      </c>
      <c r="CL25" s="32">
        <f t="shared" si="10"/>
        <v>0</v>
      </c>
    </row>
    <row r="26" spans="1:90" ht="19.5" customHeight="1" x14ac:dyDescent="0.2">
      <c r="A26" s="2609" t="s">
        <v>46</v>
      </c>
      <c r="B26" s="2133" t="s">
        <v>34</v>
      </c>
      <c r="C26" s="2081">
        <f t="shared" si="0"/>
        <v>197</v>
      </c>
      <c r="D26" s="2175">
        <f t="shared" si="1"/>
        <v>85</v>
      </c>
      <c r="E26" s="2083">
        <f t="shared" si="2"/>
        <v>112</v>
      </c>
      <c r="F26" s="2086">
        <v>0</v>
      </c>
      <c r="G26" s="2122">
        <v>0</v>
      </c>
      <c r="H26" s="2086">
        <v>0</v>
      </c>
      <c r="I26" s="2122">
        <v>0</v>
      </c>
      <c r="J26" s="2086">
        <v>0</v>
      </c>
      <c r="K26" s="2163">
        <v>0</v>
      </c>
      <c r="L26" s="2086">
        <v>7</v>
      </c>
      <c r="M26" s="2163">
        <v>7</v>
      </c>
      <c r="N26" s="2086">
        <v>16</v>
      </c>
      <c r="O26" s="2163">
        <v>11</v>
      </c>
      <c r="P26" s="2086">
        <v>15</v>
      </c>
      <c r="Q26" s="2163">
        <v>11</v>
      </c>
      <c r="R26" s="2086">
        <v>8</v>
      </c>
      <c r="S26" s="2163">
        <v>7</v>
      </c>
      <c r="T26" s="2086">
        <v>8</v>
      </c>
      <c r="U26" s="2163">
        <v>13</v>
      </c>
      <c r="V26" s="2086">
        <v>5</v>
      </c>
      <c r="W26" s="2163">
        <v>8</v>
      </c>
      <c r="X26" s="2086">
        <v>13</v>
      </c>
      <c r="Y26" s="2163">
        <v>14</v>
      </c>
      <c r="Z26" s="2086">
        <v>4</v>
      </c>
      <c r="AA26" s="2163">
        <v>18</v>
      </c>
      <c r="AB26" s="2086">
        <v>4</v>
      </c>
      <c r="AC26" s="2163">
        <v>3</v>
      </c>
      <c r="AD26" s="2086">
        <v>3</v>
      </c>
      <c r="AE26" s="2163">
        <v>5</v>
      </c>
      <c r="AF26" s="2086">
        <v>2</v>
      </c>
      <c r="AG26" s="2163">
        <v>12</v>
      </c>
      <c r="AH26" s="2086">
        <v>0</v>
      </c>
      <c r="AI26" s="2163">
        <v>3</v>
      </c>
      <c r="AJ26" s="2086">
        <v>0</v>
      </c>
      <c r="AK26" s="2163">
        <v>0</v>
      </c>
      <c r="AL26" s="2164">
        <v>0</v>
      </c>
      <c r="AM26" s="2165">
        <v>0</v>
      </c>
      <c r="AN26" s="2122">
        <v>197</v>
      </c>
      <c r="AO26" s="2122">
        <v>0</v>
      </c>
      <c r="AP26" s="2122">
        <v>0</v>
      </c>
      <c r="AQ26" s="2122">
        <v>0</v>
      </c>
      <c r="AR26" s="2122">
        <v>0</v>
      </c>
      <c r="AS26" s="182" t="str">
        <f>CONCATENATE(CA26,CB26,CC26,CD26,CE26,CF26)</f>
        <v/>
      </c>
      <c r="AT26" s="29"/>
      <c r="AU26" s="29"/>
      <c r="AV26" s="29"/>
      <c r="AW26" s="29"/>
      <c r="AX26" s="29"/>
      <c r="AY26" s="29"/>
      <c r="AZ26" s="29"/>
      <c r="BA26" s="29"/>
      <c r="BB26" s="17"/>
      <c r="BC26" s="17"/>
      <c r="BD26" s="17"/>
      <c r="CA26" s="30" t="str">
        <f>IF(CG26=1,"* El número de Beneficiarios NO DEBE ser mayor que el Total. ","")</f>
        <v/>
      </c>
      <c r="CB26" s="31" t="str">
        <f>IF(CH26=1,"* Los Niños, Niñas, Adolescentes y Jóvenes de Programa SENAME NO DEBE ser mayor que el Total. ","")</f>
        <v/>
      </c>
      <c r="CC26" s="31" t="str">
        <f t="shared" si="11"/>
        <v/>
      </c>
      <c r="CD26" s="31" t="str">
        <f t="shared" si="6"/>
        <v/>
      </c>
      <c r="CE26" s="31" t="str">
        <f t="shared" si="7"/>
        <v/>
      </c>
      <c r="CF26" s="30" t="str">
        <f t="shared" si="8"/>
        <v/>
      </c>
      <c r="CG26" s="32">
        <f t="shared" si="9"/>
        <v>0</v>
      </c>
      <c r="CH26" s="32">
        <f t="shared" si="9"/>
        <v>0</v>
      </c>
      <c r="CI26" s="32">
        <f t="shared" si="9"/>
        <v>0</v>
      </c>
      <c r="CJ26" s="32">
        <f t="shared" si="9"/>
        <v>0</v>
      </c>
      <c r="CK26" s="32">
        <f t="shared" si="9"/>
        <v>0</v>
      </c>
      <c r="CL26" s="32">
        <f t="shared" si="10"/>
        <v>0</v>
      </c>
    </row>
    <row r="27" spans="1:90" ht="19.5" customHeight="1" x14ac:dyDescent="0.2">
      <c r="A27" s="2611"/>
      <c r="B27" s="444" t="s">
        <v>47</v>
      </c>
      <c r="C27" s="406">
        <f t="shared" si="0"/>
        <v>0</v>
      </c>
      <c r="D27" s="407">
        <f t="shared" si="1"/>
        <v>0</v>
      </c>
      <c r="E27" s="76">
        <f t="shared" si="2"/>
        <v>0</v>
      </c>
      <c r="F27" s="77"/>
      <c r="G27" s="654"/>
      <c r="H27" s="77"/>
      <c r="I27" s="79"/>
      <c r="J27" s="77"/>
      <c r="K27" s="79"/>
      <c r="L27" s="77"/>
      <c r="M27" s="79"/>
      <c r="N27" s="77"/>
      <c r="O27" s="80"/>
      <c r="P27" s="77"/>
      <c r="Q27" s="654"/>
      <c r="R27" s="920"/>
      <c r="S27" s="79"/>
      <c r="T27" s="77"/>
      <c r="U27" s="79"/>
      <c r="V27" s="77"/>
      <c r="W27" s="79"/>
      <c r="X27" s="77"/>
      <c r="Y27" s="654"/>
      <c r="Z27" s="77"/>
      <c r="AA27" s="654"/>
      <c r="AB27" s="77"/>
      <c r="AC27" s="79"/>
      <c r="AD27" s="77"/>
      <c r="AE27" s="654"/>
      <c r="AF27" s="77"/>
      <c r="AG27" s="654"/>
      <c r="AH27" s="77"/>
      <c r="AI27" s="79"/>
      <c r="AJ27" s="77"/>
      <c r="AK27" s="79"/>
      <c r="AL27" s="82"/>
      <c r="AM27" s="83"/>
      <c r="AN27" s="80"/>
      <c r="AO27" s="80"/>
      <c r="AP27" s="80"/>
      <c r="AQ27" s="80"/>
      <c r="AR27" s="80"/>
      <c r="AS27" s="182" t="str">
        <f>CONCATENATE(CA27,CB27,CC27,CD27,CE27,CF27)</f>
        <v/>
      </c>
      <c r="AT27" s="29"/>
      <c r="AU27" s="29"/>
      <c r="AV27" s="29"/>
      <c r="AW27" s="29"/>
      <c r="AX27" s="29"/>
      <c r="AY27" s="29"/>
      <c r="AZ27" s="29"/>
      <c r="BA27" s="29"/>
      <c r="BB27" s="17"/>
      <c r="BC27" s="17"/>
      <c r="BD27" s="17"/>
      <c r="CA27" s="30" t="str">
        <f>IF(CG27=1,"* El número de Beneficiarios NO DEBE ser mayor que el Total. ","")</f>
        <v/>
      </c>
      <c r="CB27" s="31" t="str">
        <f>IF(CH27=1,"* Los Niños, Niñas, Adolescentes y Jóvenes de Programa SENAME NO DEBE ser mayor que el Total. ","")</f>
        <v/>
      </c>
      <c r="CC27" s="31" t="str">
        <f t="shared" si="11"/>
        <v/>
      </c>
      <c r="CD27" s="31" t="str">
        <f t="shared" si="6"/>
        <v/>
      </c>
      <c r="CE27" s="31" t="str">
        <f t="shared" si="7"/>
        <v/>
      </c>
      <c r="CF27" s="30" t="str">
        <f t="shared" si="8"/>
        <v/>
      </c>
      <c r="CG27" s="32">
        <f t="shared" si="9"/>
        <v>0</v>
      </c>
      <c r="CH27" s="32">
        <f t="shared" si="9"/>
        <v>0</v>
      </c>
      <c r="CI27" s="32">
        <f t="shared" si="9"/>
        <v>0</v>
      </c>
      <c r="CJ27" s="32">
        <f t="shared" si="9"/>
        <v>0</v>
      </c>
      <c r="CK27" s="32">
        <f t="shared" si="9"/>
        <v>0</v>
      </c>
      <c r="CL27" s="32">
        <f t="shared" si="10"/>
        <v>0</v>
      </c>
    </row>
    <row r="28" spans="1:90" ht="31.35" customHeight="1" x14ac:dyDescent="0.2">
      <c r="A28" s="84" t="s">
        <v>48</v>
      </c>
      <c r="B28" s="14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"/>
      <c r="N28" s="1"/>
      <c r="O28" s="5"/>
      <c r="P28" s="5"/>
      <c r="Q28" s="5"/>
      <c r="R28" s="5"/>
      <c r="S28" s="5"/>
      <c r="T28" s="5"/>
      <c r="U28" s="5"/>
      <c r="V28" s="1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6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CG28" s="12"/>
      <c r="CH28" s="12"/>
      <c r="CI28" s="12"/>
      <c r="CJ28" s="12"/>
      <c r="CK28" s="12"/>
      <c r="CL28" s="12"/>
    </row>
    <row r="29" spans="1:90" ht="31.5" customHeight="1" x14ac:dyDescent="0.2">
      <c r="A29" s="2609" t="s">
        <v>3</v>
      </c>
      <c r="B29" s="2609" t="s">
        <v>49</v>
      </c>
      <c r="C29" s="2982" t="s">
        <v>50</v>
      </c>
      <c r="D29" s="2958"/>
      <c r="E29" s="2982" t="s">
        <v>51</v>
      </c>
      <c r="F29" s="2705"/>
      <c r="G29" s="2958"/>
      <c r="H29" s="2982" t="s">
        <v>12</v>
      </c>
      <c r="I29" s="2958"/>
      <c r="J29" s="2982" t="s">
        <v>13</v>
      </c>
      <c r="K29" s="2958"/>
      <c r="L29" s="2982" t="s">
        <v>14</v>
      </c>
      <c r="M29" s="2958"/>
      <c r="N29" s="2982" t="s">
        <v>15</v>
      </c>
      <c r="O29" s="2958"/>
      <c r="P29" s="2982" t="s">
        <v>16</v>
      </c>
      <c r="Q29" s="2958"/>
      <c r="R29" s="2984" t="s">
        <v>17</v>
      </c>
      <c r="S29" s="2973"/>
      <c r="T29" s="2711" t="s">
        <v>18</v>
      </c>
      <c r="U29" s="2711"/>
      <c r="V29" s="2984" t="s">
        <v>19</v>
      </c>
      <c r="W29" s="2973"/>
      <c r="X29" s="2984" t="s">
        <v>20</v>
      </c>
      <c r="Y29" s="2973"/>
      <c r="Z29" s="2984" t="s">
        <v>21</v>
      </c>
      <c r="AA29" s="2973"/>
      <c r="AB29" s="2984" t="s">
        <v>22</v>
      </c>
      <c r="AC29" s="2973"/>
      <c r="AD29" s="2984" t="s">
        <v>23</v>
      </c>
      <c r="AE29" s="2973"/>
      <c r="AF29" s="2984" t="s">
        <v>24</v>
      </c>
      <c r="AG29" s="2973"/>
      <c r="AH29" s="2984" t="s">
        <v>25</v>
      </c>
      <c r="AI29" s="2973"/>
      <c r="AJ29" s="2984" t="s">
        <v>26</v>
      </c>
      <c r="AK29" s="2973"/>
      <c r="AL29" s="2984" t="s">
        <v>27</v>
      </c>
      <c r="AM29" s="2973"/>
      <c r="AN29" s="2984" t="s">
        <v>28</v>
      </c>
      <c r="AO29" s="2973"/>
      <c r="AP29" s="1238"/>
      <c r="AQ29" s="1239"/>
      <c r="AR29" s="1238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X29" s="2"/>
      <c r="BY29" s="2"/>
      <c r="CG29" s="12"/>
      <c r="CH29" s="12"/>
      <c r="CI29" s="12"/>
      <c r="CJ29" s="12"/>
      <c r="CK29" s="12"/>
      <c r="CL29" s="12"/>
    </row>
    <row r="30" spans="1:90" ht="65.25" customHeight="1" x14ac:dyDescent="0.2">
      <c r="A30" s="2823"/>
      <c r="B30" s="2823"/>
      <c r="C30" s="1240" t="s">
        <v>52</v>
      </c>
      <c r="D30" s="1240" t="s">
        <v>53</v>
      </c>
      <c r="E30" s="2154" t="s">
        <v>29</v>
      </c>
      <c r="F30" s="2157" t="s">
        <v>30</v>
      </c>
      <c r="G30" s="2132" t="s">
        <v>31</v>
      </c>
      <c r="H30" s="2154" t="s">
        <v>30</v>
      </c>
      <c r="I30" s="2132" t="s">
        <v>31</v>
      </c>
      <c r="J30" s="2154" t="s">
        <v>30</v>
      </c>
      <c r="K30" s="2132" t="s">
        <v>31</v>
      </c>
      <c r="L30" s="2154" t="s">
        <v>30</v>
      </c>
      <c r="M30" s="2132" t="s">
        <v>31</v>
      </c>
      <c r="N30" s="2154" t="s">
        <v>30</v>
      </c>
      <c r="O30" s="2132" t="s">
        <v>31</v>
      </c>
      <c r="P30" s="2154" t="s">
        <v>30</v>
      </c>
      <c r="Q30" s="2132" t="s">
        <v>31</v>
      </c>
      <c r="R30" s="2154" t="s">
        <v>30</v>
      </c>
      <c r="S30" s="2132" t="s">
        <v>31</v>
      </c>
      <c r="T30" s="2154" t="s">
        <v>30</v>
      </c>
      <c r="U30" s="446" t="s">
        <v>31</v>
      </c>
      <c r="V30" s="2154" t="s">
        <v>30</v>
      </c>
      <c r="W30" s="2132" t="s">
        <v>31</v>
      </c>
      <c r="X30" s="2154" t="s">
        <v>30</v>
      </c>
      <c r="Y30" s="2132" t="s">
        <v>31</v>
      </c>
      <c r="Z30" s="2154" t="s">
        <v>30</v>
      </c>
      <c r="AA30" s="2132" t="s">
        <v>31</v>
      </c>
      <c r="AB30" s="2154" t="s">
        <v>30</v>
      </c>
      <c r="AC30" s="2132" t="s">
        <v>31</v>
      </c>
      <c r="AD30" s="2154" t="s">
        <v>30</v>
      </c>
      <c r="AE30" s="2132" t="s">
        <v>31</v>
      </c>
      <c r="AF30" s="2154" t="s">
        <v>30</v>
      </c>
      <c r="AG30" s="2132" t="s">
        <v>31</v>
      </c>
      <c r="AH30" s="2154" t="s">
        <v>30</v>
      </c>
      <c r="AI30" s="2132" t="s">
        <v>31</v>
      </c>
      <c r="AJ30" s="2154" t="s">
        <v>30</v>
      </c>
      <c r="AK30" s="2132" t="s">
        <v>31</v>
      </c>
      <c r="AL30" s="2154" t="s">
        <v>30</v>
      </c>
      <c r="AM30" s="2132" t="s">
        <v>31</v>
      </c>
      <c r="AN30" s="2154" t="s">
        <v>30</v>
      </c>
      <c r="AO30" s="2132" t="s">
        <v>31</v>
      </c>
      <c r="AP30" s="2201"/>
      <c r="AQ30" s="2202"/>
      <c r="AR30" s="2201"/>
      <c r="AS30" s="2203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X30" s="2"/>
      <c r="BY30" s="2"/>
      <c r="CG30" s="12"/>
      <c r="CH30" s="12"/>
      <c r="CI30" s="12"/>
      <c r="CJ30" s="12"/>
      <c r="CK30" s="12"/>
      <c r="CL30" s="12"/>
    </row>
    <row r="31" spans="1:90" ht="19.5" customHeight="1" x14ac:dyDescent="0.2">
      <c r="A31" s="2204" t="s">
        <v>54</v>
      </c>
      <c r="B31" s="2205">
        <f>SUM(C31:D31)</f>
        <v>0</v>
      </c>
      <c r="C31" s="2122"/>
      <c r="D31" s="2121"/>
      <c r="E31" s="2206">
        <f>SUM(F31+G31)</f>
        <v>0</v>
      </c>
      <c r="F31" s="2207">
        <f>SUM(H31+J31+L31+N31+P31+R31+T31+V31+X31+Z31+AB31+AD31+AF31+AH31+AJ31+AL31+AN31)</f>
        <v>0</v>
      </c>
      <c r="G31" s="2208">
        <f>SUM(I31+K31+M31+O31+Q31+S31+U31+W31+Y31+AA31+AC31+AE31+AG31+AI31+AK31+AM31+AO31)</f>
        <v>0</v>
      </c>
      <c r="H31" s="2086"/>
      <c r="I31" s="2122"/>
      <c r="J31" s="2086"/>
      <c r="K31" s="2163"/>
      <c r="L31" s="2086"/>
      <c r="M31" s="2163"/>
      <c r="N31" s="2086"/>
      <c r="O31" s="2163"/>
      <c r="P31" s="2086"/>
      <c r="Q31" s="2122"/>
      <c r="R31" s="2086"/>
      <c r="S31" s="2122"/>
      <c r="T31" s="2164"/>
      <c r="U31" s="2163"/>
      <c r="V31" s="2086"/>
      <c r="W31" s="2163"/>
      <c r="X31" s="2086"/>
      <c r="Y31" s="2163"/>
      <c r="Z31" s="2086"/>
      <c r="AA31" s="2122"/>
      <c r="AB31" s="2086"/>
      <c r="AC31" s="2122"/>
      <c r="AD31" s="2086"/>
      <c r="AE31" s="2163"/>
      <c r="AF31" s="2086"/>
      <c r="AG31" s="2122"/>
      <c r="AH31" s="2086"/>
      <c r="AI31" s="2122"/>
      <c r="AJ31" s="2086"/>
      <c r="AK31" s="2163"/>
      <c r="AL31" s="2086"/>
      <c r="AM31" s="2163"/>
      <c r="AN31" s="2164"/>
      <c r="AO31" s="2163"/>
      <c r="AP31" s="2201"/>
      <c r="AQ31" s="2202"/>
      <c r="AR31" s="2201"/>
      <c r="AS31" s="2203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X31" s="2"/>
      <c r="BY31" s="2"/>
      <c r="CG31" s="12"/>
      <c r="CH31" s="12"/>
      <c r="CI31" s="12"/>
      <c r="CJ31" s="12"/>
      <c r="CK31" s="12"/>
      <c r="CL31" s="12"/>
    </row>
    <row r="32" spans="1:90" ht="19.5" customHeight="1" x14ac:dyDescent="0.2">
      <c r="A32" s="104" t="s">
        <v>55</v>
      </c>
      <c r="B32" s="105">
        <f>SUM(C32:D32)</f>
        <v>0</v>
      </c>
      <c r="C32" s="80"/>
      <c r="D32" s="106"/>
      <c r="E32" s="107">
        <f>SUM(F32+G32)</f>
        <v>0</v>
      </c>
      <c r="F32" s="108">
        <f>SUM(H32+J32+L32+N32+P32+R32+T32+V32+X32+Z32+AB32+AD32+AF32+AH32+AJ32+AL32+AN32)</f>
        <v>0</v>
      </c>
      <c r="G32" s="109">
        <f>SUM(I32+K32+M32+O32+Q32+S32+U32+W32+Y32+AA32+AC32+AE32+AG32+AI32+AK32+AM32+AO32)</f>
        <v>0</v>
      </c>
      <c r="H32" s="77"/>
      <c r="I32" s="80"/>
      <c r="J32" s="77"/>
      <c r="K32" s="79"/>
      <c r="L32" s="77"/>
      <c r="M32" s="79"/>
      <c r="N32" s="77"/>
      <c r="O32" s="79"/>
      <c r="P32" s="77"/>
      <c r="Q32" s="80"/>
      <c r="R32" s="77"/>
      <c r="S32" s="80"/>
      <c r="T32" s="82"/>
      <c r="U32" s="79"/>
      <c r="V32" s="77"/>
      <c r="W32" s="79"/>
      <c r="X32" s="77"/>
      <c r="Y32" s="79"/>
      <c r="Z32" s="77"/>
      <c r="AA32" s="80"/>
      <c r="AB32" s="77"/>
      <c r="AC32" s="80"/>
      <c r="AD32" s="77"/>
      <c r="AE32" s="79"/>
      <c r="AF32" s="77"/>
      <c r="AG32" s="80"/>
      <c r="AH32" s="77"/>
      <c r="AI32" s="80"/>
      <c r="AJ32" s="77"/>
      <c r="AK32" s="79"/>
      <c r="AL32" s="77"/>
      <c r="AM32" s="79"/>
      <c r="AN32" s="82"/>
      <c r="AO32" s="79"/>
      <c r="AP32" s="2201"/>
      <c r="AQ32" s="2202"/>
      <c r="AR32" s="2201"/>
      <c r="AS32" s="2203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X32" s="2"/>
      <c r="BY32" s="2"/>
      <c r="CG32" s="12"/>
      <c r="CH32" s="12"/>
      <c r="CI32" s="12"/>
      <c r="CJ32" s="12"/>
      <c r="CK32" s="12"/>
      <c r="CL32" s="12"/>
    </row>
    <row r="33" spans="1:90" ht="16.5" customHeight="1" x14ac:dyDescent="0.25">
      <c r="A33" s="2209" t="s">
        <v>43</v>
      </c>
      <c r="B33" s="2210">
        <f t="shared" ref="B33:H33" si="13">SUM(B31:B32)</f>
        <v>0</v>
      </c>
      <c r="C33" s="2211">
        <f t="shared" si="13"/>
        <v>0</v>
      </c>
      <c r="D33" s="2210">
        <f t="shared" si="13"/>
        <v>0</v>
      </c>
      <c r="E33" s="2212">
        <f t="shared" si="13"/>
        <v>0</v>
      </c>
      <c r="F33" s="2212">
        <f t="shared" si="13"/>
        <v>0</v>
      </c>
      <c r="G33" s="2212">
        <f t="shared" si="13"/>
        <v>0</v>
      </c>
      <c r="H33" s="2190">
        <f t="shared" si="13"/>
        <v>0</v>
      </c>
      <c r="I33" s="2213">
        <f t="shared" ref="I33:AO33" si="14">SUM(I31:I32)</f>
        <v>0</v>
      </c>
      <c r="J33" s="2190">
        <f t="shared" si="14"/>
        <v>0</v>
      </c>
      <c r="K33" s="2213">
        <f t="shared" si="14"/>
        <v>0</v>
      </c>
      <c r="L33" s="2190">
        <f t="shared" si="14"/>
        <v>0</v>
      </c>
      <c r="M33" s="2213">
        <f t="shared" si="14"/>
        <v>0</v>
      </c>
      <c r="N33" s="2190">
        <f t="shared" si="14"/>
        <v>0</v>
      </c>
      <c r="O33" s="2213">
        <f t="shared" si="14"/>
        <v>0</v>
      </c>
      <c r="P33" s="2190">
        <f t="shared" si="14"/>
        <v>0</v>
      </c>
      <c r="Q33" s="2213">
        <f t="shared" si="14"/>
        <v>0</v>
      </c>
      <c r="R33" s="2190">
        <f t="shared" si="14"/>
        <v>0</v>
      </c>
      <c r="S33" s="2213">
        <f t="shared" si="14"/>
        <v>0</v>
      </c>
      <c r="T33" s="2190">
        <f t="shared" si="14"/>
        <v>0</v>
      </c>
      <c r="U33" s="2213">
        <f t="shared" si="14"/>
        <v>0</v>
      </c>
      <c r="V33" s="2190">
        <f t="shared" si="14"/>
        <v>0</v>
      </c>
      <c r="W33" s="2213">
        <f t="shared" si="14"/>
        <v>0</v>
      </c>
      <c r="X33" s="2190">
        <f t="shared" si="14"/>
        <v>0</v>
      </c>
      <c r="Y33" s="2213">
        <f t="shared" si="14"/>
        <v>0</v>
      </c>
      <c r="Z33" s="2190">
        <f t="shared" si="14"/>
        <v>0</v>
      </c>
      <c r="AA33" s="2213">
        <f t="shared" si="14"/>
        <v>0</v>
      </c>
      <c r="AB33" s="2190">
        <f t="shared" si="14"/>
        <v>0</v>
      </c>
      <c r="AC33" s="2213">
        <f t="shared" si="14"/>
        <v>0</v>
      </c>
      <c r="AD33" s="2190">
        <f t="shared" si="14"/>
        <v>0</v>
      </c>
      <c r="AE33" s="2213">
        <f t="shared" si="14"/>
        <v>0</v>
      </c>
      <c r="AF33" s="2190">
        <f t="shared" si="14"/>
        <v>0</v>
      </c>
      <c r="AG33" s="2213">
        <f t="shared" si="14"/>
        <v>0</v>
      </c>
      <c r="AH33" s="2190">
        <f t="shared" si="14"/>
        <v>0</v>
      </c>
      <c r="AI33" s="2213">
        <f t="shared" si="14"/>
        <v>0</v>
      </c>
      <c r="AJ33" s="2190">
        <f t="shared" si="14"/>
        <v>0</v>
      </c>
      <c r="AK33" s="2213">
        <f t="shared" si="14"/>
        <v>0</v>
      </c>
      <c r="AL33" s="2190">
        <f t="shared" si="14"/>
        <v>0</v>
      </c>
      <c r="AM33" s="2213">
        <f t="shared" si="14"/>
        <v>0</v>
      </c>
      <c r="AN33" s="2190">
        <f t="shared" si="14"/>
        <v>0</v>
      </c>
      <c r="AO33" s="2191">
        <f t="shared" si="14"/>
        <v>0</v>
      </c>
      <c r="AP33" s="2214"/>
      <c r="AQ33" s="2202"/>
      <c r="AR33" s="2201"/>
      <c r="AS33" s="2203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X33" s="2"/>
      <c r="BY33" s="2"/>
      <c r="CG33" s="12"/>
      <c r="CH33" s="12"/>
      <c r="CI33" s="12"/>
      <c r="CJ33" s="12"/>
      <c r="CK33" s="12"/>
      <c r="CL33" s="12"/>
    </row>
    <row r="34" spans="1:90" ht="27" customHeight="1" x14ac:dyDescent="0.2">
      <c r="A34" s="84" t="s">
        <v>56</v>
      </c>
      <c r="B34" s="14"/>
      <c r="C34" s="85"/>
      <c r="D34" s="14"/>
      <c r="E34" s="14"/>
      <c r="F34" s="14"/>
      <c r="G34" s="14"/>
      <c r="H34" s="14"/>
      <c r="I34" s="14"/>
      <c r="J34" s="14"/>
      <c r="K34" s="14"/>
      <c r="L34" s="14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1238"/>
      <c r="AQ34" s="5"/>
      <c r="AR34" s="5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CG34" s="12"/>
      <c r="CH34" s="12"/>
      <c r="CI34" s="12"/>
      <c r="CJ34" s="12"/>
      <c r="CK34" s="12"/>
      <c r="CL34" s="12"/>
    </row>
    <row r="35" spans="1:90" ht="23.25" customHeight="1" x14ac:dyDescent="0.2">
      <c r="A35" s="2990" t="s">
        <v>3</v>
      </c>
      <c r="B35" s="2990" t="s">
        <v>57</v>
      </c>
      <c r="C35" s="2991" t="s">
        <v>58</v>
      </c>
      <c r="D35" s="2992"/>
      <c r="E35" s="2991" t="s">
        <v>51</v>
      </c>
      <c r="F35" s="2993"/>
      <c r="G35" s="2992"/>
      <c r="H35" s="2994" t="s">
        <v>59</v>
      </c>
      <c r="I35" s="2995"/>
      <c r="J35" s="2995"/>
      <c r="K35" s="2995"/>
      <c r="L35" s="2995"/>
      <c r="M35" s="299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CG35" s="12"/>
      <c r="CH35" s="12"/>
      <c r="CI35" s="12"/>
      <c r="CJ35" s="12"/>
      <c r="CK35" s="12"/>
      <c r="CL35" s="12"/>
    </row>
    <row r="36" spans="1:90" ht="62.25" customHeight="1" x14ac:dyDescent="0.2">
      <c r="A36" s="2746"/>
      <c r="B36" s="2746"/>
      <c r="C36" s="453" t="s">
        <v>52</v>
      </c>
      <c r="D36" s="453" t="s">
        <v>53</v>
      </c>
      <c r="E36" s="2215" t="s">
        <v>29</v>
      </c>
      <c r="F36" s="2216" t="s">
        <v>30</v>
      </c>
      <c r="G36" s="2217" t="s">
        <v>31</v>
      </c>
      <c r="H36" s="2218" t="s">
        <v>60</v>
      </c>
      <c r="I36" s="2219" t="s">
        <v>61</v>
      </c>
      <c r="J36" s="2219" t="s">
        <v>62</v>
      </c>
      <c r="K36" s="2219" t="s">
        <v>63</v>
      </c>
      <c r="L36" s="2219" t="s">
        <v>64</v>
      </c>
      <c r="M36" s="2220" t="s">
        <v>65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CG36" s="12"/>
      <c r="CH36" s="12"/>
      <c r="CI36" s="12"/>
      <c r="CJ36" s="12"/>
      <c r="CK36" s="12"/>
      <c r="CL36" s="12"/>
    </row>
    <row r="37" spans="1:90" ht="18.75" customHeight="1" x14ac:dyDescent="0.2">
      <c r="A37" s="2204" t="s">
        <v>54</v>
      </c>
      <c r="B37" s="2205">
        <f>SUM(C37:D37)</f>
        <v>0</v>
      </c>
      <c r="C37" s="2221"/>
      <c r="D37" s="2221"/>
      <c r="E37" s="2222">
        <f>SUM(F37:G37)</f>
        <v>0</v>
      </c>
      <c r="F37" s="2223"/>
      <c r="G37" s="2221"/>
      <c r="H37" s="2224"/>
      <c r="I37" s="2225"/>
      <c r="J37" s="2225"/>
      <c r="K37" s="2225"/>
      <c r="L37" s="2225"/>
      <c r="M37" s="2226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CG37" s="12"/>
      <c r="CH37" s="12"/>
      <c r="CI37" s="12"/>
      <c r="CJ37" s="12"/>
      <c r="CK37" s="12"/>
      <c r="CL37" s="12"/>
    </row>
    <row r="38" spans="1:90" ht="18.75" customHeight="1" x14ac:dyDescent="0.2">
      <c r="A38" s="454" t="s">
        <v>55</v>
      </c>
      <c r="B38" s="455">
        <f>SUM(C38:D38)</f>
        <v>0</v>
      </c>
      <c r="C38" s="654"/>
      <c r="D38" s="654"/>
      <c r="E38" s="456">
        <f>SUM(F38:G38)</f>
        <v>0</v>
      </c>
      <c r="F38" s="894"/>
      <c r="G38" s="654"/>
      <c r="H38" s="458"/>
      <c r="I38" s="459"/>
      <c r="J38" s="459"/>
      <c r="K38" s="459"/>
      <c r="L38" s="459"/>
      <c r="M38" s="46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CG38" s="12"/>
      <c r="CH38" s="12"/>
      <c r="CI38" s="12"/>
      <c r="CJ38" s="12"/>
      <c r="CK38" s="12"/>
      <c r="CL38" s="12"/>
    </row>
    <row r="39" spans="1:90" ht="14.25" customHeight="1" x14ac:dyDescent="0.25">
      <c r="A39" s="2227" t="s">
        <v>43</v>
      </c>
      <c r="B39" s="2228">
        <f t="shared" ref="B39:M39" si="15">SUM(B37:B38)</f>
        <v>0</v>
      </c>
      <c r="C39" s="2229">
        <f t="shared" si="15"/>
        <v>0</v>
      </c>
      <c r="D39" s="2230">
        <f t="shared" si="15"/>
        <v>0</v>
      </c>
      <c r="E39" s="2231">
        <f t="shared" si="15"/>
        <v>0</v>
      </c>
      <c r="F39" s="2232">
        <f t="shared" si="15"/>
        <v>0</v>
      </c>
      <c r="G39" s="2232">
        <f t="shared" si="15"/>
        <v>0</v>
      </c>
      <c r="H39" s="2229">
        <f t="shared" si="15"/>
        <v>0</v>
      </c>
      <c r="I39" s="2233">
        <f t="shared" si="15"/>
        <v>0</v>
      </c>
      <c r="J39" s="2233">
        <f t="shared" si="15"/>
        <v>0</v>
      </c>
      <c r="K39" s="2233">
        <f t="shared" si="15"/>
        <v>0</v>
      </c>
      <c r="L39" s="2233">
        <f t="shared" si="15"/>
        <v>0</v>
      </c>
      <c r="M39" s="2234">
        <f t="shared" si="15"/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CG39" s="12"/>
      <c r="CH39" s="12"/>
      <c r="CI39" s="12"/>
      <c r="CJ39" s="12"/>
      <c r="CK39" s="12"/>
      <c r="CL39" s="12"/>
    </row>
    <row r="40" spans="1:90" ht="31.35" customHeight="1" x14ac:dyDescent="0.2">
      <c r="A40" s="141" t="s">
        <v>66</v>
      </c>
      <c r="B40" s="14"/>
      <c r="C40" s="14"/>
      <c r="D40" s="8"/>
      <c r="E40" s="8"/>
      <c r="F40" s="8"/>
      <c r="G40" s="8"/>
      <c r="H40" s="8"/>
      <c r="I40" s="8"/>
      <c r="J40" s="8"/>
      <c r="K40" s="8"/>
      <c r="L40" s="142"/>
      <c r="M40" s="5"/>
      <c r="N40" s="5"/>
      <c r="O40" s="5"/>
      <c r="P40" s="5"/>
      <c r="Q40" s="5"/>
      <c r="R40" s="5"/>
      <c r="S40" s="5"/>
      <c r="T40" s="5"/>
      <c r="U40" s="5"/>
      <c r="V40" s="1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6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CG40" s="12"/>
      <c r="CH40" s="12"/>
      <c r="CI40" s="12"/>
      <c r="CJ40" s="12"/>
      <c r="CK40" s="12"/>
      <c r="CL40" s="12"/>
    </row>
    <row r="41" spans="1:90" ht="16.350000000000001" customHeight="1" x14ac:dyDescent="0.2">
      <c r="A41" s="2592" t="s">
        <v>3</v>
      </c>
      <c r="B41" s="2609" t="s">
        <v>4</v>
      </c>
      <c r="C41" s="2609" t="s">
        <v>5</v>
      </c>
      <c r="D41" s="143"/>
      <c r="E41" s="143"/>
      <c r="F41" s="143"/>
      <c r="G41" s="143"/>
      <c r="H41" s="143"/>
      <c r="I41" s="143"/>
      <c r="J41" s="143"/>
      <c r="K41" s="143"/>
      <c r="L41" s="144"/>
      <c r="M41" s="145"/>
      <c r="N41" s="5"/>
      <c r="O41" s="5"/>
      <c r="P41" s="5"/>
      <c r="Q41" s="5"/>
      <c r="R41" s="5"/>
      <c r="S41" s="5"/>
      <c r="T41" s="5"/>
      <c r="U41" s="5"/>
      <c r="V41" s="11"/>
      <c r="W41" s="5"/>
      <c r="X41" s="2235"/>
      <c r="Y41" s="2236"/>
      <c r="Z41" s="2236"/>
      <c r="AA41" s="2236"/>
      <c r="AB41" s="2236"/>
      <c r="AC41" s="2236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6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CG41" s="12"/>
      <c r="CH41" s="12"/>
      <c r="CI41" s="12"/>
      <c r="CJ41" s="12"/>
      <c r="CK41" s="12"/>
      <c r="CL41" s="12"/>
    </row>
    <row r="42" spans="1:90" ht="16.350000000000001" customHeight="1" x14ac:dyDescent="0.2">
      <c r="A42" s="2753"/>
      <c r="B42" s="2746"/>
      <c r="C42" s="2746"/>
      <c r="D42" s="148"/>
      <c r="E42" s="143"/>
      <c r="F42" s="143"/>
      <c r="G42" s="143"/>
      <c r="H42" s="143"/>
      <c r="I42" s="143"/>
      <c r="J42" s="143"/>
      <c r="K42" s="143"/>
      <c r="L42" s="144"/>
      <c r="M42" s="145"/>
      <c r="N42" s="5"/>
      <c r="O42" s="5"/>
      <c r="P42" s="5"/>
      <c r="Q42" s="5"/>
      <c r="R42" s="5"/>
      <c r="S42" s="5"/>
      <c r="T42" s="5"/>
      <c r="U42" s="5"/>
      <c r="V42" s="11"/>
      <c r="W42" s="5"/>
      <c r="X42" s="2235"/>
      <c r="Y42" s="2236"/>
      <c r="Z42" s="2236"/>
      <c r="AA42" s="2236"/>
      <c r="AB42" s="2236"/>
      <c r="AC42" s="2236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CG42" s="12"/>
      <c r="CH42" s="12"/>
      <c r="CI42" s="12"/>
      <c r="CJ42" s="12"/>
      <c r="CK42" s="12"/>
      <c r="CL42" s="12"/>
    </row>
    <row r="43" spans="1:90" ht="16.350000000000001" customHeight="1" x14ac:dyDescent="0.2">
      <c r="A43" s="2609" t="s">
        <v>67</v>
      </c>
      <c r="B43" s="63" t="s">
        <v>47</v>
      </c>
      <c r="C43" s="149"/>
      <c r="D43" s="148"/>
      <c r="E43" s="143"/>
      <c r="F43" s="143"/>
      <c r="G43" s="143"/>
      <c r="H43" s="5"/>
      <c r="I43" s="143"/>
      <c r="J43" s="143"/>
      <c r="K43" s="5"/>
      <c r="L43" s="144"/>
      <c r="M43" s="145"/>
      <c r="N43" s="5"/>
      <c r="O43" s="5"/>
      <c r="P43" s="5"/>
      <c r="Q43" s="5"/>
      <c r="R43" s="5"/>
      <c r="S43" s="5"/>
      <c r="T43" s="5"/>
      <c r="U43" s="5"/>
      <c r="V43" s="11"/>
      <c r="W43" s="5"/>
      <c r="X43" s="2235"/>
      <c r="Y43" s="2236"/>
      <c r="Z43" s="2236"/>
      <c r="AA43" s="2236"/>
      <c r="AB43" s="2236"/>
      <c r="AC43" s="2236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CG43" s="12"/>
      <c r="CH43" s="12"/>
      <c r="CI43" s="12"/>
      <c r="CJ43" s="12"/>
      <c r="CK43" s="12"/>
      <c r="CL43" s="12"/>
    </row>
    <row r="44" spans="1:90" ht="16.350000000000001" customHeight="1" x14ac:dyDescent="0.2">
      <c r="A44" s="2746"/>
      <c r="B44" s="150" t="s">
        <v>68</v>
      </c>
      <c r="C44" s="151"/>
      <c r="D44" s="148"/>
      <c r="E44" s="143"/>
      <c r="F44" s="143"/>
      <c r="G44" s="143"/>
      <c r="H44" s="143"/>
      <c r="I44" s="143"/>
      <c r="J44" s="143"/>
      <c r="K44" s="143"/>
      <c r="L44" s="144"/>
      <c r="M44" s="145"/>
      <c r="N44" s="5"/>
      <c r="O44" s="5"/>
      <c r="P44" s="5"/>
      <c r="Q44" s="5"/>
      <c r="R44" s="5"/>
      <c r="S44" s="5"/>
      <c r="T44" s="5"/>
      <c r="U44" s="5"/>
      <c r="V44" s="11"/>
      <c r="W44" s="5"/>
      <c r="X44" s="2235"/>
      <c r="Y44" s="2236"/>
      <c r="Z44" s="2236"/>
      <c r="AA44" s="2236"/>
      <c r="AB44" s="2236"/>
      <c r="AC44" s="2236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CG44" s="12"/>
      <c r="CH44" s="12"/>
      <c r="CI44" s="12"/>
      <c r="CJ44" s="12"/>
      <c r="CK44" s="12"/>
      <c r="CL44" s="12"/>
    </row>
    <row r="45" spans="1:90" ht="16.350000000000001" customHeight="1" x14ac:dyDescent="0.2">
      <c r="A45" s="2609" t="s">
        <v>69</v>
      </c>
      <c r="B45" s="63" t="s">
        <v>47</v>
      </c>
      <c r="C45" s="149"/>
      <c r="D45" s="148"/>
      <c r="E45" s="143"/>
      <c r="F45" s="143"/>
      <c r="G45" s="143"/>
      <c r="H45" s="143"/>
      <c r="I45" s="143"/>
      <c r="J45" s="143"/>
      <c r="K45" s="143"/>
      <c r="L45" s="144"/>
      <c r="M45" s="145"/>
      <c r="N45" s="5"/>
      <c r="O45" s="5"/>
      <c r="P45" s="5"/>
      <c r="Q45" s="5"/>
      <c r="R45" s="5"/>
      <c r="S45" s="5"/>
      <c r="T45" s="5"/>
      <c r="U45" s="5"/>
      <c r="V45" s="11"/>
      <c r="W45" s="5"/>
      <c r="X45" s="2235"/>
      <c r="Y45" s="2236"/>
      <c r="Z45" s="2236"/>
      <c r="AA45" s="2236"/>
      <c r="AB45" s="2236"/>
      <c r="AC45" s="2236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CG45" s="12"/>
      <c r="CH45" s="12"/>
      <c r="CI45" s="12"/>
      <c r="CJ45" s="12"/>
      <c r="CK45" s="12"/>
      <c r="CL45" s="12"/>
    </row>
    <row r="46" spans="1:90" ht="16.350000000000001" customHeight="1" x14ac:dyDescent="0.2">
      <c r="A46" s="2746"/>
      <c r="B46" s="152" t="s">
        <v>68</v>
      </c>
      <c r="C46" s="106"/>
      <c r="D46" s="153"/>
      <c r="E46" s="143"/>
      <c r="F46" s="143"/>
      <c r="G46" s="143"/>
      <c r="H46" s="143"/>
      <c r="I46" s="143"/>
      <c r="J46" s="143"/>
      <c r="K46" s="143"/>
      <c r="L46" s="144"/>
      <c r="M46" s="145"/>
      <c r="N46" s="5"/>
      <c r="O46" s="5"/>
      <c r="P46" s="5"/>
      <c r="Q46" s="5"/>
      <c r="R46" s="5"/>
      <c r="S46" s="5"/>
      <c r="T46" s="5"/>
      <c r="U46" s="5"/>
      <c r="V46" s="11"/>
      <c r="W46" s="5"/>
      <c r="X46" s="2235"/>
      <c r="Y46" s="2236"/>
      <c r="Z46" s="2236"/>
      <c r="AA46" s="2236"/>
      <c r="AB46" s="2236"/>
      <c r="AC46" s="2236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CG46" s="12"/>
      <c r="CH46" s="12"/>
      <c r="CI46" s="12"/>
      <c r="CJ46" s="12"/>
      <c r="CK46" s="12"/>
      <c r="CL46" s="12"/>
    </row>
    <row r="47" spans="1:90" ht="31.35" customHeight="1" x14ac:dyDescent="0.2">
      <c r="A47" s="84" t="s">
        <v>70</v>
      </c>
      <c r="B47" s="2237"/>
      <c r="C47" s="2237"/>
      <c r="D47" s="155"/>
      <c r="E47" s="155"/>
      <c r="F47" s="155"/>
      <c r="G47" s="155"/>
      <c r="H47" s="155"/>
      <c r="I47" s="155"/>
      <c r="J47" s="155"/>
      <c r="K47" s="155"/>
      <c r="L47" s="156"/>
      <c r="M47" s="157"/>
      <c r="N47" s="158"/>
      <c r="O47" s="159"/>
      <c r="P47" s="159"/>
      <c r="Q47" s="159"/>
      <c r="R47" s="159"/>
      <c r="S47" s="159"/>
      <c r="T47" s="159"/>
      <c r="U47" s="159"/>
      <c r="V47" s="160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1"/>
      <c r="AO47" s="162"/>
      <c r="AP47" s="162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CG47" s="12"/>
      <c r="CH47" s="12"/>
      <c r="CI47" s="12"/>
      <c r="CJ47" s="12"/>
      <c r="CK47" s="12"/>
      <c r="CL47" s="12"/>
    </row>
    <row r="48" spans="1:90" ht="16.350000000000001" customHeight="1" x14ac:dyDescent="0.2">
      <c r="A48" s="2625" t="s">
        <v>71</v>
      </c>
      <c r="B48" s="2626"/>
      <c r="C48" s="2631" t="s">
        <v>5</v>
      </c>
      <c r="D48" s="2632"/>
      <c r="E48" s="2633"/>
      <c r="F48" s="2997" t="s">
        <v>72</v>
      </c>
      <c r="G48" s="2993"/>
      <c r="H48" s="2993"/>
      <c r="I48" s="2993"/>
      <c r="J48" s="2993"/>
      <c r="K48" s="2993"/>
      <c r="L48" s="2993"/>
      <c r="M48" s="2993"/>
      <c r="N48" s="2993"/>
      <c r="O48" s="2993"/>
      <c r="P48" s="2993"/>
      <c r="Q48" s="2993"/>
      <c r="R48" s="2993"/>
      <c r="S48" s="2993"/>
      <c r="T48" s="2993"/>
      <c r="U48" s="2993"/>
      <c r="V48" s="2993"/>
      <c r="W48" s="2993"/>
      <c r="X48" s="2993"/>
      <c r="Y48" s="2993"/>
      <c r="Z48" s="2993"/>
      <c r="AA48" s="2993"/>
      <c r="AB48" s="2993"/>
      <c r="AC48" s="2993"/>
      <c r="AD48" s="2993"/>
      <c r="AE48" s="2993"/>
      <c r="AF48" s="2993"/>
      <c r="AG48" s="2993"/>
      <c r="AH48" s="2993"/>
      <c r="AI48" s="2993"/>
      <c r="AJ48" s="2993"/>
      <c r="AK48" s="2993"/>
      <c r="AL48" s="2993"/>
      <c r="AM48" s="2998"/>
      <c r="AN48" s="2597" t="s">
        <v>7</v>
      </c>
      <c r="AO48" s="163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CG48" s="12"/>
      <c r="CH48" s="12"/>
      <c r="CI48" s="12"/>
      <c r="CJ48" s="12"/>
      <c r="CK48" s="12"/>
      <c r="CL48" s="12"/>
    </row>
    <row r="49" spans="1:90" ht="16.350000000000001" customHeight="1" x14ac:dyDescent="0.2">
      <c r="A49" s="2627"/>
      <c r="B49" s="2628"/>
      <c r="C49" s="2756"/>
      <c r="D49" s="2635"/>
      <c r="E49" s="2757"/>
      <c r="F49" s="2997" t="s">
        <v>12</v>
      </c>
      <c r="G49" s="2999"/>
      <c r="H49" s="2993" t="s">
        <v>13</v>
      </c>
      <c r="I49" s="2999"/>
      <c r="J49" s="3000" t="s">
        <v>14</v>
      </c>
      <c r="K49" s="3001"/>
      <c r="L49" s="2997" t="s">
        <v>15</v>
      </c>
      <c r="M49" s="2999"/>
      <c r="N49" s="2997" t="s">
        <v>16</v>
      </c>
      <c r="O49" s="2999"/>
      <c r="P49" s="3002" t="s">
        <v>17</v>
      </c>
      <c r="Q49" s="3003"/>
      <c r="R49" s="3002" t="s">
        <v>18</v>
      </c>
      <c r="S49" s="3003"/>
      <c r="T49" s="3002" t="s">
        <v>19</v>
      </c>
      <c r="U49" s="3003"/>
      <c r="V49" s="3002" t="s">
        <v>20</v>
      </c>
      <c r="W49" s="3003"/>
      <c r="X49" s="3002" t="s">
        <v>21</v>
      </c>
      <c r="Y49" s="3003"/>
      <c r="Z49" s="3002" t="s">
        <v>22</v>
      </c>
      <c r="AA49" s="3003"/>
      <c r="AB49" s="3002" t="s">
        <v>23</v>
      </c>
      <c r="AC49" s="3003"/>
      <c r="AD49" s="3002" t="s">
        <v>24</v>
      </c>
      <c r="AE49" s="3003"/>
      <c r="AF49" s="3002" t="s">
        <v>25</v>
      </c>
      <c r="AG49" s="3003"/>
      <c r="AH49" s="3002" t="s">
        <v>26</v>
      </c>
      <c r="AI49" s="3003"/>
      <c r="AJ49" s="3002" t="s">
        <v>27</v>
      </c>
      <c r="AK49" s="3003"/>
      <c r="AL49" s="3004" t="s">
        <v>28</v>
      </c>
      <c r="AM49" s="3005"/>
      <c r="AN49" s="2604"/>
      <c r="AO49" s="163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CG49" s="12"/>
      <c r="CH49" s="12"/>
      <c r="CI49" s="12"/>
      <c r="CJ49" s="12"/>
      <c r="CK49" s="12"/>
      <c r="CL49" s="12"/>
    </row>
    <row r="50" spans="1:90" ht="16.350000000000001" customHeight="1" x14ac:dyDescent="0.2">
      <c r="A50" s="2754"/>
      <c r="B50" s="2755"/>
      <c r="C50" s="712" t="s">
        <v>29</v>
      </c>
      <c r="D50" s="713" t="s">
        <v>30</v>
      </c>
      <c r="E50" s="905" t="s">
        <v>31</v>
      </c>
      <c r="F50" s="2238" t="s">
        <v>30</v>
      </c>
      <c r="G50" s="2239" t="s">
        <v>31</v>
      </c>
      <c r="H50" s="2238" t="s">
        <v>30</v>
      </c>
      <c r="I50" s="2239" t="s">
        <v>31</v>
      </c>
      <c r="J50" s="2238" t="s">
        <v>30</v>
      </c>
      <c r="K50" s="2239" t="s">
        <v>31</v>
      </c>
      <c r="L50" s="2238" t="s">
        <v>30</v>
      </c>
      <c r="M50" s="2239" t="s">
        <v>31</v>
      </c>
      <c r="N50" s="2238" t="s">
        <v>30</v>
      </c>
      <c r="O50" s="2239" t="s">
        <v>31</v>
      </c>
      <c r="P50" s="2238" t="s">
        <v>30</v>
      </c>
      <c r="Q50" s="2239" t="s">
        <v>31</v>
      </c>
      <c r="R50" s="2238" t="s">
        <v>30</v>
      </c>
      <c r="S50" s="2239" t="s">
        <v>31</v>
      </c>
      <c r="T50" s="2238" t="s">
        <v>30</v>
      </c>
      <c r="U50" s="2239" t="s">
        <v>31</v>
      </c>
      <c r="V50" s="2238" t="s">
        <v>30</v>
      </c>
      <c r="W50" s="2239" t="s">
        <v>31</v>
      </c>
      <c r="X50" s="2238" t="s">
        <v>30</v>
      </c>
      <c r="Y50" s="2239" t="s">
        <v>31</v>
      </c>
      <c r="Z50" s="2238" t="s">
        <v>30</v>
      </c>
      <c r="AA50" s="2239" t="s">
        <v>31</v>
      </c>
      <c r="AB50" s="2238" t="s">
        <v>30</v>
      </c>
      <c r="AC50" s="2239" t="s">
        <v>31</v>
      </c>
      <c r="AD50" s="2238" t="s">
        <v>30</v>
      </c>
      <c r="AE50" s="2239" t="s">
        <v>31</v>
      </c>
      <c r="AF50" s="2238" t="s">
        <v>30</v>
      </c>
      <c r="AG50" s="2239" t="s">
        <v>31</v>
      </c>
      <c r="AH50" s="2238" t="s">
        <v>30</v>
      </c>
      <c r="AI50" s="2239" t="s">
        <v>31</v>
      </c>
      <c r="AJ50" s="2238" t="s">
        <v>30</v>
      </c>
      <c r="AK50" s="2239" t="s">
        <v>31</v>
      </c>
      <c r="AL50" s="2240" t="s">
        <v>30</v>
      </c>
      <c r="AM50" s="2241" t="s">
        <v>31</v>
      </c>
      <c r="AN50" s="2732"/>
      <c r="AO50" s="170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CG50" s="12"/>
      <c r="CH50" s="12"/>
      <c r="CI50" s="12"/>
      <c r="CJ50" s="12"/>
      <c r="CK50" s="12"/>
      <c r="CL50" s="12"/>
    </row>
    <row r="51" spans="1:90" ht="20.25" customHeight="1" x14ac:dyDescent="0.2">
      <c r="A51" s="439" t="s">
        <v>73</v>
      </c>
      <c r="B51" s="172" t="s">
        <v>74</v>
      </c>
      <c r="C51" s="2242">
        <f>SUM(D51+E51)</f>
        <v>0</v>
      </c>
      <c r="D51" s="2243">
        <f>SUM(F51+H51+J51+L51+N51+P51+R51+T51+V51+X51+Z51+AB51+AD51+AF51+AH51+AJ51+AL51)</f>
        <v>0</v>
      </c>
      <c r="E51" s="2244">
        <f>SUM(G51+I51+K51+M51+O51+Q51+S51+U51+W51+Y51+AA51+AC51+AE51+AG51+AI51+AK51+AM51)</f>
        <v>0</v>
      </c>
      <c r="F51" s="2245"/>
      <c r="G51" s="2246"/>
      <c r="H51" s="2245"/>
      <c r="I51" s="2246"/>
      <c r="J51" s="2245"/>
      <c r="K51" s="2246"/>
      <c r="L51" s="2245"/>
      <c r="M51" s="2246"/>
      <c r="N51" s="2245"/>
      <c r="O51" s="2246"/>
      <c r="P51" s="2247"/>
      <c r="Q51" s="2246"/>
      <c r="R51" s="2247"/>
      <c r="S51" s="2246"/>
      <c r="T51" s="2247"/>
      <c r="U51" s="2246"/>
      <c r="V51" s="2247"/>
      <c r="W51" s="2246"/>
      <c r="X51" s="2247"/>
      <c r="Y51" s="2246"/>
      <c r="Z51" s="2247"/>
      <c r="AA51" s="2246"/>
      <c r="AB51" s="2247"/>
      <c r="AC51" s="2246"/>
      <c r="AD51" s="2247"/>
      <c r="AE51" s="2246"/>
      <c r="AF51" s="2247"/>
      <c r="AG51" s="2246"/>
      <c r="AH51" s="2247"/>
      <c r="AI51" s="2246"/>
      <c r="AJ51" s="2247"/>
      <c r="AK51" s="2246"/>
      <c r="AL51" s="2248"/>
      <c r="AM51" s="2249"/>
      <c r="AN51" s="2250"/>
      <c r="AO51" s="182" t="str">
        <f>CA51&amp;CB51</f>
        <v/>
      </c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17"/>
      <c r="BB51" s="17"/>
      <c r="CA51" s="30" t="str">
        <f>IF(CG51=1,"* El número de Beneficiarios NO DEBE ser mayor que el total. ","")</f>
        <v/>
      </c>
      <c r="CB51" s="31" t="str">
        <f>IF(CH51=1,"* No olvide digitar la columna Beneficiarios. ","")</f>
        <v/>
      </c>
      <c r="CC51" s="30"/>
      <c r="CD51" s="30"/>
      <c r="CE51" s="30"/>
      <c r="CF51" s="30"/>
      <c r="CG51" s="32">
        <f>IF(C51&lt;AN51,1,0)</f>
        <v>0</v>
      </c>
      <c r="CH51" s="32">
        <f>IF(AND(C51&lt;&gt;0,AN51=""),1,0)</f>
        <v>0</v>
      </c>
      <c r="CI51" s="12"/>
      <c r="CJ51" s="12"/>
      <c r="CK51" s="12"/>
      <c r="CL51" s="12"/>
    </row>
    <row r="52" spans="1:90" ht="20.25" customHeight="1" x14ac:dyDescent="0.2">
      <c r="A52" s="2251" t="s">
        <v>75</v>
      </c>
      <c r="B52" s="2252" t="s">
        <v>74</v>
      </c>
      <c r="C52" s="463">
        <f>SUM(D52+E52)</f>
        <v>0</v>
      </c>
      <c r="D52" s="464">
        <f>SUM(F52+H52+J52+L52+N52+P52+R52+T52+V52+X52+Z52+AB52+AD52+AF52+AH52+AJ52+AL52)</f>
        <v>0</v>
      </c>
      <c r="E52" s="653">
        <f>SUM(G52+I52+K52+M52+O52+Q52+S52+U52+W52+Y52+AA52+AC52+AE52+AG52+AI52+AK52+AM52)</f>
        <v>0</v>
      </c>
      <c r="F52" s="458"/>
      <c r="G52" s="460"/>
      <c r="H52" s="458"/>
      <c r="I52" s="460"/>
      <c r="J52" s="458"/>
      <c r="K52" s="460"/>
      <c r="L52" s="458"/>
      <c r="M52" s="460"/>
      <c r="N52" s="458"/>
      <c r="O52" s="460"/>
      <c r="P52" s="920"/>
      <c r="Q52" s="460"/>
      <c r="R52" s="920"/>
      <c r="S52" s="460"/>
      <c r="T52" s="920"/>
      <c r="U52" s="460"/>
      <c r="V52" s="920"/>
      <c r="W52" s="460"/>
      <c r="X52" s="920"/>
      <c r="Y52" s="460"/>
      <c r="Z52" s="920"/>
      <c r="AA52" s="460"/>
      <c r="AB52" s="920"/>
      <c r="AC52" s="460"/>
      <c r="AD52" s="920"/>
      <c r="AE52" s="460"/>
      <c r="AF52" s="920"/>
      <c r="AG52" s="460"/>
      <c r="AH52" s="920"/>
      <c r="AI52" s="460"/>
      <c r="AJ52" s="920"/>
      <c r="AK52" s="460"/>
      <c r="AL52" s="188"/>
      <c r="AM52" s="465"/>
      <c r="AN52" s="921"/>
      <c r="AO52" s="182" t="str">
        <f>CA52&amp;CB52</f>
        <v/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17"/>
      <c r="BB52" s="17"/>
      <c r="CA52" s="30" t="str">
        <f>IF(CG52=1,"* El número de Beneficiarios NO DEBE ser mayor que el total. ","")</f>
        <v/>
      </c>
      <c r="CB52" s="31" t="str">
        <f>IF(CH52=1,"* No olvide digitar la columna Beneficiarios. ","")</f>
        <v/>
      </c>
      <c r="CC52" s="30"/>
      <c r="CD52" s="30"/>
      <c r="CE52" s="30"/>
      <c r="CF52" s="30"/>
      <c r="CG52" s="32">
        <f>IF(C52&lt;AN52,1,0)</f>
        <v>0</v>
      </c>
      <c r="CH52" s="32">
        <f>IF(AND(C52&lt;&gt;0,AN52=""),1,0)</f>
        <v>0</v>
      </c>
      <c r="CI52" s="12"/>
      <c r="CJ52" s="12"/>
      <c r="CK52" s="12"/>
      <c r="CL52" s="12"/>
    </row>
    <row r="53" spans="1:90" ht="31.35" customHeight="1" x14ac:dyDescent="0.2">
      <c r="A53" s="3006" t="s">
        <v>76</v>
      </c>
      <c r="B53" s="3006"/>
      <c r="C53" s="3006"/>
      <c r="D53" s="3006"/>
      <c r="E53" s="3006"/>
      <c r="F53" s="3006"/>
      <c r="G53" s="3006"/>
      <c r="H53" s="3006"/>
      <c r="I53" s="3006"/>
      <c r="J53" s="3006"/>
      <c r="K53" s="3006"/>
      <c r="L53" s="3006"/>
      <c r="M53" s="3006"/>
      <c r="N53" s="191"/>
      <c r="O53" s="161"/>
      <c r="P53" s="161"/>
      <c r="Q53" s="161"/>
      <c r="R53" s="161"/>
      <c r="S53" s="161"/>
      <c r="T53" s="161"/>
      <c r="U53" s="161"/>
      <c r="V53" s="192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70"/>
      <c r="AP53" s="162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CG53" s="12"/>
      <c r="CH53" s="12"/>
      <c r="CI53" s="12"/>
      <c r="CJ53" s="12"/>
      <c r="CK53" s="12"/>
      <c r="CL53" s="12"/>
    </row>
    <row r="54" spans="1:90" ht="16.350000000000001" customHeight="1" x14ac:dyDescent="0.2">
      <c r="A54" s="2625" t="s">
        <v>3</v>
      </c>
      <c r="B54" s="2626"/>
      <c r="C54" s="2632" t="s">
        <v>5</v>
      </c>
      <c r="D54" s="2632"/>
      <c r="E54" s="2633"/>
      <c r="F54" s="3000" t="s">
        <v>72</v>
      </c>
      <c r="G54" s="3007"/>
      <c r="H54" s="3007"/>
      <c r="I54" s="3007"/>
      <c r="J54" s="3007"/>
      <c r="K54" s="3007"/>
      <c r="L54" s="3007"/>
      <c r="M54" s="3007"/>
      <c r="N54" s="3007"/>
      <c r="O54" s="3007"/>
      <c r="P54" s="3007"/>
      <c r="Q54" s="3007"/>
      <c r="R54" s="3007"/>
      <c r="S54" s="3007"/>
      <c r="T54" s="3007"/>
      <c r="U54" s="3007"/>
      <c r="V54" s="3007"/>
      <c r="W54" s="3007"/>
      <c r="X54" s="3007"/>
      <c r="Y54" s="3007"/>
      <c r="Z54" s="3007"/>
      <c r="AA54" s="3007"/>
      <c r="AB54" s="3007"/>
      <c r="AC54" s="3007"/>
      <c r="AD54" s="3007"/>
      <c r="AE54" s="3007"/>
      <c r="AF54" s="3007"/>
      <c r="AG54" s="3007"/>
      <c r="AH54" s="3007"/>
      <c r="AI54" s="3007"/>
      <c r="AJ54" s="3007"/>
      <c r="AK54" s="3007"/>
      <c r="AL54" s="3007"/>
      <c r="AM54" s="3008"/>
      <c r="AN54" s="2597" t="s">
        <v>7</v>
      </c>
      <c r="AO54" s="170"/>
      <c r="AP54" s="2253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CG54" s="12"/>
      <c r="CH54" s="12"/>
      <c r="CI54" s="12"/>
      <c r="CJ54" s="12"/>
      <c r="CK54" s="12"/>
      <c r="CL54" s="12"/>
    </row>
    <row r="55" spans="1:90" ht="16.350000000000001" customHeight="1" x14ac:dyDescent="0.2">
      <c r="A55" s="2627"/>
      <c r="B55" s="2628"/>
      <c r="C55" s="2635"/>
      <c r="D55" s="2635"/>
      <c r="E55" s="2757"/>
      <c r="F55" s="3012" t="s">
        <v>12</v>
      </c>
      <c r="G55" s="3012"/>
      <c r="H55" s="2991" t="s">
        <v>13</v>
      </c>
      <c r="I55" s="2992"/>
      <c r="J55" s="3013" t="s">
        <v>14</v>
      </c>
      <c r="K55" s="3014"/>
      <c r="L55" s="2991" t="s">
        <v>15</v>
      </c>
      <c r="M55" s="2992"/>
      <c r="N55" s="2991" t="s">
        <v>16</v>
      </c>
      <c r="O55" s="2992"/>
      <c r="P55" s="3009" t="s">
        <v>17</v>
      </c>
      <c r="Q55" s="3010"/>
      <c r="R55" s="3009" t="s">
        <v>18</v>
      </c>
      <c r="S55" s="3010"/>
      <c r="T55" s="3009" t="s">
        <v>19</v>
      </c>
      <c r="U55" s="3010"/>
      <c r="V55" s="3009" t="s">
        <v>20</v>
      </c>
      <c r="W55" s="3010"/>
      <c r="X55" s="3009" t="s">
        <v>21</v>
      </c>
      <c r="Y55" s="3010"/>
      <c r="Z55" s="3009" t="s">
        <v>22</v>
      </c>
      <c r="AA55" s="3010"/>
      <c r="AB55" s="3009" t="s">
        <v>23</v>
      </c>
      <c r="AC55" s="3010"/>
      <c r="AD55" s="3009" t="s">
        <v>24</v>
      </c>
      <c r="AE55" s="3010"/>
      <c r="AF55" s="3009" t="s">
        <v>25</v>
      </c>
      <c r="AG55" s="3010"/>
      <c r="AH55" s="3009" t="s">
        <v>26</v>
      </c>
      <c r="AI55" s="3010"/>
      <c r="AJ55" s="3009" t="s">
        <v>27</v>
      </c>
      <c r="AK55" s="3010"/>
      <c r="AL55" s="3009" t="s">
        <v>28</v>
      </c>
      <c r="AM55" s="3011"/>
      <c r="AN55" s="2604"/>
      <c r="AO55" s="170"/>
      <c r="AP55" s="2254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CG55" s="12"/>
      <c r="CH55" s="12"/>
      <c r="CI55" s="12"/>
      <c r="CJ55" s="12"/>
      <c r="CK55" s="12"/>
      <c r="CL55" s="12"/>
    </row>
    <row r="56" spans="1:90" ht="16.350000000000001" customHeight="1" x14ac:dyDescent="0.2">
      <c r="A56" s="2754"/>
      <c r="B56" s="2755"/>
      <c r="C56" s="2255" t="s">
        <v>29</v>
      </c>
      <c r="D56" s="2256" t="s">
        <v>30</v>
      </c>
      <c r="E56" s="197" t="s">
        <v>31</v>
      </c>
      <c r="F56" s="420" t="s">
        <v>30</v>
      </c>
      <c r="G56" s="435" t="s">
        <v>31</v>
      </c>
      <c r="H56" s="420" t="s">
        <v>30</v>
      </c>
      <c r="I56" s="435" t="s">
        <v>31</v>
      </c>
      <c r="J56" s="420" t="s">
        <v>30</v>
      </c>
      <c r="K56" s="435" t="s">
        <v>31</v>
      </c>
      <c r="L56" s="420" t="s">
        <v>30</v>
      </c>
      <c r="M56" s="435" t="s">
        <v>31</v>
      </c>
      <c r="N56" s="420" t="s">
        <v>30</v>
      </c>
      <c r="O56" s="435" t="s">
        <v>31</v>
      </c>
      <c r="P56" s="420" t="s">
        <v>30</v>
      </c>
      <c r="Q56" s="435" t="s">
        <v>31</v>
      </c>
      <c r="R56" s="420" t="s">
        <v>30</v>
      </c>
      <c r="S56" s="435" t="s">
        <v>31</v>
      </c>
      <c r="T56" s="420" t="s">
        <v>30</v>
      </c>
      <c r="U56" s="435" t="s">
        <v>31</v>
      </c>
      <c r="V56" s="420" t="s">
        <v>30</v>
      </c>
      <c r="W56" s="435" t="s">
        <v>31</v>
      </c>
      <c r="X56" s="420" t="s">
        <v>30</v>
      </c>
      <c r="Y56" s="435" t="s">
        <v>31</v>
      </c>
      <c r="Z56" s="420" t="s">
        <v>30</v>
      </c>
      <c r="AA56" s="435" t="s">
        <v>31</v>
      </c>
      <c r="AB56" s="420" t="s">
        <v>30</v>
      </c>
      <c r="AC56" s="435" t="s">
        <v>31</v>
      </c>
      <c r="AD56" s="420" t="s">
        <v>30</v>
      </c>
      <c r="AE56" s="435" t="s">
        <v>31</v>
      </c>
      <c r="AF56" s="420" t="s">
        <v>30</v>
      </c>
      <c r="AG56" s="435" t="s">
        <v>31</v>
      </c>
      <c r="AH56" s="420" t="s">
        <v>30</v>
      </c>
      <c r="AI56" s="435" t="s">
        <v>31</v>
      </c>
      <c r="AJ56" s="420" t="s">
        <v>30</v>
      </c>
      <c r="AK56" s="435" t="s">
        <v>31</v>
      </c>
      <c r="AL56" s="396" t="s">
        <v>30</v>
      </c>
      <c r="AM56" s="200" t="s">
        <v>31</v>
      </c>
      <c r="AN56" s="2732"/>
      <c r="AO56" s="170"/>
      <c r="AP56" s="2254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CG56" s="12"/>
      <c r="CH56" s="12"/>
      <c r="CI56" s="12"/>
      <c r="CJ56" s="12"/>
      <c r="CK56" s="12"/>
      <c r="CL56" s="12"/>
    </row>
    <row r="57" spans="1:90" ht="16.350000000000001" customHeight="1" x14ac:dyDescent="0.2">
      <c r="A57" s="2649" t="s">
        <v>77</v>
      </c>
      <c r="B57" s="2257" t="s">
        <v>33</v>
      </c>
      <c r="C57" s="2258">
        <f t="shared" ref="C57:C78" si="16">SUM(D57+E57)</f>
        <v>0</v>
      </c>
      <c r="D57" s="2259">
        <f t="shared" ref="D57:E62" si="17">SUM(H57+J57+L57+N57+P57+R57+T57+V57+X57+Z57+AB57+AD57+AF57+AH57+AJ57+AL57)</f>
        <v>0</v>
      </c>
      <c r="E57" s="2260">
        <f t="shared" si="17"/>
        <v>0</v>
      </c>
      <c r="F57" s="2261"/>
      <c r="G57" s="2262"/>
      <c r="H57" s="2263"/>
      <c r="I57" s="2264"/>
      <c r="J57" s="2263"/>
      <c r="K57" s="2265"/>
      <c r="L57" s="2263"/>
      <c r="M57" s="2265"/>
      <c r="N57" s="2263"/>
      <c r="O57" s="2265"/>
      <c r="P57" s="2266"/>
      <c r="Q57" s="2265"/>
      <c r="R57" s="2266"/>
      <c r="S57" s="2265"/>
      <c r="T57" s="2266"/>
      <c r="U57" s="2265"/>
      <c r="V57" s="2266"/>
      <c r="W57" s="2265"/>
      <c r="X57" s="2266"/>
      <c r="Y57" s="2265"/>
      <c r="Z57" s="2266"/>
      <c r="AA57" s="2265"/>
      <c r="AB57" s="2266"/>
      <c r="AC57" s="2265"/>
      <c r="AD57" s="2266"/>
      <c r="AE57" s="2265"/>
      <c r="AF57" s="2266"/>
      <c r="AG57" s="2265"/>
      <c r="AH57" s="2266"/>
      <c r="AI57" s="2265"/>
      <c r="AJ57" s="2266"/>
      <c r="AK57" s="2265"/>
      <c r="AL57" s="2266"/>
      <c r="AM57" s="2267"/>
      <c r="AN57" s="2268"/>
      <c r="AO57" s="182" t="str">
        <f t="shared" ref="AO57:AO78" si="18">CA57&amp;CB57</f>
        <v/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17"/>
      <c r="BB57" s="17"/>
      <c r="CA57" s="30" t="str">
        <f t="shared" ref="CA57:CA78" si="19">IF(CG57=1,"* El número de Beneficiarios NO DEBE ser mayor que el total. ","")</f>
        <v/>
      </c>
      <c r="CB57" s="31" t="str">
        <f t="shared" ref="CB57:CB78" si="20">IF(CH57=1,"* No olvide digitar la columna Beneficiarios. ","")</f>
        <v/>
      </c>
      <c r="CG57" s="32">
        <f t="shared" ref="CG57:CG78" si="21">IF(C57&lt;AN57,1,0)</f>
        <v>0</v>
      </c>
      <c r="CH57" s="32">
        <f t="shared" ref="CH57:CH78" si="22">IF(AND(C57&lt;&gt;0,AN57=""),1,0)</f>
        <v>0</v>
      </c>
      <c r="CI57" s="12"/>
      <c r="CJ57" s="12"/>
      <c r="CK57" s="12"/>
      <c r="CL57" s="12"/>
    </row>
    <row r="58" spans="1:90" ht="16.350000000000001" customHeight="1" x14ac:dyDescent="0.2">
      <c r="A58" s="2650"/>
      <c r="B58" s="440" t="s">
        <v>47</v>
      </c>
      <c r="C58" s="34">
        <f t="shared" si="16"/>
        <v>0</v>
      </c>
      <c r="D58" s="35">
        <f t="shared" si="17"/>
        <v>0</v>
      </c>
      <c r="E58" s="36">
        <f t="shared" si="17"/>
        <v>0</v>
      </c>
      <c r="F58" s="214"/>
      <c r="G58" s="215"/>
      <c r="H58" s="37"/>
      <c r="I58" s="38"/>
      <c r="J58" s="37"/>
      <c r="K58" s="39"/>
      <c r="L58" s="37"/>
      <c r="M58" s="39"/>
      <c r="N58" s="37"/>
      <c r="O58" s="39"/>
      <c r="P58" s="40"/>
      <c r="Q58" s="39"/>
      <c r="R58" s="40"/>
      <c r="S58" s="39"/>
      <c r="T58" s="40"/>
      <c r="U58" s="39"/>
      <c r="V58" s="40"/>
      <c r="W58" s="39"/>
      <c r="X58" s="40"/>
      <c r="Y58" s="39"/>
      <c r="Z58" s="40"/>
      <c r="AA58" s="39"/>
      <c r="AB58" s="40"/>
      <c r="AC58" s="39"/>
      <c r="AD58" s="40"/>
      <c r="AE58" s="39"/>
      <c r="AF58" s="40"/>
      <c r="AG58" s="39"/>
      <c r="AH58" s="40"/>
      <c r="AI58" s="39"/>
      <c r="AJ58" s="40"/>
      <c r="AK58" s="39"/>
      <c r="AL58" s="40"/>
      <c r="AM58" s="41"/>
      <c r="AN58" s="216"/>
      <c r="AO58" s="182" t="str">
        <f t="shared" si="18"/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7"/>
      <c r="BB58" s="17"/>
      <c r="CA58" s="30" t="str">
        <f t="shared" si="19"/>
        <v/>
      </c>
      <c r="CB58" s="31" t="str">
        <f t="shared" si="20"/>
        <v/>
      </c>
      <c r="CG58" s="32">
        <f t="shared" si="21"/>
        <v>0</v>
      </c>
      <c r="CH58" s="32">
        <f t="shared" si="22"/>
        <v>0</v>
      </c>
      <c r="CI58" s="12"/>
      <c r="CJ58" s="12"/>
      <c r="CK58" s="12"/>
      <c r="CL58" s="12"/>
    </row>
    <row r="59" spans="1:90" ht="16.350000000000001" customHeight="1" x14ac:dyDescent="0.2">
      <c r="A59" s="2650"/>
      <c r="B59" s="440" t="s">
        <v>34</v>
      </c>
      <c r="C59" s="34">
        <f t="shared" si="16"/>
        <v>0</v>
      </c>
      <c r="D59" s="35">
        <f t="shared" si="17"/>
        <v>0</v>
      </c>
      <c r="E59" s="36">
        <f t="shared" si="17"/>
        <v>0</v>
      </c>
      <c r="F59" s="214"/>
      <c r="G59" s="215"/>
      <c r="H59" s="37"/>
      <c r="I59" s="38"/>
      <c r="J59" s="37"/>
      <c r="K59" s="39"/>
      <c r="L59" s="37"/>
      <c r="M59" s="39"/>
      <c r="N59" s="37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  <c r="AA59" s="39"/>
      <c r="AB59" s="40"/>
      <c r="AC59" s="39"/>
      <c r="AD59" s="40"/>
      <c r="AE59" s="39"/>
      <c r="AF59" s="40"/>
      <c r="AG59" s="39"/>
      <c r="AH59" s="40"/>
      <c r="AI59" s="39"/>
      <c r="AJ59" s="40"/>
      <c r="AK59" s="39"/>
      <c r="AL59" s="40"/>
      <c r="AM59" s="41"/>
      <c r="AN59" s="216"/>
      <c r="AO59" s="182" t="str">
        <f t="shared" si="18"/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7"/>
      <c r="BB59" s="17"/>
      <c r="CA59" s="30" t="str">
        <f t="shared" si="19"/>
        <v/>
      </c>
      <c r="CB59" s="31" t="str">
        <f t="shared" si="20"/>
        <v/>
      </c>
      <c r="CG59" s="32">
        <f t="shared" si="21"/>
        <v>0</v>
      </c>
      <c r="CH59" s="32">
        <f t="shared" si="22"/>
        <v>0</v>
      </c>
      <c r="CI59" s="12"/>
      <c r="CJ59" s="12"/>
      <c r="CK59" s="12"/>
      <c r="CL59" s="12"/>
    </row>
    <row r="60" spans="1:90" ht="16.350000000000001" customHeight="1" x14ac:dyDescent="0.2">
      <c r="A60" s="2650"/>
      <c r="B60" s="440" t="s">
        <v>78</v>
      </c>
      <c r="C60" s="34">
        <f t="shared" si="16"/>
        <v>0</v>
      </c>
      <c r="D60" s="35">
        <f t="shared" si="17"/>
        <v>0</v>
      </c>
      <c r="E60" s="36">
        <f t="shared" si="17"/>
        <v>0</v>
      </c>
      <c r="F60" s="214"/>
      <c r="G60" s="215"/>
      <c r="H60" s="37"/>
      <c r="I60" s="38"/>
      <c r="J60" s="37"/>
      <c r="K60" s="39"/>
      <c r="L60" s="37"/>
      <c r="M60" s="39"/>
      <c r="N60" s="37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39"/>
      <c r="Z60" s="40"/>
      <c r="AA60" s="39"/>
      <c r="AB60" s="40"/>
      <c r="AC60" s="39"/>
      <c r="AD60" s="40"/>
      <c r="AE60" s="39"/>
      <c r="AF60" s="40"/>
      <c r="AG60" s="39"/>
      <c r="AH60" s="40"/>
      <c r="AI60" s="39"/>
      <c r="AJ60" s="40"/>
      <c r="AK60" s="39"/>
      <c r="AL60" s="40"/>
      <c r="AM60" s="41"/>
      <c r="AN60" s="216"/>
      <c r="AO60" s="182" t="str">
        <f t="shared" si="18"/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7"/>
      <c r="BB60" s="17"/>
      <c r="CA60" s="30" t="str">
        <f t="shared" si="19"/>
        <v/>
      </c>
      <c r="CB60" s="31" t="str">
        <f t="shared" si="20"/>
        <v/>
      </c>
      <c r="CG60" s="32">
        <f t="shared" si="21"/>
        <v>0</v>
      </c>
      <c r="CH60" s="32">
        <f t="shared" si="22"/>
        <v>0</v>
      </c>
      <c r="CI60" s="12"/>
      <c r="CJ60" s="12"/>
      <c r="CK60" s="12"/>
      <c r="CL60" s="12"/>
    </row>
    <row r="61" spans="1:90" ht="16.350000000000001" customHeight="1" x14ac:dyDescent="0.2">
      <c r="A61" s="2650"/>
      <c r="B61" s="440" t="s">
        <v>37</v>
      </c>
      <c r="C61" s="34">
        <f t="shared" si="16"/>
        <v>0</v>
      </c>
      <c r="D61" s="35">
        <f t="shared" si="17"/>
        <v>0</v>
      </c>
      <c r="E61" s="36">
        <f t="shared" si="17"/>
        <v>0</v>
      </c>
      <c r="F61" s="214"/>
      <c r="G61" s="215"/>
      <c r="H61" s="37"/>
      <c r="I61" s="38"/>
      <c r="J61" s="37"/>
      <c r="K61" s="39"/>
      <c r="L61" s="37"/>
      <c r="M61" s="39"/>
      <c r="N61" s="37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39"/>
      <c r="Z61" s="40"/>
      <c r="AA61" s="39"/>
      <c r="AB61" s="40"/>
      <c r="AC61" s="39"/>
      <c r="AD61" s="40"/>
      <c r="AE61" s="39"/>
      <c r="AF61" s="40"/>
      <c r="AG61" s="39"/>
      <c r="AH61" s="40"/>
      <c r="AI61" s="39"/>
      <c r="AJ61" s="40"/>
      <c r="AK61" s="39"/>
      <c r="AL61" s="40"/>
      <c r="AM61" s="41"/>
      <c r="AN61" s="216"/>
      <c r="AO61" s="182" t="str">
        <f t="shared" si="18"/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7"/>
      <c r="BB61" s="17"/>
      <c r="CA61" s="30" t="str">
        <f t="shared" si="19"/>
        <v/>
      </c>
      <c r="CB61" s="31" t="str">
        <f t="shared" si="20"/>
        <v/>
      </c>
      <c r="CG61" s="32">
        <f t="shared" si="21"/>
        <v>0</v>
      </c>
      <c r="CH61" s="32">
        <f t="shared" si="22"/>
        <v>0</v>
      </c>
      <c r="CI61" s="12"/>
      <c r="CJ61" s="12"/>
      <c r="CK61" s="12"/>
      <c r="CL61" s="12"/>
    </row>
    <row r="62" spans="1:90" ht="16.350000000000001" customHeight="1" x14ac:dyDescent="0.2">
      <c r="A62" s="2770"/>
      <c r="B62" s="441" t="s">
        <v>38</v>
      </c>
      <c r="C62" s="218">
        <f t="shared" si="16"/>
        <v>0</v>
      </c>
      <c r="D62" s="50">
        <f t="shared" si="17"/>
        <v>0</v>
      </c>
      <c r="E62" s="219">
        <f t="shared" si="17"/>
        <v>0</v>
      </c>
      <c r="F62" s="220"/>
      <c r="G62" s="221"/>
      <c r="H62" s="77"/>
      <c r="I62" s="80"/>
      <c r="J62" s="77"/>
      <c r="K62" s="79"/>
      <c r="L62" s="77"/>
      <c r="M62" s="79"/>
      <c r="N62" s="77"/>
      <c r="O62" s="79"/>
      <c r="P62" s="82"/>
      <c r="Q62" s="79"/>
      <c r="R62" s="82"/>
      <c r="S62" s="79"/>
      <c r="T62" s="82"/>
      <c r="U62" s="79"/>
      <c r="V62" s="82"/>
      <c r="W62" s="79"/>
      <c r="X62" s="82"/>
      <c r="Y62" s="79"/>
      <c r="Z62" s="82"/>
      <c r="AA62" s="79"/>
      <c r="AB62" s="82"/>
      <c r="AC62" s="79"/>
      <c r="AD62" s="82"/>
      <c r="AE62" s="79"/>
      <c r="AF62" s="82"/>
      <c r="AG62" s="79"/>
      <c r="AH62" s="82"/>
      <c r="AI62" s="79"/>
      <c r="AJ62" s="82"/>
      <c r="AK62" s="79"/>
      <c r="AL62" s="82"/>
      <c r="AM62" s="83"/>
      <c r="AN62" s="222"/>
      <c r="AO62" s="182" t="str">
        <f t="shared" si="18"/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7"/>
      <c r="BB62" s="17"/>
      <c r="CA62" s="30" t="str">
        <f t="shared" si="19"/>
        <v/>
      </c>
      <c r="CB62" s="31" t="str">
        <f t="shared" si="20"/>
        <v/>
      </c>
      <c r="CG62" s="32">
        <f t="shared" si="21"/>
        <v>0</v>
      </c>
      <c r="CH62" s="32">
        <f t="shared" si="22"/>
        <v>0</v>
      </c>
      <c r="CI62" s="12"/>
      <c r="CJ62" s="12"/>
      <c r="CK62" s="12"/>
      <c r="CL62" s="12"/>
    </row>
    <row r="63" spans="1:90" ht="16.350000000000001" customHeight="1" x14ac:dyDescent="0.2">
      <c r="A63" s="2649" t="s">
        <v>79</v>
      </c>
      <c r="B63" s="2269" t="s">
        <v>34</v>
      </c>
      <c r="C63" s="2270">
        <f t="shared" si="16"/>
        <v>0</v>
      </c>
      <c r="D63" s="2271">
        <f t="shared" ref="D63:E68" si="23">SUM(J63+L63+N63)</f>
        <v>0</v>
      </c>
      <c r="E63" s="2272">
        <f t="shared" si="23"/>
        <v>0</v>
      </c>
      <c r="F63" s="2273"/>
      <c r="G63" s="2274"/>
      <c r="H63" s="2273"/>
      <c r="I63" s="2274"/>
      <c r="J63" s="2275"/>
      <c r="K63" s="2276"/>
      <c r="L63" s="2275"/>
      <c r="M63" s="2276"/>
      <c r="N63" s="2275"/>
      <c r="O63" s="2276"/>
      <c r="P63" s="2277"/>
      <c r="Q63" s="2278"/>
      <c r="R63" s="2277"/>
      <c r="S63" s="2278"/>
      <c r="T63" s="2277"/>
      <c r="U63" s="2278"/>
      <c r="V63" s="2277"/>
      <c r="W63" s="2278"/>
      <c r="X63" s="2277"/>
      <c r="Y63" s="2278"/>
      <c r="Z63" s="2277"/>
      <c r="AA63" s="2278"/>
      <c r="AB63" s="2277"/>
      <c r="AC63" s="2278"/>
      <c r="AD63" s="2277"/>
      <c r="AE63" s="2278"/>
      <c r="AF63" s="2277"/>
      <c r="AG63" s="2278"/>
      <c r="AH63" s="2277"/>
      <c r="AI63" s="2278"/>
      <c r="AJ63" s="2273"/>
      <c r="AK63" s="2278"/>
      <c r="AL63" s="2277"/>
      <c r="AM63" s="2279"/>
      <c r="AN63" s="2280"/>
      <c r="AO63" s="182" t="str">
        <f t="shared" si="18"/>
        <v/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7"/>
      <c r="BB63" s="17"/>
      <c r="CA63" s="30" t="str">
        <f t="shared" si="19"/>
        <v/>
      </c>
      <c r="CB63" s="31" t="str">
        <f t="shared" si="20"/>
        <v/>
      </c>
      <c r="CG63" s="32">
        <f t="shared" si="21"/>
        <v>0</v>
      </c>
      <c r="CH63" s="32">
        <f t="shared" si="22"/>
        <v>0</v>
      </c>
      <c r="CI63" s="12"/>
      <c r="CJ63" s="12"/>
      <c r="CK63" s="12"/>
      <c r="CL63" s="12"/>
    </row>
    <row r="64" spans="1:90" ht="16.350000000000001" customHeight="1" x14ac:dyDescent="0.2">
      <c r="A64" s="2770"/>
      <c r="B64" s="441" t="s">
        <v>37</v>
      </c>
      <c r="C64" s="218">
        <f t="shared" si="16"/>
        <v>0</v>
      </c>
      <c r="D64" s="50">
        <f t="shared" si="23"/>
        <v>0</v>
      </c>
      <c r="E64" s="219">
        <f t="shared" si="23"/>
        <v>0</v>
      </c>
      <c r="F64" s="220"/>
      <c r="G64" s="221"/>
      <c r="H64" s="220"/>
      <c r="I64" s="221"/>
      <c r="J64" s="77"/>
      <c r="K64" s="79"/>
      <c r="L64" s="77"/>
      <c r="M64" s="79"/>
      <c r="N64" s="77"/>
      <c r="O64" s="79"/>
      <c r="P64" s="230"/>
      <c r="Q64" s="231"/>
      <c r="R64" s="230"/>
      <c r="S64" s="231"/>
      <c r="T64" s="230"/>
      <c r="U64" s="231"/>
      <c r="V64" s="230"/>
      <c r="W64" s="231"/>
      <c r="X64" s="230"/>
      <c r="Y64" s="231"/>
      <c r="Z64" s="230"/>
      <c r="AA64" s="231"/>
      <c r="AB64" s="230"/>
      <c r="AC64" s="231"/>
      <c r="AD64" s="230"/>
      <c r="AE64" s="231"/>
      <c r="AF64" s="230"/>
      <c r="AG64" s="231"/>
      <c r="AH64" s="230"/>
      <c r="AI64" s="231"/>
      <c r="AJ64" s="220"/>
      <c r="AK64" s="231"/>
      <c r="AL64" s="230"/>
      <c r="AM64" s="232"/>
      <c r="AN64" s="222"/>
      <c r="AO64" s="182" t="str">
        <f t="shared" si="18"/>
        <v/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17"/>
      <c r="BB64" s="17"/>
      <c r="CA64" s="30" t="str">
        <f t="shared" si="19"/>
        <v/>
      </c>
      <c r="CB64" s="31" t="str">
        <f t="shared" si="20"/>
        <v/>
      </c>
      <c r="CG64" s="32">
        <f t="shared" si="21"/>
        <v>0</v>
      </c>
      <c r="CH64" s="32">
        <f t="shared" si="22"/>
        <v>0</v>
      </c>
      <c r="CI64" s="12"/>
      <c r="CJ64" s="12"/>
      <c r="CK64" s="12"/>
      <c r="CL64" s="12"/>
    </row>
    <row r="65" spans="1:90" ht="16.350000000000001" customHeight="1" x14ac:dyDescent="0.2">
      <c r="A65" s="2649" t="s">
        <v>80</v>
      </c>
      <c r="B65" s="2269" t="s">
        <v>33</v>
      </c>
      <c r="C65" s="2270">
        <f t="shared" si="16"/>
        <v>0</v>
      </c>
      <c r="D65" s="2271">
        <f t="shared" si="23"/>
        <v>0</v>
      </c>
      <c r="E65" s="2272">
        <f t="shared" si="23"/>
        <v>0</v>
      </c>
      <c r="F65" s="2273"/>
      <c r="G65" s="2274"/>
      <c r="H65" s="2273"/>
      <c r="I65" s="2274"/>
      <c r="J65" s="2275"/>
      <c r="K65" s="2276"/>
      <c r="L65" s="2275"/>
      <c r="M65" s="2276"/>
      <c r="N65" s="2275"/>
      <c r="O65" s="2276"/>
      <c r="P65" s="2277"/>
      <c r="Q65" s="2278"/>
      <c r="R65" s="2277"/>
      <c r="S65" s="2278"/>
      <c r="T65" s="2277"/>
      <c r="U65" s="2278"/>
      <c r="V65" s="2277"/>
      <c r="W65" s="2278"/>
      <c r="X65" s="2277"/>
      <c r="Y65" s="2278"/>
      <c r="Z65" s="2277"/>
      <c r="AA65" s="2278"/>
      <c r="AB65" s="2277"/>
      <c r="AC65" s="2278"/>
      <c r="AD65" s="2277"/>
      <c r="AE65" s="2278"/>
      <c r="AF65" s="2277"/>
      <c r="AG65" s="2278"/>
      <c r="AH65" s="2277"/>
      <c r="AI65" s="2278"/>
      <c r="AJ65" s="2273"/>
      <c r="AK65" s="2278"/>
      <c r="AL65" s="2277"/>
      <c r="AM65" s="2279"/>
      <c r="AN65" s="2280"/>
      <c r="AO65" s="182" t="str">
        <f t="shared" si="18"/>
        <v/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17"/>
      <c r="BB65" s="17"/>
      <c r="CA65" s="30" t="str">
        <f t="shared" si="19"/>
        <v/>
      </c>
      <c r="CB65" s="31" t="str">
        <f t="shared" si="20"/>
        <v/>
      </c>
      <c r="CG65" s="32">
        <f t="shared" si="21"/>
        <v>0</v>
      </c>
      <c r="CH65" s="32">
        <f t="shared" si="22"/>
        <v>0</v>
      </c>
      <c r="CI65" s="12"/>
      <c r="CJ65" s="12"/>
      <c r="CK65" s="12"/>
      <c r="CL65" s="12"/>
    </row>
    <row r="66" spans="1:90" ht="16.350000000000001" customHeight="1" x14ac:dyDescent="0.2">
      <c r="A66" s="2650"/>
      <c r="B66" s="440" t="s">
        <v>47</v>
      </c>
      <c r="C66" s="34">
        <f t="shared" si="16"/>
        <v>0</v>
      </c>
      <c r="D66" s="35">
        <f t="shared" si="23"/>
        <v>0</v>
      </c>
      <c r="E66" s="36">
        <f t="shared" si="23"/>
        <v>0</v>
      </c>
      <c r="F66" s="214"/>
      <c r="G66" s="215"/>
      <c r="H66" s="214"/>
      <c r="I66" s="215"/>
      <c r="J66" s="37"/>
      <c r="K66" s="39"/>
      <c r="L66" s="37"/>
      <c r="M66" s="39"/>
      <c r="N66" s="37"/>
      <c r="O66" s="39"/>
      <c r="P66" s="233"/>
      <c r="Q66" s="234"/>
      <c r="R66" s="233"/>
      <c r="S66" s="234"/>
      <c r="T66" s="233"/>
      <c r="U66" s="234"/>
      <c r="V66" s="233"/>
      <c r="W66" s="234"/>
      <c r="X66" s="233"/>
      <c r="Y66" s="234"/>
      <c r="Z66" s="233"/>
      <c r="AA66" s="234"/>
      <c r="AB66" s="233"/>
      <c r="AC66" s="234"/>
      <c r="AD66" s="233"/>
      <c r="AE66" s="234"/>
      <c r="AF66" s="233"/>
      <c r="AG66" s="234"/>
      <c r="AH66" s="233"/>
      <c r="AI66" s="234"/>
      <c r="AJ66" s="214"/>
      <c r="AK66" s="234"/>
      <c r="AL66" s="233"/>
      <c r="AM66" s="235"/>
      <c r="AN66" s="216"/>
      <c r="AO66" s="182" t="str">
        <f t="shared" si="18"/>
        <v/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17"/>
      <c r="BB66" s="17"/>
      <c r="CA66" s="30" t="str">
        <f t="shared" si="19"/>
        <v/>
      </c>
      <c r="CB66" s="31" t="str">
        <f t="shared" si="20"/>
        <v/>
      </c>
      <c r="CG66" s="32">
        <f t="shared" si="21"/>
        <v>0</v>
      </c>
      <c r="CH66" s="32">
        <f t="shared" si="22"/>
        <v>0</v>
      </c>
      <c r="CI66" s="12"/>
      <c r="CJ66" s="12"/>
      <c r="CK66" s="12"/>
      <c r="CL66" s="12"/>
    </row>
    <row r="67" spans="1:90" ht="16.350000000000001" customHeight="1" x14ac:dyDescent="0.2">
      <c r="A67" s="2650"/>
      <c r="B67" s="440" t="s">
        <v>34</v>
      </c>
      <c r="C67" s="34">
        <f t="shared" si="16"/>
        <v>0</v>
      </c>
      <c r="D67" s="35">
        <f t="shared" si="23"/>
        <v>0</v>
      </c>
      <c r="E67" s="36">
        <f t="shared" si="23"/>
        <v>0</v>
      </c>
      <c r="F67" s="214"/>
      <c r="G67" s="215"/>
      <c r="H67" s="214"/>
      <c r="I67" s="215"/>
      <c r="J67" s="37"/>
      <c r="K67" s="39"/>
      <c r="L67" s="37"/>
      <c r="M67" s="39"/>
      <c r="N67" s="37"/>
      <c r="O67" s="39"/>
      <c r="P67" s="233"/>
      <c r="Q67" s="234"/>
      <c r="R67" s="233"/>
      <c r="S67" s="234"/>
      <c r="T67" s="233"/>
      <c r="U67" s="234"/>
      <c r="V67" s="233"/>
      <c r="W67" s="234"/>
      <c r="X67" s="233"/>
      <c r="Y67" s="234"/>
      <c r="Z67" s="233"/>
      <c r="AA67" s="234"/>
      <c r="AB67" s="233"/>
      <c r="AC67" s="234"/>
      <c r="AD67" s="233"/>
      <c r="AE67" s="234"/>
      <c r="AF67" s="233"/>
      <c r="AG67" s="234"/>
      <c r="AH67" s="233"/>
      <c r="AI67" s="234"/>
      <c r="AJ67" s="214"/>
      <c r="AK67" s="234"/>
      <c r="AL67" s="233"/>
      <c r="AM67" s="235"/>
      <c r="AN67" s="216"/>
      <c r="AO67" s="182" t="str">
        <f t="shared" si="18"/>
        <v/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17"/>
      <c r="BB67" s="17"/>
      <c r="CA67" s="30" t="str">
        <f t="shared" si="19"/>
        <v/>
      </c>
      <c r="CB67" s="31" t="str">
        <f t="shared" si="20"/>
        <v/>
      </c>
      <c r="CG67" s="32">
        <f t="shared" si="21"/>
        <v>0</v>
      </c>
      <c r="CH67" s="32">
        <f t="shared" si="22"/>
        <v>0</v>
      </c>
      <c r="CI67" s="12"/>
      <c r="CJ67" s="12"/>
      <c r="CK67" s="12"/>
      <c r="CL67" s="12"/>
    </row>
    <row r="68" spans="1:90" ht="16.350000000000001" customHeight="1" x14ac:dyDescent="0.2">
      <c r="A68" s="2770"/>
      <c r="B68" s="441" t="s">
        <v>37</v>
      </c>
      <c r="C68" s="218">
        <f t="shared" si="16"/>
        <v>0</v>
      </c>
      <c r="D68" s="50">
        <f t="shared" si="23"/>
        <v>0</v>
      </c>
      <c r="E68" s="219">
        <f t="shared" si="23"/>
        <v>0</v>
      </c>
      <c r="F68" s="220"/>
      <c r="G68" s="221"/>
      <c r="H68" s="220"/>
      <c r="I68" s="221"/>
      <c r="J68" s="77"/>
      <c r="K68" s="79"/>
      <c r="L68" s="77"/>
      <c r="M68" s="79"/>
      <c r="N68" s="77"/>
      <c r="O68" s="79"/>
      <c r="P68" s="230"/>
      <c r="Q68" s="231"/>
      <c r="R68" s="230"/>
      <c r="S68" s="231"/>
      <c r="T68" s="230"/>
      <c r="U68" s="231"/>
      <c r="V68" s="230"/>
      <c r="W68" s="231"/>
      <c r="X68" s="230"/>
      <c r="Y68" s="231"/>
      <c r="Z68" s="230"/>
      <c r="AA68" s="231"/>
      <c r="AB68" s="230"/>
      <c r="AC68" s="231"/>
      <c r="AD68" s="230"/>
      <c r="AE68" s="231"/>
      <c r="AF68" s="230"/>
      <c r="AG68" s="231"/>
      <c r="AH68" s="230"/>
      <c r="AI68" s="231"/>
      <c r="AJ68" s="220"/>
      <c r="AK68" s="231"/>
      <c r="AL68" s="230"/>
      <c r="AM68" s="232"/>
      <c r="AN68" s="222"/>
      <c r="AO68" s="182" t="str">
        <f t="shared" si="18"/>
        <v/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17"/>
      <c r="BB68" s="17"/>
      <c r="CA68" s="30" t="str">
        <f t="shared" si="19"/>
        <v/>
      </c>
      <c r="CB68" s="31" t="str">
        <f t="shared" si="20"/>
        <v/>
      </c>
      <c r="CG68" s="32">
        <f t="shared" si="21"/>
        <v>0</v>
      </c>
      <c r="CH68" s="32">
        <f t="shared" si="22"/>
        <v>0</v>
      </c>
      <c r="CI68" s="12"/>
      <c r="CJ68" s="12"/>
      <c r="CK68" s="12"/>
      <c r="CL68" s="12"/>
    </row>
    <row r="69" spans="1:90" ht="16.350000000000001" customHeight="1" x14ac:dyDescent="0.2">
      <c r="A69" s="2649" t="s">
        <v>81</v>
      </c>
      <c r="B69" s="2269" t="s">
        <v>33</v>
      </c>
      <c r="C69" s="2270">
        <f t="shared" si="16"/>
        <v>0</v>
      </c>
      <c r="D69" s="2271">
        <f t="shared" ref="D69:D78" si="24">SUM(J69+L69+N69+P69+R69+T69+V69+X69+Z69+AB69+AD69+AF69+AH69+AJ69+AL69)</f>
        <v>0</v>
      </c>
      <c r="E69" s="2272">
        <f t="shared" ref="E69:E78" si="25">SUM(K69+M69+O69+Q69+S69+U69+W69+Y69+AA69+AC69+AE69+AG69+AI69+AK69+AM69)</f>
        <v>0</v>
      </c>
      <c r="F69" s="2273"/>
      <c r="G69" s="2274"/>
      <c r="H69" s="2273"/>
      <c r="I69" s="2278"/>
      <c r="J69" s="2275"/>
      <c r="K69" s="2276"/>
      <c r="L69" s="2275"/>
      <c r="M69" s="2276"/>
      <c r="N69" s="2275"/>
      <c r="O69" s="2276"/>
      <c r="P69" s="2275"/>
      <c r="Q69" s="2276"/>
      <c r="R69" s="2275"/>
      <c r="S69" s="2276"/>
      <c r="T69" s="2275"/>
      <c r="U69" s="2276"/>
      <c r="V69" s="2275"/>
      <c r="W69" s="2276"/>
      <c r="X69" s="2275"/>
      <c r="Y69" s="2276"/>
      <c r="Z69" s="2275"/>
      <c r="AA69" s="2276"/>
      <c r="AB69" s="2275"/>
      <c r="AC69" s="2276"/>
      <c r="AD69" s="2275"/>
      <c r="AE69" s="2276"/>
      <c r="AF69" s="2275"/>
      <c r="AG69" s="2276"/>
      <c r="AH69" s="2275"/>
      <c r="AI69" s="2276"/>
      <c r="AJ69" s="2275"/>
      <c r="AK69" s="2276"/>
      <c r="AL69" s="2275"/>
      <c r="AM69" s="2281"/>
      <c r="AN69" s="2280"/>
      <c r="AO69" s="182" t="str">
        <f t="shared" si="18"/>
        <v/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17"/>
      <c r="BB69" s="17"/>
      <c r="CA69" s="30" t="str">
        <f t="shared" si="19"/>
        <v/>
      </c>
      <c r="CB69" s="31" t="str">
        <f t="shared" si="20"/>
        <v/>
      </c>
      <c r="CG69" s="32">
        <f t="shared" si="21"/>
        <v>0</v>
      </c>
      <c r="CH69" s="32">
        <f t="shared" si="22"/>
        <v>0</v>
      </c>
      <c r="CI69" s="12"/>
      <c r="CJ69" s="12"/>
      <c r="CK69" s="12"/>
      <c r="CL69" s="12"/>
    </row>
    <row r="70" spans="1:90" ht="16.350000000000001" customHeight="1" x14ac:dyDescent="0.2">
      <c r="A70" s="2770"/>
      <c r="B70" s="440" t="s">
        <v>47</v>
      </c>
      <c r="C70" s="42">
        <f t="shared" si="16"/>
        <v>0</v>
      </c>
      <c r="D70" s="43">
        <f t="shared" si="24"/>
        <v>0</v>
      </c>
      <c r="E70" s="219">
        <f t="shared" si="25"/>
        <v>0</v>
      </c>
      <c r="F70" s="220"/>
      <c r="G70" s="221"/>
      <c r="H70" s="220"/>
      <c r="I70" s="231"/>
      <c r="J70" s="77"/>
      <c r="K70" s="79"/>
      <c r="L70" s="77"/>
      <c r="M70" s="79"/>
      <c r="N70" s="77"/>
      <c r="O70" s="79"/>
      <c r="P70" s="77"/>
      <c r="Q70" s="79"/>
      <c r="R70" s="77"/>
      <c r="S70" s="79"/>
      <c r="T70" s="77"/>
      <c r="U70" s="79"/>
      <c r="V70" s="77"/>
      <c r="W70" s="79"/>
      <c r="X70" s="77"/>
      <c r="Y70" s="79"/>
      <c r="Z70" s="77"/>
      <c r="AA70" s="79"/>
      <c r="AB70" s="77"/>
      <c r="AC70" s="79"/>
      <c r="AD70" s="77"/>
      <c r="AE70" s="79"/>
      <c r="AF70" s="77"/>
      <c r="AG70" s="79"/>
      <c r="AH70" s="77"/>
      <c r="AI70" s="79"/>
      <c r="AJ70" s="77"/>
      <c r="AK70" s="79"/>
      <c r="AL70" s="77"/>
      <c r="AM70" s="83"/>
      <c r="AN70" s="222"/>
      <c r="AO70" s="182" t="str">
        <f t="shared" si="18"/>
        <v/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17"/>
      <c r="BB70" s="17"/>
      <c r="CA70" s="30" t="str">
        <f t="shared" si="19"/>
        <v/>
      </c>
      <c r="CB70" s="31" t="str">
        <f t="shared" si="20"/>
        <v/>
      </c>
      <c r="CG70" s="32">
        <f t="shared" si="21"/>
        <v>0</v>
      </c>
      <c r="CH70" s="32">
        <f t="shared" si="22"/>
        <v>0</v>
      </c>
      <c r="CI70" s="12"/>
      <c r="CJ70" s="12"/>
      <c r="CK70" s="12"/>
      <c r="CL70" s="12"/>
    </row>
    <row r="71" spans="1:90" ht="16.350000000000001" customHeight="1" x14ac:dyDescent="0.2">
      <c r="A71" s="2649" t="s">
        <v>82</v>
      </c>
      <c r="B71" s="2269" t="s">
        <v>33</v>
      </c>
      <c r="C71" s="2270">
        <f t="shared" si="16"/>
        <v>0</v>
      </c>
      <c r="D71" s="2271">
        <f t="shared" si="24"/>
        <v>0</v>
      </c>
      <c r="E71" s="2272">
        <f t="shared" si="25"/>
        <v>0</v>
      </c>
      <c r="F71" s="2273"/>
      <c r="G71" s="2274"/>
      <c r="H71" s="2273"/>
      <c r="I71" s="2274"/>
      <c r="J71" s="2275"/>
      <c r="K71" s="2276"/>
      <c r="L71" s="2275"/>
      <c r="M71" s="2276"/>
      <c r="N71" s="2275"/>
      <c r="O71" s="2276"/>
      <c r="P71" s="2275"/>
      <c r="Q71" s="2276"/>
      <c r="R71" s="2275"/>
      <c r="S71" s="2276"/>
      <c r="T71" s="2275"/>
      <c r="U71" s="2276"/>
      <c r="V71" s="2275"/>
      <c r="W71" s="2276"/>
      <c r="X71" s="2275"/>
      <c r="Y71" s="2276"/>
      <c r="Z71" s="2275"/>
      <c r="AA71" s="2276"/>
      <c r="AB71" s="2275"/>
      <c r="AC71" s="2276"/>
      <c r="AD71" s="2275"/>
      <c r="AE71" s="2276"/>
      <c r="AF71" s="2275"/>
      <c r="AG71" s="2276"/>
      <c r="AH71" s="2275"/>
      <c r="AI71" s="2276"/>
      <c r="AJ71" s="2275"/>
      <c r="AK71" s="2276"/>
      <c r="AL71" s="2275"/>
      <c r="AM71" s="2281"/>
      <c r="AN71" s="2280"/>
      <c r="AO71" s="182" t="str">
        <f t="shared" si="18"/>
        <v/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17"/>
      <c r="BB71" s="17"/>
      <c r="CA71" s="30" t="str">
        <f t="shared" si="19"/>
        <v/>
      </c>
      <c r="CB71" s="31" t="str">
        <f t="shared" si="20"/>
        <v/>
      </c>
      <c r="CG71" s="32">
        <f t="shared" si="21"/>
        <v>0</v>
      </c>
      <c r="CH71" s="32">
        <f t="shared" si="22"/>
        <v>0</v>
      </c>
      <c r="CI71" s="12"/>
      <c r="CJ71" s="12"/>
      <c r="CK71" s="12"/>
      <c r="CL71" s="12"/>
    </row>
    <row r="72" spans="1:90" ht="16.350000000000001" customHeight="1" x14ac:dyDescent="0.2">
      <c r="A72" s="2770"/>
      <c r="B72" s="441" t="s">
        <v>47</v>
      </c>
      <c r="C72" s="218">
        <f t="shared" si="16"/>
        <v>0</v>
      </c>
      <c r="D72" s="50">
        <f t="shared" si="24"/>
        <v>0</v>
      </c>
      <c r="E72" s="219">
        <f t="shared" si="25"/>
        <v>0</v>
      </c>
      <c r="F72" s="220"/>
      <c r="G72" s="221"/>
      <c r="H72" s="220"/>
      <c r="I72" s="221"/>
      <c r="J72" s="77"/>
      <c r="K72" s="79"/>
      <c r="L72" s="77"/>
      <c r="M72" s="79"/>
      <c r="N72" s="77"/>
      <c r="O72" s="79"/>
      <c r="P72" s="77"/>
      <c r="Q72" s="79"/>
      <c r="R72" s="77"/>
      <c r="S72" s="79"/>
      <c r="T72" s="77"/>
      <c r="U72" s="79"/>
      <c r="V72" s="77"/>
      <c r="W72" s="79"/>
      <c r="X72" s="77"/>
      <c r="Y72" s="79"/>
      <c r="Z72" s="77"/>
      <c r="AA72" s="79"/>
      <c r="AB72" s="77"/>
      <c r="AC72" s="79"/>
      <c r="AD72" s="77"/>
      <c r="AE72" s="79"/>
      <c r="AF72" s="77"/>
      <c r="AG72" s="79"/>
      <c r="AH72" s="77"/>
      <c r="AI72" s="79"/>
      <c r="AJ72" s="77"/>
      <c r="AK72" s="79"/>
      <c r="AL72" s="77"/>
      <c r="AM72" s="83"/>
      <c r="AN72" s="222"/>
      <c r="AO72" s="182" t="str">
        <f t="shared" si="18"/>
        <v/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17"/>
      <c r="BB72" s="17"/>
      <c r="CA72" s="30" t="str">
        <f t="shared" si="19"/>
        <v/>
      </c>
      <c r="CB72" s="31" t="str">
        <f t="shared" si="20"/>
        <v/>
      </c>
      <c r="CG72" s="32">
        <f t="shared" si="21"/>
        <v>0</v>
      </c>
      <c r="CH72" s="32">
        <f t="shared" si="22"/>
        <v>0</v>
      </c>
      <c r="CI72" s="12"/>
      <c r="CJ72" s="12"/>
      <c r="CK72" s="12"/>
      <c r="CL72" s="12"/>
    </row>
    <row r="73" spans="1:90" ht="16.350000000000001" customHeight="1" x14ac:dyDescent="0.2">
      <c r="A73" s="2649" t="s">
        <v>83</v>
      </c>
      <c r="B73" s="2269" t="s">
        <v>33</v>
      </c>
      <c r="C73" s="2270">
        <f t="shared" si="16"/>
        <v>0</v>
      </c>
      <c r="D73" s="2271">
        <f t="shared" si="24"/>
        <v>0</v>
      </c>
      <c r="E73" s="2272">
        <f t="shared" si="25"/>
        <v>0</v>
      </c>
      <c r="F73" s="2273"/>
      <c r="G73" s="2274"/>
      <c r="H73" s="2273"/>
      <c r="I73" s="2274"/>
      <c r="J73" s="2275"/>
      <c r="K73" s="2276"/>
      <c r="L73" s="2275"/>
      <c r="M73" s="2276"/>
      <c r="N73" s="2275"/>
      <c r="O73" s="2276"/>
      <c r="P73" s="2275"/>
      <c r="Q73" s="2276"/>
      <c r="R73" s="2275"/>
      <c r="S73" s="2276"/>
      <c r="T73" s="2275"/>
      <c r="U73" s="2276"/>
      <c r="V73" s="2275"/>
      <c r="W73" s="2276"/>
      <c r="X73" s="2275"/>
      <c r="Y73" s="2276"/>
      <c r="Z73" s="2275"/>
      <c r="AA73" s="2276"/>
      <c r="AB73" s="2275"/>
      <c r="AC73" s="2276"/>
      <c r="AD73" s="2275"/>
      <c r="AE73" s="2276"/>
      <c r="AF73" s="2275"/>
      <c r="AG73" s="2276"/>
      <c r="AH73" s="2275"/>
      <c r="AI73" s="2276"/>
      <c r="AJ73" s="2275"/>
      <c r="AK73" s="2276"/>
      <c r="AL73" s="2275"/>
      <c r="AM73" s="2281"/>
      <c r="AN73" s="2280"/>
      <c r="AO73" s="182" t="str">
        <f t="shared" si="18"/>
        <v/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17"/>
      <c r="BB73" s="17"/>
      <c r="CA73" s="30" t="str">
        <f t="shared" si="19"/>
        <v/>
      </c>
      <c r="CB73" s="31" t="str">
        <f t="shared" si="20"/>
        <v/>
      </c>
      <c r="CG73" s="32">
        <f t="shared" si="21"/>
        <v>0</v>
      </c>
      <c r="CH73" s="32">
        <f t="shared" si="22"/>
        <v>0</v>
      </c>
      <c r="CI73" s="12"/>
      <c r="CJ73" s="12"/>
      <c r="CK73" s="12"/>
      <c r="CL73" s="12"/>
    </row>
    <row r="74" spans="1:90" ht="16.350000000000001" customHeight="1" x14ac:dyDescent="0.2">
      <c r="A74" s="2650"/>
      <c r="B74" s="440" t="s">
        <v>47</v>
      </c>
      <c r="C74" s="34">
        <f t="shared" si="16"/>
        <v>0</v>
      </c>
      <c r="D74" s="35">
        <f t="shared" si="24"/>
        <v>0</v>
      </c>
      <c r="E74" s="36">
        <f t="shared" si="25"/>
        <v>0</v>
      </c>
      <c r="F74" s="214"/>
      <c r="G74" s="215"/>
      <c r="H74" s="214"/>
      <c r="I74" s="215"/>
      <c r="J74" s="37"/>
      <c r="K74" s="39"/>
      <c r="L74" s="37"/>
      <c r="M74" s="39"/>
      <c r="N74" s="37"/>
      <c r="O74" s="39"/>
      <c r="P74" s="37"/>
      <c r="Q74" s="39"/>
      <c r="R74" s="37"/>
      <c r="S74" s="39"/>
      <c r="T74" s="37"/>
      <c r="U74" s="39"/>
      <c r="V74" s="37"/>
      <c r="W74" s="39"/>
      <c r="X74" s="37"/>
      <c r="Y74" s="39"/>
      <c r="Z74" s="37"/>
      <c r="AA74" s="39"/>
      <c r="AB74" s="37"/>
      <c r="AC74" s="39"/>
      <c r="AD74" s="37"/>
      <c r="AE74" s="39"/>
      <c r="AF74" s="37"/>
      <c r="AG74" s="39"/>
      <c r="AH74" s="37"/>
      <c r="AI74" s="39"/>
      <c r="AJ74" s="37"/>
      <c r="AK74" s="39"/>
      <c r="AL74" s="37"/>
      <c r="AM74" s="41"/>
      <c r="AN74" s="216"/>
      <c r="AO74" s="182" t="str">
        <f t="shared" si="18"/>
        <v/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17"/>
      <c r="BB74" s="17"/>
      <c r="CA74" s="30" t="str">
        <f t="shared" si="19"/>
        <v/>
      </c>
      <c r="CB74" s="31" t="str">
        <f t="shared" si="20"/>
        <v/>
      </c>
      <c r="CG74" s="32">
        <f t="shared" si="21"/>
        <v>0</v>
      </c>
      <c r="CH74" s="32">
        <f t="shared" si="22"/>
        <v>0</v>
      </c>
      <c r="CI74" s="12"/>
      <c r="CJ74" s="12"/>
      <c r="CK74" s="12"/>
      <c r="CL74" s="12"/>
    </row>
    <row r="75" spans="1:90" ht="16.350000000000001" customHeight="1" x14ac:dyDescent="0.2">
      <c r="A75" s="2650"/>
      <c r="B75" s="440" t="s">
        <v>34</v>
      </c>
      <c r="C75" s="34">
        <f t="shared" si="16"/>
        <v>0</v>
      </c>
      <c r="D75" s="35">
        <f t="shared" si="24"/>
        <v>0</v>
      </c>
      <c r="E75" s="36">
        <f t="shared" si="25"/>
        <v>0</v>
      </c>
      <c r="F75" s="214"/>
      <c r="G75" s="215"/>
      <c r="H75" s="214"/>
      <c r="I75" s="215"/>
      <c r="J75" s="37"/>
      <c r="K75" s="39"/>
      <c r="L75" s="37"/>
      <c r="M75" s="39"/>
      <c r="N75" s="37"/>
      <c r="O75" s="39"/>
      <c r="P75" s="37"/>
      <c r="Q75" s="39"/>
      <c r="R75" s="37"/>
      <c r="S75" s="39"/>
      <c r="T75" s="37"/>
      <c r="U75" s="39"/>
      <c r="V75" s="37"/>
      <c r="W75" s="39"/>
      <c r="X75" s="37"/>
      <c r="Y75" s="39"/>
      <c r="Z75" s="37"/>
      <c r="AA75" s="39"/>
      <c r="AB75" s="37"/>
      <c r="AC75" s="39"/>
      <c r="AD75" s="37"/>
      <c r="AE75" s="39"/>
      <c r="AF75" s="37"/>
      <c r="AG75" s="39"/>
      <c r="AH75" s="37"/>
      <c r="AI75" s="39"/>
      <c r="AJ75" s="37"/>
      <c r="AK75" s="39"/>
      <c r="AL75" s="37"/>
      <c r="AM75" s="41"/>
      <c r="AN75" s="216"/>
      <c r="AO75" s="182" t="str">
        <f t="shared" si="18"/>
        <v/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17"/>
      <c r="BB75" s="17"/>
      <c r="CA75" s="30" t="str">
        <f t="shared" si="19"/>
        <v/>
      </c>
      <c r="CB75" s="31" t="str">
        <f t="shared" si="20"/>
        <v/>
      </c>
      <c r="CG75" s="32">
        <f t="shared" si="21"/>
        <v>0</v>
      </c>
      <c r="CH75" s="32">
        <f t="shared" si="22"/>
        <v>0</v>
      </c>
      <c r="CI75" s="12"/>
      <c r="CJ75" s="12"/>
      <c r="CK75" s="12"/>
      <c r="CL75" s="12"/>
    </row>
    <row r="76" spans="1:90" ht="16.350000000000001" customHeight="1" x14ac:dyDescent="0.2">
      <c r="A76" s="2650"/>
      <c r="B76" s="440" t="s">
        <v>78</v>
      </c>
      <c r="C76" s="34">
        <f t="shared" si="16"/>
        <v>0</v>
      </c>
      <c r="D76" s="35">
        <f t="shared" si="24"/>
        <v>0</v>
      </c>
      <c r="E76" s="36">
        <f t="shared" si="25"/>
        <v>0</v>
      </c>
      <c r="F76" s="214"/>
      <c r="G76" s="215"/>
      <c r="H76" s="214"/>
      <c r="I76" s="215"/>
      <c r="J76" s="37"/>
      <c r="K76" s="39"/>
      <c r="L76" s="37"/>
      <c r="M76" s="39"/>
      <c r="N76" s="37"/>
      <c r="O76" s="39"/>
      <c r="P76" s="37"/>
      <c r="Q76" s="39"/>
      <c r="R76" s="37"/>
      <c r="S76" s="39"/>
      <c r="T76" s="37"/>
      <c r="U76" s="39"/>
      <c r="V76" s="37"/>
      <c r="W76" s="39"/>
      <c r="X76" s="37"/>
      <c r="Y76" s="39"/>
      <c r="Z76" s="37"/>
      <c r="AA76" s="39"/>
      <c r="AB76" s="37"/>
      <c r="AC76" s="39"/>
      <c r="AD76" s="37"/>
      <c r="AE76" s="39"/>
      <c r="AF76" s="37"/>
      <c r="AG76" s="39"/>
      <c r="AH76" s="37"/>
      <c r="AI76" s="39"/>
      <c r="AJ76" s="37"/>
      <c r="AK76" s="39"/>
      <c r="AL76" s="37"/>
      <c r="AM76" s="41"/>
      <c r="AN76" s="216"/>
      <c r="AO76" s="182" t="str">
        <f t="shared" si="18"/>
        <v/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17"/>
      <c r="BB76" s="17"/>
      <c r="CA76" s="30" t="str">
        <f t="shared" si="19"/>
        <v/>
      </c>
      <c r="CB76" s="31" t="str">
        <f t="shared" si="20"/>
        <v/>
      </c>
      <c r="CG76" s="32">
        <f t="shared" si="21"/>
        <v>0</v>
      </c>
      <c r="CH76" s="32">
        <f t="shared" si="22"/>
        <v>0</v>
      </c>
      <c r="CI76" s="12"/>
      <c r="CJ76" s="12"/>
      <c r="CK76" s="12"/>
      <c r="CL76" s="12"/>
    </row>
    <row r="77" spans="1:90" ht="16.350000000000001" customHeight="1" x14ac:dyDescent="0.2">
      <c r="A77" s="2650"/>
      <c r="B77" s="440" t="s">
        <v>37</v>
      </c>
      <c r="C77" s="34">
        <f t="shared" si="16"/>
        <v>0</v>
      </c>
      <c r="D77" s="35">
        <f t="shared" si="24"/>
        <v>0</v>
      </c>
      <c r="E77" s="36">
        <f t="shared" si="25"/>
        <v>0</v>
      </c>
      <c r="F77" s="214"/>
      <c r="G77" s="215"/>
      <c r="H77" s="214"/>
      <c r="I77" s="215"/>
      <c r="J77" s="37"/>
      <c r="K77" s="39"/>
      <c r="L77" s="37"/>
      <c r="M77" s="39"/>
      <c r="N77" s="37"/>
      <c r="O77" s="39"/>
      <c r="P77" s="37"/>
      <c r="Q77" s="39"/>
      <c r="R77" s="37"/>
      <c r="S77" s="39"/>
      <c r="T77" s="37"/>
      <c r="U77" s="39"/>
      <c r="V77" s="37"/>
      <c r="W77" s="39"/>
      <c r="X77" s="37"/>
      <c r="Y77" s="39"/>
      <c r="Z77" s="37"/>
      <c r="AA77" s="39"/>
      <c r="AB77" s="37"/>
      <c r="AC77" s="39"/>
      <c r="AD77" s="37"/>
      <c r="AE77" s="39"/>
      <c r="AF77" s="37"/>
      <c r="AG77" s="39"/>
      <c r="AH77" s="37"/>
      <c r="AI77" s="39"/>
      <c r="AJ77" s="37"/>
      <c r="AK77" s="39"/>
      <c r="AL77" s="37"/>
      <c r="AM77" s="41"/>
      <c r="AN77" s="216"/>
      <c r="AO77" s="182" t="str">
        <f t="shared" si="18"/>
        <v/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17"/>
      <c r="BB77" s="17"/>
      <c r="CA77" s="30" t="str">
        <f t="shared" si="19"/>
        <v/>
      </c>
      <c r="CB77" s="31" t="str">
        <f t="shared" si="20"/>
        <v/>
      </c>
      <c r="CG77" s="32">
        <f t="shared" si="21"/>
        <v>0</v>
      </c>
      <c r="CH77" s="32">
        <f t="shared" si="22"/>
        <v>0</v>
      </c>
      <c r="CI77" s="12"/>
      <c r="CJ77" s="12"/>
      <c r="CK77" s="12"/>
      <c r="CL77" s="12"/>
    </row>
    <row r="78" spans="1:90" ht="16.350000000000001" customHeight="1" x14ac:dyDescent="0.2">
      <c r="A78" s="2770"/>
      <c r="B78" s="441" t="s">
        <v>38</v>
      </c>
      <c r="C78" s="218">
        <f t="shared" si="16"/>
        <v>0</v>
      </c>
      <c r="D78" s="50">
        <f t="shared" si="24"/>
        <v>0</v>
      </c>
      <c r="E78" s="219">
        <f t="shared" si="25"/>
        <v>0</v>
      </c>
      <c r="F78" s="220"/>
      <c r="G78" s="221"/>
      <c r="H78" s="220"/>
      <c r="I78" s="221"/>
      <c r="J78" s="77"/>
      <c r="K78" s="79"/>
      <c r="L78" s="77"/>
      <c r="M78" s="79"/>
      <c r="N78" s="77"/>
      <c r="O78" s="79"/>
      <c r="P78" s="77"/>
      <c r="Q78" s="79"/>
      <c r="R78" s="77"/>
      <c r="S78" s="79"/>
      <c r="T78" s="77"/>
      <c r="U78" s="79"/>
      <c r="V78" s="77"/>
      <c r="W78" s="79"/>
      <c r="X78" s="77"/>
      <c r="Y78" s="79"/>
      <c r="Z78" s="77"/>
      <c r="AA78" s="79"/>
      <c r="AB78" s="77"/>
      <c r="AC78" s="79"/>
      <c r="AD78" s="77"/>
      <c r="AE78" s="79"/>
      <c r="AF78" s="77"/>
      <c r="AG78" s="79"/>
      <c r="AH78" s="77"/>
      <c r="AI78" s="79"/>
      <c r="AJ78" s="77"/>
      <c r="AK78" s="79"/>
      <c r="AL78" s="77"/>
      <c r="AM78" s="83"/>
      <c r="AN78" s="222"/>
      <c r="AO78" s="182" t="str">
        <f t="shared" si="18"/>
        <v/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17"/>
      <c r="BB78" s="17"/>
      <c r="CA78" s="30" t="str">
        <f t="shared" si="19"/>
        <v/>
      </c>
      <c r="CB78" s="31" t="str">
        <f t="shared" si="20"/>
        <v/>
      </c>
      <c r="CG78" s="32">
        <f t="shared" si="21"/>
        <v>0</v>
      </c>
      <c r="CH78" s="32">
        <f t="shared" si="22"/>
        <v>0</v>
      </c>
      <c r="CI78" s="12"/>
      <c r="CJ78" s="12"/>
      <c r="CK78" s="12"/>
      <c r="CL78" s="12"/>
    </row>
    <row r="79" spans="1:90" ht="31.35" customHeight="1" x14ac:dyDescent="0.2">
      <c r="A79" s="2282" t="s">
        <v>84</v>
      </c>
      <c r="B79" s="2283"/>
      <c r="C79" s="2283"/>
      <c r="D79" s="239"/>
      <c r="E79" s="239"/>
      <c r="F79" s="239"/>
      <c r="G79" s="240"/>
      <c r="H79" s="240"/>
      <c r="I79" s="240"/>
      <c r="J79" s="240"/>
      <c r="K79" s="241"/>
      <c r="L79" s="241"/>
      <c r="M79" s="161"/>
      <c r="N79" s="192"/>
      <c r="O79" s="161"/>
      <c r="P79" s="161"/>
      <c r="Q79" s="161"/>
      <c r="R79" s="161"/>
      <c r="S79" s="161"/>
      <c r="T79" s="161"/>
      <c r="U79" s="161"/>
      <c r="V79" s="192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2"/>
      <c r="AP79" s="162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CG79" s="12"/>
      <c r="CH79" s="12"/>
      <c r="CI79" s="12"/>
      <c r="CJ79" s="12"/>
      <c r="CK79" s="12"/>
      <c r="CL79" s="12"/>
    </row>
    <row r="80" spans="1:90" ht="31.35" customHeight="1" x14ac:dyDescent="0.2">
      <c r="A80" s="2649" t="s">
        <v>85</v>
      </c>
      <c r="B80" s="2649"/>
      <c r="C80" s="3015" t="s">
        <v>86</v>
      </c>
      <c r="D80" s="3015"/>
      <c r="E80" s="3015" t="s">
        <v>87</v>
      </c>
      <c r="F80" s="3017"/>
      <c r="G80" s="3014" t="s">
        <v>88</v>
      </c>
      <c r="H80" s="3015"/>
      <c r="I80" s="3014" t="s">
        <v>89</v>
      </c>
      <c r="J80" s="3015"/>
      <c r="K80" s="242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2284"/>
      <c r="Y80" s="2285"/>
      <c r="Z80" s="2285"/>
      <c r="AA80" s="2285"/>
      <c r="AB80" s="2285"/>
      <c r="AC80" s="2285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2"/>
      <c r="AP80" s="162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CG80" s="12"/>
      <c r="CH80" s="12"/>
      <c r="CI80" s="12"/>
      <c r="CJ80" s="12"/>
      <c r="CK80" s="12"/>
      <c r="CL80" s="12"/>
    </row>
    <row r="81" spans="1:90" ht="31.35" customHeight="1" x14ac:dyDescent="0.2">
      <c r="A81" s="2770"/>
      <c r="B81" s="2770"/>
      <c r="C81" s="2286" t="s">
        <v>90</v>
      </c>
      <c r="D81" s="2287" t="s">
        <v>91</v>
      </c>
      <c r="E81" s="2286" t="s">
        <v>90</v>
      </c>
      <c r="F81" s="2288" t="s">
        <v>91</v>
      </c>
      <c r="G81" s="2289" t="s">
        <v>90</v>
      </c>
      <c r="H81" s="2287" t="s">
        <v>91</v>
      </c>
      <c r="I81" s="2289" t="s">
        <v>90</v>
      </c>
      <c r="J81" s="2287" t="s">
        <v>91</v>
      </c>
      <c r="K81" s="242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2284"/>
      <c r="Y81" s="2285"/>
      <c r="Z81" s="2285"/>
      <c r="AA81" s="2285"/>
      <c r="AB81" s="2285"/>
      <c r="AC81" s="2285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2"/>
      <c r="AP81" s="16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CG81" s="12"/>
      <c r="CH81" s="12"/>
      <c r="CI81" s="12"/>
      <c r="CJ81" s="12"/>
      <c r="CK81" s="12"/>
      <c r="CL81" s="12"/>
    </row>
    <row r="82" spans="1:90" ht="16.350000000000001" customHeight="1" x14ac:dyDescent="0.2">
      <c r="A82" s="3016" t="s">
        <v>92</v>
      </c>
      <c r="B82" s="3016"/>
      <c r="C82" s="2290"/>
      <c r="D82" s="2291"/>
      <c r="E82" s="2290"/>
      <c r="F82" s="2292"/>
      <c r="G82" s="2293"/>
      <c r="H82" s="2291"/>
      <c r="I82" s="2293"/>
      <c r="J82" s="2291"/>
      <c r="K82" s="242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2294"/>
      <c r="Y82" s="2295"/>
      <c r="Z82" s="2295"/>
      <c r="AA82" s="2295"/>
      <c r="AB82" s="2295"/>
      <c r="AC82" s="2295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2"/>
      <c r="AP82" s="162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CG82" s="12"/>
      <c r="CH82" s="12"/>
      <c r="CI82" s="12"/>
      <c r="CJ82" s="12"/>
      <c r="CK82" s="12"/>
      <c r="CL82" s="12"/>
    </row>
    <row r="83" spans="1:90" ht="16.350000000000001" customHeight="1" x14ac:dyDescent="0.2">
      <c r="A83" s="2660" t="s">
        <v>93</v>
      </c>
      <c r="B83" s="2660"/>
      <c r="C83" s="253"/>
      <c r="D83" s="254"/>
      <c r="E83" s="253"/>
      <c r="F83" s="255"/>
      <c r="G83" s="256"/>
      <c r="H83" s="254"/>
      <c r="I83" s="256"/>
      <c r="J83" s="254"/>
      <c r="K83" s="242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2284"/>
      <c r="Y83" s="2285"/>
      <c r="Z83" s="2285"/>
      <c r="AA83" s="2285"/>
      <c r="AB83" s="2285"/>
      <c r="AC83" s="2285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2"/>
      <c r="AP83" s="162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CG83" s="12"/>
      <c r="CH83" s="12"/>
      <c r="CI83" s="12"/>
      <c r="CJ83" s="12"/>
      <c r="CK83" s="12"/>
      <c r="CL83" s="12"/>
    </row>
    <row r="84" spans="1:90" ht="16.350000000000001" customHeight="1" x14ac:dyDescent="0.2">
      <c r="A84" s="2660" t="s">
        <v>94</v>
      </c>
      <c r="B84" s="2660"/>
      <c r="C84" s="253"/>
      <c r="D84" s="254"/>
      <c r="E84" s="253"/>
      <c r="F84" s="255"/>
      <c r="G84" s="256"/>
      <c r="H84" s="254"/>
      <c r="I84" s="256"/>
      <c r="J84" s="254"/>
      <c r="K84" s="242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2284"/>
      <c r="Y84" s="2285"/>
      <c r="Z84" s="2285"/>
      <c r="AA84" s="2285"/>
      <c r="AB84" s="2285"/>
      <c r="AC84" s="2285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2"/>
      <c r="AP84" s="162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CG84" s="12"/>
      <c r="CH84" s="12"/>
      <c r="CI84" s="12"/>
      <c r="CJ84" s="12"/>
      <c r="CK84" s="12"/>
      <c r="CL84" s="12"/>
    </row>
    <row r="85" spans="1:90" ht="16.350000000000001" customHeight="1" x14ac:dyDescent="0.2">
      <c r="A85" s="2661" t="s">
        <v>95</v>
      </c>
      <c r="B85" s="2661"/>
      <c r="C85" s="77"/>
      <c r="D85" s="231"/>
      <c r="E85" s="77"/>
      <c r="F85" s="232"/>
      <c r="G85" s="257"/>
      <c r="H85" s="231"/>
      <c r="I85" s="257"/>
      <c r="J85" s="231"/>
      <c r="K85" s="242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2284"/>
      <c r="Y85" s="2285"/>
      <c r="Z85" s="2285"/>
      <c r="AA85" s="2285"/>
      <c r="AB85" s="2285"/>
      <c r="AC85" s="2285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2"/>
      <c r="AP85" s="162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CG85" s="12"/>
      <c r="CH85" s="12"/>
      <c r="CI85" s="12"/>
      <c r="CJ85" s="12"/>
      <c r="CK85" s="12"/>
      <c r="CL85" s="12"/>
    </row>
    <row r="86" spans="1:90" ht="31.35" customHeight="1" x14ac:dyDescent="0.2">
      <c r="A86" s="84" t="s">
        <v>96</v>
      </c>
      <c r="B86" s="258"/>
      <c r="C86" s="258"/>
      <c r="D86" s="258"/>
      <c r="E86" s="259"/>
      <c r="F86" s="259"/>
      <c r="G86" s="259"/>
      <c r="H86" s="259"/>
      <c r="I86" s="259"/>
      <c r="J86" s="259"/>
      <c r="K86" s="260"/>
      <c r="L86" s="259"/>
      <c r="M86" s="191"/>
      <c r="N86" s="191"/>
      <c r="O86" s="161"/>
      <c r="P86" s="161"/>
      <c r="Q86" s="161"/>
      <c r="R86" s="161"/>
      <c r="S86" s="161"/>
      <c r="T86" s="161"/>
      <c r="U86" s="161"/>
      <c r="V86" s="2294"/>
      <c r="W86" s="2296"/>
      <c r="X86" s="2297"/>
      <c r="Y86" s="2297"/>
      <c r="Z86" s="2297"/>
      <c r="AA86" s="2297"/>
      <c r="AB86" s="2297"/>
      <c r="AC86" s="2297"/>
      <c r="AD86" s="161"/>
      <c r="AE86" s="161"/>
      <c r="AF86" s="161"/>
      <c r="AG86" s="161"/>
      <c r="AH86" s="2297"/>
      <c r="AI86" s="2297"/>
      <c r="AJ86" s="2297"/>
      <c r="AK86" s="2297"/>
      <c r="AL86" s="161"/>
      <c r="AM86" s="161"/>
      <c r="AN86" s="161"/>
      <c r="AO86" s="161"/>
      <c r="AP86" s="161"/>
      <c r="CG86" s="12"/>
      <c r="CH86" s="12"/>
      <c r="CI86" s="12"/>
      <c r="CJ86" s="12"/>
      <c r="CK86" s="12"/>
      <c r="CL86" s="12"/>
    </row>
    <row r="87" spans="1:90" ht="24.6" customHeight="1" x14ac:dyDescent="0.2">
      <c r="A87" s="2649" t="s">
        <v>97</v>
      </c>
      <c r="B87" s="2649" t="s">
        <v>98</v>
      </c>
      <c r="C87" s="2723" t="s">
        <v>99</v>
      </c>
      <c r="D87" s="2633" t="s">
        <v>100</v>
      </c>
      <c r="E87" s="2298"/>
      <c r="F87" s="2299"/>
      <c r="G87" s="2300"/>
      <c r="H87" s="2300"/>
      <c r="I87" s="161"/>
      <c r="J87" s="161"/>
      <c r="K87" s="161"/>
      <c r="L87" s="161"/>
      <c r="M87" s="161"/>
      <c r="N87" s="161"/>
      <c r="O87" s="161"/>
      <c r="P87" s="161"/>
      <c r="Q87" s="192"/>
      <c r="R87" s="161"/>
      <c r="S87" s="161"/>
      <c r="T87" s="161"/>
      <c r="U87" s="266"/>
      <c r="V87" s="2301"/>
      <c r="W87" s="2301"/>
      <c r="X87" s="771"/>
      <c r="Y87" s="771"/>
      <c r="Z87" s="772"/>
      <c r="AA87" s="772"/>
      <c r="AB87" s="772"/>
      <c r="AC87" s="161"/>
      <c r="AD87" s="161"/>
      <c r="AE87" s="161"/>
      <c r="AF87" s="161"/>
      <c r="AG87" s="266"/>
      <c r="AH87" s="2301"/>
      <c r="AI87" s="2301"/>
      <c r="AJ87" s="2301"/>
      <c r="AK87" s="2302"/>
      <c r="CG87" s="12"/>
      <c r="CH87" s="12"/>
      <c r="CI87" s="12"/>
      <c r="CJ87" s="12"/>
      <c r="CK87" s="12"/>
      <c r="CL87" s="12"/>
    </row>
    <row r="88" spans="1:90" ht="24.6" customHeight="1" x14ac:dyDescent="0.2">
      <c r="A88" s="2651"/>
      <c r="B88" s="2651"/>
      <c r="C88" s="2724"/>
      <c r="D88" s="2636"/>
      <c r="E88" s="5"/>
      <c r="F88" s="161"/>
      <c r="G88" s="161"/>
      <c r="H88" s="271"/>
      <c r="I88" s="241"/>
      <c r="J88" s="241"/>
      <c r="K88" s="161"/>
      <c r="L88" s="161"/>
      <c r="M88" s="161"/>
      <c r="N88" s="161"/>
      <c r="O88" s="161"/>
      <c r="P88" s="161"/>
      <c r="Q88" s="161"/>
      <c r="R88" s="161"/>
      <c r="S88" s="192"/>
      <c r="T88" s="161"/>
      <c r="U88" s="161"/>
      <c r="V88" s="2297"/>
      <c r="W88" s="2301"/>
      <c r="X88" s="2301"/>
      <c r="Y88" s="2301"/>
      <c r="Z88" s="2301"/>
      <c r="AA88" s="2301"/>
      <c r="AB88" s="2297"/>
      <c r="AC88" s="161"/>
      <c r="AD88" s="161"/>
      <c r="AE88" s="161"/>
      <c r="AF88" s="161"/>
      <c r="AG88" s="161"/>
      <c r="AH88" s="2297"/>
      <c r="AI88" s="2301"/>
      <c r="AJ88" s="2301"/>
      <c r="AK88" s="2302"/>
      <c r="CG88" s="12"/>
      <c r="CH88" s="12"/>
      <c r="CI88" s="12"/>
      <c r="CJ88" s="12"/>
      <c r="CK88" s="12"/>
      <c r="CL88" s="12"/>
    </row>
    <row r="89" spans="1:90" ht="16.350000000000001" customHeight="1" x14ac:dyDescent="0.2">
      <c r="A89" s="272" t="s">
        <v>101</v>
      </c>
      <c r="B89" s="2303">
        <v>116</v>
      </c>
      <c r="C89" s="2304">
        <v>37</v>
      </c>
      <c r="D89" s="2305">
        <v>23</v>
      </c>
      <c r="E89" s="5"/>
      <c r="F89" s="161"/>
      <c r="G89" s="161"/>
      <c r="H89" s="271"/>
      <c r="I89" s="241"/>
      <c r="J89" s="241"/>
      <c r="K89" s="161"/>
      <c r="L89" s="161"/>
      <c r="M89" s="161"/>
      <c r="N89" s="161"/>
      <c r="O89" s="161"/>
      <c r="P89" s="161"/>
      <c r="Q89" s="161"/>
      <c r="R89" s="161"/>
      <c r="S89" s="192"/>
      <c r="T89" s="161"/>
      <c r="U89" s="161"/>
      <c r="V89" s="2297"/>
      <c r="W89" s="2301"/>
      <c r="X89" s="2301"/>
      <c r="Y89" s="2301"/>
      <c r="Z89" s="2301"/>
      <c r="AA89" s="2301"/>
      <c r="AB89" s="2297"/>
      <c r="AC89" s="161"/>
      <c r="AD89" s="161"/>
      <c r="AE89" s="161"/>
      <c r="AF89" s="161"/>
      <c r="AG89" s="161"/>
      <c r="AH89" s="2297"/>
      <c r="AI89" s="2301"/>
      <c r="AJ89" s="2301"/>
      <c r="AK89" s="2302"/>
      <c r="CG89" s="12"/>
      <c r="CH89" s="12"/>
      <c r="CI89" s="12"/>
      <c r="CJ89" s="12"/>
      <c r="CK89" s="12"/>
      <c r="CL89" s="12"/>
    </row>
    <row r="90" spans="1:90" ht="27.75" customHeight="1" x14ac:dyDescent="0.2">
      <c r="A90" s="275" t="s">
        <v>102</v>
      </c>
      <c r="B90" s="276"/>
      <c r="C90" s="277"/>
      <c r="D90" s="278"/>
      <c r="E90" s="5"/>
      <c r="F90" s="161"/>
      <c r="G90" s="161"/>
      <c r="H90" s="271"/>
      <c r="I90" s="241"/>
      <c r="J90" s="241"/>
      <c r="K90" s="161"/>
      <c r="L90" s="161"/>
      <c r="M90" s="161"/>
      <c r="N90" s="161"/>
      <c r="O90" s="161"/>
      <c r="P90" s="161"/>
      <c r="Q90" s="161"/>
      <c r="R90" s="161"/>
      <c r="S90" s="192"/>
      <c r="T90" s="161"/>
      <c r="U90" s="161"/>
      <c r="V90" s="2297"/>
      <c r="W90" s="2301"/>
      <c r="X90" s="2301"/>
      <c r="Y90" s="2301"/>
      <c r="Z90" s="2301"/>
      <c r="AA90" s="2301"/>
      <c r="AB90" s="2297"/>
      <c r="AC90" s="161"/>
      <c r="AD90" s="161"/>
      <c r="AE90" s="161"/>
      <c r="AF90" s="161"/>
      <c r="AG90" s="161"/>
      <c r="AH90" s="2297"/>
      <c r="AI90" s="2301"/>
      <c r="AJ90" s="2301"/>
      <c r="AK90" s="2302"/>
      <c r="CG90" s="12"/>
      <c r="CH90" s="12"/>
      <c r="CI90" s="12"/>
      <c r="CJ90" s="12"/>
      <c r="CK90" s="12"/>
      <c r="CL90" s="12"/>
    </row>
    <row r="91" spans="1:90" ht="27.75" customHeight="1" x14ac:dyDescent="0.2">
      <c r="A91" s="275" t="s">
        <v>103</v>
      </c>
      <c r="B91" s="276"/>
      <c r="C91" s="277"/>
      <c r="D91" s="278"/>
      <c r="E91" s="5"/>
      <c r="F91" s="161"/>
      <c r="G91" s="161"/>
      <c r="H91" s="271"/>
      <c r="I91" s="241"/>
      <c r="J91" s="241"/>
      <c r="K91" s="161"/>
      <c r="L91" s="161"/>
      <c r="M91" s="161"/>
      <c r="N91" s="161"/>
      <c r="O91" s="161"/>
      <c r="P91" s="161"/>
      <c r="Q91" s="161"/>
      <c r="R91" s="161"/>
      <c r="S91" s="192"/>
      <c r="T91" s="161"/>
      <c r="U91" s="161"/>
      <c r="V91" s="2297"/>
      <c r="W91" s="2301"/>
      <c r="X91" s="2301"/>
      <c r="Y91" s="2301"/>
      <c r="Z91" s="2301"/>
      <c r="AA91" s="2301"/>
      <c r="AB91" s="2297"/>
      <c r="AC91" s="161"/>
      <c r="AD91" s="161"/>
      <c r="AE91" s="161"/>
      <c r="AF91" s="161"/>
      <c r="AG91" s="161"/>
      <c r="AH91" s="2297"/>
      <c r="AI91" s="2301"/>
      <c r="AJ91" s="2301"/>
      <c r="AK91" s="2302"/>
      <c r="CG91" s="12"/>
      <c r="CH91" s="12"/>
      <c r="CI91" s="12"/>
      <c r="CJ91" s="12"/>
      <c r="CK91" s="12"/>
      <c r="CL91" s="12"/>
    </row>
    <row r="92" spans="1:90" ht="18" customHeight="1" x14ac:dyDescent="0.2">
      <c r="A92" s="279" t="s">
        <v>104</v>
      </c>
      <c r="B92" s="276"/>
      <c r="C92" s="277"/>
      <c r="D92" s="278"/>
      <c r="E92" s="5"/>
      <c r="F92" s="161"/>
      <c r="G92" s="161"/>
      <c r="H92" s="271"/>
      <c r="I92" s="241"/>
      <c r="J92" s="241"/>
      <c r="K92" s="161"/>
      <c r="L92" s="161"/>
      <c r="M92" s="161"/>
      <c r="N92" s="161"/>
      <c r="O92" s="161"/>
      <c r="P92" s="161"/>
      <c r="Q92" s="161"/>
      <c r="R92" s="161"/>
      <c r="S92" s="192"/>
      <c r="T92" s="161"/>
      <c r="U92" s="161"/>
      <c r="V92" s="2297"/>
      <c r="W92" s="2301"/>
      <c r="X92" s="2301"/>
      <c r="Y92" s="2301"/>
      <c r="Z92" s="2301"/>
      <c r="AA92" s="2301"/>
      <c r="AB92" s="2297"/>
      <c r="AC92" s="161"/>
      <c r="AD92" s="161"/>
      <c r="AE92" s="161"/>
      <c r="AF92" s="161"/>
      <c r="AG92" s="161"/>
      <c r="AH92" s="2297"/>
      <c r="AI92" s="2301"/>
      <c r="AJ92" s="2301"/>
      <c r="AK92" s="2302"/>
      <c r="CG92" s="12"/>
      <c r="CH92" s="12"/>
      <c r="CI92" s="12"/>
      <c r="CJ92" s="12"/>
      <c r="CK92" s="12"/>
      <c r="CL92" s="12"/>
    </row>
    <row r="93" spans="1:90" ht="27.75" customHeight="1" x14ac:dyDescent="0.2">
      <c r="A93" s="280" t="s">
        <v>105</v>
      </c>
      <c r="B93" s="276"/>
      <c r="C93" s="277"/>
      <c r="D93" s="278"/>
      <c r="E93" s="5"/>
      <c r="F93" s="161"/>
      <c r="G93" s="161"/>
      <c r="H93" s="271"/>
      <c r="I93" s="241"/>
      <c r="J93" s="241"/>
      <c r="K93" s="161"/>
      <c r="L93" s="161"/>
      <c r="M93" s="161"/>
      <c r="N93" s="161"/>
      <c r="O93" s="161"/>
      <c r="P93" s="161"/>
      <c r="Q93" s="161"/>
      <c r="R93" s="161"/>
      <c r="S93" s="192"/>
      <c r="T93" s="161"/>
      <c r="U93" s="161"/>
      <c r="V93" s="2297"/>
      <c r="W93" s="2301"/>
      <c r="X93" s="2301"/>
      <c r="Y93" s="2301"/>
      <c r="Z93" s="2301"/>
      <c r="AA93" s="2301"/>
      <c r="AB93" s="2297"/>
      <c r="AC93" s="161"/>
      <c r="AD93" s="161"/>
      <c r="AE93" s="161"/>
      <c r="AF93" s="161"/>
      <c r="AG93" s="161"/>
      <c r="AH93" s="2297"/>
      <c r="AI93" s="2301"/>
      <c r="AJ93" s="2301"/>
      <c r="AK93" s="2302"/>
      <c r="CG93" s="12"/>
      <c r="CH93" s="12"/>
      <c r="CI93" s="12"/>
      <c r="CJ93" s="12"/>
      <c r="CK93" s="12"/>
      <c r="CL93" s="12"/>
    </row>
    <row r="94" spans="1:90" ht="27.75" customHeight="1" x14ac:dyDescent="0.2">
      <c r="A94" s="280" t="s">
        <v>106</v>
      </c>
      <c r="B94" s="281"/>
      <c r="C94" s="277"/>
      <c r="D94" s="278"/>
      <c r="E94" s="5"/>
      <c r="F94" s="161"/>
      <c r="G94" s="161"/>
      <c r="H94" s="271"/>
      <c r="I94" s="241"/>
      <c r="J94" s="241"/>
      <c r="K94" s="161"/>
      <c r="L94" s="161"/>
      <c r="M94" s="161"/>
      <c r="N94" s="161"/>
      <c r="O94" s="161"/>
      <c r="P94" s="161"/>
      <c r="Q94" s="161"/>
      <c r="R94" s="161"/>
      <c r="S94" s="192"/>
      <c r="T94" s="161"/>
      <c r="U94" s="161"/>
      <c r="V94" s="2297"/>
      <c r="W94" s="2301"/>
      <c r="X94" s="2301"/>
      <c r="Y94" s="2301"/>
      <c r="Z94" s="2301"/>
      <c r="AA94" s="2301"/>
      <c r="AB94" s="2297"/>
      <c r="AC94" s="161"/>
      <c r="AD94" s="161"/>
      <c r="AE94" s="161"/>
      <c r="AF94" s="161"/>
      <c r="AG94" s="161"/>
      <c r="AH94" s="2297"/>
      <c r="AI94" s="2301"/>
      <c r="AJ94" s="2306"/>
      <c r="AK94" s="2307"/>
      <c r="CG94" s="12"/>
      <c r="CH94" s="12"/>
      <c r="CI94" s="12"/>
      <c r="CJ94" s="12"/>
      <c r="CK94" s="12"/>
      <c r="CL94" s="12"/>
    </row>
    <row r="95" spans="1:90" ht="27.75" customHeight="1" x14ac:dyDescent="0.2">
      <c r="A95" s="284" t="s">
        <v>107</v>
      </c>
      <c r="B95" s="285"/>
      <c r="C95" s="286"/>
      <c r="D95" s="287"/>
      <c r="E95" s="5"/>
      <c r="F95" s="161"/>
      <c r="G95" s="161"/>
      <c r="H95" s="271"/>
      <c r="I95" s="241"/>
      <c r="J95" s="241"/>
      <c r="K95" s="161"/>
      <c r="L95" s="161"/>
      <c r="M95" s="161"/>
      <c r="N95" s="161"/>
      <c r="O95" s="161"/>
      <c r="P95" s="161"/>
      <c r="Q95" s="161"/>
      <c r="R95" s="161"/>
      <c r="S95" s="192"/>
      <c r="T95" s="161"/>
      <c r="U95" s="161"/>
      <c r="V95" s="2297"/>
      <c r="W95" s="2301"/>
      <c r="X95" s="2301"/>
      <c r="Y95" s="2301"/>
      <c r="Z95" s="2301"/>
      <c r="AA95" s="2301"/>
      <c r="AB95" s="2297"/>
      <c r="AC95" s="161"/>
      <c r="AD95" s="161"/>
      <c r="AE95" s="161"/>
      <c r="AF95" s="161"/>
      <c r="AG95" s="161"/>
      <c r="AH95" s="2297"/>
      <c r="AI95" s="2308"/>
      <c r="AJ95" s="2301"/>
      <c r="AK95" s="2302"/>
      <c r="AL95" s="2302"/>
      <c r="AM95" s="2302"/>
      <c r="AN95" s="2302"/>
      <c r="AO95" s="2302"/>
      <c r="AP95" s="2302"/>
      <c r="AQ95" s="2302"/>
      <c r="CG95" s="12"/>
      <c r="CH95" s="12"/>
      <c r="CI95" s="12"/>
      <c r="CJ95" s="12"/>
      <c r="CK95" s="12"/>
      <c r="CL95" s="12"/>
    </row>
    <row r="96" spans="1:90" ht="31.35" customHeight="1" x14ac:dyDescent="0.2">
      <c r="A96" s="289" t="s">
        <v>108</v>
      </c>
      <c r="B96" s="241"/>
      <c r="C96" s="241"/>
      <c r="D96" s="241"/>
      <c r="E96" s="8"/>
      <c r="F96" s="241"/>
      <c r="G96" s="241"/>
      <c r="H96" s="161"/>
      <c r="I96" s="161"/>
      <c r="J96" s="161"/>
      <c r="K96" s="27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2294"/>
      <c r="W96" s="2297"/>
      <c r="X96" s="2297"/>
      <c r="Y96" s="2297"/>
      <c r="Z96" s="2297"/>
      <c r="AA96" s="2297"/>
      <c r="AB96" s="2297"/>
      <c r="AC96" s="161"/>
      <c r="AD96" s="161"/>
      <c r="AE96" s="161"/>
      <c r="AF96" s="161"/>
      <c r="AG96" s="161"/>
      <c r="AH96" s="161"/>
      <c r="AI96" s="161"/>
      <c r="AJ96" s="2297"/>
      <c r="AK96" s="2297"/>
      <c r="AL96" s="2297"/>
      <c r="AM96" s="2297"/>
      <c r="AN96" s="2297"/>
      <c r="AO96" s="2297"/>
      <c r="AP96" s="2297"/>
      <c r="AQ96" s="2302"/>
      <c r="CG96" s="12"/>
      <c r="CH96" s="12"/>
      <c r="CI96" s="12"/>
      <c r="CJ96" s="12"/>
      <c r="CK96" s="12"/>
      <c r="CL96" s="12"/>
    </row>
    <row r="97" spans="1:90" ht="16.350000000000001" customHeight="1" x14ac:dyDescent="0.2">
      <c r="A97" s="2649" t="s">
        <v>109</v>
      </c>
      <c r="B97" s="2649" t="s">
        <v>110</v>
      </c>
      <c r="C97" s="3018" t="s">
        <v>111</v>
      </c>
      <c r="D97" s="3014"/>
      <c r="E97" s="5"/>
      <c r="F97" s="161"/>
      <c r="G97" s="161"/>
      <c r="H97" s="161"/>
      <c r="I97" s="161"/>
      <c r="J97" s="271"/>
      <c r="K97" s="290"/>
      <c r="L97" s="241"/>
      <c r="M97" s="161"/>
      <c r="N97" s="161"/>
      <c r="O97" s="161"/>
      <c r="P97" s="161"/>
      <c r="Q97" s="161"/>
      <c r="R97" s="161"/>
      <c r="S97" s="161"/>
      <c r="T97" s="161"/>
      <c r="U97" s="192"/>
      <c r="V97" s="2297"/>
      <c r="W97" s="2297"/>
      <c r="X97" s="2297"/>
      <c r="Y97" s="2295"/>
      <c r="Z97" s="2295"/>
      <c r="AA97" s="2295"/>
      <c r="AB97" s="2295"/>
      <c r="AC97" s="2309"/>
      <c r="AD97" s="2297"/>
      <c r="AE97" s="161"/>
      <c r="AF97" s="161"/>
      <c r="AG97" s="161"/>
      <c r="AH97" s="161"/>
      <c r="AI97" s="161"/>
      <c r="AJ97" s="2297"/>
      <c r="AK97" s="2295"/>
      <c r="AL97" s="2295"/>
      <c r="AM97" s="2295"/>
      <c r="AN97" s="2295"/>
      <c r="AO97" s="2295"/>
      <c r="AP97" s="2295"/>
      <c r="AQ97" s="2302"/>
      <c r="CG97" s="12"/>
      <c r="CH97" s="12"/>
      <c r="CI97" s="12"/>
      <c r="CJ97" s="12"/>
      <c r="CK97" s="12"/>
      <c r="CL97" s="12"/>
    </row>
    <row r="98" spans="1:90" ht="27.75" customHeight="1" x14ac:dyDescent="0.2">
      <c r="A98" s="2651"/>
      <c r="B98" s="2651"/>
      <c r="C98" s="2286" t="s">
        <v>112</v>
      </c>
      <c r="D98" s="2310" t="s">
        <v>113</v>
      </c>
      <c r="E98" s="5"/>
      <c r="F98" s="161"/>
      <c r="G98" s="161"/>
      <c r="H98" s="161"/>
      <c r="I98" s="161"/>
      <c r="J98" s="271"/>
      <c r="K98" s="290"/>
      <c r="L98" s="241"/>
      <c r="M98" s="161"/>
      <c r="N98" s="161"/>
      <c r="O98" s="161"/>
      <c r="P98" s="161"/>
      <c r="Q98" s="161"/>
      <c r="R98" s="161"/>
      <c r="S98" s="161"/>
      <c r="T98" s="161"/>
      <c r="U98" s="192"/>
      <c r="V98" s="2297"/>
      <c r="W98" s="2297"/>
      <c r="X98" s="2297"/>
      <c r="Y98" s="2295"/>
      <c r="Z98" s="2295"/>
      <c r="AA98" s="2295"/>
      <c r="AB98" s="2295"/>
      <c r="AC98" s="2309"/>
      <c r="AD98" s="2297"/>
      <c r="AE98" s="161"/>
      <c r="AF98" s="161"/>
      <c r="AG98" s="161"/>
      <c r="AH98" s="161"/>
      <c r="AI98" s="161"/>
      <c r="AJ98" s="2297"/>
      <c r="AK98" s="2295"/>
      <c r="AL98" s="2295"/>
      <c r="AM98" s="2295"/>
      <c r="AN98" s="2295"/>
      <c r="AO98" s="2295"/>
      <c r="AP98" s="2295"/>
      <c r="AQ98" s="2302"/>
      <c r="CG98" s="12"/>
      <c r="CH98" s="12"/>
      <c r="CI98" s="12"/>
      <c r="CJ98" s="12"/>
      <c r="CK98" s="12"/>
      <c r="CL98" s="12"/>
    </row>
    <row r="99" spans="1:90" ht="16.350000000000001" customHeight="1" x14ac:dyDescent="0.2">
      <c r="A99" s="2269" t="s">
        <v>114</v>
      </c>
      <c r="B99" s="2311">
        <v>25</v>
      </c>
      <c r="C99" s="2275"/>
      <c r="D99" s="2312"/>
      <c r="E99" s="5"/>
      <c r="F99" s="161"/>
      <c r="G99" s="161"/>
      <c r="H99" s="161"/>
      <c r="I99" s="161"/>
      <c r="J99" s="271"/>
      <c r="K99" s="293"/>
      <c r="L99" s="241"/>
      <c r="M99" s="161"/>
      <c r="N99" s="161"/>
      <c r="O99" s="161"/>
      <c r="P99" s="161"/>
      <c r="Q99" s="161"/>
      <c r="R99" s="161"/>
      <c r="S99" s="161"/>
      <c r="T99" s="161"/>
      <c r="U99" s="192"/>
      <c r="V99" s="2297"/>
      <c r="W99" s="2297"/>
      <c r="X99" s="2297"/>
      <c r="Y99" s="2295"/>
      <c r="Z99" s="2295"/>
      <c r="AA99" s="2295"/>
      <c r="AB99" s="2295"/>
      <c r="AC99" s="2309"/>
      <c r="AD99" s="2297"/>
      <c r="AE99" s="161"/>
      <c r="AF99" s="161"/>
      <c r="AG99" s="161"/>
      <c r="AH99" s="161"/>
      <c r="AI99" s="161"/>
      <c r="AJ99" s="2297"/>
      <c r="AK99" s="2295"/>
      <c r="AL99" s="2295"/>
      <c r="AM99" s="2295"/>
      <c r="AN99" s="2295"/>
      <c r="AO99" s="2295"/>
      <c r="AP99" s="2295"/>
      <c r="AQ99" s="2302"/>
      <c r="CG99" s="12"/>
      <c r="CH99" s="12"/>
      <c r="CI99" s="12"/>
      <c r="CJ99" s="12"/>
      <c r="CK99" s="12"/>
      <c r="CL99" s="12"/>
    </row>
    <row r="100" spans="1:90" ht="16.350000000000001" customHeight="1" x14ac:dyDescent="0.2">
      <c r="A100" s="440" t="s">
        <v>115</v>
      </c>
      <c r="B100" s="151"/>
      <c r="C100" s="37"/>
      <c r="D100" s="38"/>
      <c r="E100" s="5"/>
      <c r="F100" s="161"/>
      <c r="G100" s="161"/>
      <c r="H100" s="161"/>
      <c r="I100" s="161"/>
      <c r="J100" s="271"/>
      <c r="K100" s="293"/>
      <c r="L100" s="241"/>
      <c r="M100" s="161"/>
      <c r="N100" s="161"/>
      <c r="O100" s="161"/>
      <c r="P100" s="161"/>
      <c r="Q100" s="161"/>
      <c r="R100" s="161"/>
      <c r="S100" s="161"/>
      <c r="T100" s="161"/>
      <c r="U100" s="192"/>
      <c r="V100" s="2297"/>
      <c r="W100" s="2297"/>
      <c r="X100" s="2297"/>
      <c r="Y100" s="2295"/>
      <c r="Z100" s="2295"/>
      <c r="AA100" s="2295"/>
      <c r="AB100" s="2295"/>
      <c r="AC100" s="2309"/>
      <c r="AD100" s="2297"/>
      <c r="AE100" s="161"/>
      <c r="AF100" s="161"/>
      <c r="AG100" s="161"/>
      <c r="AH100" s="161"/>
      <c r="AI100" s="161"/>
      <c r="AJ100" s="2297"/>
      <c r="AK100" s="2295"/>
      <c r="AL100" s="2295"/>
      <c r="AM100" s="2295"/>
      <c r="AN100" s="2295"/>
      <c r="AO100" s="2295"/>
      <c r="AP100" s="2295"/>
      <c r="AQ100" s="2302"/>
      <c r="CG100" s="12"/>
      <c r="CH100" s="12"/>
      <c r="CI100" s="12"/>
      <c r="CJ100" s="12"/>
      <c r="CK100" s="12"/>
      <c r="CL100" s="12"/>
    </row>
    <row r="101" spans="1:90" ht="16.350000000000001" customHeight="1" x14ac:dyDescent="0.2">
      <c r="A101" s="440" t="s">
        <v>116</v>
      </c>
      <c r="B101" s="151"/>
      <c r="C101" s="37"/>
      <c r="D101" s="38"/>
      <c r="E101" s="5"/>
      <c r="F101" s="161"/>
      <c r="G101" s="161"/>
      <c r="H101" s="161"/>
      <c r="I101" s="161"/>
      <c r="J101" s="161"/>
      <c r="K101" s="294"/>
      <c r="L101" s="241"/>
      <c r="M101" s="161"/>
      <c r="N101" s="161"/>
      <c r="O101" s="161"/>
      <c r="P101" s="161"/>
      <c r="Q101" s="161"/>
      <c r="R101" s="161"/>
      <c r="S101" s="161"/>
      <c r="T101" s="161"/>
      <c r="U101" s="192"/>
      <c r="V101" s="2297"/>
      <c r="W101" s="2297"/>
      <c r="X101" s="2297"/>
      <c r="Y101" s="2295"/>
      <c r="Z101" s="2295"/>
      <c r="AA101" s="2295"/>
      <c r="AB101" s="2295"/>
      <c r="AC101" s="2309"/>
      <c r="AD101" s="2297"/>
      <c r="AE101" s="161"/>
      <c r="AF101" s="161"/>
      <c r="AG101" s="161"/>
      <c r="AH101" s="161"/>
      <c r="AI101" s="161"/>
      <c r="AJ101" s="2297"/>
      <c r="AK101" s="2295"/>
      <c r="AL101" s="2295"/>
      <c r="AM101" s="2295"/>
      <c r="AN101" s="2295"/>
      <c r="AO101" s="2295"/>
      <c r="AP101" s="2295"/>
      <c r="AQ101" s="2302"/>
      <c r="CG101" s="12"/>
      <c r="CH101" s="12"/>
      <c r="CI101" s="12"/>
      <c r="CJ101" s="12"/>
      <c r="CK101" s="12"/>
      <c r="CL101" s="12"/>
    </row>
    <row r="102" spans="1:90" ht="16.350000000000001" customHeight="1" x14ac:dyDescent="0.2">
      <c r="A102" s="440" t="s">
        <v>117</v>
      </c>
      <c r="B102" s="151"/>
      <c r="C102" s="37"/>
      <c r="D102" s="38"/>
      <c r="E102" s="5"/>
      <c r="F102" s="161"/>
      <c r="G102" s="161"/>
      <c r="H102" s="161"/>
      <c r="I102" s="161"/>
      <c r="J102" s="161"/>
      <c r="K102" s="294"/>
      <c r="L102" s="241"/>
      <c r="M102" s="161"/>
      <c r="N102" s="161"/>
      <c r="O102" s="161"/>
      <c r="P102" s="161"/>
      <c r="Q102" s="161"/>
      <c r="R102" s="161"/>
      <c r="S102" s="161"/>
      <c r="T102" s="161"/>
      <c r="U102" s="192"/>
      <c r="V102" s="2297"/>
      <c r="W102" s="2297"/>
      <c r="X102" s="2297"/>
      <c r="Y102" s="2295"/>
      <c r="Z102" s="2295"/>
      <c r="AA102" s="2295"/>
      <c r="AB102" s="2295"/>
      <c r="AC102" s="2309"/>
      <c r="AD102" s="2297"/>
      <c r="AE102" s="161"/>
      <c r="AF102" s="161"/>
      <c r="AG102" s="161"/>
      <c r="AH102" s="161"/>
      <c r="AI102" s="161"/>
      <c r="AJ102" s="2297"/>
      <c r="AK102" s="2295"/>
      <c r="AL102" s="2295"/>
      <c r="AM102" s="2295"/>
      <c r="AN102" s="2295"/>
      <c r="AO102" s="2295"/>
      <c r="AP102" s="2295"/>
      <c r="AQ102" s="2302"/>
      <c r="CG102" s="12"/>
      <c r="CH102" s="12"/>
      <c r="CI102" s="12"/>
      <c r="CJ102" s="12"/>
      <c r="CK102" s="12"/>
      <c r="CL102" s="12"/>
    </row>
    <row r="103" spans="1:90" ht="16.350000000000001" customHeight="1" x14ac:dyDescent="0.2">
      <c r="A103" s="440" t="s">
        <v>118</v>
      </c>
      <c r="B103" s="151"/>
      <c r="C103" s="37"/>
      <c r="D103" s="38"/>
      <c r="E103" s="5"/>
      <c r="F103" s="161"/>
      <c r="G103" s="161"/>
      <c r="H103" s="161"/>
      <c r="I103" s="161"/>
      <c r="J103" s="161"/>
      <c r="K103" s="294"/>
      <c r="L103" s="241"/>
      <c r="M103" s="161"/>
      <c r="N103" s="161"/>
      <c r="O103" s="161"/>
      <c r="P103" s="161"/>
      <c r="Q103" s="161"/>
      <c r="R103" s="161"/>
      <c r="S103" s="161"/>
      <c r="T103" s="161"/>
      <c r="U103" s="192"/>
      <c r="V103" s="2297"/>
      <c r="W103" s="2297"/>
      <c r="X103" s="2297"/>
      <c r="Y103" s="2295"/>
      <c r="Z103" s="2295"/>
      <c r="AA103" s="2295"/>
      <c r="AB103" s="2295"/>
      <c r="AC103" s="2309"/>
      <c r="AD103" s="2297"/>
      <c r="AE103" s="161"/>
      <c r="AF103" s="161"/>
      <c r="AG103" s="161"/>
      <c r="AH103" s="161"/>
      <c r="AI103" s="161"/>
      <c r="AJ103" s="2297"/>
      <c r="AK103" s="2295"/>
      <c r="AL103" s="2295"/>
      <c r="AM103" s="2295"/>
      <c r="AN103" s="2295"/>
      <c r="AO103" s="2295"/>
      <c r="AP103" s="2295"/>
      <c r="AQ103" s="2302"/>
      <c r="CG103" s="12"/>
      <c r="CH103" s="12"/>
      <c r="CI103" s="12"/>
      <c r="CJ103" s="12"/>
      <c r="CK103" s="12"/>
      <c r="CL103" s="12"/>
    </row>
    <row r="104" spans="1:90" ht="16.350000000000001" customHeight="1" x14ac:dyDescent="0.2">
      <c r="A104" s="2313" t="s">
        <v>43</v>
      </c>
      <c r="B104" s="2314">
        <f>SUM(B99:B103)</f>
        <v>25</v>
      </c>
      <c r="C104" s="2315">
        <f>SUM(C99:C103)</f>
        <v>0</v>
      </c>
      <c r="D104" s="2316">
        <f>SUM(D99:D103)</f>
        <v>0</v>
      </c>
      <c r="E104" s="5"/>
      <c r="F104" s="161"/>
      <c r="G104" s="161"/>
      <c r="H104" s="161"/>
      <c r="I104" s="161"/>
      <c r="J104" s="161"/>
      <c r="K104" s="294"/>
      <c r="L104" s="241"/>
      <c r="M104" s="161"/>
      <c r="N104" s="161"/>
      <c r="O104" s="161"/>
      <c r="P104" s="161"/>
      <c r="Q104" s="161"/>
      <c r="R104" s="161"/>
      <c r="S104" s="161"/>
      <c r="T104" s="161"/>
      <c r="U104" s="192"/>
      <c r="V104" s="2297"/>
      <c r="W104" s="2297"/>
      <c r="X104" s="2297"/>
      <c r="Y104" s="2295"/>
      <c r="Z104" s="2295"/>
      <c r="AA104" s="2295"/>
      <c r="AB104" s="2295"/>
      <c r="AC104" s="2309"/>
      <c r="AD104" s="2297"/>
      <c r="AE104" s="161"/>
      <c r="AF104" s="161"/>
      <c r="AG104" s="161"/>
      <c r="AH104" s="161"/>
      <c r="AI104" s="161"/>
      <c r="AJ104" s="2297"/>
      <c r="AK104" s="2295"/>
      <c r="AL104" s="2295"/>
      <c r="AM104" s="2295"/>
      <c r="AN104" s="2295"/>
      <c r="AO104" s="2295"/>
      <c r="AP104" s="2295"/>
      <c r="AQ104" s="2302"/>
      <c r="CG104" s="12"/>
      <c r="CH104" s="12"/>
      <c r="CI104" s="12"/>
      <c r="CJ104" s="12"/>
      <c r="CK104" s="12"/>
      <c r="CL104" s="12"/>
    </row>
    <row r="105" spans="1:90" ht="31.35" customHeight="1" x14ac:dyDescent="0.2">
      <c r="A105" s="793" t="s">
        <v>119</v>
      </c>
      <c r="B105" s="266"/>
      <c r="C105" s="266"/>
      <c r="D105" s="266"/>
      <c r="E105" s="300"/>
      <c r="F105" s="300"/>
      <c r="G105" s="301"/>
      <c r="H105" s="301"/>
      <c r="I105" s="301"/>
      <c r="J105" s="301"/>
      <c r="K105" s="302"/>
      <c r="L105" s="159"/>
      <c r="M105" s="159"/>
      <c r="N105" s="161"/>
      <c r="O105" s="161"/>
      <c r="P105" s="161"/>
      <c r="Q105" s="161"/>
      <c r="R105" s="161"/>
      <c r="S105" s="161"/>
      <c r="T105" s="161"/>
      <c r="U105" s="2294"/>
      <c r="V105" s="2297"/>
      <c r="W105" s="2297"/>
      <c r="X105" s="2297"/>
      <c r="Y105" s="2297"/>
      <c r="Z105" s="2297"/>
      <c r="AA105" s="2297"/>
      <c r="AB105" s="2317"/>
      <c r="AC105" s="2297"/>
      <c r="AD105" s="161"/>
      <c r="AE105" s="161"/>
      <c r="AF105" s="161"/>
      <c r="AG105" s="161"/>
      <c r="AH105" s="161"/>
      <c r="AI105" s="2297"/>
      <c r="AJ105" s="2297"/>
      <c r="AK105" s="2297"/>
      <c r="AL105" s="2297"/>
      <c r="AM105" s="2297"/>
      <c r="AN105" s="2297"/>
      <c r="AO105" s="2297"/>
      <c r="AP105" s="2302"/>
      <c r="CG105" s="12"/>
      <c r="CH105" s="12"/>
      <c r="CI105" s="12"/>
      <c r="CJ105" s="12"/>
      <c r="CK105" s="12"/>
      <c r="CL105" s="12"/>
    </row>
    <row r="106" spans="1:90" ht="16.350000000000001" customHeight="1" x14ac:dyDescent="0.2">
      <c r="A106" s="2592" t="s">
        <v>3</v>
      </c>
      <c r="B106" s="2595" t="s">
        <v>5</v>
      </c>
      <c r="C106" s="2596"/>
      <c r="D106" s="2597"/>
      <c r="E106" s="2598" t="s">
        <v>6</v>
      </c>
      <c r="F106" s="2599"/>
      <c r="G106" s="2599"/>
      <c r="H106" s="2599"/>
      <c r="I106" s="2599"/>
      <c r="J106" s="2599"/>
      <c r="K106" s="2599"/>
      <c r="L106" s="2599"/>
      <c r="M106" s="2599"/>
      <c r="N106" s="2318"/>
      <c r="O106" s="161"/>
      <c r="P106" s="161"/>
      <c r="Q106" s="161"/>
      <c r="R106" s="161"/>
      <c r="S106" s="161"/>
      <c r="T106" s="161"/>
      <c r="U106" s="161"/>
      <c r="V106" s="192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2297"/>
      <c r="AK106" s="2297"/>
      <c r="AL106" s="2297"/>
      <c r="AM106" s="2297"/>
      <c r="AN106" s="2297"/>
      <c r="AO106" s="2297"/>
      <c r="AP106" s="2297"/>
      <c r="AQ106" s="2302"/>
      <c r="CG106" s="12"/>
      <c r="CH106" s="12"/>
      <c r="CI106" s="12"/>
      <c r="CJ106" s="12"/>
      <c r="CK106" s="12"/>
      <c r="CL106" s="12"/>
    </row>
    <row r="107" spans="1:90" ht="16.350000000000001" customHeight="1" x14ac:dyDescent="0.2">
      <c r="A107" s="2593"/>
      <c r="B107" s="2598"/>
      <c r="C107" s="2599"/>
      <c r="D107" s="2600"/>
      <c r="E107" s="3019" t="s">
        <v>12</v>
      </c>
      <c r="F107" s="2992"/>
      <c r="G107" s="3019" t="s">
        <v>13</v>
      </c>
      <c r="H107" s="2992"/>
      <c r="I107" s="3019" t="s">
        <v>14</v>
      </c>
      <c r="J107" s="2992"/>
      <c r="K107" s="3019" t="s">
        <v>15</v>
      </c>
      <c r="L107" s="2992"/>
      <c r="M107" s="3019" t="s">
        <v>16</v>
      </c>
      <c r="N107" s="2992"/>
      <c r="O107" s="161"/>
      <c r="P107" s="161"/>
      <c r="Q107" s="161"/>
      <c r="R107" s="161"/>
      <c r="S107" s="161"/>
      <c r="T107" s="161"/>
      <c r="U107" s="161"/>
      <c r="V107" s="161"/>
      <c r="W107" s="192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2297"/>
      <c r="AK107" s="2297"/>
      <c r="AL107" s="2297"/>
      <c r="AM107" s="2297"/>
      <c r="AN107" s="2297"/>
      <c r="AO107" s="2297"/>
      <c r="AP107" s="2297"/>
      <c r="AQ107" s="2302"/>
      <c r="CG107" s="12"/>
      <c r="CH107" s="12"/>
      <c r="CI107" s="12"/>
      <c r="CJ107" s="12"/>
      <c r="CK107" s="12"/>
      <c r="CL107" s="12"/>
    </row>
    <row r="108" spans="1:90" ht="16.350000000000001" customHeight="1" x14ac:dyDescent="0.2">
      <c r="A108" s="2594"/>
      <c r="B108" s="2319" t="s">
        <v>29</v>
      </c>
      <c r="C108" s="2320" t="s">
        <v>30</v>
      </c>
      <c r="D108" s="438" t="s">
        <v>31</v>
      </c>
      <c r="E108" s="2321" t="s">
        <v>30</v>
      </c>
      <c r="F108" s="2322" t="s">
        <v>31</v>
      </c>
      <c r="G108" s="2321" t="s">
        <v>30</v>
      </c>
      <c r="H108" s="2322" t="s">
        <v>31</v>
      </c>
      <c r="I108" s="2321" t="s">
        <v>30</v>
      </c>
      <c r="J108" s="2322" t="s">
        <v>31</v>
      </c>
      <c r="K108" s="2321" t="s">
        <v>30</v>
      </c>
      <c r="L108" s="2322" t="s">
        <v>31</v>
      </c>
      <c r="M108" s="2321" t="s">
        <v>30</v>
      </c>
      <c r="N108" s="2322" t="s">
        <v>31</v>
      </c>
      <c r="O108" s="402"/>
      <c r="P108" s="161"/>
      <c r="Q108" s="294"/>
      <c r="R108" s="161"/>
      <c r="S108" s="161"/>
      <c r="T108" s="161"/>
      <c r="U108" s="161"/>
      <c r="V108" s="161"/>
      <c r="W108" s="161"/>
      <c r="X108" s="161"/>
      <c r="Y108" s="161"/>
      <c r="Z108" s="161"/>
      <c r="AA108" s="192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CG108" s="12"/>
      <c r="CH108" s="12"/>
      <c r="CI108" s="12"/>
      <c r="CJ108" s="12"/>
      <c r="CK108" s="12"/>
      <c r="CL108" s="12"/>
    </row>
    <row r="109" spans="1:90" ht="16.350000000000001" customHeight="1" x14ac:dyDescent="0.2">
      <c r="A109" s="2323" t="s">
        <v>120</v>
      </c>
      <c r="B109" s="2324">
        <f>SUM(C109:D109)</f>
        <v>0</v>
      </c>
      <c r="C109" s="2325">
        <f>SUM(E109+G109+I109+K109+M109)</f>
        <v>0</v>
      </c>
      <c r="D109" s="2272">
        <f>SUM(F109+H109+J109+L109+N109)</f>
        <v>0</v>
      </c>
      <c r="E109" s="2304"/>
      <c r="F109" s="2305"/>
      <c r="G109" s="2304"/>
      <c r="H109" s="2305"/>
      <c r="I109" s="2304"/>
      <c r="J109" s="2326"/>
      <c r="K109" s="2304"/>
      <c r="L109" s="2326"/>
      <c r="M109" s="2327"/>
      <c r="N109" s="2326"/>
      <c r="O109" s="2328"/>
      <c r="P109" s="161"/>
      <c r="Q109" s="294"/>
      <c r="R109" s="161"/>
      <c r="S109" s="161"/>
      <c r="T109" s="161"/>
      <c r="U109" s="161"/>
      <c r="V109" s="161"/>
      <c r="W109" s="161"/>
      <c r="X109" s="161"/>
      <c r="Y109" s="161"/>
      <c r="Z109" s="161"/>
      <c r="AA109" s="192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CG109" s="12"/>
      <c r="CH109" s="12"/>
      <c r="CI109" s="12"/>
      <c r="CJ109" s="12"/>
      <c r="CK109" s="12"/>
      <c r="CL109" s="12"/>
    </row>
    <row r="110" spans="1:90" ht="25.35" customHeight="1" x14ac:dyDescent="0.2">
      <c r="A110" s="316" t="s">
        <v>121</v>
      </c>
      <c r="B110" s="317">
        <f>SUM(C110:D110)</f>
        <v>0</v>
      </c>
      <c r="C110" s="806">
        <f>SUM(E110+G110+I110+K110+M110)</f>
        <v>0</v>
      </c>
      <c r="D110" s="185">
        <f>SUM(F110+H110+J110+L110+N110)</f>
        <v>0</v>
      </c>
      <c r="E110" s="404"/>
      <c r="F110" s="320"/>
      <c r="G110" s="404"/>
      <c r="H110" s="405"/>
      <c r="I110" s="404"/>
      <c r="J110" s="320"/>
      <c r="K110" s="404"/>
      <c r="L110" s="320"/>
      <c r="M110" s="322"/>
      <c r="N110" s="405"/>
      <c r="O110" s="2328"/>
      <c r="P110" s="161"/>
      <c r="Q110" s="294"/>
      <c r="R110" s="161"/>
      <c r="S110" s="161"/>
      <c r="T110" s="161"/>
      <c r="U110" s="161"/>
      <c r="V110" s="161"/>
      <c r="W110" s="161"/>
      <c r="X110" s="161"/>
      <c r="Y110" s="161"/>
      <c r="Z110" s="161"/>
      <c r="AA110" s="192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CG110" s="12"/>
      <c r="CH110" s="12"/>
      <c r="CI110" s="12"/>
      <c r="CJ110" s="12"/>
      <c r="CK110" s="12"/>
      <c r="CL110" s="12"/>
    </row>
    <row r="111" spans="1:90" ht="21" customHeight="1" x14ac:dyDescent="0.25">
      <c r="A111" s="793" t="s">
        <v>122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323"/>
    </row>
    <row r="112" spans="1:90" ht="20.25" customHeight="1" x14ac:dyDescent="0.2">
      <c r="A112" s="2592" t="s">
        <v>3</v>
      </c>
      <c r="B112" s="2595" t="s">
        <v>5</v>
      </c>
      <c r="C112" s="2596"/>
      <c r="D112" s="2597"/>
      <c r="E112" s="3019" t="s">
        <v>6</v>
      </c>
      <c r="F112" s="2993"/>
      <c r="G112" s="2993"/>
      <c r="H112" s="2993"/>
      <c r="I112" s="2993"/>
      <c r="J112" s="2993"/>
      <c r="K112" s="2993"/>
      <c r="L112" s="2993"/>
      <c r="M112" s="2993"/>
      <c r="N112" s="2993"/>
      <c r="O112" s="2993"/>
      <c r="P112" s="2993"/>
      <c r="Q112" s="2993"/>
      <c r="R112" s="2993"/>
      <c r="S112" s="2993"/>
      <c r="T112" s="2993"/>
      <c r="U112" s="2993"/>
      <c r="V112" s="2993"/>
      <c r="W112" s="2993"/>
      <c r="X112" s="2993"/>
      <c r="Y112" s="2993"/>
      <c r="Z112" s="2993"/>
      <c r="AA112" s="2993"/>
      <c r="AB112" s="2993"/>
      <c r="AC112" s="2993"/>
      <c r="AD112" s="2993"/>
      <c r="AE112" s="2993"/>
      <c r="AF112" s="2993"/>
      <c r="AG112" s="2993"/>
      <c r="AH112" s="2993"/>
      <c r="AI112" s="2993"/>
      <c r="AJ112" s="2993"/>
      <c r="AK112" s="2993"/>
      <c r="AL112" s="3020"/>
      <c r="AM112" s="2597" t="s">
        <v>8</v>
      </c>
    </row>
    <row r="113" spans="1:86" ht="20.25" customHeight="1" x14ac:dyDescent="0.2">
      <c r="A113" s="2593"/>
      <c r="B113" s="2598"/>
      <c r="C113" s="2599"/>
      <c r="D113" s="2600"/>
      <c r="E113" s="3019" t="s">
        <v>12</v>
      </c>
      <c r="F113" s="2992"/>
      <c r="G113" s="3019" t="s">
        <v>13</v>
      </c>
      <c r="H113" s="2992"/>
      <c r="I113" s="3019" t="s">
        <v>14</v>
      </c>
      <c r="J113" s="2992"/>
      <c r="K113" s="3019" t="s">
        <v>15</v>
      </c>
      <c r="L113" s="2992"/>
      <c r="M113" s="3019" t="s">
        <v>16</v>
      </c>
      <c r="N113" s="2992"/>
      <c r="O113" s="3021" t="s">
        <v>17</v>
      </c>
      <c r="P113" s="3010"/>
      <c r="Q113" s="3021" t="s">
        <v>18</v>
      </c>
      <c r="R113" s="3010"/>
      <c r="S113" s="3021" t="s">
        <v>19</v>
      </c>
      <c r="T113" s="3010"/>
      <c r="U113" s="3021" t="s">
        <v>20</v>
      </c>
      <c r="V113" s="3010"/>
      <c r="W113" s="3021" t="s">
        <v>21</v>
      </c>
      <c r="X113" s="3010"/>
      <c r="Y113" s="3021" t="s">
        <v>22</v>
      </c>
      <c r="Z113" s="3010"/>
      <c r="AA113" s="3021" t="s">
        <v>23</v>
      </c>
      <c r="AB113" s="3010"/>
      <c r="AC113" s="3021" t="s">
        <v>24</v>
      </c>
      <c r="AD113" s="3010"/>
      <c r="AE113" s="3021" t="s">
        <v>25</v>
      </c>
      <c r="AF113" s="3010"/>
      <c r="AG113" s="3021" t="s">
        <v>26</v>
      </c>
      <c r="AH113" s="3010"/>
      <c r="AI113" s="3021" t="s">
        <v>27</v>
      </c>
      <c r="AJ113" s="3010"/>
      <c r="AK113" s="3021" t="s">
        <v>28</v>
      </c>
      <c r="AL113" s="3022"/>
      <c r="AM113" s="2604"/>
    </row>
    <row r="114" spans="1:86" ht="25.5" customHeight="1" x14ac:dyDescent="0.2">
      <c r="A114" s="2594"/>
      <c r="B114" s="2319" t="s">
        <v>29</v>
      </c>
      <c r="C114" s="2320" t="s">
        <v>30</v>
      </c>
      <c r="D114" s="438" t="s">
        <v>31</v>
      </c>
      <c r="E114" s="2321" t="s">
        <v>30</v>
      </c>
      <c r="F114" s="2322" t="s">
        <v>31</v>
      </c>
      <c r="G114" s="2321" t="s">
        <v>30</v>
      </c>
      <c r="H114" s="2322" t="s">
        <v>31</v>
      </c>
      <c r="I114" s="2321" t="s">
        <v>30</v>
      </c>
      <c r="J114" s="2322" t="s">
        <v>31</v>
      </c>
      <c r="K114" s="2321" t="s">
        <v>30</v>
      </c>
      <c r="L114" s="2322" t="s">
        <v>31</v>
      </c>
      <c r="M114" s="2321" t="s">
        <v>30</v>
      </c>
      <c r="N114" s="2322" t="s">
        <v>31</v>
      </c>
      <c r="O114" s="2321" t="s">
        <v>30</v>
      </c>
      <c r="P114" s="436" t="s">
        <v>31</v>
      </c>
      <c r="Q114" s="2321" t="s">
        <v>30</v>
      </c>
      <c r="R114" s="436" t="s">
        <v>31</v>
      </c>
      <c r="S114" s="2321" t="s">
        <v>30</v>
      </c>
      <c r="T114" s="436" t="s">
        <v>31</v>
      </c>
      <c r="U114" s="2321" t="s">
        <v>30</v>
      </c>
      <c r="V114" s="436" t="s">
        <v>31</v>
      </c>
      <c r="W114" s="2321" t="s">
        <v>30</v>
      </c>
      <c r="X114" s="436" t="s">
        <v>31</v>
      </c>
      <c r="Y114" s="2321" t="s">
        <v>30</v>
      </c>
      <c r="Z114" s="436" t="s">
        <v>31</v>
      </c>
      <c r="AA114" s="2321" t="s">
        <v>30</v>
      </c>
      <c r="AB114" s="436" t="s">
        <v>31</v>
      </c>
      <c r="AC114" s="2321" t="s">
        <v>30</v>
      </c>
      <c r="AD114" s="436" t="s">
        <v>31</v>
      </c>
      <c r="AE114" s="2321" t="s">
        <v>30</v>
      </c>
      <c r="AF114" s="436" t="s">
        <v>31</v>
      </c>
      <c r="AG114" s="2321" t="s">
        <v>30</v>
      </c>
      <c r="AH114" s="436" t="s">
        <v>31</v>
      </c>
      <c r="AI114" s="2321" t="s">
        <v>30</v>
      </c>
      <c r="AJ114" s="436" t="s">
        <v>31</v>
      </c>
      <c r="AK114" s="2321" t="s">
        <v>30</v>
      </c>
      <c r="AL114" s="22" t="s">
        <v>31</v>
      </c>
      <c r="AM114" s="2600"/>
    </row>
    <row r="115" spans="1:86" ht="22.5" customHeight="1" x14ac:dyDescent="0.2">
      <c r="A115" s="2329" t="s">
        <v>123</v>
      </c>
      <c r="B115" s="2330">
        <f>SUM(C115:D115)</f>
        <v>0</v>
      </c>
      <c r="C115" s="2331">
        <f>+E115+G115+I115+K115+M115+O115+Q115+S115+U115+W115+Y115+AA115+AC115+AE115+AG115+AI115+AK115</f>
        <v>0</v>
      </c>
      <c r="D115" s="2332">
        <f>+F115+H115+J115+L115+N115+P115+R115+T115+V115+X115+Z115+AB115+AD115+AF115+AH115+AJ115+AL115</f>
        <v>0</v>
      </c>
      <c r="E115" s="2333"/>
      <c r="F115" s="2334"/>
      <c r="G115" s="2333"/>
      <c r="H115" s="2334"/>
      <c r="I115" s="2333"/>
      <c r="J115" s="2335"/>
      <c r="K115" s="2333"/>
      <c r="L115" s="2335"/>
      <c r="M115" s="2336"/>
      <c r="N115" s="2335"/>
      <c r="O115" s="2336"/>
      <c r="P115" s="2335"/>
      <c r="Q115" s="2336"/>
      <c r="R115" s="2335"/>
      <c r="S115" s="2336"/>
      <c r="T115" s="2335"/>
      <c r="U115" s="2336"/>
      <c r="V115" s="2335"/>
      <c r="W115" s="2336"/>
      <c r="X115" s="2335"/>
      <c r="Y115" s="2336"/>
      <c r="Z115" s="2335"/>
      <c r="AA115" s="2336"/>
      <c r="AB115" s="2335"/>
      <c r="AC115" s="2336"/>
      <c r="AD115" s="2335"/>
      <c r="AE115" s="2336"/>
      <c r="AF115" s="2335"/>
      <c r="AG115" s="2336"/>
      <c r="AH115" s="2335"/>
      <c r="AI115" s="2336"/>
      <c r="AJ115" s="2335"/>
      <c r="AK115" s="2336"/>
      <c r="AL115" s="2337"/>
      <c r="AM115" s="2334"/>
      <c r="AN115" s="2" t="str">
        <f>CA115&amp;CB115</f>
        <v/>
      </c>
      <c r="CA115" s="4" t="str">
        <f>IF(CG115=1,"* No olvide ingresar la Población SENAME (Digite CERO si no tiene). ","")</f>
        <v/>
      </c>
      <c r="CB115" s="4" t="str">
        <f>IF(CH115=1,"* La Población SENAME ingresada NO PUEDE superar la suma de ambos sexos. ","")</f>
        <v/>
      </c>
      <c r="CG115" s="4">
        <f>IF(AND(B115&lt;&gt;0,AM115=""),1,0)</f>
        <v>0</v>
      </c>
      <c r="CH115" s="4">
        <f>IF(AM115&gt;B115,1,0)</f>
        <v>0</v>
      </c>
    </row>
    <row r="116" spans="1:86" ht="27" customHeight="1" x14ac:dyDescent="0.25">
      <c r="A116" s="141" t="s">
        <v>124</v>
      </c>
      <c r="B116" s="323"/>
      <c r="C116" s="323"/>
      <c r="E116" s="323"/>
    </row>
    <row r="117" spans="1:86" ht="21.75" customHeight="1" x14ac:dyDescent="0.2">
      <c r="A117" s="2609" t="s">
        <v>125</v>
      </c>
      <c r="B117" s="3021" t="s">
        <v>126</v>
      </c>
      <c r="C117" s="3004"/>
      <c r="D117" s="3022"/>
      <c r="E117" s="2672" t="s">
        <v>127</v>
      </c>
    </row>
    <row r="118" spans="1:86" ht="30.75" customHeight="1" x14ac:dyDescent="0.2">
      <c r="A118" s="2611"/>
      <c r="B118" s="2338" t="s">
        <v>128</v>
      </c>
      <c r="C118" s="2338" t="s">
        <v>129</v>
      </c>
      <c r="D118" s="2339" t="s">
        <v>130</v>
      </c>
      <c r="E118" s="2731"/>
    </row>
    <row r="119" spans="1:86" ht="22.5" customHeight="1" x14ac:dyDescent="0.25">
      <c r="A119" s="2340" t="s">
        <v>43</v>
      </c>
      <c r="B119" s="2333"/>
      <c r="C119" s="2333"/>
      <c r="D119" s="2341"/>
      <c r="E119" s="2342"/>
    </row>
    <row r="120" spans="1:86" ht="21.75" customHeight="1" x14ac:dyDescent="0.2">
      <c r="A120" s="793" t="s">
        <v>131</v>
      </c>
      <c r="B120" s="266"/>
      <c r="C120" s="266"/>
      <c r="H120" s="340"/>
      <c r="I120" s="340"/>
      <c r="J120" s="159"/>
    </row>
    <row r="121" spans="1:86" x14ac:dyDescent="0.2">
      <c r="A121" s="2592" t="s">
        <v>3</v>
      </c>
      <c r="B121" s="2595" t="s">
        <v>5</v>
      </c>
      <c r="C121" s="2596"/>
      <c r="D121" s="2597"/>
      <c r="E121" s="3019"/>
      <c r="F121" s="2993"/>
      <c r="G121" s="2993"/>
      <c r="H121" s="2993"/>
      <c r="I121" s="2993"/>
      <c r="J121" s="2992"/>
    </row>
    <row r="122" spans="1:86" x14ac:dyDescent="0.2">
      <c r="A122" s="2593"/>
      <c r="B122" s="2598"/>
      <c r="C122" s="2599"/>
      <c r="D122" s="2600"/>
      <c r="E122" s="3019" t="s">
        <v>132</v>
      </c>
      <c r="F122" s="2992"/>
      <c r="G122" s="3019" t="s">
        <v>133</v>
      </c>
      <c r="H122" s="2992"/>
      <c r="I122" s="3019" t="s">
        <v>134</v>
      </c>
      <c r="J122" s="2992"/>
    </row>
    <row r="123" spans="1:86" x14ac:dyDescent="0.2">
      <c r="A123" s="2594"/>
      <c r="B123" s="2319" t="s">
        <v>29</v>
      </c>
      <c r="C123" s="2320" t="s">
        <v>30</v>
      </c>
      <c r="D123" s="438" t="s">
        <v>31</v>
      </c>
      <c r="E123" s="2321" t="s">
        <v>30</v>
      </c>
      <c r="F123" s="2322" t="s">
        <v>31</v>
      </c>
      <c r="G123" s="2321" t="s">
        <v>30</v>
      </c>
      <c r="H123" s="2322" t="s">
        <v>31</v>
      </c>
      <c r="I123" s="2321" t="s">
        <v>30</v>
      </c>
      <c r="J123" s="2322" t="s">
        <v>31</v>
      </c>
    </row>
    <row r="124" spans="1:86" ht="27" customHeight="1" x14ac:dyDescent="0.2">
      <c r="A124" s="2323" t="s">
        <v>135</v>
      </c>
      <c r="B124" s="2324">
        <f>SUM(C124:D124)</f>
        <v>0</v>
      </c>
      <c r="C124" s="2325">
        <f t="shared" ref="C124:D126" si="26">+E124+G124+I124</f>
        <v>0</v>
      </c>
      <c r="D124" s="2272">
        <f t="shared" si="26"/>
        <v>0</v>
      </c>
      <c r="E124" s="2304"/>
      <c r="F124" s="2305"/>
      <c r="G124" s="2304"/>
      <c r="H124" s="2305"/>
      <c r="I124" s="2304"/>
      <c r="J124" s="2326"/>
    </row>
    <row r="125" spans="1:86" ht="26.25" customHeight="1" x14ac:dyDescent="0.2">
      <c r="A125" s="341" t="s">
        <v>136</v>
      </c>
      <c r="B125" s="342">
        <f>SUM(C125:D125)</f>
        <v>0</v>
      </c>
      <c r="C125" s="343">
        <f t="shared" si="26"/>
        <v>0</v>
      </c>
      <c r="D125" s="344">
        <f t="shared" si="26"/>
        <v>0</v>
      </c>
      <c r="E125" s="345"/>
      <c r="F125" s="346"/>
      <c r="G125" s="345"/>
      <c r="H125" s="346"/>
      <c r="I125" s="345"/>
      <c r="J125" s="347"/>
    </row>
    <row r="126" spans="1:86" ht="41.25" customHeight="1" x14ac:dyDescent="0.2">
      <c r="A126" s="348" t="s">
        <v>137</v>
      </c>
      <c r="B126" s="317">
        <f>SUM(C126:D126)</f>
        <v>0</v>
      </c>
      <c r="C126" s="806">
        <f t="shared" si="26"/>
        <v>0</v>
      </c>
      <c r="D126" s="185">
        <f t="shared" si="26"/>
        <v>0</v>
      </c>
      <c r="E126" s="404"/>
      <c r="F126" s="320"/>
      <c r="G126" s="404"/>
      <c r="H126" s="635"/>
      <c r="I126" s="404"/>
      <c r="J126" s="320"/>
    </row>
    <row r="127" spans="1:86" ht="24" customHeight="1" x14ac:dyDescent="0.25">
      <c r="A127" s="636" t="s">
        <v>138</v>
      </c>
      <c r="B127" s="2343"/>
      <c r="C127" s="351"/>
      <c r="D127" s="351"/>
      <c r="F127" s="352"/>
      <c r="G127" s="353"/>
      <c r="H127" s="353"/>
      <c r="I127" s="323"/>
    </row>
    <row r="128" spans="1:86" ht="30" customHeight="1" x14ac:dyDescent="0.2">
      <c r="A128" s="2597" t="s">
        <v>3</v>
      </c>
      <c r="B128" s="2592" t="s">
        <v>43</v>
      </c>
      <c r="C128" s="2595" t="s">
        <v>139</v>
      </c>
      <c r="D128" s="2597"/>
      <c r="E128" s="2595" t="s">
        <v>140</v>
      </c>
      <c r="F128" s="2597"/>
      <c r="G128" s="3019" t="s">
        <v>141</v>
      </c>
      <c r="H128" s="2993"/>
      <c r="I128" s="2992"/>
    </row>
    <row r="129" spans="1:90" ht="47.25" customHeight="1" x14ac:dyDescent="0.2">
      <c r="A129" s="2732"/>
      <c r="B129" s="2753"/>
      <c r="C129" s="2321" t="s">
        <v>30</v>
      </c>
      <c r="D129" s="2344" t="s">
        <v>31</v>
      </c>
      <c r="E129" s="2345" t="s">
        <v>142</v>
      </c>
      <c r="F129" s="2322" t="s">
        <v>143</v>
      </c>
      <c r="G129" s="2345" t="s">
        <v>144</v>
      </c>
      <c r="H129" s="2346" t="s">
        <v>145</v>
      </c>
      <c r="I129" s="2322" t="s">
        <v>146</v>
      </c>
    </row>
    <row r="130" spans="1:90" ht="22.5" customHeight="1" x14ac:dyDescent="0.2">
      <c r="A130" s="2347" t="s">
        <v>147</v>
      </c>
      <c r="B130" s="2348">
        <f>SUM(C130:D130)</f>
        <v>0</v>
      </c>
      <c r="C130" s="2349"/>
      <c r="D130" s="2335"/>
      <c r="E130" s="2349"/>
      <c r="F130" s="2334"/>
      <c r="G130" s="2349"/>
      <c r="H130" s="2349"/>
      <c r="I130" s="2334"/>
    </row>
    <row r="131" spans="1:90" ht="21.75" customHeight="1" x14ac:dyDescent="0.25">
      <c r="A131" s="84" t="s">
        <v>148</v>
      </c>
      <c r="B131" s="323"/>
      <c r="C131" s="323"/>
    </row>
    <row r="132" spans="1:90" ht="14.25" customHeight="1" x14ac:dyDescent="0.2">
      <c r="A132" s="2592" t="s">
        <v>3</v>
      </c>
      <c r="B132" s="2592" t="s">
        <v>4</v>
      </c>
      <c r="C132" s="2595" t="s">
        <v>5</v>
      </c>
      <c r="D132" s="2596"/>
      <c r="E132" s="2597"/>
      <c r="F132" s="3019" t="s">
        <v>6</v>
      </c>
      <c r="G132" s="2993"/>
      <c r="H132" s="2993"/>
      <c r="I132" s="2993"/>
      <c r="J132" s="2993"/>
      <c r="K132" s="2993"/>
      <c r="L132" s="2993"/>
      <c r="M132" s="2993"/>
      <c r="N132" s="2993"/>
      <c r="O132" s="2993"/>
      <c r="P132" s="2993"/>
      <c r="Q132" s="2993"/>
      <c r="R132" s="2993"/>
      <c r="S132" s="2993"/>
      <c r="T132" s="2993"/>
      <c r="U132" s="2993"/>
      <c r="V132" s="2993"/>
      <c r="W132" s="2993"/>
      <c r="X132" s="2993"/>
      <c r="Y132" s="2993"/>
      <c r="Z132" s="2993"/>
      <c r="AA132" s="2993"/>
      <c r="AB132" s="2993"/>
      <c r="AC132" s="2993"/>
      <c r="AD132" s="2993"/>
      <c r="AE132" s="2993"/>
      <c r="AF132" s="2993"/>
      <c r="AG132" s="2993"/>
      <c r="AH132" s="2993"/>
      <c r="AI132" s="2993"/>
      <c r="AJ132" s="2993"/>
      <c r="AK132" s="2993"/>
      <c r="AL132" s="2993"/>
      <c r="AM132" s="3020"/>
      <c r="AN132" s="2597" t="s">
        <v>7</v>
      </c>
      <c r="AO132" s="2597" t="s">
        <v>8</v>
      </c>
      <c r="AP132" s="2597" t="s">
        <v>9</v>
      </c>
      <c r="AQ132" s="2597" t="s">
        <v>10</v>
      </c>
      <c r="AR132" s="2597" t="s">
        <v>149</v>
      </c>
      <c r="AS132" s="2597" t="s">
        <v>150</v>
      </c>
    </row>
    <row r="133" spans="1:90" x14ac:dyDescent="0.2">
      <c r="A133" s="2593"/>
      <c r="B133" s="2593"/>
      <c r="C133" s="2816"/>
      <c r="D133" s="2599"/>
      <c r="E133" s="2732"/>
      <c r="F133" s="3019" t="s">
        <v>12</v>
      </c>
      <c r="G133" s="2992"/>
      <c r="H133" s="3019" t="s">
        <v>13</v>
      </c>
      <c r="I133" s="2992"/>
      <c r="J133" s="3019" t="s">
        <v>14</v>
      </c>
      <c r="K133" s="2992"/>
      <c r="L133" s="3019" t="s">
        <v>15</v>
      </c>
      <c r="M133" s="2992"/>
      <c r="N133" s="3019" t="s">
        <v>16</v>
      </c>
      <c r="O133" s="2992"/>
      <c r="P133" s="3021" t="s">
        <v>17</v>
      </c>
      <c r="Q133" s="3010"/>
      <c r="R133" s="3021" t="s">
        <v>18</v>
      </c>
      <c r="S133" s="3010"/>
      <c r="T133" s="3021" t="s">
        <v>19</v>
      </c>
      <c r="U133" s="3010"/>
      <c r="V133" s="3021" t="s">
        <v>20</v>
      </c>
      <c r="W133" s="3010"/>
      <c r="X133" s="3021" t="s">
        <v>21</v>
      </c>
      <c r="Y133" s="3010"/>
      <c r="Z133" s="3021" t="s">
        <v>22</v>
      </c>
      <c r="AA133" s="3010"/>
      <c r="AB133" s="3021" t="s">
        <v>23</v>
      </c>
      <c r="AC133" s="3010"/>
      <c r="AD133" s="3021" t="s">
        <v>24</v>
      </c>
      <c r="AE133" s="3010"/>
      <c r="AF133" s="3021" t="s">
        <v>25</v>
      </c>
      <c r="AG133" s="3010"/>
      <c r="AH133" s="3021" t="s">
        <v>26</v>
      </c>
      <c r="AI133" s="3010"/>
      <c r="AJ133" s="3021" t="s">
        <v>27</v>
      </c>
      <c r="AK133" s="3010"/>
      <c r="AL133" s="3021" t="s">
        <v>28</v>
      </c>
      <c r="AM133" s="3022"/>
      <c r="AN133" s="2604"/>
      <c r="AO133" s="2604"/>
      <c r="AP133" s="2604"/>
      <c r="AQ133" s="2604"/>
      <c r="AR133" s="2604"/>
      <c r="AS133" s="2604"/>
    </row>
    <row r="134" spans="1:90" x14ac:dyDescent="0.2">
      <c r="A134" s="2753"/>
      <c r="B134" s="2753"/>
      <c r="C134" s="420" t="s">
        <v>29</v>
      </c>
      <c r="D134" s="421" t="s">
        <v>30</v>
      </c>
      <c r="E134" s="436" t="s">
        <v>31</v>
      </c>
      <c r="F134" s="2321" t="s">
        <v>30</v>
      </c>
      <c r="G134" s="436" t="s">
        <v>31</v>
      </c>
      <c r="H134" s="2321" t="s">
        <v>30</v>
      </c>
      <c r="I134" s="436" t="s">
        <v>31</v>
      </c>
      <c r="J134" s="2321" t="s">
        <v>30</v>
      </c>
      <c r="K134" s="436" t="s">
        <v>31</v>
      </c>
      <c r="L134" s="2321" t="s">
        <v>30</v>
      </c>
      <c r="M134" s="436" t="s">
        <v>31</v>
      </c>
      <c r="N134" s="2321" t="s">
        <v>30</v>
      </c>
      <c r="O134" s="436" t="s">
        <v>31</v>
      </c>
      <c r="P134" s="2321" t="s">
        <v>30</v>
      </c>
      <c r="Q134" s="436" t="s">
        <v>31</v>
      </c>
      <c r="R134" s="2321" t="s">
        <v>30</v>
      </c>
      <c r="S134" s="436" t="s">
        <v>31</v>
      </c>
      <c r="T134" s="2321" t="s">
        <v>30</v>
      </c>
      <c r="U134" s="436" t="s">
        <v>31</v>
      </c>
      <c r="V134" s="2321" t="s">
        <v>30</v>
      </c>
      <c r="W134" s="436" t="s">
        <v>31</v>
      </c>
      <c r="X134" s="2321" t="s">
        <v>30</v>
      </c>
      <c r="Y134" s="436" t="s">
        <v>31</v>
      </c>
      <c r="Z134" s="2321" t="s">
        <v>30</v>
      </c>
      <c r="AA134" s="436" t="s">
        <v>31</v>
      </c>
      <c r="AB134" s="2321" t="s">
        <v>30</v>
      </c>
      <c r="AC134" s="436" t="s">
        <v>31</v>
      </c>
      <c r="AD134" s="2321" t="s">
        <v>30</v>
      </c>
      <c r="AE134" s="436" t="s">
        <v>31</v>
      </c>
      <c r="AF134" s="2321" t="s">
        <v>30</v>
      </c>
      <c r="AG134" s="436" t="s">
        <v>31</v>
      </c>
      <c r="AH134" s="2321" t="s">
        <v>30</v>
      </c>
      <c r="AI134" s="436" t="s">
        <v>31</v>
      </c>
      <c r="AJ134" s="2321" t="s">
        <v>30</v>
      </c>
      <c r="AK134" s="436" t="s">
        <v>31</v>
      </c>
      <c r="AL134" s="2321" t="s">
        <v>30</v>
      </c>
      <c r="AM134" s="22" t="s">
        <v>31</v>
      </c>
      <c r="AN134" s="2732"/>
      <c r="AO134" s="2732"/>
      <c r="AP134" s="2732"/>
      <c r="AQ134" s="2732"/>
      <c r="AR134" s="2732"/>
      <c r="AS134" s="2732"/>
    </row>
    <row r="135" spans="1:90" ht="14.25" customHeight="1" x14ac:dyDescent="0.2">
      <c r="A135" s="2609" t="s">
        <v>151</v>
      </c>
      <c r="B135" s="2350" t="s">
        <v>33</v>
      </c>
      <c r="C135" s="2270">
        <f t="shared" ref="C135:C147" si="27">SUM(D135+E135)</f>
        <v>0</v>
      </c>
      <c r="D135" s="2351">
        <f t="shared" ref="D135:D147" si="28">SUM(F135+H135+J135+L135+N135+P135+R135+T135+V135+X135+Z135+AB135+AD135+AF135+AH135+AJ135+AL135)</f>
        <v>0</v>
      </c>
      <c r="E135" s="2272">
        <f t="shared" ref="E135:E147" si="29">SUM(G135+I135+K135+M135+O135+Q135+S135+U135+W135+Y135+AA135+AC135+AE135+AG135+AI135+AK135+AM135)</f>
        <v>0</v>
      </c>
      <c r="F135" s="2275"/>
      <c r="G135" s="2312"/>
      <c r="H135" s="2275"/>
      <c r="I135" s="2312"/>
      <c r="J135" s="2275"/>
      <c r="K135" s="2352"/>
      <c r="L135" s="2275"/>
      <c r="M135" s="2352"/>
      <c r="N135" s="2275"/>
      <c r="O135" s="2352"/>
      <c r="P135" s="2275"/>
      <c r="Q135" s="2352"/>
      <c r="R135" s="2275"/>
      <c r="S135" s="2352"/>
      <c r="T135" s="2275"/>
      <c r="U135" s="2352"/>
      <c r="V135" s="2275"/>
      <c r="W135" s="2352"/>
      <c r="X135" s="2275"/>
      <c r="Y135" s="2352"/>
      <c r="Z135" s="2275"/>
      <c r="AA135" s="2352"/>
      <c r="AB135" s="2275"/>
      <c r="AC135" s="2352"/>
      <c r="AD135" s="2275"/>
      <c r="AE135" s="2352"/>
      <c r="AF135" s="2275"/>
      <c r="AG135" s="2352"/>
      <c r="AH135" s="2275"/>
      <c r="AI135" s="2352"/>
      <c r="AJ135" s="2275"/>
      <c r="AK135" s="2352"/>
      <c r="AL135" s="2353"/>
      <c r="AM135" s="2354"/>
      <c r="AN135" s="2312"/>
      <c r="AO135" s="2312"/>
      <c r="AP135" s="2312"/>
      <c r="AQ135" s="2312"/>
      <c r="AR135" s="2312"/>
      <c r="AS135" s="2312"/>
      <c r="AT135" s="182" t="str">
        <f>CA135&amp;CB135&amp;CC135&amp;CD135&amp;CE135&amp;CF135</f>
        <v/>
      </c>
      <c r="CA135" s="30" t="str">
        <f t="shared" ref="CA135:CA147" si="30">IF(CG135=1,"* El número de Beneficiarios NO DEBE ser mayor que el Total. ","")</f>
        <v/>
      </c>
      <c r="CB135" s="31" t="str">
        <f t="shared" ref="CB135:CB147" si="31">IF(CH135=1,"* Los Niños, Niñas, Adolescentes y Jóvenes de Programa SENAME NO DEBE ser mayor que el Total. ","")</f>
        <v/>
      </c>
      <c r="CC135" s="31" t="str">
        <f t="shared" ref="CC135:CC147" si="32">IF(CI135=1,"* El número de personas pertenecientes a Pueblos Originarios NO DEBE ser mayor que el Total. ","")</f>
        <v/>
      </c>
      <c r="CD135" s="31" t="str">
        <f t="shared" ref="CD135:CD147" si="33">IF(CJ135=1,"* El número de personas Migrantes NO DEBE ser mayor que el Total. ","")</f>
        <v/>
      </c>
      <c r="CE135" s="31"/>
      <c r="CF135" s="30" t="str">
        <f>IF(CL135=1,"* No olvide digitar la columna Beneficiarios y/o Niños, Niñas, Adolescentes y Jóvenes de Programa SENAME y/o Pueblos Originarios y/o Migrantes y/o Demencia (Digite CEROS si no tiene). ","")</f>
        <v/>
      </c>
      <c r="CG135" s="32">
        <f t="shared" ref="CG135:CJ147" si="34">IF($C135&lt;AN135,1,0)</f>
        <v>0</v>
      </c>
      <c r="CH135" s="32">
        <f t="shared" si="34"/>
        <v>0</v>
      </c>
      <c r="CI135" s="32">
        <f t="shared" si="34"/>
        <v>0</v>
      </c>
      <c r="CJ135" s="32">
        <f t="shared" si="34"/>
        <v>0</v>
      </c>
      <c r="CK135" s="32"/>
      <c r="CL135" s="32">
        <f t="shared" ref="CL135:CL147" si="35">IF(AND(C135&lt;&gt;0,OR(AN135="",AO135="",AP135="",AQ135="")),1,0)</f>
        <v>0</v>
      </c>
    </row>
    <row r="136" spans="1:90" ht="14.25" customHeight="1" x14ac:dyDescent="0.2">
      <c r="A136" s="2610"/>
      <c r="B136" s="33" t="s">
        <v>34</v>
      </c>
      <c r="C136" s="34">
        <f t="shared" si="27"/>
        <v>0</v>
      </c>
      <c r="D136" s="35">
        <f t="shared" si="28"/>
        <v>0</v>
      </c>
      <c r="E136" s="36">
        <f t="shared" si="29"/>
        <v>0</v>
      </c>
      <c r="F136" s="37"/>
      <c r="G136" s="38"/>
      <c r="H136" s="37"/>
      <c r="I136" s="38"/>
      <c r="J136" s="37"/>
      <c r="K136" s="39"/>
      <c r="L136" s="37"/>
      <c r="M136" s="39"/>
      <c r="N136" s="37"/>
      <c r="O136" s="39"/>
      <c r="P136" s="37"/>
      <c r="Q136" s="39"/>
      <c r="R136" s="37"/>
      <c r="S136" s="39"/>
      <c r="T136" s="37"/>
      <c r="U136" s="39"/>
      <c r="V136" s="37"/>
      <c r="W136" s="39"/>
      <c r="X136" s="37"/>
      <c r="Y136" s="39"/>
      <c r="Z136" s="37"/>
      <c r="AA136" s="39"/>
      <c r="AB136" s="37"/>
      <c r="AC136" s="39"/>
      <c r="AD136" s="37"/>
      <c r="AE136" s="39"/>
      <c r="AF136" s="37"/>
      <c r="AG136" s="39"/>
      <c r="AH136" s="37"/>
      <c r="AI136" s="39"/>
      <c r="AJ136" s="37"/>
      <c r="AK136" s="39"/>
      <c r="AL136" s="40"/>
      <c r="AM136" s="41"/>
      <c r="AN136" s="38"/>
      <c r="AO136" s="38"/>
      <c r="AP136" s="38"/>
      <c r="AQ136" s="38"/>
      <c r="AR136" s="38"/>
      <c r="AS136" s="38"/>
      <c r="AT136" s="182" t="str">
        <f t="shared" ref="AT136:AT147" si="36">CA136&amp;CB136&amp;CC136&amp;CD136&amp;CE136&amp;CF136</f>
        <v/>
      </c>
      <c r="CA136" s="30" t="str">
        <f t="shared" si="30"/>
        <v/>
      </c>
      <c r="CB136" s="31" t="str">
        <f t="shared" si="31"/>
        <v/>
      </c>
      <c r="CC136" s="31" t="str">
        <f t="shared" si="32"/>
        <v/>
      </c>
      <c r="CD136" s="31" t="str">
        <f t="shared" si="33"/>
        <v/>
      </c>
      <c r="CE136" s="31"/>
      <c r="CF136" s="30" t="str">
        <f t="shared" ref="CF136:CF147" si="37">IF(CL136=1,"* No olvide digitar la columna Beneficiarios y/o Niños, Niñas, Adolescentes y Jóvenes de Programa SENAME y/o Pueblos Originarios y/o Migrantes y/o Demencia (Digite CEROS si no tiene). ","")</f>
        <v/>
      </c>
      <c r="CG136" s="32">
        <f t="shared" si="34"/>
        <v>0</v>
      </c>
      <c r="CH136" s="32">
        <f t="shared" si="34"/>
        <v>0</v>
      </c>
      <c r="CI136" s="32">
        <f t="shared" si="34"/>
        <v>0</v>
      </c>
      <c r="CJ136" s="32">
        <f t="shared" si="34"/>
        <v>0</v>
      </c>
      <c r="CK136" s="32"/>
      <c r="CL136" s="32">
        <f t="shared" si="35"/>
        <v>0</v>
      </c>
    </row>
    <row r="137" spans="1:90" ht="14.25" customHeight="1" x14ac:dyDescent="0.2">
      <c r="A137" s="2610"/>
      <c r="B137" s="33" t="s">
        <v>35</v>
      </c>
      <c r="C137" s="34">
        <f t="shared" si="27"/>
        <v>0</v>
      </c>
      <c r="D137" s="35">
        <f t="shared" si="28"/>
        <v>0</v>
      </c>
      <c r="E137" s="36">
        <f t="shared" si="29"/>
        <v>0</v>
      </c>
      <c r="F137" s="37"/>
      <c r="G137" s="38"/>
      <c r="H137" s="37"/>
      <c r="I137" s="38"/>
      <c r="J137" s="37"/>
      <c r="K137" s="39"/>
      <c r="L137" s="37"/>
      <c r="M137" s="39"/>
      <c r="N137" s="37"/>
      <c r="O137" s="39"/>
      <c r="P137" s="37"/>
      <c r="Q137" s="39"/>
      <c r="R137" s="37"/>
      <c r="S137" s="39"/>
      <c r="T137" s="37"/>
      <c r="U137" s="39"/>
      <c r="V137" s="37"/>
      <c r="W137" s="39"/>
      <c r="X137" s="37"/>
      <c r="Y137" s="39"/>
      <c r="Z137" s="37"/>
      <c r="AA137" s="39"/>
      <c r="AB137" s="37"/>
      <c r="AC137" s="39"/>
      <c r="AD137" s="37"/>
      <c r="AE137" s="39"/>
      <c r="AF137" s="37"/>
      <c r="AG137" s="39"/>
      <c r="AH137" s="37"/>
      <c r="AI137" s="39"/>
      <c r="AJ137" s="37"/>
      <c r="AK137" s="39"/>
      <c r="AL137" s="40"/>
      <c r="AM137" s="41"/>
      <c r="AN137" s="38"/>
      <c r="AO137" s="38"/>
      <c r="AP137" s="38"/>
      <c r="AQ137" s="38"/>
      <c r="AR137" s="38"/>
      <c r="AS137" s="38"/>
      <c r="AT137" s="182" t="str">
        <f t="shared" si="36"/>
        <v/>
      </c>
      <c r="CA137" s="30" t="str">
        <f t="shared" si="30"/>
        <v/>
      </c>
      <c r="CB137" s="31" t="str">
        <f t="shared" si="31"/>
        <v/>
      </c>
      <c r="CC137" s="31" t="str">
        <f t="shared" si="32"/>
        <v/>
      </c>
      <c r="CD137" s="31" t="str">
        <f t="shared" si="33"/>
        <v/>
      </c>
      <c r="CE137" s="31"/>
      <c r="CF137" s="30" t="str">
        <f t="shared" si="37"/>
        <v/>
      </c>
      <c r="CG137" s="32">
        <f t="shared" si="34"/>
        <v>0</v>
      </c>
      <c r="CH137" s="32">
        <f t="shared" si="34"/>
        <v>0</v>
      </c>
      <c r="CI137" s="32">
        <f t="shared" si="34"/>
        <v>0</v>
      </c>
      <c r="CJ137" s="32">
        <f t="shared" si="34"/>
        <v>0</v>
      </c>
      <c r="CK137" s="32"/>
      <c r="CL137" s="32">
        <f t="shared" si="35"/>
        <v>0</v>
      </c>
    </row>
    <row r="138" spans="1:90" ht="14.25" customHeight="1" x14ac:dyDescent="0.2">
      <c r="A138" s="2610"/>
      <c r="B138" s="33" t="s">
        <v>36</v>
      </c>
      <c r="C138" s="34">
        <f t="shared" si="27"/>
        <v>0</v>
      </c>
      <c r="D138" s="35">
        <f t="shared" si="28"/>
        <v>0</v>
      </c>
      <c r="E138" s="36">
        <f t="shared" si="29"/>
        <v>0</v>
      </c>
      <c r="F138" s="37"/>
      <c r="G138" s="38"/>
      <c r="H138" s="37"/>
      <c r="I138" s="38"/>
      <c r="J138" s="37"/>
      <c r="K138" s="39"/>
      <c r="L138" s="37"/>
      <c r="M138" s="39"/>
      <c r="N138" s="37"/>
      <c r="O138" s="39"/>
      <c r="P138" s="37"/>
      <c r="Q138" s="39"/>
      <c r="R138" s="37"/>
      <c r="S138" s="39"/>
      <c r="T138" s="37"/>
      <c r="U138" s="39"/>
      <c r="V138" s="37"/>
      <c r="W138" s="39"/>
      <c r="X138" s="37"/>
      <c r="Y138" s="39"/>
      <c r="Z138" s="37"/>
      <c r="AA138" s="39"/>
      <c r="AB138" s="37"/>
      <c r="AC138" s="39"/>
      <c r="AD138" s="37"/>
      <c r="AE138" s="39"/>
      <c r="AF138" s="37"/>
      <c r="AG138" s="39"/>
      <c r="AH138" s="37"/>
      <c r="AI138" s="39"/>
      <c r="AJ138" s="37"/>
      <c r="AK138" s="39"/>
      <c r="AL138" s="40"/>
      <c r="AM138" s="41"/>
      <c r="AN138" s="38"/>
      <c r="AO138" s="38"/>
      <c r="AP138" s="38"/>
      <c r="AQ138" s="38"/>
      <c r="AR138" s="38"/>
      <c r="AS138" s="38"/>
      <c r="AT138" s="182" t="str">
        <f t="shared" si="36"/>
        <v/>
      </c>
      <c r="CA138" s="30" t="str">
        <f t="shared" si="30"/>
        <v/>
      </c>
      <c r="CB138" s="31" t="str">
        <f t="shared" si="31"/>
        <v/>
      </c>
      <c r="CC138" s="31" t="str">
        <f t="shared" si="32"/>
        <v/>
      </c>
      <c r="CD138" s="31" t="str">
        <f t="shared" si="33"/>
        <v/>
      </c>
      <c r="CE138" s="31"/>
      <c r="CF138" s="30" t="str">
        <f t="shared" si="37"/>
        <v/>
      </c>
      <c r="CG138" s="32">
        <f t="shared" si="34"/>
        <v>0</v>
      </c>
      <c r="CH138" s="32">
        <f t="shared" si="34"/>
        <v>0</v>
      </c>
      <c r="CI138" s="32">
        <f t="shared" si="34"/>
        <v>0</v>
      </c>
      <c r="CJ138" s="32">
        <f t="shared" si="34"/>
        <v>0</v>
      </c>
      <c r="CK138" s="32"/>
      <c r="CL138" s="32">
        <f t="shared" si="35"/>
        <v>0</v>
      </c>
    </row>
    <row r="139" spans="1:90" ht="14.25" customHeight="1" x14ac:dyDescent="0.2">
      <c r="A139" s="2610"/>
      <c r="B139" s="33" t="s">
        <v>37</v>
      </c>
      <c r="C139" s="34">
        <f t="shared" si="27"/>
        <v>0</v>
      </c>
      <c r="D139" s="35">
        <f t="shared" si="28"/>
        <v>0</v>
      </c>
      <c r="E139" s="36">
        <f t="shared" si="29"/>
        <v>0</v>
      </c>
      <c r="F139" s="37"/>
      <c r="G139" s="38"/>
      <c r="H139" s="37"/>
      <c r="I139" s="38"/>
      <c r="J139" s="37"/>
      <c r="K139" s="39"/>
      <c r="L139" s="37"/>
      <c r="M139" s="39"/>
      <c r="N139" s="37"/>
      <c r="O139" s="39"/>
      <c r="P139" s="37"/>
      <c r="Q139" s="39"/>
      <c r="R139" s="37"/>
      <c r="S139" s="39"/>
      <c r="T139" s="37"/>
      <c r="U139" s="39"/>
      <c r="V139" s="37"/>
      <c r="W139" s="39"/>
      <c r="X139" s="37"/>
      <c r="Y139" s="39"/>
      <c r="Z139" s="37"/>
      <c r="AA139" s="39"/>
      <c r="AB139" s="37"/>
      <c r="AC139" s="39"/>
      <c r="AD139" s="37"/>
      <c r="AE139" s="39"/>
      <c r="AF139" s="37"/>
      <c r="AG139" s="39"/>
      <c r="AH139" s="37"/>
      <c r="AI139" s="39"/>
      <c r="AJ139" s="37"/>
      <c r="AK139" s="39"/>
      <c r="AL139" s="40"/>
      <c r="AM139" s="41"/>
      <c r="AN139" s="38"/>
      <c r="AO139" s="38"/>
      <c r="AP139" s="38"/>
      <c r="AQ139" s="38"/>
      <c r="AR139" s="38"/>
      <c r="AS139" s="38"/>
      <c r="AT139" s="182" t="str">
        <f t="shared" si="36"/>
        <v/>
      </c>
      <c r="CA139" s="30" t="str">
        <f t="shared" si="30"/>
        <v/>
      </c>
      <c r="CB139" s="31" t="str">
        <f t="shared" si="31"/>
        <v/>
      </c>
      <c r="CC139" s="31" t="str">
        <f t="shared" si="32"/>
        <v/>
      </c>
      <c r="CD139" s="31" t="str">
        <f t="shared" si="33"/>
        <v/>
      </c>
      <c r="CE139" s="31"/>
      <c r="CF139" s="30" t="str">
        <f t="shared" si="37"/>
        <v/>
      </c>
      <c r="CG139" s="32">
        <f t="shared" si="34"/>
        <v>0</v>
      </c>
      <c r="CH139" s="32">
        <f t="shared" si="34"/>
        <v>0</v>
      </c>
      <c r="CI139" s="32">
        <f t="shared" si="34"/>
        <v>0</v>
      </c>
      <c r="CJ139" s="32">
        <f t="shared" si="34"/>
        <v>0</v>
      </c>
      <c r="CK139" s="32"/>
      <c r="CL139" s="32">
        <f t="shared" si="35"/>
        <v>0</v>
      </c>
    </row>
    <row r="140" spans="1:90" ht="14.25" customHeight="1" x14ac:dyDescent="0.2">
      <c r="A140" s="2610"/>
      <c r="B140" s="33" t="s">
        <v>38</v>
      </c>
      <c r="C140" s="34">
        <f t="shared" si="27"/>
        <v>0</v>
      </c>
      <c r="D140" s="35">
        <f t="shared" si="28"/>
        <v>0</v>
      </c>
      <c r="E140" s="36">
        <f t="shared" si="29"/>
        <v>0</v>
      </c>
      <c r="F140" s="37"/>
      <c r="G140" s="38"/>
      <c r="H140" s="37"/>
      <c r="I140" s="38"/>
      <c r="J140" s="37"/>
      <c r="K140" s="39"/>
      <c r="L140" s="37"/>
      <c r="M140" s="39"/>
      <c r="N140" s="37"/>
      <c r="O140" s="39"/>
      <c r="P140" s="37"/>
      <c r="Q140" s="39"/>
      <c r="R140" s="37"/>
      <c r="S140" s="39"/>
      <c r="T140" s="37"/>
      <c r="U140" s="39"/>
      <c r="V140" s="37"/>
      <c r="W140" s="39"/>
      <c r="X140" s="37"/>
      <c r="Y140" s="39"/>
      <c r="Z140" s="37"/>
      <c r="AA140" s="39"/>
      <c r="AB140" s="37"/>
      <c r="AC140" s="39"/>
      <c r="AD140" s="37"/>
      <c r="AE140" s="39"/>
      <c r="AF140" s="37"/>
      <c r="AG140" s="39"/>
      <c r="AH140" s="37"/>
      <c r="AI140" s="39"/>
      <c r="AJ140" s="37"/>
      <c r="AK140" s="39"/>
      <c r="AL140" s="40"/>
      <c r="AM140" s="41"/>
      <c r="AN140" s="38"/>
      <c r="AO140" s="38"/>
      <c r="AP140" s="38"/>
      <c r="AQ140" s="38"/>
      <c r="AR140" s="38"/>
      <c r="AS140" s="38"/>
      <c r="AT140" s="182" t="str">
        <f t="shared" si="36"/>
        <v/>
      </c>
      <c r="CA140" s="30" t="str">
        <f t="shared" si="30"/>
        <v/>
      </c>
      <c r="CB140" s="31" t="str">
        <f t="shared" si="31"/>
        <v/>
      </c>
      <c r="CC140" s="31" t="str">
        <f t="shared" si="32"/>
        <v/>
      </c>
      <c r="CD140" s="31" t="str">
        <f t="shared" si="33"/>
        <v/>
      </c>
      <c r="CE140" s="31"/>
      <c r="CF140" s="30" t="str">
        <f t="shared" si="37"/>
        <v/>
      </c>
      <c r="CG140" s="32">
        <f t="shared" si="34"/>
        <v>0</v>
      </c>
      <c r="CH140" s="32">
        <f t="shared" si="34"/>
        <v>0</v>
      </c>
      <c r="CI140" s="32">
        <f t="shared" si="34"/>
        <v>0</v>
      </c>
      <c r="CJ140" s="32">
        <f t="shared" si="34"/>
        <v>0</v>
      </c>
      <c r="CK140" s="32"/>
      <c r="CL140" s="32">
        <f t="shared" si="35"/>
        <v>0</v>
      </c>
    </row>
    <row r="141" spans="1:90" ht="14.25" customHeight="1" x14ac:dyDescent="0.2">
      <c r="A141" s="2610"/>
      <c r="B141" s="33" t="s">
        <v>39</v>
      </c>
      <c r="C141" s="42">
        <f t="shared" si="27"/>
        <v>0</v>
      </c>
      <c r="D141" s="43">
        <f t="shared" si="28"/>
        <v>0</v>
      </c>
      <c r="E141" s="44">
        <f t="shared" si="29"/>
        <v>0</v>
      </c>
      <c r="F141" s="45"/>
      <c r="G141" s="46"/>
      <c r="H141" s="45"/>
      <c r="I141" s="46"/>
      <c r="J141" s="45"/>
      <c r="K141" s="47"/>
      <c r="L141" s="45"/>
      <c r="M141" s="47"/>
      <c r="N141" s="45"/>
      <c r="O141" s="47"/>
      <c r="P141" s="45"/>
      <c r="Q141" s="47"/>
      <c r="R141" s="45"/>
      <c r="S141" s="47"/>
      <c r="T141" s="45"/>
      <c r="U141" s="47"/>
      <c r="V141" s="45"/>
      <c r="W141" s="47"/>
      <c r="X141" s="45"/>
      <c r="Y141" s="47"/>
      <c r="Z141" s="45"/>
      <c r="AA141" s="47"/>
      <c r="AB141" s="45"/>
      <c r="AC141" s="47"/>
      <c r="AD141" s="45"/>
      <c r="AE141" s="47"/>
      <c r="AF141" s="45"/>
      <c r="AG141" s="47"/>
      <c r="AH141" s="45"/>
      <c r="AI141" s="47"/>
      <c r="AJ141" s="45"/>
      <c r="AK141" s="47"/>
      <c r="AL141" s="48"/>
      <c r="AM141" s="49"/>
      <c r="AN141" s="46"/>
      <c r="AO141" s="46"/>
      <c r="AP141" s="46"/>
      <c r="AQ141" s="46"/>
      <c r="AR141" s="46"/>
      <c r="AS141" s="46"/>
      <c r="AT141" s="182" t="str">
        <f t="shared" si="36"/>
        <v/>
      </c>
      <c r="CA141" s="30" t="str">
        <f t="shared" si="30"/>
        <v/>
      </c>
      <c r="CB141" s="31" t="str">
        <f t="shared" si="31"/>
        <v/>
      </c>
      <c r="CC141" s="31" t="str">
        <f t="shared" si="32"/>
        <v/>
      </c>
      <c r="CD141" s="31" t="str">
        <f t="shared" si="33"/>
        <v/>
      </c>
      <c r="CE141" s="31"/>
      <c r="CF141" s="30" t="str">
        <f t="shared" si="37"/>
        <v/>
      </c>
      <c r="CG141" s="32">
        <f t="shared" si="34"/>
        <v>0</v>
      </c>
      <c r="CH141" s="32">
        <f t="shared" si="34"/>
        <v>0</v>
      </c>
      <c r="CI141" s="32">
        <f t="shared" si="34"/>
        <v>0</v>
      </c>
      <c r="CJ141" s="32">
        <f t="shared" si="34"/>
        <v>0</v>
      </c>
      <c r="CK141" s="32"/>
      <c r="CL141" s="32">
        <f t="shared" si="35"/>
        <v>0</v>
      </c>
    </row>
    <row r="142" spans="1:90" ht="21" customHeight="1" x14ac:dyDescent="0.2">
      <c r="A142" s="2610"/>
      <c r="B142" s="33" t="s">
        <v>40</v>
      </c>
      <c r="C142" s="42">
        <f t="shared" si="27"/>
        <v>0</v>
      </c>
      <c r="D142" s="43">
        <f t="shared" si="28"/>
        <v>0</v>
      </c>
      <c r="E142" s="44">
        <f t="shared" si="29"/>
        <v>0</v>
      </c>
      <c r="F142" s="45"/>
      <c r="G142" s="46"/>
      <c r="H142" s="45"/>
      <c r="I142" s="46"/>
      <c r="J142" s="45"/>
      <c r="K142" s="47"/>
      <c r="L142" s="45"/>
      <c r="M142" s="47"/>
      <c r="N142" s="45"/>
      <c r="O142" s="47"/>
      <c r="P142" s="45"/>
      <c r="Q142" s="47"/>
      <c r="R142" s="45"/>
      <c r="S142" s="47"/>
      <c r="T142" s="45"/>
      <c r="U142" s="47"/>
      <c r="V142" s="45"/>
      <c r="W142" s="47"/>
      <c r="X142" s="45"/>
      <c r="Y142" s="47"/>
      <c r="Z142" s="45"/>
      <c r="AA142" s="47"/>
      <c r="AB142" s="45"/>
      <c r="AC142" s="47"/>
      <c r="AD142" s="45"/>
      <c r="AE142" s="47"/>
      <c r="AF142" s="45"/>
      <c r="AG142" s="47"/>
      <c r="AH142" s="45"/>
      <c r="AI142" s="47"/>
      <c r="AJ142" s="45"/>
      <c r="AK142" s="47"/>
      <c r="AL142" s="48"/>
      <c r="AM142" s="49"/>
      <c r="AN142" s="46"/>
      <c r="AO142" s="46"/>
      <c r="AP142" s="46"/>
      <c r="AQ142" s="46"/>
      <c r="AR142" s="46"/>
      <c r="AS142" s="46"/>
      <c r="AT142" s="182" t="str">
        <f t="shared" si="36"/>
        <v/>
      </c>
      <c r="CA142" s="30" t="str">
        <f t="shared" si="30"/>
        <v/>
      </c>
      <c r="CB142" s="31" t="str">
        <f t="shared" si="31"/>
        <v/>
      </c>
      <c r="CC142" s="31" t="str">
        <f t="shared" si="32"/>
        <v/>
      </c>
      <c r="CD142" s="31" t="str">
        <f t="shared" si="33"/>
        <v/>
      </c>
      <c r="CE142" s="31"/>
      <c r="CF142" s="30" t="str">
        <f t="shared" si="37"/>
        <v/>
      </c>
      <c r="CG142" s="32">
        <f t="shared" si="34"/>
        <v>0</v>
      </c>
      <c r="CH142" s="32">
        <f t="shared" si="34"/>
        <v>0</v>
      </c>
      <c r="CI142" s="32">
        <f t="shared" si="34"/>
        <v>0</v>
      </c>
      <c r="CJ142" s="32">
        <f t="shared" si="34"/>
        <v>0</v>
      </c>
      <c r="CK142" s="32"/>
      <c r="CL142" s="32">
        <f t="shared" si="35"/>
        <v>0</v>
      </c>
    </row>
    <row r="143" spans="1:90" ht="14.25" customHeight="1" x14ac:dyDescent="0.2">
      <c r="A143" s="2610"/>
      <c r="B143" s="33" t="s">
        <v>41</v>
      </c>
      <c r="C143" s="42">
        <f t="shared" si="27"/>
        <v>0</v>
      </c>
      <c r="D143" s="43">
        <f t="shared" si="28"/>
        <v>0</v>
      </c>
      <c r="E143" s="44">
        <f t="shared" si="29"/>
        <v>0</v>
      </c>
      <c r="F143" s="45"/>
      <c r="G143" s="46"/>
      <c r="H143" s="45"/>
      <c r="I143" s="46"/>
      <c r="J143" s="45"/>
      <c r="K143" s="47"/>
      <c r="L143" s="45"/>
      <c r="M143" s="47"/>
      <c r="N143" s="45"/>
      <c r="O143" s="47"/>
      <c r="P143" s="45"/>
      <c r="Q143" s="47"/>
      <c r="R143" s="45"/>
      <c r="S143" s="47"/>
      <c r="T143" s="45"/>
      <c r="U143" s="47"/>
      <c r="V143" s="45"/>
      <c r="W143" s="47"/>
      <c r="X143" s="45"/>
      <c r="Y143" s="47"/>
      <c r="Z143" s="45"/>
      <c r="AA143" s="47"/>
      <c r="AB143" s="45"/>
      <c r="AC143" s="47"/>
      <c r="AD143" s="45"/>
      <c r="AE143" s="47"/>
      <c r="AF143" s="45"/>
      <c r="AG143" s="47"/>
      <c r="AH143" s="45"/>
      <c r="AI143" s="47"/>
      <c r="AJ143" s="45"/>
      <c r="AK143" s="47"/>
      <c r="AL143" s="48"/>
      <c r="AM143" s="49"/>
      <c r="AN143" s="46"/>
      <c r="AO143" s="46"/>
      <c r="AP143" s="46"/>
      <c r="AQ143" s="46"/>
      <c r="AR143" s="46"/>
      <c r="AS143" s="46"/>
      <c r="AT143" s="182" t="str">
        <f t="shared" si="36"/>
        <v/>
      </c>
      <c r="CA143" s="30" t="str">
        <f t="shared" si="30"/>
        <v/>
      </c>
      <c r="CB143" s="31" t="str">
        <f t="shared" si="31"/>
        <v/>
      </c>
      <c r="CC143" s="31" t="str">
        <f t="shared" si="32"/>
        <v/>
      </c>
      <c r="CD143" s="31" t="str">
        <f t="shared" si="33"/>
        <v/>
      </c>
      <c r="CE143" s="31"/>
      <c r="CF143" s="30" t="str">
        <f t="shared" si="37"/>
        <v/>
      </c>
      <c r="CG143" s="32">
        <f t="shared" si="34"/>
        <v>0</v>
      </c>
      <c r="CH143" s="32">
        <f t="shared" si="34"/>
        <v>0</v>
      </c>
      <c r="CI143" s="32">
        <f t="shared" si="34"/>
        <v>0</v>
      </c>
      <c r="CJ143" s="32">
        <f t="shared" si="34"/>
        <v>0</v>
      </c>
      <c r="CK143" s="32"/>
      <c r="CL143" s="32">
        <f t="shared" si="35"/>
        <v>0</v>
      </c>
    </row>
    <row r="144" spans="1:90" ht="24.75" customHeight="1" x14ac:dyDescent="0.2">
      <c r="A144" s="2610"/>
      <c r="B144" s="362" t="s">
        <v>42</v>
      </c>
      <c r="C144" s="42">
        <f t="shared" si="27"/>
        <v>0</v>
      </c>
      <c r="D144" s="50">
        <f t="shared" si="28"/>
        <v>0</v>
      </c>
      <c r="E144" s="44">
        <f t="shared" si="29"/>
        <v>0</v>
      </c>
      <c r="F144" s="45"/>
      <c r="G144" s="46"/>
      <c r="H144" s="45"/>
      <c r="I144" s="46"/>
      <c r="J144" s="45"/>
      <c r="K144" s="47"/>
      <c r="L144" s="45"/>
      <c r="M144" s="47"/>
      <c r="N144" s="45"/>
      <c r="O144" s="47"/>
      <c r="P144" s="45"/>
      <c r="Q144" s="47"/>
      <c r="R144" s="45"/>
      <c r="S144" s="47"/>
      <c r="T144" s="45"/>
      <c r="U144" s="47"/>
      <c r="V144" s="45"/>
      <c r="W144" s="47"/>
      <c r="X144" s="45"/>
      <c r="Y144" s="47"/>
      <c r="Z144" s="45"/>
      <c r="AA144" s="47"/>
      <c r="AB144" s="45"/>
      <c r="AC144" s="47"/>
      <c r="AD144" s="45"/>
      <c r="AE144" s="47"/>
      <c r="AF144" s="45"/>
      <c r="AG144" s="47"/>
      <c r="AH144" s="45"/>
      <c r="AI144" s="47"/>
      <c r="AJ144" s="45"/>
      <c r="AK144" s="47"/>
      <c r="AL144" s="48"/>
      <c r="AM144" s="49"/>
      <c r="AN144" s="46"/>
      <c r="AO144" s="46"/>
      <c r="AP144" s="46"/>
      <c r="AQ144" s="46"/>
      <c r="AR144" s="46"/>
      <c r="AS144" s="46"/>
      <c r="AT144" s="182" t="str">
        <f t="shared" si="36"/>
        <v/>
      </c>
      <c r="CA144" s="30" t="str">
        <f t="shared" si="30"/>
        <v/>
      </c>
      <c r="CB144" s="31" t="str">
        <f t="shared" si="31"/>
        <v/>
      </c>
      <c r="CC144" s="31" t="str">
        <f t="shared" si="32"/>
        <v/>
      </c>
      <c r="CD144" s="31" t="str">
        <f t="shared" si="33"/>
        <v/>
      </c>
      <c r="CE144" s="31"/>
      <c r="CF144" s="30" t="str">
        <f t="shared" si="37"/>
        <v/>
      </c>
      <c r="CG144" s="32">
        <f t="shared" si="34"/>
        <v>0</v>
      </c>
      <c r="CH144" s="32">
        <f t="shared" si="34"/>
        <v>0</v>
      </c>
      <c r="CI144" s="32">
        <f t="shared" si="34"/>
        <v>0</v>
      </c>
      <c r="CJ144" s="32">
        <f t="shared" si="34"/>
        <v>0</v>
      </c>
      <c r="CK144" s="32"/>
      <c r="CL144" s="32">
        <f t="shared" si="35"/>
        <v>0</v>
      </c>
    </row>
    <row r="145" spans="1:90" ht="14.25" customHeight="1" x14ac:dyDescent="0.2">
      <c r="A145" s="2746"/>
      <c r="B145" s="2355" t="s">
        <v>43</v>
      </c>
      <c r="C145" s="2356">
        <f t="shared" si="27"/>
        <v>0</v>
      </c>
      <c r="D145" s="2357">
        <f t="shared" si="28"/>
        <v>0</v>
      </c>
      <c r="E145" s="2332">
        <f t="shared" si="29"/>
        <v>0</v>
      </c>
      <c r="F145" s="2358">
        <f>SUM(F135:F144)</f>
        <v>0</v>
      </c>
      <c r="G145" s="2359">
        <f t="shared" ref="G145:AS145" si="38">SUM(G135:G144)</f>
        <v>0</v>
      </c>
      <c r="H145" s="2358">
        <f t="shared" si="38"/>
        <v>0</v>
      </c>
      <c r="I145" s="2359">
        <f t="shared" si="38"/>
        <v>0</v>
      </c>
      <c r="J145" s="2358">
        <f t="shared" si="38"/>
        <v>0</v>
      </c>
      <c r="K145" s="2360">
        <f t="shared" si="38"/>
        <v>0</v>
      </c>
      <c r="L145" s="2358">
        <f t="shared" si="38"/>
        <v>0</v>
      </c>
      <c r="M145" s="2360">
        <f t="shared" si="38"/>
        <v>0</v>
      </c>
      <c r="N145" s="2358">
        <f t="shared" si="38"/>
        <v>0</v>
      </c>
      <c r="O145" s="2360">
        <f t="shared" si="38"/>
        <v>0</v>
      </c>
      <c r="P145" s="2358">
        <f t="shared" si="38"/>
        <v>0</v>
      </c>
      <c r="Q145" s="2360">
        <f t="shared" si="38"/>
        <v>0</v>
      </c>
      <c r="R145" s="2358">
        <f t="shared" si="38"/>
        <v>0</v>
      </c>
      <c r="S145" s="2360">
        <f t="shared" si="38"/>
        <v>0</v>
      </c>
      <c r="T145" s="2358">
        <f t="shared" si="38"/>
        <v>0</v>
      </c>
      <c r="U145" s="2360">
        <f t="shared" si="38"/>
        <v>0</v>
      </c>
      <c r="V145" s="2358">
        <f t="shared" si="38"/>
        <v>0</v>
      </c>
      <c r="W145" s="2360">
        <f t="shared" si="38"/>
        <v>0</v>
      </c>
      <c r="X145" s="2358">
        <f t="shared" si="38"/>
        <v>0</v>
      </c>
      <c r="Y145" s="2360">
        <f t="shared" si="38"/>
        <v>0</v>
      </c>
      <c r="Z145" s="2358">
        <f t="shared" si="38"/>
        <v>0</v>
      </c>
      <c r="AA145" s="2360">
        <f t="shared" si="38"/>
        <v>0</v>
      </c>
      <c r="AB145" s="2358">
        <f t="shared" si="38"/>
        <v>0</v>
      </c>
      <c r="AC145" s="2360">
        <f t="shared" si="38"/>
        <v>0</v>
      </c>
      <c r="AD145" s="2358">
        <f t="shared" si="38"/>
        <v>0</v>
      </c>
      <c r="AE145" s="2360">
        <f t="shared" si="38"/>
        <v>0</v>
      </c>
      <c r="AF145" s="2358">
        <f t="shared" si="38"/>
        <v>0</v>
      </c>
      <c r="AG145" s="2360">
        <f t="shared" si="38"/>
        <v>0</v>
      </c>
      <c r="AH145" s="2358">
        <f t="shared" si="38"/>
        <v>0</v>
      </c>
      <c r="AI145" s="2360">
        <f t="shared" si="38"/>
        <v>0</v>
      </c>
      <c r="AJ145" s="2358">
        <f t="shared" si="38"/>
        <v>0</v>
      </c>
      <c r="AK145" s="2360">
        <f t="shared" si="38"/>
        <v>0</v>
      </c>
      <c r="AL145" s="2361">
        <f t="shared" si="38"/>
        <v>0</v>
      </c>
      <c r="AM145" s="2362">
        <f t="shared" si="38"/>
        <v>0</v>
      </c>
      <c r="AN145" s="2359">
        <f t="shared" si="38"/>
        <v>0</v>
      </c>
      <c r="AO145" s="2359">
        <f t="shared" si="38"/>
        <v>0</v>
      </c>
      <c r="AP145" s="2359">
        <f t="shared" si="38"/>
        <v>0</v>
      </c>
      <c r="AQ145" s="2359">
        <f t="shared" si="38"/>
        <v>0</v>
      </c>
      <c r="AR145" s="2359">
        <f t="shared" si="38"/>
        <v>0</v>
      </c>
      <c r="AS145" s="2359">
        <f t="shared" si="38"/>
        <v>0</v>
      </c>
      <c r="AT145" s="182"/>
      <c r="CA145" s="30" t="str">
        <f t="shared" si="30"/>
        <v/>
      </c>
      <c r="CB145" s="31" t="str">
        <f t="shared" si="31"/>
        <v/>
      </c>
      <c r="CC145" s="31" t="str">
        <f t="shared" si="32"/>
        <v/>
      </c>
      <c r="CD145" s="31" t="str">
        <f t="shared" si="33"/>
        <v/>
      </c>
      <c r="CE145" s="31"/>
      <c r="CF145" s="30" t="str">
        <f t="shared" si="37"/>
        <v/>
      </c>
      <c r="CG145" s="32">
        <f t="shared" si="34"/>
        <v>0</v>
      </c>
      <c r="CH145" s="32">
        <f t="shared" si="34"/>
        <v>0</v>
      </c>
      <c r="CI145" s="32">
        <f t="shared" si="34"/>
        <v>0</v>
      </c>
      <c r="CJ145" s="32">
        <f t="shared" si="34"/>
        <v>0</v>
      </c>
      <c r="CK145" s="32"/>
      <c r="CL145" s="32">
        <f t="shared" si="35"/>
        <v>0</v>
      </c>
    </row>
    <row r="146" spans="1:90" x14ac:dyDescent="0.2">
      <c r="A146" s="3023" t="s">
        <v>44</v>
      </c>
      <c r="B146" s="3024"/>
      <c r="C146" s="2363">
        <f t="shared" si="27"/>
        <v>0</v>
      </c>
      <c r="D146" s="2364">
        <f t="shared" si="28"/>
        <v>0</v>
      </c>
      <c r="E146" s="2365">
        <f t="shared" si="29"/>
        <v>0</v>
      </c>
      <c r="F146" s="2366"/>
      <c r="G146" s="2367"/>
      <c r="H146" s="2366"/>
      <c r="I146" s="2367"/>
      <c r="J146" s="2366"/>
      <c r="K146" s="2368"/>
      <c r="L146" s="2366"/>
      <c r="M146" s="2368"/>
      <c r="N146" s="2366"/>
      <c r="O146" s="2368"/>
      <c r="P146" s="2366"/>
      <c r="Q146" s="2368"/>
      <c r="R146" s="2366"/>
      <c r="S146" s="2368"/>
      <c r="T146" s="2366"/>
      <c r="U146" s="2368"/>
      <c r="V146" s="2366"/>
      <c r="W146" s="2368"/>
      <c r="X146" s="2366"/>
      <c r="Y146" s="2368"/>
      <c r="Z146" s="2366"/>
      <c r="AA146" s="2368"/>
      <c r="AB146" s="2366"/>
      <c r="AC146" s="2368"/>
      <c r="AD146" s="2366"/>
      <c r="AE146" s="2368"/>
      <c r="AF146" s="2366"/>
      <c r="AG146" s="2368"/>
      <c r="AH146" s="2366"/>
      <c r="AI146" s="2368"/>
      <c r="AJ146" s="2366"/>
      <c r="AK146" s="2368"/>
      <c r="AL146" s="2369"/>
      <c r="AM146" s="2370"/>
      <c r="AN146" s="2367"/>
      <c r="AO146" s="2367"/>
      <c r="AP146" s="2367"/>
      <c r="AQ146" s="2367"/>
      <c r="AR146" s="2367"/>
      <c r="AS146" s="2367"/>
      <c r="AT146" s="182" t="str">
        <f t="shared" si="36"/>
        <v/>
      </c>
      <c r="CA146" s="30" t="str">
        <f t="shared" si="30"/>
        <v/>
      </c>
      <c r="CB146" s="31" t="str">
        <f t="shared" si="31"/>
        <v/>
      </c>
      <c r="CC146" s="31" t="str">
        <f t="shared" si="32"/>
        <v/>
      </c>
      <c r="CD146" s="31" t="str">
        <f t="shared" si="33"/>
        <v/>
      </c>
      <c r="CE146" s="31"/>
      <c r="CF146" s="30" t="str">
        <f t="shared" si="37"/>
        <v/>
      </c>
      <c r="CG146" s="32">
        <f t="shared" si="34"/>
        <v>0</v>
      </c>
      <c r="CH146" s="32">
        <f t="shared" si="34"/>
        <v>0</v>
      </c>
      <c r="CI146" s="32">
        <f t="shared" si="34"/>
        <v>0</v>
      </c>
      <c r="CJ146" s="32">
        <f t="shared" si="34"/>
        <v>0</v>
      </c>
      <c r="CK146" s="32"/>
      <c r="CL146" s="32">
        <f t="shared" si="35"/>
        <v>0</v>
      </c>
    </row>
    <row r="147" spans="1:90" x14ac:dyDescent="0.2">
      <c r="A147" s="2819" t="s">
        <v>152</v>
      </c>
      <c r="B147" s="2739"/>
      <c r="C147" s="463">
        <f t="shared" si="27"/>
        <v>0</v>
      </c>
      <c r="D147" s="464">
        <f t="shared" si="28"/>
        <v>0</v>
      </c>
      <c r="E147" s="653">
        <f t="shared" si="29"/>
        <v>0</v>
      </c>
      <c r="F147" s="458"/>
      <c r="G147" s="654"/>
      <c r="H147" s="458"/>
      <c r="I147" s="654"/>
      <c r="J147" s="458"/>
      <c r="K147" s="460"/>
      <c r="L147" s="458"/>
      <c r="M147" s="460"/>
      <c r="N147" s="458"/>
      <c r="O147" s="460"/>
      <c r="P147" s="458"/>
      <c r="Q147" s="460"/>
      <c r="R147" s="458"/>
      <c r="S147" s="460"/>
      <c r="T147" s="458"/>
      <c r="U147" s="460"/>
      <c r="V147" s="458"/>
      <c r="W147" s="460"/>
      <c r="X147" s="458"/>
      <c r="Y147" s="460"/>
      <c r="Z147" s="458"/>
      <c r="AA147" s="460"/>
      <c r="AB147" s="458"/>
      <c r="AC147" s="460"/>
      <c r="AD147" s="458"/>
      <c r="AE147" s="460"/>
      <c r="AF147" s="458"/>
      <c r="AG147" s="460"/>
      <c r="AH147" s="458"/>
      <c r="AI147" s="460"/>
      <c r="AJ147" s="458"/>
      <c r="AK147" s="460"/>
      <c r="AL147" s="920"/>
      <c r="AM147" s="465"/>
      <c r="AN147" s="654"/>
      <c r="AO147" s="654"/>
      <c r="AP147" s="654"/>
      <c r="AQ147" s="654"/>
      <c r="AR147" s="654"/>
      <c r="AS147" s="654"/>
      <c r="AT147" s="182" t="str">
        <f t="shared" si="36"/>
        <v/>
      </c>
      <c r="CA147" s="30" t="str">
        <f t="shared" si="30"/>
        <v/>
      </c>
      <c r="CB147" s="31" t="str">
        <f t="shared" si="31"/>
        <v/>
      </c>
      <c r="CC147" s="31" t="str">
        <f t="shared" si="32"/>
        <v/>
      </c>
      <c r="CD147" s="31" t="str">
        <f t="shared" si="33"/>
        <v/>
      </c>
      <c r="CE147" s="31"/>
      <c r="CF147" s="30" t="str">
        <f t="shared" si="37"/>
        <v/>
      </c>
      <c r="CG147" s="32">
        <f t="shared" si="34"/>
        <v>0</v>
      </c>
      <c r="CH147" s="32">
        <f t="shared" si="34"/>
        <v>0</v>
      </c>
      <c r="CI147" s="32">
        <f t="shared" si="34"/>
        <v>0</v>
      </c>
      <c r="CJ147" s="32">
        <f t="shared" si="34"/>
        <v>0</v>
      </c>
      <c r="CK147" s="32"/>
      <c r="CL147" s="32">
        <f t="shared" si="35"/>
        <v>0</v>
      </c>
    </row>
    <row r="148" spans="1:90" ht="24" customHeight="1" x14ac:dyDescent="0.25">
      <c r="A148" s="84" t="s">
        <v>153</v>
      </c>
      <c r="B148" s="323"/>
      <c r="C148" s="323"/>
      <c r="D148" s="323"/>
      <c r="E148" s="5"/>
    </row>
    <row r="149" spans="1:90" x14ac:dyDescent="0.2">
      <c r="A149" s="2592" t="s">
        <v>3</v>
      </c>
      <c r="B149" s="2592" t="s">
        <v>4</v>
      </c>
      <c r="C149" s="2595" t="s">
        <v>5</v>
      </c>
      <c r="D149" s="2596"/>
      <c r="E149" s="2597"/>
      <c r="F149" s="3019" t="s">
        <v>6</v>
      </c>
      <c r="G149" s="2993"/>
      <c r="H149" s="2993"/>
      <c r="I149" s="2993"/>
      <c r="J149" s="2993"/>
      <c r="K149" s="2993"/>
      <c r="L149" s="2993"/>
      <c r="M149" s="2993"/>
      <c r="N149" s="2993"/>
      <c r="O149" s="2993"/>
      <c r="P149" s="2993"/>
      <c r="Q149" s="2993"/>
      <c r="R149" s="2993"/>
      <c r="S149" s="2993"/>
      <c r="T149" s="2993"/>
      <c r="U149" s="2993"/>
      <c r="V149" s="2993"/>
      <c r="W149" s="2993"/>
      <c r="X149" s="2993"/>
      <c r="Y149" s="2993"/>
      <c r="Z149" s="2993"/>
      <c r="AA149" s="2993"/>
      <c r="AB149" s="2993"/>
      <c r="AC149" s="2993"/>
      <c r="AD149" s="2993"/>
      <c r="AE149" s="2993"/>
      <c r="AF149" s="2993"/>
      <c r="AG149" s="2993"/>
      <c r="AH149" s="2993"/>
      <c r="AI149" s="2993"/>
      <c r="AJ149" s="2993"/>
      <c r="AK149" s="2993"/>
      <c r="AL149" s="2993"/>
      <c r="AM149" s="3020"/>
      <c r="AN149" s="2597" t="s">
        <v>7</v>
      </c>
      <c r="AO149" s="2597" t="s">
        <v>8</v>
      </c>
      <c r="AP149" s="2609" t="s">
        <v>9</v>
      </c>
      <c r="AQ149" s="2597" t="s">
        <v>10</v>
      </c>
    </row>
    <row r="150" spans="1:90" ht="18" customHeight="1" x14ac:dyDescent="0.2">
      <c r="A150" s="2593"/>
      <c r="B150" s="2593"/>
      <c r="C150" s="2816"/>
      <c r="D150" s="2599"/>
      <c r="E150" s="2732"/>
      <c r="F150" s="3019" t="s">
        <v>12</v>
      </c>
      <c r="G150" s="2992"/>
      <c r="H150" s="3019" t="s">
        <v>13</v>
      </c>
      <c r="I150" s="2992"/>
      <c r="J150" s="3019" t="s">
        <v>14</v>
      </c>
      <c r="K150" s="2992"/>
      <c r="L150" s="3019" t="s">
        <v>15</v>
      </c>
      <c r="M150" s="2992"/>
      <c r="N150" s="3019" t="s">
        <v>16</v>
      </c>
      <c r="O150" s="2992"/>
      <c r="P150" s="3021" t="s">
        <v>17</v>
      </c>
      <c r="Q150" s="3010"/>
      <c r="R150" s="3021" t="s">
        <v>18</v>
      </c>
      <c r="S150" s="3010"/>
      <c r="T150" s="3021" t="s">
        <v>19</v>
      </c>
      <c r="U150" s="3010"/>
      <c r="V150" s="3021" t="s">
        <v>20</v>
      </c>
      <c r="W150" s="3010"/>
      <c r="X150" s="3021" t="s">
        <v>21</v>
      </c>
      <c r="Y150" s="3010"/>
      <c r="Z150" s="3021" t="s">
        <v>22</v>
      </c>
      <c r="AA150" s="3010"/>
      <c r="AB150" s="3021" t="s">
        <v>23</v>
      </c>
      <c r="AC150" s="3010"/>
      <c r="AD150" s="3021" t="s">
        <v>24</v>
      </c>
      <c r="AE150" s="3010"/>
      <c r="AF150" s="3021" t="s">
        <v>25</v>
      </c>
      <c r="AG150" s="3010"/>
      <c r="AH150" s="3021" t="s">
        <v>26</v>
      </c>
      <c r="AI150" s="3010"/>
      <c r="AJ150" s="3021" t="s">
        <v>27</v>
      </c>
      <c r="AK150" s="3010"/>
      <c r="AL150" s="3021" t="s">
        <v>28</v>
      </c>
      <c r="AM150" s="3022"/>
      <c r="AN150" s="2604"/>
      <c r="AO150" s="2604"/>
      <c r="AP150" s="2610"/>
      <c r="AQ150" s="2604"/>
    </row>
    <row r="151" spans="1:90" ht="33.75" customHeight="1" x14ac:dyDescent="0.2">
      <c r="A151" s="2753"/>
      <c r="B151" s="2753"/>
      <c r="C151" s="420" t="s">
        <v>29</v>
      </c>
      <c r="D151" s="421" t="s">
        <v>30</v>
      </c>
      <c r="E151" s="436" t="s">
        <v>31</v>
      </c>
      <c r="F151" s="2321" t="s">
        <v>30</v>
      </c>
      <c r="G151" s="436" t="s">
        <v>31</v>
      </c>
      <c r="H151" s="2321" t="s">
        <v>30</v>
      </c>
      <c r="I151" s="436" t="s">
        <v>31</v>
      </c>
      <c r="J151" s="2321" t="s">
        <v>30</v>
      </c>
      <c r="K151" s="436" t="s">
        <v>31</v>
      </c>
      <c r="L151" s="2321" t="s">
        <v>30</v>
      </c>
      <c r="M151" s="436" t="s">
        <v>31</v>
      </c>
      <c r="N151" s="2321" t="s">
        <v>30</v>
      </c>
      <c r="O151" s="436" t="s">
        <v>31</v>
      </c>
      <c r="P151" s="2321" t="s">
        <v>30</v>
      </c>
      <c r="Q151" s="436" t="s">
        <v>31</v>
      </c>
      <c r="R151" s="2321" t="s">
        <v>30</v>
      </c>
      <c r="S151" s="436" t="s">
        <v>31</v>
      </c>
      <c r="T151" s="2321" t="s">
        <v>30</v>
      </c>
      <c r="U151" s="436" t="s">
        <v>31</v>
      </c>
      <c r="V151" s="2321" t="s">
        <v>30</v>
      </c>
      <c r="W151" s="436" t="s">
        <v>31</v>
      </c>
      <c r="X151" s="2321" t="s">
        <v>30</v>
      </c>
      <c r="Y151" s="436" t="s">
        <v>31</v>
      </c>
      <c r="Z151" s="2321" t="s">
        <v>30</v>
      </c>
      <c r="AA151" s="436" t="s">
        <v>31</v>
      </c>
      <c r="AB151" s="2321" t="s">
        <v>30</v>
      </c>
      <c r="AC151" s="436" t="s">
        <v>31</v>
      </c>
      <c r="AD151" s="2321" t="s">
        <v>30</v>
      </c>
      <c r="AE151" s="436" t="s">
        <v>31</v>
      </c>
      <c r="AF151" s="2321" t="s">
        <v>30</v>
      </c>
      <c r="AG151" s="436" t="s">
        <v>31</v>
      </c>
      <c r="AH151" s="2321" t="s">
        <v>30</v>
      </c>
      <c r="AI151" s="436" t="s">
        <v>31</v>
      </c>
      <c r="AJ151" s="2321" t="s">
        <v>30</v>
      </c>
      <c r="AK151" s="436" t="s">
        <v>31</v>
      </c>
      <c r="AL151" s="2321" t="s">
        <v>30</v>
      </c>
      <c r="AM151" s="22" t="s">
        <v>31</v>
      </c>
      <c r="AN151" s="2732"/>
      <c r="AO151" s="2732"/>
      <c r="AP151" s="2746"/>
      <c r="AQ151" s="2732"/>
    </row>
    <row r="152" spans="1:90" x14ac:dyDescent="0.2">
      <c r="A152" s="2740" t="s">
        <v>154</v>
      </c>
      <c r="B152" s="2371" t="s">
        <v>155</v>
      </c>
      <c r="C152" s="2372">
        <f>SUM(D152+E152)</f>
        <v>33</v>
      </c>
      <c r="D152" s="2373">
        <f t="shared" ref="D152:E155" si="39">SUM(F152+H152+J152+L152+N152+P152+R152+T152+V152+X152+Z152+AB152+AD152+AF152+AH152+AJ152+AL152)</f>
        <v>14</v>
      </c>
      <c r="E152" s="2374">
        <f t="shared" si="39"/>
        <v>19</v>
      </c>
      <c r="F152" s="2275">
        <v>1</v>
      </c>
      <c r="G152" s="2352">
        <v>0</v>
      </c>
      <c r="H152" s="2275">
        <v>3</v>
      </c>
      <c r="I152" s="2352">
        <v>0</v>
      </c>
      <c r="J152" s="2275">
        <v>2</v>
      </c>
      <c r="K152" s="2352">
        <v>5</v>
      </c>
      <c r="L152" s="2275">
        <v>3</v>
      </c>
      <c r="M152" s="2352">
        <v>6</v>
      </c>
      <c r="N152" s="2275">
        <v>0</v>
      </c>
      <c r="O152" s="2352">
        <v>1</v>
      </c>
      <c r="P152" s="2275">
        <v>0</v>
      </c>
      <c r="Q152" s="2352">
        <v>0</v>
      </c>
      <c r="R152" s="2275">
        <v>1</v>
      </c>
      <c r="S152" s="2352">
        <v>1</v>
      </c>
      <c r="T152" s="2275">
        <v>2</v>
      </c>
      <c r="U152" s="2352">
        <v>1</v>
      </c>
      <c r="V152" s="2275">
        <v>1</v>
      </c>
      <c r="W152" s="2352">
        <v>0</v>
      </c>
      <c r="X152" s="2275">
        <v>0</v>
      </c>
      <c r="Y152" s="2352">
        <v>2</v>
      </c>
      <c r="Z152" s="2275">
        <v>0</v>
      </c>
      <c r="AA152" s="2352">
        <v>0</v>
      </c>
      <c r="AB152" s="2275">
        <v>0</v>
      </c>
      <c r="AC152" s="2352">
        <v>3</v>
      </c>
      <c r="AD152" s="2275">
        <v>1</v>
      </c>
      <c r="AE152" s="2352">
        <v>0</v>
      </c>
      <c r="AF152" s="2275">
        <v>0</v>
      </c>
      <c r="AG152" s="2352">
        <v>0</v>
      </c>
      <c r="AH152" s="2275">
        <v>0</v>
      </c>
      <c r="AI152" s="2352">
        <v>0</v>
      </c>
      <c r="AJ152" s="2275">
        <v>0</v>
      </c>
      <c r="AK152" s="2352">
        <v>0</v>
      </c>
      <c r="AL152" s="2275">
        <v>0</v>
      </c>
      <c r="AM152" s="2354">
        <v>0</v>
      </c>
      <c r="AN152" s="2312">
        <v>33</v>
      </c>
      <c r="AO152" s="2312">
        <v>1</v>
      </c>
      <c r="AP152" s="2311">
        <v>0</v>
      </c>
      <c r="AQ152" s="2312">
        <v>0</v>
      </c>
      <c r="AR152" s="182" t="str">
        <f>CONCATENATE(CF152,CA152,CB152,CC152,CD152,CE152)</f>
        <v/>
      </c>
      <c r="CA152" s="30" t="str">
        <f>IF(CG152=1,"* El número de Beneficiarios NO DEBE ser mayor que el Total. ","")</f>
        <v/>
      </c>
      <c r="CB152" s="31" t="str">
        <f>IF(CH152=1,"* Los Niños, Niñas, Adolescentes y Jóvenes de Programa SENAME NO DEBE ser mayor que el Total. ","")</f>
        <v/>
      </c>
      <c r="CC152" s="31" t="str">
        <f>IF(CI152=1,"* El número de personas pertenecientes a Pueblos Originarios NO DEBE ser mayor que el Total. ","")</f>
        <v/>
      </c>
      <c r="CD152" s="31" t="str">
        <f>IF(CJ152=1,"* El número de personas Migrantes NO DEBE ser mayor que el Total. ","")</f>
        <v/>
      </c>
      <c r="CE152" s="31"/>
      <c r="CF152" s="30" t="str">
        <f>IF(CL152=1,"* No olvide digitar la columna Beneficiarios y/o Niños, Niñas, Adolescentes y Jóvenes de Programa SENAME y/o Pueblos Originarios y/o Migrantes y/o Demencia (Digite CEROS si no tiene). ","")</f>
        <v/>
      </c>
      <c r="CG152" s="32">
        <f t="shared" ref="CG152:CJ154" si="40">IF($C152&lt;AN152,1,0)</f>
        <v>0</v>
      </c>
      <c r="CH152" s="32">
        <f t="shared" si="40"/>
        <v>0</v>
      </c>
      <c r="CI152" s="32">
        <f t="shared" si="40"/>
        <v>0</v>
      </c>
      <c r="CJ152" s="32">
        <f t="shared" si="40"/>
        <v>0</v>
      </c>
      <c r="CK152" s="32"/>
      <c r="CL152" s="32">
        <f>IF(AND(C152&lt;&gt;0,OR(AN152="",AO152="",AP152="",AQ152="")),1,0)</f>
        <v>0</v>
      </c>
    </row>
    <row r="153" spans="1:90" x14ac:dyDescent="0.2">
      <c r="A153" s="2741"/>
      <c r="B153" s="380" t="s">
        <v>156</v>
      </c>
      <c r="C153" s="381">
        <f>SUM(D153+E153)</f>
        <v>0</v>
      </c>
      <c r="D153" s="382">
        <f t="shared" si="39"/>
        <v>0</v>
      </c>
      <c r="E153" s="383">
        <f t="shared" si="39"/>
        <v>0</v>
      </c>
      <c r="F153" s="37"/>
      <c r="G153" s="39"/>
      <c r="H153" s="37"/>
      <c r="I153" s="39"/>
      <c r="J153" s="37"/>
      <c r="K153" s="39"/>
      <c r="L153" s="37"/>
      <c r="M153" s="39"/>
      <c r="N153" s="37"/>
      <c r="O153" s="39"/>
      <c r="P153" s="37"/>
      <c r="Q153" s="39"/>
      <c r="R153" s="37"/>
      <c r="S153" s="39"/>
      <c r="T153" s="37"/>
      <c r="U153" s="39"/>
      <c r="V153" s="37"/>
      <c r="W153" s="39"/>
      <c r="X153" s="37"/>
      <c r="Y153" s="39"/>
      <c r="Z153" s="37"/>
      <c r="AA153" s="39"/>
      <c r="AB153" s="37"/>
      <c r="AC153" s="39"/>
      <c r="AD153" s="37"/>
      <c r="AE153" s="39"/>
      <c r="AF153" s="37"/>
      <c r="AG153" s="39"/>
      <c r="AH153" s="37"/>
      <c r="AI153" s="39"/>
      <c r="AJ153" s="37"/>
      <c r="AK153" s="39"/>
      <c r="AL153" s="37"/>
      <c r="AM153" s="41"/>
      <c r="AN153" s="38"/>
      <c r="AO153" s="38"/>
      <c r="AP153" s="151"/>
      <c r="AQ153" s="38"/>
      <c r="AR153" s="182" t="str">
        <f>CONCATENATE(CF153,CA153,CB153,CC153,CD153,CE153)</f>
        <v/>
      </c>
      <c r="CA153" s="30" t="str">
        <f>IF(CG153=1,"* El número de Beneficiarios NO DEBE ser mayor que el Total. ","")</f>
        <v/>
      </c>
      <c r="CB153" s="31" t="str">
        <f>IF(CH153=1,"* Los Niños, Niñas, Adolescentes y Jóvenes de Programa SENAME NO DEBE ser mayor que el Total. ","")</f>
        <v/>
      </c>
      <c r="CC153" s="31" t="str">
        <f>IF(CI153=1,"* El número de personas pertenecientes a Pueblos Originarios NO DEBE ser mayor que el Total. ","")</f>
        <v/>
      </c>
      <c r="CD153" s="31" t="str">
        <f>IF(CJ153=1,"* El número de personas Migrantes NO DEBE ser mayor que el Total. ","")</f>
        <v/>
      </c>
      <c r="CE153" s="31"/>
      <c r="CF153" s="30" t="str">
        <f>IF(CL153=1,"* No olvide digitar la columna Beneficiarios y/o Niños, Niñas, Adolescentes y Jóvenes de Programa SENAME y/o Pueblos Originarios y/o Migrantes y/o Demencia (Digite CEROS si no tiene). ","")</f>
        <v/>
      </c>
      <c r="CG153" s="32">
        <f t="shared" si="40"/>
        <v>0</v>
      </c>
      <c r="CH153" s="32">
        <f t="shared" si="40"/>
        <v>0</v>
      </c>
      <c r="CI153" s="32">
        <f t="shared" si="40"/>
        <v>0</v>
      </c>
      <c r="CJ153" s="32">
        <f t="shared" si="40"/>
        <v>0</v>
      </c>
      <c r="CK153" s="32"/>
      <c r="CL153" s="32">
        <f>IF(AND(C153&lt;&gt;0,OR(AN153="",AO153="",AP153="",AQ153="")),1,0)</f>
        <v>0</v>
      </c>
    </row>
    <row r="154" spans="1:90" x14ac:dyDescent="0.2">
      <c r="A154" s="2741"/>
      <c r="B154" s="380" t="s">
        <v>157</v>
      </c>
      <c r="C154" s="381">
        <f>SUM(D154+E154)</f>
        <v>0</v>
      </c>
      <c r="D154" s="382">
        <f t="shared" si="39"/>
        <v>0</v>
      </c>
      <c r="E154" s="383">
        <f t="shared" si="39"/>
        <v>0</v>
      </c>
      <c r="F154" s="77"/>
      <c r="G154" s="79"/>
      <c r="H154" s="77"/>
      <c r="I154" s="79"/>
      <c r="J154" s="77"/>
      <c r="K154" s="79"/>
      <c r="L154" s="77"/>
      <c r="M154" s="79"/>
      <c r="N154" s="77"/>
      <c r="O154" s="79"/>
      <c r="P154" s="77"/>
      <c r="Q154" s="79"/>
      <c r="R154" s="77"/>
      <c r="S154" s="79"/>
      <c r="T154" s="77"/>
      <c r="U154" s="79"/>
      <c r="V154" s="77"/>
      <c r="W154" s="79"/>
      <c r="X154" s="77"/>
      <c r="Y154" s="79"/>
      <c r="Z154" s="77"/>
      <c r="AA154" s="79"/>
      <c r="AB154" s="77"/>
      <c r="AC154" s="79"/>
      <c r="AD154" s="77"/>
      <c r="AE154" s="79"/>
      <c r="AF154" s="77"/>
      <c r="AG154" s="79"/>
      <c r="AH154" s="77"/>
      <c r="AI154" s="79"/>
      <c r="AJ154" s="77"/>
      <c r="AK154" s="79"/>
      <c r="AL154" s="77"/>
      <c r="AM154" s="83"/>
      <c r="AN154" s="80"/>
      <c r="AO154" s="80"/>
      <c r="AP154" s="106"/>
      <c r="AQ154" s="80"/>
      <c r="AR154" s="182" t="str">
        <f>CONCATENATE(CF154,CA154,CB154,CC154,CD154,CE154)</f>
        <v/>
      </c>
      <c r="CA154" s="30" t="str">
        <f>IF(CG154=1,"* El número de Beneficiarios NO DEBE ser mayor que el Total. ","")</f>
        <v/>
      </c>
      <c r="CB154" s="31" t="str">
        <f>IF(CH154=1,"* Los Niños, Niñas, Adolescentes y Jóvenes de Programa SENAME NO DEBE ser mayor que el Total. ","")</f>
        <v/>
      </c>
      <c r="CC154" s="31" t="str">
        <f>IF(CI154=1,"* El número de personas pertenecientes a Pueblos Originarios NO DEBE ser mayor que el Total. ","")</f>
        <v/>
      </c>
      <c r="CD154" s="31" t="str">
        <f>IF(CJ154=1,"* El número de personas Migrantes NO DEBE ser mayor que el Total. ","")</f>
        <v/>
      </c>
      <c r="CE154" s="31"/>
      <c r="CF154" s="30" t="str">
        <f>IF(CL154=1,"* No olvide digitar la columna Beneficiarios y/o Niños, Niñas, Adolescentes y Jóvenes de Programa SENAME y/o Pueblos Originarios y/o Migrantes y/o Demencia (Digite CEROS si no tiene). ","")</f>
        <v/>
      </c>
      <c r="CG154" s="32">
        <f t="shared" si="40"/>
        <v>0</v>
      </c>
      <c r="CH154" s="32">
        <f t="shared" si="40"/>
        <v>0</v>
      </c>
      <c r="CI154" s="32">
        <f t="shared" si="40"/>
        <v>0</v>
      </c>
      <c r="CJ154" s="32">
        <f t="shared" si="40"/>
        <v>0</v>
      </c>
      <c r="CK154" s="32"/>
      <c r="CL154" s="32">
        <f>IF(AND(C154&lt;&gt;0,OR(AN154="",AO154="",AP154="",AQ154="")),1,0)</f>
        <v>0</v>
      </c>
    </row>
    <row r="155" spans="1:90" x14ac:dyDescent="0.2">
      <c r="A155" s="2820"/>
      <c r="B155" s="2375" t="s">
        <v>43</v>
      </c>
      <c r="C155" s="2376">
        <f>SUM(D155+E155)</f>
        <v>33</v>
      </c>
      <c r="D155" s="2377">
        <f t="shared" si="39"/>
        <v>14</v>
      </c>
      <c r="E155" s="2378">
        <f t="shared" si="39"/>
        <v>19</v>
      </c>
      <c r="F155" s="2379">
        <f t="shared" ref="F155:AQ155" si="41">SUM(F152:F154)</f>
        <v>1</v>
      </c>
      <c r="G155" s="2380">
        <f t="shared" si="41"/>
        <v>0</v>
      </c>
      <c r="H155" s="2379">
        <f t="shared" si="41"/>
        <v>3</v>
      </c>
      <c r="I155" s="2380">
        <f t="shared" si="41"/>
        <v>0</v>
      </c>
      <c r="J155" s="2379">
        <f t="shared" si="41"/>
        <v>2</v>
      </c>
      <c r="K155" s="2381">
        <f t="shared" si="41"/>
        <v>5</v>
      </c>
      <c r="L155" s="2379">
        <f t="shared" si="41"/>
        <v>3</v>
      </c>
      <c r="M155" s="2381">
        <f t="shared" si="41"/>
        <v>6</v>
      </c>
      <c r="N155" s="2379">
        <f t="shared" si="41"/>
        <v>0</v>
      </c>
      <c r="O155" s="2381">
        <f t="shared" si="41"/>
        <v>1</v>
      </c>
      <c r="P155" s="2379">
        <f t="shared" si="41"/>
        <v>0</v>
      </c>
      <c r="Q155" s="2381">
        <f t="shared" si="41"/>
        <v>0</v>
      </c>
      <c r="R155" s="2379">
        <f t="shared" si="41"/>
        <v>1</v>
      </c>
      <c r="S155" s="2381">
        <f t="shared" si="41"/>
        <v>1</v>
      </c>
      <c r="T155" s="2379">
        <f t="shared" si="41"/>
        <v>2</v>
      </c>
      <c r="U155" s="2381">
        <f t="shared" si="41"/>
        <v>1</v>
      </c>
      <c r="V155" s="2379">
        <f t="shared" si="41"/>
        <v>1</v>
      </c>
      <c r="W155" s="2381">
        <f t="shared" si="41"/>
        <v>0</v>
      </c>
      <c r="X155" s="2379">
        <f t="shared" si="41"/>
        <v>0</v>
      </c>
      <c r="Y155" s="2381">
        <f t="shared" si="41"/>
        <v>2</v>
      </c>
      <c r="Z155" s="2379">
        <f t="shared" si="41"/>
        <v>0</v>
      </c>
      <c r="AA155" s="2381">
        <f t="shared" si="41"/>
        <v>0</v>
      </c>
      <c r="AB155" s="2379">
        <f t="shared" si="41"/>
        <v>0</v>
      </c>
      <c r="AC155" s="2381">
        <f t="shared" si="41"/>
        <v>3</v>
      </c>
      <c r="AD155" s="2379">
        <f t="shared" si="41"/>
        <v>1</v>
      </c>
      <c r="AE155" s="2381">
        <f t="shared" si="41"/>
        <v>0</v>
      </c>
      <c r="AF155" s="2379">
        <f t="shared" si="41"/>
        <v>0</v>
      </c>
      <c r="AG155" s="2381">
        <f t="shared" si="41"/>
        <v>0</v>
      </c>
      <c r="AH155" s="2379">
        <f t="shared" si="41"/>
        <v>0</v>
      </c>
      <c r="AI155" s="2381">
        <f t="shared" si="41"/>
        <v>0</v>
      </c>
      <c r="AJ155" s="2379">
        <f t="shared" si="41"/>
        <v>0</v>
      </c>
      <c r="AK155" s="2381">
        <f t="shared" si="41"/>
        <v>0</v>
      </c>
      <c r="AL155" s="2382">
        <f t="shared" si="41"/>
        <v>0</v>
      </c>
      <c r="AM155" s="2383">
        <f t="shared" si="41"/>
        <v>0</v>
      </c>
      <c r="AN155" s="2380">
        <f t="shared" si="41"/>
        <v>33</v>
      </c>
      <c r="AO155" s="2380">
        <f t="shared" si="41"/>
        <v>1</v>
      </c>
      <c r="AP155" s="2384">
        <f t="shared" si="41"/>
        <v>0</v>
      </c>
      <c r="AQ155" s="2380">
        <f t="shared" si="41"/>
        <v>0</v>
      </c>
    </row>
    <row r="175" spans="1:104" ht="14.25" customHeight="1" x14ac:dyDescent="0.2"/>
    <row r="176" spans="1:104" s="394" customFormat="1" ht="16.5" hidden="1" customHeight="1" x14ac:dyDescent="0.2">
      <c r="A176" s="394">
        <f>SUM(C23,C25:C27,C51:C52,C57:C78,B109:B110,B89:D95,B104,C43:C46,C82:J85,B115,B119:E119,B124:B126,B130,C135:C147,C152:C155,B39,B33)</f>
        <v>641</v>
      </c>
      <c r="B176" s="394">
        <f>SUM(CG8:CL155)</f>
        <v>0</v>
      </c>
      <c r="BX176" s="395"/>
      <c r="BY176" s="395"/>
      <c r="BZ176" s="395"/>
      <c r="CA176" s="395"/>
      <c r="CB176" s="395"/>
      <c r="CC176" s="395"/>
      <c r="CD176" s="395"/>
      <c r="CE176" s="395"/>
      <c r="CF176" s="395"/>
      <c r="CG176" s="395"/>
      <c r="CH176" s="395"/>
      <c r="CI176" s="395"/>
      <c r="CJ176" s="395"/>
      <c r="CK176" s="395"/>
      <c r="CL176" s="395"/>
      <c r="CM176" s="395"/>
      <c r="CN176" s="395"/>
      <c r="CO176" s="395"/>
      <c r="CP176" s="395"/>
      <c r="CQ176" s="395"/>
      <c r="CR176" s="395"/>
      <c r="CS176" s="395"/>
      <c r="CT176" s="395"/>
      <c r="CU176" s="395"/>
      <c r="CV176" s="395"/>
      <c r="CW176" s="395"/>
      <c r="CX176" s="395"/>
      <c r="CY176" s="395"/>
      <c r="CZ176" s="395"/>
    </row>
    <row r="177" ht="16.5" customHeight="1" x14ac:dyDescent="0.2"/>
    <row r="178" ht="15.6" customHeight="1" x14ac:dyDescent="0.2"/>
  </sheetData>
  <mergeCells count="225">
    <mergeCell ref="A152:A155"/>
    <mergeCell ref="AB150:AC150"/>
    <mergeCell ref="AD150:AE150"/>
    <mergeCell ref="AF150:AG150"/>
    <mergeCell ref="AH150:AI150"/>
    <mergeCell ref="AJ150:AK150"/>
    <mergeCell ref="AL150:AM150"/>
    <mergeCell ref="AO149:AO151"/>
    <mergeCell ref="AP149:AP151"/>
    <mergeCell ref="AQ149:AQ151"/>
    <mergeCell ref="F150:G150"/>
    <mergeCell ref="H150:I150"/>
    <mergeCell ref="J150:K150"/>
    <mergeCell ref="L150:M150"/>
    <mergeCell ref="N150:O150"/>
    <mergeCell ref="P150:Q150"/>
    <mergeCell ref="R150:S150"/>
    <mergeCell ref="A147:B147"/>
    <mergeCell ref="A149:A151"/>
    <mergeCell ref="B149:B151"/>
    <mergeCell ref="C149:E150"/>
    <mergeCell ref="F149:AM149"/>
    <mergeCell ref="AN149:AN151"/>
    <mergeCell ref="T150:U150"/>
    <mergeCell ref="V150:W150"/>
    <mergeCell ref="X150:Y150"/>
    <mergeCell ref="Z150:AA150"/>
    <mergeCell ref="A135:A145"/>
    <mergeCell ref="A146:B146"/>
    <mergeCell ref="T133:U133"/>
    <mergeCell ref="V133:W133"/>
    <mergeCell ref="X133:Y133"/>
    <mergeCell ref="Z133:AA133"/>
    <mergeCell ref="AB133:AC133"/>
    <mergeCell ref="AD133:AE133"/>
    <mergeCell ref="H133:I133"/>
    <mergeCell ref="J133:K133"/>
    <mergeCell ref="L133:M133"/>
    <mergeCell ref="N133:O133"/>
    <mergeCell ref="P133:Q133"/>
    <mergeCell ref="R133:S133"/>
    <mergeCell ref="AN132:AN134"/>
    <mergeCell ref="AO132:AO134"/>
    <mergeCell ref="AP132:AP134"/>
    <mergeCell ref="AQ132:AQ134"/>
    <mergeCell ref="AR132:AR134"/>
    <mergeCell ref="AS132:AS134"/>
    <mergeCell ref="A128:A129"/>
    <mergeCell ref="B128:B129"/>
    <mergeCell ref="C128:D128"/>
    <mergeCell ref="E128:F128"/>
    <mergeCell ref="G128:I128"/>
    <mergeCell ref="A132:A134"/>
    <mergeCell ref="B132:B134"/>
    <mergeCell ref="C132:E133"/>
    <mergeCell ref="F132:AM132"/>
    <mergeCell ref="F133:G133"/>
    <mergeCell ref="AF133:AG133"/>
    <mergeCell ref="AH133:AI133"/>
    <mergeCell ref="AJ133:AK133"/>
    <mergeCell ref="AL133:AM133"/>
    <mergeCell ref="A117:A118"/>
    <mergeCell ref="B117:D117"/>
    <mergeCell ref="E117:E118"/>
    <mergeCell ref="A121:A123"/>
    <mergeCell ref="B121:D122"/>
    <mergeCell ref="E121:J121"/>
    <mergeCell ref="E122:F122"/>
    <mergeCell ref="G122:H122"/>
    <mergeCell ref="I122:J122"/>
    <mergeCell ref="A112:A114"/>
    <mergeCell ref="B112:D113"/>
    <mergeCell ref="E112:AL112"/>
    <mergeCell ref="AM112:AM114"/>
    <mergeCell ref="E113:F113"/>
    <mergeCell ref="G113:H113"/>
    <mergeCell ref="I113:J113"/>
    <mergeCell ref="K113:L113"/>
    <mergeCell ref="M113:N113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A97:A98"/>
    <mergeCell ref="B97:B98"/>
    <mergeCell ref="C97:D97"/>
    <mergeCell ref="A106:A108"/>
    <mergeCell ref="B106:D107"/>
    <mergeCell ref="E106:M106"/>
    <mergeCell ref="E107:F107"/>
    <mergeCell ref="G107:H107"/>
    <mergeCell ref="I107:J107"/>
    <mergeCell ref="K107:L107"/>
    <mergeCell ref="M107:N107"/>
    <mergeCell ref="A84:B84"/>
    <mergeCell ref="A85:B85"/>
    <mergeCell ref="A87:A88"/>
    <mergeCell ref="B87:B88"/>
    <mergeCell ref="C87:C88"/>
    <mergeCell ref="D87:D88"/>
    <mergeCell ref="C80:D80"/>
    <mergeCell ref="E80:F80"/>
    <mergeCell ref="G80:H80"/>
    <mergeCell ref="I80:J80"/>
    <mergeCell ref="A82:B82"/>
    <mergeCell ref="A83:B83"/>
    <mergeCell ref="A63:A64"/>
    <mergeCell ref="A65:A68"/>
    <mergeCell ref="A69:A70"/>
    <mergeCell ref="A71:A72"/>
    <mergeCell ref="A73:A78"/>
    <mergeCell ref="A80:B81"/>
    <mergeCell ref="A57:A62"/>
    <mergeCell ref="AN54:AN56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A53:M53"/>
    <mergeCell ref="A54:B56"/>
    <mergeCell ref="C54:E55"/>
    <mergeCell ref="F54:AM54"/>
    <mergeCell ref="X55:Y55"/>
    <mergeCell ref="Z55:AA55"/>
    <mergeCell ref="AB55:AC55"/>
    <mergeCell ref="V49:W49"/>
    <mergeCell ref="X49:Y49"/>
    <mergeCell ref="Z49:AA49"/>
    <mergeCell ref="AB49:AC49"/>
    <mergeCell ref="AD49:AE49"/>
    <mergeCell ref="AF49:AG49"/>
    <mergeCell ref="AD55:AE55"/>
    <mergeCell ref="AF55:AG55"/>
    <mergeCell ref="AH55:AI55"/>
    <mergeCell ref="AJ55:AK55"/>
    <mergeCell ref="AL55:AM55"/>
    <mergeCell ref="AN48:AN50"/>
    <mergeCell ref="F49:G49"/>
    <mergeCell ref="H49:I49"/>
    <mergeCell ref="J49:K49"/>
    <mergeCell ref="L49:M49"/>
    <mergeCell ref="N49:O49"/>
    <mergeCell ref="P49:Q49"/>
    <mergeCell ref="R49:S49"/>
    <mergeCell ref="T49:U49"/>
    <mergeCell ref="AH49:AI49"/>
    <mergeCell ref="AJ49:AK49"/>
    <mergeCell ref="AL49:AM49"/>
    <mergeCell ref="A41:A42"/>
    <mergeCell ref="B41:B42"/>
    <mergeCell ref="C41:C42"/>
    <mergeCell ref="A43:A44"/>
    <mergeCell ref="A45:A46"/>
    <mergeCell ref="A48:B50"/>
    <mergeCell ref="C48:E49"/>
    <mergeCell ref="AJ29:AK29"/>
    <mergeCell ref="AL29:AM29"/>
    <mergeCell ref="F48:AM48"/>
    <mergeCell ref="AN29:AO29"/>
    <mergeCell ref="A35:A36"/>
    <mergeCell ref="B35:B36"/>
    <mergeCell ref="C35:D35"/>
    <mergeCell ref="E35:G35"/>
    <mergeCell ref="H35:M35"/>
    <mergeCell ref="X29:Y29"/>
    <mergeCell ref="Z29:AA29"/>
    <mergeCell ref="AB29:AC29"/>
    <mergeCell ref="AD29:AE29"/>
    <mergeCell ref="AF29:AG29"/>
    <mergeCell ref="AH29:AI29"/>
    <mergeCell ref="L29:M29"/>
    <mergeCell ref="N29:O29"/>
    <mergeCell ref="P29:Q29"/>
    <mergeCell ref="R29:S29"/>
    <mergeCell ref="T29:U29"/>
    <mergeCell ref="V29:W29"/>
    <mergeCell ref="A13:A23"/>
    <mergeCell ref="A24:B24"/>
    <mergeCell ref="A26:A27"/>
    <mergeCell ref="A29:A30"/>
    <mergeCell ref="B29:B30"/>
    <mergeCell ref="C29:D29"/>
    <mergeCell ref="E29:G29"/>
    <mergeCell ref="H29:I29"/>
    <mergeCell ref="J29:K29"/>
    <mergeCell ref="AO10:AO12"/>
    <mergeCell ref="AP10:AP12"/>
    <mergeCell ref="AQ10:AQ12"/>
    <mergeCell ref="AR10:AR12"/>
    <mergeCell ref="F11:G11"/>
    <mergeCell ref="H11:I11"/>
    <mergeCell ref="J11:K11"/>
    <mergeCell ref="L11:M11"/>
    <mergeCell ref="N11:O11"/>
    <mergeCell ref="P11:Q11"/>
    <mergeCell ref="AL11:AM11"/>
    <mergeCell ref="Z11:AA11"/>
    <mergeCell ref="AB11:AC11"/>
    <mergeCell ref="AD11:AE11"/>
    <mergeCell ref="AF11:AG11"/>
    <mergeCell ref="AH11:AI11"/>
    <mergeCell ref="AJ11:AK11"/>
    <mergeCell ref="A6:W6"/>
    <mergeCell ref="A10:A12"/>
    <mergeCell ref="B10:B12"/>
    <mergeCell ref="C10:E11"/>
    <mergeCell ref="F10:AM10"/>
    <mergeCell ref="AN10:AN12"/>
    <mergeCell ref="R11:S11"/>
    <mergeCell ref="T11:U11"/>
    <mergeCell ref="V11:W11"/>
    <mergeCell ref="X11:Y11"/>
  </mergeCells>
  <dataValidations count="2">
    <dataValidation showInputMessage="1" showErrorMessage="1" sqref="AT135:AT147" xr:uid="{CC120214-4211-485E-8BB1-D5C1C45385C4}"/>
    <dataValidation type="whole" allowBlank="1" showInputMessage="1" showErrorMessage="1" sqref="E35:E38 AN116:AN1048576 A1:AO27 B31:D32 E28:AO32 B28:D28 A28:A31 AR135:AS1048576 AP1:AQ1048576 CG1:XFD1048576 AO34:AO1048576 AN34:AN114 CA1:CF114 CA116:CF1048576 AR1:AS131 N34:AM1048576 A40:M1048576 B37:D38 A35:A37 A34:M34 F36:G38 H37:M38 AU1:BZ1048576 AT1:AT134 AT148:AT1048576" xr:uid="{41DBBFB7-6AB1-442B-937E-786B062DB06E}">
      <formula1>0</formula1>
      <formula2>1E+30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Z17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2.42578125" style="2" customWidth="1"/>
    <col min="9" max="9" width="12.140625" style="2" customWidth="1"/>
    <col min="10" max="10" width="12.28515625" style="2" customWidth="1"/>
    <col min="11" max="13" width="12" style="2" customWidth="1"/>
    <col min="14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2" customWidth="1"/>
    <col min="106" max="16384" width="11.42578125" style="2"/>
  </cols>
  <sheetData>
    <row r="1" spans="1:90" ht="16.350000000000001" customHeight="1" x14ac:dyDescent="0.2">
      <c r="A1" s="1" t="s">
        <v>0</v>
      </c>
    </row>
    <row r="2" spans="1:90" ht="16.350000000000001" customHeight="1" x14ac:dyDescent="0.2">
      <c r="A2" s="1" t="str">
        <f>CONCATENATE("COMUNA: ",[11]NOMBRE!B2," - ","( ",[11]NOMBRE!C2,[11]NOMBRE!D2,[11]NOMBRE!E2,[11]NOMBRE!F2,[11]NOMBRE!G2," )")</f>
        <v>COMUNA: LINARES - ( 07401 )</v>
      </c>
    </row>
    <row r="3" spans="1:90" ht="16.350000000000001" customHeight="1" x14ac:dyDescent="0.2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</row>
    <row r="4" spans="1:90" ht="16.350000000000001" customHeight="1" x14ac:dyDescent="0.2">
      <c r="A4" s="1" t="str">
        <f>CONCATENATE("MES: ",[11]NOMBRE!B6," - ","( ",[11]NOMBRE!C6,[11]NOMBRE!D6," )")</f>
        <v>MES: OCTUBRE - ( 10 )</v>
      </c>
    </row>
    <row r="5" spans="1:90" ht="16.350000000000001" customHeight="1" x14ac:dyDescent="0.2">
      <c r="A5" s="1" t="str">
        <f>CONCATENATE("AÑO: ",[11]NOMBRE!B7)</f>
        <v>AÑO: 2021</v>
      </c>
    </row>
    <row r="6" spans="1:90" ht="15" x14ac:dyDescent="0.2">
      <c r="A6" s="2591" t="s">
        <v>1</v>
      </c>
      <c r="B6" s="2591"/>
      <c r="C6" s="2591"/>
      <c r="D6" s="2591"/>
      <c r="E6" s="2591"/>
      <c r="F6" s="2591"/>
      <c r="G6" s="2591"/>
      <c r="H6" s="2591"/>
      <c r="I6" s="2591"/>
      <c r="J6" s="2591"/>
      <c r="K6" s="2591"/>
      <c r="L6" s="2591"/>
      <c r="M6" s="2591"/>
      <c r="N6" s="2591"/>
      <c r="O6" s="2591"/>
      <c r="P6" s="2591"/>
      <c r="Q6" s="2591"/>
      <c r="R6" s="2591"/>
      <c r="S6" s="2591"/>
      <c r="T6" s="2591"/>
      <c r="U6" s="2591"/>
      <c r="V6" s="2591"/>
      <c r="W6" s="2591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90" ht="15" x14ac:dyDescent="0.2">
      <c r="A7" s="412"/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90" ht="31.35" customHeight="1" x14ac:dyDescent="0.2">
      <c r="A8" s="449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5"/>
      <c r="N8" s="5"/>
      <c r="O8" s="5"/>
      <c r="P8" s="5"/>
      <c r="Q8" s="5"/>
      <c r="R8" s="5"/>
      <c r="S8" s="5"/>
      <c r="T8" s="5"/>
      <c r="U8" s="5"/>
      <c r="V8" s="1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CG8" s="12"/>
      <c r="CH8" s="12"/>
      <c r="CI8" s="12"/>
      <c r="CJ8" s="12"/>
      <c r="CK8" s="12"/>
      <c r="CL8" s="12"/>
    </row>
    <row r="9" spans="1:90" ht="31.35" customHeight="1" x14ac:dyDescent="0.2">
      <c r="A9" s="13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4"/>
      <c r="M9" s="1"/>
      <c r="N9" s="1"/>
      <c r="O9" s="5"/>
      <c r="P9" s="5"/>
      <c r="Q9" s="5"/>
      <c r="R9" s="5"/>
      <c r="S9" s="5"/>
      <c r="T9" s="5"/>
      <c r="U9" s="5"/>
      <c r="V9" s="1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CG9" s="12"/>
      <c r="CH9" s="12"/>
      <c r="CI9" s="12"/>
      <c r="CJ9" s="12"/>
      <c r="CK9" s="12"/>
      <c r="CL9" s="12"/>
    </row>
    <row r="10" spans="1:90" ht="25.35" customHeight="1" x14ac:dyDescent="0.2">
      <c r="A10" s="2592" t="s">
        <v>3</v>
      </c>
      <c r="B10" s="2592" t="s">
        <v>4</v>
      </c>
      <c r="C10" s="2595" t="s">
        <v>5</v>
      </c>
      <c r="D10" s="2596"/>
      <c r="E10" s="2597"/>
      <c r="F10" s="2690" t="s">
        <v>6</v>
      </c>
      <c r="G10" s="2602"/>
      <c r="H10" s="2602"/>
      <c r="I10" s="2602"/>
      <c r="J10" s="2602"/>
      <c r="K10" s="2602"/>
      <c r="L10" s="2602"/>
      <c r="M10" s="2602"/>
      <c r="N10" s="2602"/>
      <c r="O10" s="2602"/>
      <c r="P10" s="2602"/>
      <c r="Q10" s="2602"/>
      <c r="R10" s="2602"/>
      <c r="S10" s="2602"/>
      <c r="T10" s="2602"/>
      <c r="U10" s="2602"/>
      <c r="V10" s="2602"/>
      <c r="W10" s="2602"/>
      <c r="X10" s="2602"/>
      <c r="Y10" s="2602"/>
      <c r="Z10" s="2602"/>
      <c r="AA10" s="2602"/>
      <c r="AB10" s="2602"/>
      <c r="AC10" s="2602"/>
      <c r="AD10" s="2602"/>
      <c r="AE10" s="2602"/>
      <c r="AF10" s="2602"/>
      <c r="AG10" s="2602"/>
      <c r="AH10" s="2602"/>
      <c r="AI10" s="2602"/>
      <c r="AJ10" s="2602"/>
      <c r="AK10" s="2602"/>
      <c r="AL10" s="2602"/>
      <c r="AM10" s="2687"/>
      <c r="AN10" s="2597" t="s">
        <v>7</v>
      </c>
      <c r="AO10" s="2597" t="s">
        <v>8</v>
      </c>
      <c r="AP10" s="2597" t="s">
        <v>9</v>
      </c>
      <c r="AQ10" s="2597" t="s">
        <v>10</v>
      </c>
      <c r="AR10" s="2597" t="s">
        <v>11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CG10" s="12"/>
      <c r="CH10" s="12"/>
      <c r="CI10" s="12"/>
      <c r="CJ10" s="12"/>
      <c r="CK10" s="12"/>
      <c r="CL10" s="12"/>
    </row>
    <row r="11" spans="1:90" ht="19.5" customHeight="1" x14ac:dyDescent="0.2">
      <c r="A11" s="2593"/>
      <c r="B11" s="2593"/>
      <c r="C11" s="3025"/>
      <c r="D11" s="2599"/>
      <c r="E11" s="3026"/>
      <c r="F11" s="2690" t="s">
        <v>12</v>
      </c>
      <c r="G11" s="2691"/>
      <c r="H11" s="2690" t="s">
        <v>13</v>
      </c>
      <c r="I11" s="2691"/>
      <c r="J11" s="2690" t="s">
        <v>14</v>
      </c>
      <c r="K11" s="2691"/>
      <c r="L11" s="2690" t="s">
        <v>15</v>
      </c>
      <c r="M11" s="2691"/>
      <c r="N11" s="2690" t="s">
        <v>16</v>
      </c>
      <c r="O11" s="2691"/>
      <c r="P11" s="2688" t="s">
        <v>17</v>
      </c>
      <c r="Q11" s="2689"/>
      <c r="R11" s="2688" t="s">
        <v>18</v>
      </c>
      <c r="S11" s="2689"/>
      <c r="T11" s="2688" t="s">
        <v>19</v>
      </c>
      <c r="U11" s="2689"/>
      <c r="V11" s="2688" t="s">
        <v>20</v>
      </c>
      <c r="W11" s="2689"/>
      <c r="X11" s="2688" t="s">
        <v>21</v>
      </c>
      <c r="Y11" s="2689"/>
      <c r="Z11" s="2688" t="s">
        <v>22</v>
      </c>
      <c r="AA11" s="2689"/>
      <c r="AB11" s="2688" t="s">
        <v>23</v>
      </c>
      <c r="AC11" s="2689"/>
      <c r="AD11" s="2688" t="s">
        <v>24</v>
      </c>
      <c r="AE11" s="2689"/>
      <c r="AF11" s="2688" t="s">
        <v>25</v>
      </c>
      <c r="AG11" s="2689"/>
      <c r="AH11" s="2688" t="s">
        <v>26</v>
      </c>
      <c r="AI11" s="2689"/>
      <c r="AJ11" s="2688" t="s">
        <v>27</v>
      </c>
      <c r="AK11" s="2689"/>
      <c r="AL11" s="2688" t="s">
        <v>28</v>
      </c>
      <c r="AM11" s="2692"/>
      <c r="AN11" s="2604"/>
      <c r="AO11" s="2604"/>
      <c r="AP11" s="2604"/>
      <c r="AQ11" s="2604"/>
      <c r="AR11" s="2604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CG11" s="12"/>
      <c r="CH11" s="12"/>
      <c r="CI11" s="12"/>
      <c r="CJ11" s="12"/>
      <c r="CK11" s="12"/>
      <c r="CL11" s="12"/>
    </row>
    <row r="12" spans="1:90" ht="19.5" customHeight="1" x14ac:dyDescent="0.2">
      <c r="A12" s="2733"/>
      <c r="B12" s="2733"/>
      <c r="C12" s="18" t="s">
        <v>29</v>
      </c>
      <c r="D12" s="19" t="s">
        <v>30</v>
      </c>
      <c r="E12" s="416" t="s">
        <v>31</v>
      </c>
      <c r="F12" s="489" t="s">
        <v>30</v>
      </c>
      <c r="G12" s="416" t="s">
        <v>31</v>
      </c>
      <c r="H12" s="489" t="s">
        <v>30</v>
      </c>
      <c r="I12" s="416" t="s">
        <v>31</v>
      </c>
      <c r="J12" s="489" t="s">
        <v>30</v>
      </c>
      <c r="K12" s="416" t="s">
        <v>31</v>
      </c>
      <c r="L12" s="489" t="s">
        <v>30</v>
      </c>
      <c r="M12" s="416" t="s">
        <v>31</v>
      </c>
      <c r="N12" s="489" t="s">
        <v>30</v>
      </c>
      <c r="O12" s="416" t="s">
        <v>31</v>
      </c>
      <c r="P12" s="489" t="s">
        <v>30</v>
      </c>
      <c r="Q12" s="416" t="s">
        <v>31</v>
      </c>
      <c r="R12" s="489" t="s">
        <v>30</v>
      </c>
      <c r="S12" s="416" t="s">
        <v>31</v>
      </c>
      <c r="T12" s="489" t="s">
        <v>30</v>
      </c>
      <c r="U12" s="416" t="s">
        <v>31</v>
      </c>
      <c r="V12" s="489" t="s">
        <v>30</v>
      </c>
      <c r="W12" s="416" t="s">
        <v>31</v>
      </c>
      <c r="X12" s="489" t="s">
        <v>30</v>
      </c>
      <c r="Y12" s="416" t="s">
        <v>31</v>
      </c>
      <c r="Z12" s="489" t="s">
        <v>30</v>
      </c>
      <c r="AA12" s="416" t="s">
        <v>31</v>
      </c>
      <c r="AB12" s="489" t="s">
        <v>30</v>
      </c>
      <c r="AC12" s="416" t="s">
        <v>31</v>
      </c>
      <c r="AD12" s="489" t="s">
        <v>30</v>
      </c>
      <c r="AE12" s="416" t="s">
        <v>31</v>
      </c>
      <c r="AF12" s="489" t="s">
        <v>30</v>
      </c>
      <c r="AG12" s="416" t="s">
        <v>31</v>
      </c>
      <c r="AH12" s="489" t="s">
        <v>30</v>
      </c>
      <c r="AI12" s="416" t="s">
        <v>31</v>
      </c>
      <c r="AJ12" s="489" t="s">
        <v>30</v>
      </c>
      <c r="AK12" s="416" t="s">
        <v>31</v>
      </c>
      <c r="AL12" s="489" t="s">
        <v>30</v>
      </c>
      <c r="AM12" s="22" t="s">
        <v>31</v>
      </c>
      <c r="AN12" s="3026"/>
      <c r="AO12" s="3026"/>
      <c r="AP12" s="3026"/>
      <c r="AQ12" s="3026"/>
      <c r="AR12" s="3026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CG12" s="12"/>
      <c r="CH12" s="12"/>
      <c r="CI12" s="12"/>
      <c r="CJ12" s="12"/>
      <c r="CK12" s="12"/>
      <c r="CL12" s="12"/>
    </row>
    <row r="13" spans="1:90" ht="16.350000000000001" customHeight="1" x14ac:dyDescent="0.2">
      <c r="A13" s="2609" t="s">
        <v>32</v>
      </c>
      <c r="B13" s="511" t="s">
        <v>33</v>
      </c>
      <c r="C13" s="469">
        <f t="shared" ref="C13:C27" si="0">SUM(D13+E13)</f>
        <v>0</v>
      </c>
      <c r="D13" s="512">
        <f t="shared" ref="D13:D27" si="1">SUM(F13+H13+J13+L13+N13+P13+R13+T13+V13+X13+Z13+AB13+AD13+AF13+AH13+AJ13+AL13)</f>
        <v>0</v>
      </c>
      <c r="E13" s="470">
        <f t="shared" ref="E13:E27" si="2">SUM(G13+I13+K13+M13+O13+Q13+S13+U13+W13+Y13+AA13+AC13+AE13+AG13+AI13+AK13+AM13)</f>
        <v>0</v>
      </c>
      <c r="F13" s="472"/>
      <c r="G13" s="473"/>
      <c r="H13" s="472"/>
      <c r="I13" s="473"/>
      <c r="J13" s="472"/>
      <c r="K13" s="513"/>
      <c r="L13" s="472"/>
      <c r="M13" s="513"/>
      <c r="N13" s="472"/>
      <c r="O13" s="513"/>
      <c r="P13" s="472"/>
      <c r="Q13" s="513"/>
      <c r="R13" s="472"/>
      <c r="S13" s="513"/>
      <c r="T13" s="472"/>
      <c r="U13" s="513"/>
      <c r="V13" s="472"/>
      <c r="W13" s="513"/>
      <c r="X13" s="472"/>
      <c r="Y13" s="513"/>
      <c r="Z13" s="472"/>
      <c r="AA13" s="513"/>
      <c r="AB13" s="472"/>
      <c r="AC13" s="513"/>
      <c r="AD13" s="472"/>
      <c r="AE13" s="513"/>
      <c r="AF13" s="472"/>
      <c r="AG13" s="513"/>
      <c r="AH13" s="472"/>
      <c r="AI13" s="513"/>
      <c r="AJ13" s="472"/>
      <c r="AK13" s="513"/>
      <c r="AL13" s="474"/>
      <c r="AM13" s="514"/>
      <c r="AN13" s="473"/>
      <c r="AO13" s="473"/>
      <c r="AP13" s="473"/>
      <c r="AQ13" s="473"/>
      <c r="AR13" s="473"/>
      <c r="AS13" s="182" t="str">
        <f t="shared" ref="AS13:AS22" si="3">CONCATENATE(CA13,CB13,CC13,CD13,CE13,CF13)</f>
        <v/>
      </c>
      <c r="AT13" s="29"/>
      <c r="AU13" s="29"/>
      <c r="AV13" s="29"/>
      <c r="AW13" s="29"/>
      <c r="AX13" s="29"/>
      <c r="AY13" s="29"/>
      <c r="AZ13" s="29"/>
      <c r="BA13" s="29"/>
      <c r="BB13" s="17"/>
      <c r="BC13" s="17"/>
      <c r="BD13" s="17"/>
      <c r="CA13" s="30" t="str">
        <f t="shared" ref="CA13:CA22" si="4">IF(CG13=1,"* El número de Beneficiarios NO DEBE ser mayor que el Total. ","")</f>
        <v/>
      </c>
      <c r="CB13" s="31" t="str">
        <f t="shared" ref="CB13:CB22" si="5">IF(CH13=1,"* Los Niños, Niñas, Adolescentes y Jóvenes de Programa SENAME NO DEBE ser mayor que el Total. ","")</f>
        <v/>
      </c>
      <c r="CC13" s="31" t="str">
        <f>IF(CI13=1,"* El número de personas pertenecientes a Pueblos Originarios NO DEBE ser mayor que el Total. ","")</f>
        <v/>
      </c>
      <c r="CD13" s="31" t="str">
        <f t="shared" ref="CD13:CD27" si="6">IF(CJ13=1,"* El número de personas Migrantes NO DEBE ser mayor que el Total. ","")</f>
        <v/>
      </c>
      <c r="CE13" s="31" t="str">
        <f t="shared" ref="CE13:CE27" si="7">IF(CK13=1,"* El número de personas con Demencia NO DEBE ser mayor que el Total. ","")</f>
        <v/>
      </c>
      <c r="CF13" s="30" t="str">
        <f t="shared" ref="CF13:CF27" si="8">IF(CL13=1,"* No olvide digitar la columna Beneficiarios y/o Niños, Niñas, Adolescentes y Jóvenes de Programa SENAME y/o Pueblos Originarios y/o Migrantes y/o Demencia (Digite CEROS si no tiene). ","")</f>
        <v/>
      </c>
      <c r="CG13" s="32">
        <f t="shared" ref="CG13:CK27" si="9">IF($C13&lt;AN13,1,0)</f>
        <v>0</v>
      </c>
      <c r="CH13" s="32">
        <f t="shared" si="9"/>
        <v>0</v>
      </c>
      <c r="CI13" s="32">
        <f t="shared" si="9"/>
        <v>0</v>
      </c>
      <c r="CJ13" s="32">
        <f t="shared" si="9"/>
        <v>0</v>
      </c>
      <c r="CK13" s="32">
        <f t="shared" si="9"/>
        <v>0</v>
      </c>
      <c r="CL13" s="32">
        <f t="shared" ref="CL13:CL27" si="10">IF(AND(C13&lt;&gt;0,OR(AN13="",AO13="",AP13="",AQ13="",AR13="")),1,0)</f>
        <v>0</v>
      </c>
    </row>
    <row r="14" spans="1:90" ht="16.350000000000001" customHeight="1" x14ac:dyDescent="0.2">
      <c r="A14" s="2610"/>
      <c r="B14" s="33" t="s">
        <v>34</v>
      </c>
      <c r="C14" s="34">
        <f t="shared" si="0"/>
        <v>48</v>
      </c>
      <c r="D14" s="35">
        <f t="shared" si="1"/>
        <v>15</v>
      </c>
      <c r="E14" s="36">
        <f t="shared" si="2"/>
        <v>33</v>
      </c>
      <c r="F14" s="37">
        <v>0</v>
      </c>
      <c r="G14" s="38">
        <v>0</v>
      </c>
      <c r="H14" s="37">
        <v>1</v>
      </c>
      <c r="I14" s="38">
        <v>2</v>
      </c>
      <c r="J14" s="37">
        <v>2</v>
      </c>
      <c r="K14" s="39">
        <v>14</v>
      </c>
      <c r="L14" s="37">
        <v>8</v>
      </c>
      <c r="M14" s="39">
        <v>13</v>
      </c>
      <c r="N14" s="37">
        <v>0</v>
      </c>
      <c r="O14" s="39">
        <v>0</v>
      </c>
      <c r="P14" s="37">
        <v>0</v>
      </c>
      <c r="Q14" s="39">
        <v>0</v>
      </c>
      <c r="R14" s="37">
        <v>0</v>
      </c>
      <c r="S14" s="39">
        <v>1</v>
      </c>
      <c r="T14" s="37">
        <v>0</v>
      </c>
      <c r="U14" s="39">
        <v>0</v>
      </c>
      <c r="V14" s="37">
        <v>1</v>
      </c>
      <c r="W14" s="39">
        <v>1</v>
      </c>
      <c r="X14" s="37">
        <v>1</v>
      </c>
      <c r="Y14" s="39">
        <v>0</v>
      </c>
      <c r="Z14" s="37">
        <v>1</v>
      </c>
      <c r="AA14" s="39">
        <v>1</v>
      </c>
      <c r="AB14" s="37">
        <v>0</v>
      </c>
      <c r="AC14" s="39">
        <v>0</v>
      </c>
      <c r="AD14" s="37">
        <v>0</v>
      </c>
      <c r="AE14" s="39">
        <v>0</v>
      </c>
      <c r="AF14" s="37">
        <v>1</v>
      </c>
      <c r="AG14" s="39">
        <v>1</v>
      </c>
      <c r="AH14" s="37">
        <v>0</v>
      </c>
      <c r="AI14" s="39">
        <v>0</v>
      </c>
      <c r="AJ14" s="37">
        <v>0</v>
      </c>
      <c r="AK14" s="39">
        <v>0</v>
      </c>
      <c r="AL14" s="40">
        <v>0</v>
      </c>
      <c r="AM14" s="41">
        <v>0</v>
      </c>
      <c r="AN14" s="38">
        <v>48</v>
      </c>
      <c r="AO14" s="38">
        <v>0</v>
      </c>
      <c r="AP14" s="38">
        <v>0</v>
      </c>
      <c r="AQ14" s="38">
        <v>0</v>
      </c>
      <c r="AR14" s="38">
        <v>0</v>
      </c>
      <c r="AS14" s="182" t="str">
        <f t="shared" si="3"/>
        <v/>
      </c>
      <c r="AT14" s="29"/>
      <c r="AU14" s="29"/>
      <c r="AV14" s="29"/>
      <c r="AW14" s="29"/>
      <c r="AX14" s="29"/>
      <c r="AY14" s="29"/>
      <c r="AZ14" s="29"/>
      <c r="BA14" s="29"/>
      <c r="BB14" s="17"/>
      <c r="BC14" s="17"/>
      <c r="BD14" s="17"/>
      <c r="CA14" s="30" t="str">
        <f t="shared" si="4"/>
        <v/>
      </c>
      <c r="CB14" s="31" t="str">
        <f t="shared" si="5"/>
        <v/>
      </c>
      <c r="CC14" s="31" t="str">
        <f t="shared" ref="CC14:CC27" si="11">IF(CI14=1,"* El total de personas pertenecientes a Pueblos Originarios NO DEBE ser mayor que el Total. ","")</f>
        <v/>
      </c>
      <c r="CD14" s="31" t="str">
        <f t="shared" si="6"/>
        <v/>
      </c>
      <c r="CE14" s="31" t="str">
        <f t="shared" si="7"/>
        <v/>
      </c>
      <c r="CF14" s="30" t="str">
        <f t="shared" si="8"/>
        <v/>
      </c>
      <c r="CG14" s="32">
        <f t="shared" si="9"/>
        <v>0</v>
      </c>
      <c r="CH14" s="32">
        <f t="shared" si="9"/>
        <v>0</v>
      </c>
      <c r="CI14" s="32">
        <f t="shared" si="9"/>
        <v>0</v>
      </c>
      <c r="CJ14" s="32">
        <f t="shared" si="9"/>
        <v>0</v>
      </c>
      <c r="CK14" s="32">
        <f t="shared" si="9"/>
        <v>0</v>
      </c>
      <c r="CL14" s="32">
        <f t="shared" si="10"/>
        <v>0</v>
      </c>
    </row>
    <row r="15" spans="1:90" ht="16.350000000000001" customHeight="1" x14ac:dyDescent="0.2">
      <c r="A15" s="2610"/>
      <c r="B15" s="33" t="s">
        <v>35</v>
      </c>
      <c r="C15" s="34">
        <f t="shared" si="0"/>
        <v>97</v>
      </c>
      <c r="D15" s="35">
        <f t="shared" si="1"/>
        <v>42</v>
      </c>
      <c r="E15" s="36">
        <f t="shared" si="2"/>
        <v>55</v>
      </c>
      <c r="F15" s="37">
        <v>0</v>
      </c>
      <c r="G15" s="38">
        <v>0</v>
      </c>
      <c r="H15" s="37">
        <v>0</v>
      </c>
      <c r="I15" s="38">
        <v>0</v>
      </c>
      <c r="J15" s="37">
        <v>0</v>
      </c>
      <c r="K15" s="39">
        <v>0</v>
      </c>
      <c r="L15" s="37">
        <v>1</v>
      </c>
      <c r="M15" s="39">
        <v>2</v>
      </c>
      <c r="N15" s="37">
        <v>2</v>
      </c>
      <c r="O15" s="39">
        <v>0</v>
      </c>
      <c r="P15" s="37">
        <v>4</v>
      </c>
      <c r="Q15" s="39">
        <v>1</v>
      </c>
      <c r="R15" s="37">
        <v>4</v>
      </c>
      <c r="S15" s="39">
        <v>4</v>
      </c>
      <c r="T15" s="37">
        <v>4</v>
      </c>
      <c r="U15" s="39">
        <v>4</v>
      </c>
      <c r="V15" s="37">
        <v>9</v>
      </c>
      <c r="W15" s="39">
        <v>2</v>
      </c>
      <c r="X15" s="37">
        <v>4</v>
      </c>
      <c r="Y15" s="39">
        <v>4</v>
      </c>
      <c r="Z15" s="37">
        <v>3</v>
      </c>
      <c r="AA15" s="39">
        <v>14</v>
      </c>
      <c r="AB15" s="37">
        <v>1</v>
      </c>
      <c r="AC15" s="39">
        <v>12</v>
      </c>
      <c r="AD15" s="37">
        <v>5</v>
      </c>
      <c r="AE15" s="39">
        <v>10</v>
      </c>
      <c r="AF15" s="37">
        <v>2</v>
      </c>
      <c r="AG15" s="39">
        <v>2</v>
      </c>
      <c r="AH15" s="37">
        <v>3</v>
      </c>
      <c r="AI15" s="39">
        <v>0</v>
      </c>
      <c r="AJ15" s="37">
        <v>0</v>
      </c>
      <c r="AK15" s="39">
        <v>0</v>
      </c>
      <c r="AL15" s="40">
        <v>0</v>
      </c>
      <c r="AM15" s="41">
        <v>0</v>
      </c>
      <c r="AN15" s="38">
        <v>97</v>
      </c>
      <c r="AO15" s="38">
        <v>0</v>
      </c>
      <c r="AP15" s="38">
        <v>0</v>
      </c>
      <c r="AQ15" s="38">
        <v>0</v>
      </c>
      <c r="AR15" s="38">
        <v>0</v>
      </c>
      <c r="AS15" s="182" t="str">
        <f t="shared" si="3"/>
        <v/>
      </c>
      <c r="AT15" s="29"/>
      <c r="AU15" s="29"/>
      <c r="AV15" s="29"/>
      <c r="AW15" s="29"/>
      <c r="AX15" s="29"/>
      <c r="AY15" s="29"/>
      <c r="AZ15" s="29"/>
      <c r="BA15" s="29"/>
      <c r="BB15" s="17"/>
      <c r="BC15" s="17"/>
      <c r="BD15" s="17"/>
      <c r="CA15" s="30" t="str">
        <f t="shared" si="4"/>
        <v/>
      </c>
      <c r="CB15" s="31" t="str">
        <f t="shared" si="5"/>
        <v/>
      </c>
      <c r="CC15" s="31" t="str">
        <f t="shared" si="11"/>
        <v/>
      </c>
      <c r="CD15" s="31" t="str">
        <f t="shared" si="6"/>
        <v/>
      </c>
      <c r="CE15" s="31" t="str">
        <f t="shared" si="7"/>
        <v/>
      </c>
      <c r="CF15" s="30" t="str">
        <f t="shared" si="8"/>
        <v/>
      </c>
      <c r="CG15" s="32">
        <f t="shared" si="9"/>
        <v>0</v>
      </c>
      <c r="CH15" s="32">
        <f t="shared" si="9"/>
        <v>0</v>
      </c>
      <c r="CI15" s="32">
        <f t="shared" si="9"/>
        <v>0</v>
      </c>
      <c r="CJ15" s="32">
        <f t="shared" si="9"/>
        <v>0</v>
      </c>
      <c r="CK15" s="32">
        <f t="shared" si="9"/>
        <v>0</v>
      </c>
      <c r="CL15" s="32">
        <f t="shared" si="10"/>
        <v>0</v>
      </c>
    </row>
    <row r="16" spans="1:90" ht="16.350000000000001" customHeight="1" x14ac:dyDescent="0.2">
      <c r="A16" s="2610"/>
      <c r="B16" s="33" t="s">
        <v>36</v>
      </c>
      <c r="C16" s="34">
        <f t="shared" si="0"/>
        <v>0</v>
      </c>
      <c r="D16" s="35">
        <f t="shared" si="1"/>
        <v>0</v>
      </c>
      <c r="E16" s="36">
        <f t="shared" si="2"/>
        <v>0</v>
      </c>
      <c r="F16" s="37"/>
      <c r="G16" s="38"/>
      <c r="H16" s="37"/>
      <c r="I16" s="38"/>
      <c r="J16" s="37"/>
      <c r="K16" s="39"/>
      <c r="L16" s="37"/>
      <c r="M16" s="39"/>
      <c r="N16" s="37"/>
      <c r="O16" s="39"/>
      <c r="P16" s="37"/>
      <c r="Q16" s="39"/>
      <c r="R16" s="37"/>
      <c r="S16" s="39"/>
      <c r="T16" s="37"/>
      <c r="U16" s="39"/>
      <c r="V16" s="37"/>
      <c r="W16" s="39"/>
      <c r="X16" s="37"/>
      <c r="Y16" s="39"/>
      <c r="Z16" s="37"/>
      <c r="AA16" s="39"/>
      <c r="AB16" s="37"/>
      <c r="AC16" s="39"/>
      <c r="AD16" s="37"/>
      <c r="AE16" s="39"/>
      <c r="AF16" s="37"/>
      <c r="AG16" s="39"/>
      <c r="AH16" s="37"/>
      <c r="AI16" s="39"/>
      <c r="AJ16" s="37"/>
      <c r="AK16" s="39"/>
      <c r="AL16" s="40"/>
      <c r="AM16" s="41"/>
      <c r="AN16" s="38"/>
      <c r="AO16" s="38">
        <v>0</v>
      </c>
      <c r="AP16" s="38">
        <v>0</v>
      </c>
      <c r="AQ16" s="38">
        <v>0</v>
      </c>
      <c r="AR16" s="38">
        <v>0</v>
      </c>
      <c r="AS16" s="182" t="str">
        <f t="shared" si="3"/>
        <v/>
      </c>
      <c r="AT16" s="29"/>
      <c r="AU16" s="29"/>
      <c r="AV16" s="29"/>
      <c r="AW16" s="29"/>
      <c r="AX16" s="29"/>
      <c r="AY16" s="29"/>
      <c r="AZ16" s="29"/>
      <c r="BA16" s="29"/>
      <c r="BB16" s="17"/>
      <c r="BC16" s="17"/>
      <c r="BD16" s="17"/>
      <c r="CA16" s="30" t="str">
        <f t="shared" si="4"/>
        <v/>
      </c>
      <c r="CB16" s="31" t="str">
        <f t="shared" si="5"/>
        <v/>
      </c>
      <c r="CC16" s="31" t="str">
        <f t="shared" si="11"/>
        <v/>
      </c>
      <c r="CD16" s="31" t="str">
        <f t="shared" si="6"/>
        <v/>
      </c>
      <c r="CE16" s="31" t="str">
        <f t="shared" si="7"/>
        <v/>
      </c>
      <c r="CF16" s="30" t="str">
        <f t="shared" si="8"/>
        <v/>
      </c>
      <c r="CG16" s="32">
        <f t="shared" si="9"/>
        <v>0</v>
      </c>
      <c r="CH16" s="32">
        <f t="shared" si="9"/>
        <v>0</v>
      </c>
      <c r="CI16" s="32">
        <f t="shared" si="9"/>
        <v>0</v>
      </c>
      <c r="CJ16" s="32">
        <f t="shared" si="9"/>
        <v>0</v>
      </c>
      <c r="CK16" s="32">
        <f t="shared" si="9"/>
        <v>0</v>
      </c>
      <c r="CL16" s="32">
        <f t="shared" si="10"/>
        <v>0</v>
      </c>
    </row>
    <row r="17" spans="1:90" ht="16.350000000000001" customHeight="1" x14ac:dyDescent="0.2">
      <c r="A17" s="2610"/>
      <c r="B17" s="33" t="s">
        <v>37</v>
      </c>
      <c r="C17" s="34">
        <f t="shared" si="0"/>
        <v>122</v>
      </c>
      <c r="D17" s="35">
        <f t="shared" si="1"/>
        <v>53</v>
      </c>
      <c r="E17" s="36">
        <f t="shared" si="2"/>
        <v>69</v>
      </c>
      <c r="F17" s="37">
        <v>0</v>
      </c>
      <c r="G17" s="38">
        <v>0</v>
      </c>
      <c r="H17" s="37">
        <v>1</v>
      </c>
      <c r="I17" s="38">
        <v>1</v>
      </c>
      <c r="J17" s="37">
        <v>3</v>
      </c>
      <c r="K17" s="39">
        <v>2</v>
      </c>
      <c r="L17" s="37">
        <v>4</v>
      </c>
      <c r="M17" s="39">
        <v>5</v>
      </c>
      <c r="N17" s="37">
        <v>3</v>
      </c>
      <c r="O17" s="39">
        <v>3</v>
      </c>
      <c r="P17" s="37">
        <v>8</v>
      </c>
      <c r="Q17" s="39">
        <v>3</v>
      </c>
      <c r="R17" s="37">
        <v>7</v>
      </c>
      <c r="S17" s="39">
        <v>3</v>
      </c>
      <c r="T17" s="37">
        <v>5</v>
      </c>
      <c r="U17" s="39">
        <v>8</v>
      </c>
      <c r="V17" s="37">
        <v>5</v>
      </c>
      <c r="W17" s="39">
        <v>5</v>
      </c>
      <c r="X17" s="37">
        <v>5</v>
      </c>
      <c r="Y17" s="39">
        <v>10</v>
      </c>
      <c r="Z17" s="37">
        <v>3</v>
      </c>
      <c r="AA17" s="39">
        <v>13</v>
      </c>
      <c r="AB17" s="37">
        <v>2</v>
      </c>
      <c r="AC17" s="39">
        <v>7</v>
      </c>
      <c r="AD17" s="37">
        <v>5</v>
      </c>
      <c r="AE17" s="39">
        <v>2</v>
      </c>
      <c r="AF17" s="37">
        <v>2</v>
      </c>
      <c r="AG17" s="39">
        <v>5</v>
      </c>
      <c r="AH17" s="37">
        <v>0</v>
      </c>
      <c r="AI17" s="39">
        <v>0</v>
      </c>
      <c r="AJ17" s="37">
        <v>0</v>
      </c>
      <c r="AK17" s="39">
        <v>0</v>
      </c>
      <c r="AL17" s="40">
        <v>0</v>
      </c>
      <c r="AM17" s="41">
        <v>2</v>
      </c>
      <c r="AN17" s="38">
        <v>122</v>
      </c>
      <c r="AO17" s="38">
        <v>0</v>
      </c>
      <c r="AP17" s="38">
        <v>0</v>
      </c>
      <c r="AQ17" s="38">
        <v>0</v>
      </c>
      <c r="AR17" s="38">
        <v>0</v>
      </c>
      <c r="AS17" s="182" t="str">
        <f t="shared" si="3"/>
        <v/>
      </c>
      <c r="AT17" s="29"/>
      <c r="AU17" s="29"/>
      <c r="AV17" s="29"/>
      <c r="AW17" s="29"/>
      <c r="AX17" s="29"/>
      <c r="AY17" s="29"/>
      <c r="AZ17" s="29"/>
      <c r="BA17" s="29"/>
      <c r="BB17" s="17"/>
      <c r="BC17" s="17"/>
      <c r="BD17" s="17"/>
      <c r="CA17" s="30" t="str">
        <f t="shared" si="4"/>
        <v/>
      </c>
      <c r="CB17" s="31" t="str">
        <f t="shared" si="5"/>
        <v/>
      </c>
      <c r="CC17" s="31" t="str">
        <f t="shared" si="11"/>
        <v/>
      </c>
      <c r="CD17" s="31" t="str">
        <f t="shared" si="6"/>
        <v/>
      </c>
      <c r="CE17" s="31" t="str">
        <f t="shared" si="7"/>
        <v/>
      </c>
      <c r="CF17" s="30" t="str">
        <f t="shared" si="8"/>
        <v/>
      </c>
      <c r="CG17" s="32">
        <f t="shared" si="9"/>
        <v>0</v>
      </c>
      <c r="CH17" s="32">
        <f t="shared" si="9"/>
        <v>0</v>
      </c>
      <c r="CI17" s="32">
        <f t="shared" si="9"/>
        <v>0</v>
      </c>
      <c r="CJ17" s="32">
        <f t="shared" si="9"/>
        <v>0</v>
      </c>
      <c r="CK17" s="32">
        <f t="shared" si="9"/>
        <v>0</v>
      </c>
      <c r="CL17" s="32">
        <f t="shared" si="10"/>
        <v>0</v>
      </c>
    </row>
    <row r="18" spans="1:90" ht="16.350000000000001" customHeight="1" x14ac:dyDescent="0.2">
      <c r="A18" s="2610"/>
      <c r="B18" s="33" t="s">
        <v>38</v>
      </c>
      <c r="C18" s="34">
        <f t="shared" si="0"/>
        <v>0</v>
      </c>
      <c r="D18" s="35">
        <f t="shared" si="1"/>
        <v>0</v>
      </c>
      <c r="E18" s="36">
        <f t="shared" si="2"/>
        <v>0</v>
      </c>
      <c r="F18" s="37"/>
      <c r="G18" s="38"/>
      <c r="H18" s="37"/>
      <c r="I18" s="38"/>
      <c r="J18" s="37"/>
      <c r="K18" s="39"/>
      <c r="L18" s="37"/>
      <c r="M18" s="39"/>
      <c r="N18" s="37"/>
      <c r="O18" s="39"/>
      <c r="P18" s="37"/>
      <c r="Q18" s="39"/>
      <c r="R18" s="37"/>
      <c r="S18" s="39"/>
      <c r="T18" s="37"/>
      <c r="U18" s="39"/>
      <c r="V18" s="37"/>
      <c r="W18" s="39"/>
      <c r="X18" s="37"/>
      <c r="Y18" s="39"/>
      <c r="Z18" s="37"/>
      <c r="AA18" s="39"/>
      <c r="AB18" s="37"/>
      <c r="AC18" s="39"/>
      <c r="AD18" s="37"/>
      <c r="AE18" s="39"/>
      <c r="AF18" s="37"/>
      <c r="AG18" s="39"/>
      <c r="AH18" s="37"/>
      <c r="AI18" s="39"/>
      <c r="AJ18" s="37"/>
      <c r="AK18" s="39"/>
      <c r="AL18" s="40"/>
      <c r="AM18" s="41"/>
      <c r="AN18" s="38"/>
      <c r="AO18" s="38">
        <v>0</v>
      </c>
      <c r="AP18" s="38">
        <v>0</v>
      </c>
      <c r="AQ18" s="38">
        <v>0</v>
      </c>
      <c r="AR18" s="38">
        <v>0</v>
      </c>
      <c r="AS18" s="182" t="str">
        <f t="shared" si="3"/>
        <v/>
      </c>
      <c r="AT18" s="29"/>
      <c r="AU18" s="29"/>
      <c r="AV18" s="29"/>
      <c r="AW18" s="29"/>
      <c r="AX18" s="29"/>
      <c r="AY18" s="29"/>
      <c r="AZ18" s="29"/>
      <c r="BA18" s="29"/>
      <c r="BB18" s="17"/>
      <c r="BC18" s="17"/>
      <c r="BD18" s="17"/>
      <c r="CA18" s="30" t="str">
        <f t="shared" si="4"/>
        <v/>
      </c>
      <c r="CB18" s="31" t="str">
        <f t="shared" si="5"/>
        <v/>
      </c>
      <c r="CC18" s="31" t="str">
        <f t="shared" si="11"/>
        <v/>
      </c>
      <c r="CD18" s="31" t="str">
        <f t="shared" si="6"/>
        <v/>
      </c>
      <c r="CE18" s="31" t="str">
        <f t="shared" si="7"/>
        <v/>
      </c>
      <c r="CF18" s="30" t="str">
        <f t="shared" si="8"/>
        <v/>
      </c>
      <c r="CG18" s="32">
        <f t="shared" si="9"/>
        <v>0</v>
      </c>
      <c r="CH18" s="32">
        <f t="shared" si="9"/>
        <v>0</v>
      </c>
      <c r="CI18" s="32">
        <f t="shared" si="9"/>
        <v>0</v>
      </c>
      <c r="CJ18" s="32">
        <f t="shared" si="9"/>
        <v>0</v>
      </c>
      <c r="CK18" s="32">
        <f t="shared" si="9"/>
        <v>0</v>
      </c>
      <c r="CL18" s="32">
        <f t="shared" si="10"/>
        <v>0</v>
      </c>
    </row>
    <row r="19" spans="1:90" ht="16.350000000000001" customHeight="1" x14ac:dyDescent="0.2">
      <c r="A19" s="2610"/>
      <c r="B19" s="33" t="s">
        <v>39</v>
      </c>
      <c r="C19" s="42">
        <f t="shared" si="0"/>
        <v>37</v>
      </c>
      <c r="D19" s="43">
        <f t="shared" si="1"/>
        <v>26</v>
      </c>
      <c r="E19" s="44">
        <f t="shared" si="2"/>
        <v>11</v>
      </c>
      <c r="F19" s="45">
        <v>7</v>
      </c>
      <c r="G19" s="46">
        <v>2</v>
      </c>
      <c r="H19" s="45">
        <v>7</v>
      </c>
      <c r="I19" s="46">
        <v>3</v>
      </c>
      <c r="J19" s="45">
        <v>8</v>
      </c>
      <c r="K19" s="47">
        <v>6</v>
      </c>
      <c r="L19" s="45">
        <v>4</v>
      </c>
      <c r="M19" s="47">
        <v>0</v>
      </c>
      <c r="N19" s="45">
        <v>0</v>
      </c>
      <c r="O19" s="47">
        <v>0</v>
      </c>
      <c r="P19" s="45">
        <v>0</v>
      </c>
      <c r="Q19" s="47">
        <v>0</v>
      </c>
      <c r="R19" s="45">
        <v>0</v>
      </c>
      <c r="S19" s="47">
        <v>0</v>
      </c>
      <c r="T19" s="45">
        <v>0</v>
      </c>
      <c r="U19" s="47">
        <v>0</v>
      </c>
      <c r="V19" s="45">
        <v>0</v>
      </c>
      <c r="W19" s="47">
        <v>0</v>
      </c>
      <c r="X19" s="45">
        <v>0</v>
      </c>
      <c r="Y19" s="47">
        <v>0</v>
      </c>
      <c r="Z19" s="45">
        <v>0</v>
      </c>
      <c r="AA19" s="47">
        <v>0</v>
      </c>
      <c r="AB19" s="45">
        <v>0</v>
      </c>
      <c r="AC19" s="47">
        <v>0</v>
      </c>
      <c r="AD19" s="45">
        <v>0</v>
      </c>
      <c r="AE19" s="47">
        <v>0</v>
      </c>
      <c r="AF19" s="45">
        <v>0</v>
      </c>
      <c r="AG19" s="47">
        <v>0</v>
      </c>
      <c r="AH19" s="45">
        <v>0</v>
      </c>
      <c r="AI19" s="47">
        <v>0</v>
      </c>
      <c r="AJ19" s="45">
        <v>0</v>
      </c>
      <c r="AK19" s="47">
        <v>0</v>
      </c>
      <c r="AL19" s="48">
        <v>0</v>
      </c>
      <c r="AM19" s="49">
        <v>0</v>
      </c>
      <c r="AN19" s="46">
        <v>37</v>
      </c>
      <c r="AO19" s="46">
        <v>0</v>
      </c>
      <c r="AP19" s="46">
        <v>0</v>
      </c>
      <c r="AQ19" s="46">
        <v>0</v>
      </c>
      <c r="AR19" s="46">
        <v>0</v>
      </c>
      <c r="AS19" s="182" t="str">
        <f t="shared" si="3"/>
        <v/>
      </c>
      <c r="AT19" s="29"/>
      <c r="AU19" s="29"/>
      <c r="AV19" s="29"/>
      <c r="AW19" s="29"/>
      <c r="AX19" s="29"/>
      <c r="AY19" s="29"/>
      <c r="AZ19" s="29"/>
      <c r="BA19" s="29"/>
      <c r="BB19" s="17"/>
      <c r="BC19" s="17"/>
      <c r="BD19" s="17"/>
      <c r="CA19" s="30" t="str">
        <f t="shared" si="4"/>
        <v/>
      </c>
      <c r="CB19" s="31" t="str">
        <f t="shared" si="5"/>
        <v/>
      </c>
      <c r="CC19" s="31" t="str">
        <f t="shared" si="11"/>
        <v/>
      </c>
      <c r="CD19" s="31" t="str">
        <f t="shared" si="6"/>
        <v/>
      </c>
      <c r="CE19" s="31" t="str">
        <f t="shared" si="7"/>
        <v/>
      </c>
      <c r="CF19" s="30" t="str">
        <f t="shared" si="8"/>
        <v/>
      </c>
      <c r="CG19" s="32">
        <f t="shared" si="9"/>
        <v>0</v>
      </c>
      <c r="CH19" s="32">
        <f t="shared" si="9"/>
        <v>0</v>
      </c>
      <c r="CI19" s="32">
        <f t="shared" si="9"/>
        <v>0</v>
      </c>
      <c r="CJ19" s="32">
        <f t="shared" si="9"/>
        <v>0</v>
      </c>
      <c r="CK19" s="32">
        <f t="shared" si="9"/>
        <v>0</v>
      </c>
      <c r="CL19" s="32">
        <f t="shared" si="10"/>
        <v>0</v>
      </c>
    </row>
    <row r="20" spans="1:90" ht="25.35" customHeight="1" x14ac:dyDescent="0.2">
      <c r="A20" s="2610"/>
      <c r="B20" s="33" t="s">
        <v>40</v>
      </c>
      <c r="C20" s="42">
        <f t="shared" si="0"/>
        <v>0</v>
      </c>
      <c r="D20" s="43">
        <f t="shared" si="1"/>
        <v>0</v>
      </c>
      <c r="E20" s="44">
        <f t="shared" si="2"/>
        <v>0</v>
      </c>
      <c r="F20" s="45"/>
      <c r="G20" s="46"/>
      <c r="H20" s="45"/>
      <c r="I20" s="46"/>
      <c r="J20" s="45"/>
      <c r="K20" s="47"/>
      <c r="L20" s="45"/>
      <c r="M20" s="47"/>
      <c r="N20" s="45"/>
      <c r="O20" s="47"/>
      <c r="P20" s="45"/>
      <c r="Q20" s="47"/>
      <c r="R20" s="45"/>
      <c r="S20" s="47"/>
      <c r="T20" s="45"/>
      <c r="U20" s="47"/>
      <c r="V20" s="45"/>
      <c r="W20" s="47"/>
      <c r="X20" s="45"/>
      <c r="Y20" s="47"/>
      <c r="Z20" s="45"/>
      <c r="AA20" s="47"/>
      <c r="AB20" s="45"/>
      <c r="AC20" s="47"/>
      <c r="AD20" s="45"/>
      <c r="AE20" s="47"/>
      <c r="AF20" s="45"/>
      <c r="AG20" s="47"/>
      <c r="AH20" s="45"/>
      <c r="AI20" s="47"/>
      <c r="AJ20" s="45"/>
      <c r="AK20" s="47"/>
      <c r="AL20" s="48"/>
      <c r="AM20" s="49"/>
      <c r="AN20" s="46"/>
      <c r="AO20" s="46"/>
      <c r="AP20" s="46"/>
      <c r="AQ20" s="46"/>
      <c r="AR20" s="46"/>
      <c r="AS20" s="182" t="str">
        <f t="shared" si="3"/>
        <v/>
      </c>
      <c r="AT20" s="29"/>
      <c r="AU20" s="29"/>
      <c r="AV20" s="29"/>
      <c r="AW20" s="29"/>
      <c r="AX20" s="29"/>
      <c r="AY20" s="29"/>
      <c r="AZ20" s="29"/>
      <c r="BA20" s="29"/>
      <c r="BB20" s="17"/>
      <c r="BC20" s="17"/>
      <c r="BD20" s="17"/>
      <c r="CA20" s="30" t="str">
        <f t="shared" si="4"/>
        <v/>
      </c>
      <c r="CB20" s="31" t="str">
        <f t="shared" si="5"/>
        <v/>
      </c>
      <c r="CC20" s="31" t="str">
        <f t="shared" si="11"/>
        <v/>
      </c>
      <c r="CD20" s="31" t="str">
        <f t="shared" si="6"/>
        <v/>
      </c>
      <c r="CE20" s="31" t="str">
        <f t="shared" si="7"/>
        <v/>
      </c>
      <c r="CF20" s="30" t="str">
        <f t="shared" si="8"/>
        <v/>
      </c>
      <c r="CG20" s="32">
        <f t="shared" si="9"/>
        <v>0</v>
      </c>
      <c r="CH20" s="32">
        <f t="shared" si="9"/>
        <v>0</v>
      </c>
      <c r="CI20" s="32">
        <f t="shared" si="9"/>
        <v>0</v>
      </c>
      <c r="CJ20" s="32">
        <f t="shared" si="9"/>
        <v>0</v>
      </c>
      <c r="CK20" s="32">
        <f t="shared" si="9"/>
        <v>0</v>
      </c>
      <c r="CL20" s="32">
        <f t="shared" si="10"/>
        <v>0</v>
      </c>
    </row>
    <row r="21" spans="1:90" ht="16.350000000000001" customHeight="1" x14ac:dyDescent="0.2">
      <c r="A21" s="2610"/>
      <c r="B21" s="33" t="s">
        <v>41</v>
      </c>
      <c r="C21" s="42">
        <f t="shared" si="0"/>
        <v>0</v>
      </c>
      <c r="D21" s="43">
        <f t="shared" si="1"/>
        <v>0</v>
      </c>
      <c r="E21" s="44">
        <f t="shared" si="2"/>
        <v>0</v>
      </c>
      <c r="F21" s="45"/>
      <c r="G21" s="46"/>
      <c r="H21" s="45"/>
      <c r="I21" s="46"/>
      <c r="J21" s="45"/>
      <c r="K21" s="47"/>
      <c r="L21" s="45"/>
      <c r="M21" s="47"/>
      <c r="N21" s="45"/>
      <c r="O21" s="47"/>
      <c r="P21" s="45"/>
      <c r="Q21" s="47"/>
      <c r="R21" s="45"/>
      <c r="S21" s="47"/>
      <c r="T21" s="45"/>
      <c r="U21" s="47"/>
      <c r="V21" s="45"/>
      <c r="W21" s="47"/>
      <c r="X21" s="45"/>
      <c r="Y21" s="47"/>
      <c r="Z21" s="45"/>
      <c r="AA21" s="47"/>
      <c r="AB21" s="45"/>
      <c r="AC21" s="47"/>
      <c r="AD21" s="45"/>
      <c r="AE21" s="47"/>
      <c r="AF21" s="45"/>
      <c r="AG21" s="47"/>
      <c r="AH21" s="45"/>
      <c r="AI21" s="47"/>
      <c r="AJ21" s="45"/>
      <c r="AK21" s="47"/>
      <c r="AL21" s="48"/>
      <c r="AM21" s="49"/>
      <c r="AN21" s="46"/>
      <c r="AO21" s="46"/>
      <c r="AP21" s="46"/>
      <c r="AQ21" s="46"/>
      <c r="AR21" s="46"/>
      <c r="AS21" s="182" t="str">
        <f t="shared" si="3"/>
        <v/>
      </c>
      <c r="AT21" s="29"/>
      <c r="AU21" s="29"/>
      <c r="AV21" s="29"/>
      <c r="AW21" s="29"/>
      <c r="AX21" s="29"/>
      <c r="AY21" s="29"/>
      <c r="AZ21" s="29"/>
      <c r="BA21" s="29"/>
      <c r="BB21" s="17"/>
      <c r="BC21" s="17"/>
      <c r="BD21" s="17"/>
      <c r="CA21" s="30" t="str">
        <f t="shared" si="4"/>
        <v/>
      </c>
      <c r="CB21" s="31" t="str">
        <f t="shared" si="5"/>
        <v/>
      </c>
      <c r="CC21" s="31" t="str">
        <f t="shared" si="11"/>
        <v/>
      </c>
      <c r="CD21" s="31" t="str">
        <f t="shared" si="6"/>
        <v/>
      </c>
      <c r="CE21" s="31" t="str">
        <f t="shared" si="7"/>
        <v/>
      </c>
      <c r="CF21" s="30" t="str">
        <f t="shared" si="8"/>
        <v/>
      </c>
      <c r="CG21" s="32">
        <f t="shared" si="9"/>
        <v>0</v>
      </c>
      <c r="CH21" s="32">
        <f t="shared" si="9"/>
        <v>0</v>
      </c>
      <c r="CI21" s="32">
        <f t="shared" si="9"/>
        <v>0</v>
      </c>
      <c r="CJ21" s="32">
        <f t="shared" si="9"/>
        <v>0</v>
      </c>
      <c r="CK21" s="32">
        <f t="shared" si="9"/>
        <v>0</v>
      </c>
      <c r="CL21" s="32">
        <f t="shared" si="10"/>
        <v>0</v>
      </c>
    </row>
    <row r="22" spans="1:90" ht="36" customHeight="1" x14ac:dyDescent="0.2">
      <c r="A22" s="2610"/>
      <c r="B22" s="33" t="s">
        <v>42</v>
      </c>
      <c r="C22" s="42">
        <f t="shared" si="0"/>
        <v>0</v>
      </c>
      <c r="D22" s="50">
        <f t="shared" si="1"/>
        <v>0</v>
      </c>
      <c r="E22" s="44">
        <f t="shared" si="2"/>
        <v>0</v>
      </c>
      <c r="F22" s="45"/>
      <c r="G22" s="46"/>
      <c r="H22" s="45"/>
      <c r="I22" s="46"/>
      <c r="J22" s="45"/>
      <c r="K22" s="47"/>
      <c r="L22" s="45"/>
      <c r="M22" s="47"/>
      <c r="N22" s="45"/>
      <c r="O22" s="47"/>
      <c r="P22" s="45"/>
      <c r="Q22" s="47"/>
      <c r="R22" s="45"/>
      <c r="S22" s="47"/>
      <c r="T22" s="45"/>
      <c r="U22" s="47"/>
      <c r="V22" s="45"/>
      <c r="W22" s="47"/>
      <c r="X22" s="45"/>
      <c r="Y22" s="47"/>
      <c r="Z22" s="45"/>
      <c r="AA22" s="47"/>
      <c r="AB22" s="45"/>
      <c r="AC22" s="47"/>
      <c r="AD22" s="45"/>
      <c r="AE22" s="47"/>
      <c r="AF22" s="45"/>
      <c r="AG22" s="47"/>
      <c r="AH22" s="45"/>
      <c r="AI22" s="47"/>
      <c r="AJ22" s="45"/>
      <c r="AK22" s="47"/>
      <c r="AL22" s="48"/>
      <c r="AM22" s="49"/>
      <c r="AN22" s="46"/>
      <c r="AO22" s="46"/>
      <c r="AP22" s="46"/>
      <c r="AQ22" s="46"/>
      <c r="AR22" s="46"/>
      <c r="AS22" s="182" t="str">
        <f t="shared" si="3"/>
        <v/>
      </c>
      <c r="AT22" s="29"/>
      <c r="AU22" s="29"/>
      <c r="AV22" s="29"/>
      <c r="AW22" s="29"/>
      <c r="AX22" s="29"/>
      <c r="AY22" s="29"/>
      <c r="AZ22" s="29"/>
      <c r="BA22" s="29"/>
      <c r="BB22" s="17"/>
      <c r="BC22" s="17"/>
      <c r="BD22" s="17"/>
      <c r="CA22" s="30" t="str">
        <f t="shared" si="4"/>
        <v/>
      </c>
      <c r="CB22" s="31" t="str">
        <f t="shared" si="5"/>
        <v/>
      </c>
      <c r="CC22" s="31" t="str">
        <f t="shared" si="11"/>
        <v/>
      </c>
      <c r="CD22" s="31" t="str">
        <f t="shared" si="6"/>
        <v/>
      </c>
      <c r="CE22" s="31" t="str">
        <f t="shared" si="7"/>
        <v/>
      </c>
      <c r="CF22" s="30" t="str">
        <f t="shared" si="8"/>
        <v/>
      </c>
      <c r="CG22" s="32">
        <f t="shared" si="9"/>
        <v>0</v>
      </c>
      <c r="CH22" s="32">
        <f t="shared" si="9"/>
        <v>0</v>
      </c>
      <c r="CI22" s="32">
        <f t="shared" si="9"/>
        <v>0</v>
      </c>
      <c r="CJ22" s="32">
        <f t="shared" si="9"/>
        <v>0</v>
      </c>
      <c r="CK22" s="32">
        <f t="shared" si="9"/>
        <v>0</v>
      </c>
      <c r="CL22" s="32">
        <f t="shared" si="10"/>
        <v>0</v>
      </c>
    </row>
    <row r="23" spans="1:90" ht="16.350000000000001" customHeight="1" x14ac:dyDescent="0.2">
      <c r="A23" s="2735"/>
      <c r="B23" s="515" t="s">
        <v>43</v>
      </c>
      <c r="C23" s="516">
        <f t="shared" si="0"/>
        <v>304</v>
      </c>
      <c r="D23" s="517">
        <f t="shared" si="1"/>
        <v>136</v>
      </c>
      <c r="E23" s="462">
        <f t="shared" si="2"/>
        <v>168</v>
      </c>
      <c r="F23" s="518">
        <f>SUM(F13:F22)</f>
        <v>7</v>
      </c>
      <c r="G23" s="519">
        <f t="shared" ref="G23:AR23" si="12">SUM(G13:G22)</f>
        <v>2</v>
      </c>
      <c r="H23" s="518">
        <f t="shared" si="12"/>
        <v>9</v>
      </c>
      <c r="I23" s="519">
        <f t="shared" si="12"/>
        <v>6</v>
      </c>
      <c r="J23" s="518">
        <f t="shared" si="12"/>
        <v>13</v>
      </c>
      <c r="K23" s="520">
        <f t="shared" si="12"/>
        <v>22</v>
      </c>
      <c r="L23" s="518">
        <f t="shared" si="12"/>
        <v>17</v>
      </c>
      <c r="M23" s="520">
        <f t="shared" si="12"/>
        <v>20</v>
      </c>
      <c r="N23" s="518">
        <f t="shared" si="12"/>
        <v>5</v>
      </c>
      <c r="O23" s="520">
        <f t="shared" si="12"/>
        <v>3</v>
      </c>
      <c r="P23" s="518">
        <f t="shared" si="12"/>
        <v>12</v>
      </c>
      <c r="Q23" s="520">
        <f t="shared" si="12"/>
        <v>4</v>
      </c>
      <c r="R23" s="518">
        <f t="shared" si="12"/>
        <v>11</v>
      </c>
      <c r="S23" s="520">
        <f t="shared" si="12"/>
        <v>8</v>
      </c>
      <c r="T23" s="518">
        <f t="shared" si="12"/>
        <v>9</v>
      </c>
      <c r="U23" s="520">
        <f t="shared" si="12"/>
        <v>12</v>
      </c>
      <c r="V23" s="518">
        <f t="shared" si="12"/>
        <v>15</v>
      </c>
      <c r="W23" s="520">
        <f t="shared" si="12"/>
        <v>8</v>
      </c>
      <c r="X23" s="518">
        <f t="shared" si="12"/>
        <v>10</v>
      </c>
      <c r="Y23" s="520">
        <f t="shared" si="12"/>
        <v>14</v>
      </c>
      <c r="Z23" s="518">
        <f t="shared" si="12"/>
        <v>7</v>
      </c>
      <c r="AA23" s="520">
        <f t="shared" si="12"/>
        <v>28</v>
      </c>
      <c r="AB23" s="518">
        <f t="shared" si="12"/>
        <v>3</v>
      </c>
      <c r="AC23" s="520">
        <f t="shared" si="12"/>
        <v>19</v>
      </c>
      <c r="AD23" s="518">
        <f t="shared" si="12"/>
        <v>10</v>
      </c>
      <c r="AE23" s="520">
        <f t="shared" si="12"/>
        <v>12</v>
      </c>
      <c r="AF23" s="518">
        <f t="shared" si="12"/>
        <v>5</v>
      </c>
      <c r="AG23" s="520">
        <f t="shared" si="12"/>
        <v>8</v>
      </c>
      <c r="AH23" s="518">
        <f t="shared" si="12"/>
        <v>3</v>
      </c>
      <c r="AI23" s="520">
        <f t="shared" si="12"/>
        <v>0</v>
      </c>
      <c r="AJ23" s="518">
        <f t="shared" si="12"/>
        <v>0</v>
      </c>
      <c r="AK23" s="520">
        <f t="shared" si="12"/>
        <v>0</v>
      </c>
      <c r="AL23" s="521">
        <f t="shared" si="12"/>
        <v>0</v>
      </c>
      <c r="AM23" s="522">
        <f t="shared" si="12"/>
        <v>2</v>
      </c>
      <c r="AN23" s="519">
        <f t="shared" si="12"/>
        <v>304</v>
      </c>
      <c r="AO23" s="519">
        <f t="shared" si="12"/>
        <v>0</v>
      </c>
      <c r="AP23" s="519">
        <f t="shared" si="12"/>
        <v>0</v>
      </c>
      <c r="AQ23" s="519">
        <f t="shared" si="12"/>
        <v>0</v>
      </c>
      <c r="AR23" s="519">
        <f t="shared" si="12"/>
        <v>0</v>
      </c>
      <c r="AS23" s="182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CA23" s="30"/>
      <c r="CB23" s="31"/>
      <c r="CC23" s="31" t="str">
        <f t="shared" si="11"/>
        <v/>
      </c>
      <c r="CD23" s="31" t="str">
        <f t="shared" si="6"/>
        <v/>
      </c>
      <c r="CE23" s="31" t="str">
        <f t="shared" si="7"/>
        <v/>
      </c>
      <c r="CF23" s="30" t="str">
        <f t="shared" si="8"/>
        <v/>
      </c>
      <c r="CG23" s="32">
        <f t="shared" si="9"/>
        <v>0</v>
      </c>
      <c r="CH23" s="32">
        <f t="shared" si="9"/>
        <v>0</v>
      </c>
      <c r="CI23" s="32">
        <f t="shared" si="9"/>
        <v>0</v>
      </c>
      <c r="CJ23" s="32">
        <f t="shared" si="9"/>
        <v>0</v>
      </c>
      <c r="CK23" s="32">
        <f t="shared" si="9"/>
        <v>0</v>
      </c>
      <c r="CL23" s="32">
        <f t="shared" si="10"/>
        <v>0</v>
      </c>
    </row>
    <row r="24" spans="1:90" ht="19.5" customHeight="1" x14ac:dyDescent="0.2">
      <c r="A24" s="2694" t="s">
        <v>44</v>
      </c>
      <c r="B24" s="2695"/>
      <c r="C24" s="532">
        <f t="shared" si="0"/>
        <v>0</v>
      </c>
      <c r="D24" s="533">
        <f t="shared" si="1"/>
        <v>0</v>
      </c>
      <c r="E24" s="462">
        <f t="shared" si="2"/>
        <v>0</v>
      </c>
      <c r="F24" s="534"/>
      <c r="G24" s="535"/>
      <c r="H24" s="534"/>
      <c r="I24" s="535"/>
      <c r="J24" s="534"/>
      <c r="K24" s="536"/>
      <c r="L24" s="534"/>
      <c r="M24" s="536"/>
      <c r="N24" s="534"/>
      <c r="O24" s="536"/>
      <c r="P24" s="534"/>
      <c r="Q24" s="536"/>
      <c r="R24" s="534"/>
      <c r="S24" s="536"/>
      <c r="T24" s="534"/>
      <c r="U24" s="536"/>
      <c r="V24" s="534"/>
      <c r="W24" s="536"/>
      <c r="X24" s="534"/>
      <c r="Y24" s="536"/>
      <c r="Z24" s="534"/>
      <c r="AA24" s="536"/>
      <c r="AB24" s="534"/>
      <c r="AC24" s="536"/>
      <c r="AD24" s="534"/>
      <c r="AE24" s="536"/>
      <c r="AF24" s="534"/>
      <c r="AG24" s="536"/>
      <c r="AH24" s="534"/>
      <c r="AI24" s="536"/>
      <c r="AJ24" s="534"/>
      <c r="AK24" s="536"/>
      <c r="AL24" s="537"/>
      <c r="AM24" s="538"/>
      <c r="AN24" s="535"/>
      <c r="AO24" s="535"/>
      <c r="AP24" s="535"/>
      <c r="AQ24" s="535"/>
      <c r="AR24" s="535"/>
      <c r="AS24" s="182" t="str">
        <f>CONCATENATE(CA24,CB24,CC24,CD24,CE24,CF24)</f>
        <v/>
      </c>
      <c r="AT24" s="29"/>
      <c r="AU24" s="29"/>
      <c r="AV24" s="29"/>
      <c r="AW24" s="29"/>
      <c r="AX24" s="29"/>
      <c r="AY24" s="29"/>
      <c r="AZ24" s="29"/>
      <c r="BA24" s="29"/>
      <c r="BB24" s="17"/>
      <c r="BC24" s="17"/>
      <c r="BD24" s="17"/>
      <c r="CA24" s="30" t="str">
        <f>IF(CG24=1,"* El número de Beneficiarios NO DEBE ser mayor que el Total. ","")</f>
        <v/>
      </c>
      <c r="CB24" s="31" t="str">
        <f>IF(CH24=1,"* Los Niños, Niñas, Adolescentes y Jóvenes de Programa SENAME NO DEBE ser mayor que el Total. ","")</f>
        <v/>
      </c>
      <c r="CC24" s="31" t="str">
        <f t="shared" si="11"/>
        <v/>
      </c>
      <c r="CD24" s="31" t="str">
        <f t="shared" si="6"/>
        <v/>
      </c>
      <c r="CE24" s="31" t="str">
        <f t="shared" si="7"/>
        <v/>
      </c>
      <c r="CF24" s="30" t="str">
        <f t="shared" si="8"/>
        <v/>
      </c>
      <c r="CG24" s="32">
        <f t="shared" si="9"/>
        <v>0</v>
      </c>
      <c r="CH24" s="32">
        <f t="shared" si="9"/>
        <v>0</v>
      </c>
      <c r="CI24" s="32">
        <f t="shared" si="9"/>
        <v>0</v>
      </c>
      <c r="CJ24" s="32">
        <f t="shared" si="9"/>
        <v>0</v>
      </c>
      <c r="CK24" s="32">
        <f t="shared" si="9"/>
        <v>0</v>
      </c>
      <c r="CL24" s="32">
        <f t="shared" si="10"/>
        <v>0</v>
      </c>
    </row>
    <row r="25" spans="1:90" ht="19.5" customHeight="1" x14ac:dyDescent="0.2">
      <c r="A25" s="539" t="s">
        <v>45</v>
      </c>
      <c r="B25" s="63" t="s">
        <v>34</v>
      </c>
      <c r="C25" s="64">
        <f t="shared" si="0"/>
        <v>0</v>
      </c>
      <c r="D25" s="65">
        <f t="shared" si="1"/>
        <v>0</v>
      </c>
      <c r="E25" s="66">
        <f t="shared" si="2"/>
        <v>0</v>
      </c>
      <c r="F25" s="67"/>
      <c r="G25" s="68"/>
      <c r="H25" s="67"/>
      <c r="I25" s="68"/>
      <c r="J25" s="67"/>
      <c r="K25" s="69"/>
      <c r="L25" s="67"/>
      <c r="M25" s="69"/>
      <c r="N25" s="67"/>
      <c r="O25" s="69"/>
      <c r="P25" s="67"/>
      <c r="Q25" s="69"/>
      <c r="R25" s="67"/>
      <c r="S25" s="69"/>
      <c r="T25" s="67"/>
      <c r="U25" s="69"/>
      <c r="V25" s="67"/>
      <c r="W25" s="69"/>
      <c r="X25" s="67"/>
      <c r="Y25" s="69"/>
      <c r="Z25" s="67"/>
      <c r="AA25" s="69"/>
      <c r="AB25" s="67"/>
      <c r="AC25" s="69"/>
      <c r="AD25" s="67"/>
      <c r="AE25" s="69"/>
      <c r="AF25" s="67"/>
      <c r="AG25" s="69"/>
      <c r="AH25" s="67"/>
      <c r="AI25" s="69"/>
      <c r="AJ25" s="67"/>
      <c r="AK25" s="69"/>
      <c r="AL25" s="70"/>
      <c r="AM25" s="71"/>
      <c r="AN25" s="68"/>
      <c r="AO25" s="68"/>
      <c r="AP25" s="68"/>
      <c r="AQ25" s="68"/>
      <c r="AR25" s="68"/>
      <c r="AS25" s="182" t="str">
        <f>CONCATENATE(CA25,CB25,CC25,CD25,CE25,CF25)</f>
        <v/>
      </c>
      <c r="AT25" s="29"/>
      <c r="AU25" s="29"/>
      <c r="AV25" s="29"/>
      <c r="AW25" s="29"/>
      <c r="AX25" s="29"/>
      <c r="AY25" s="29"/>
      <c r="AZ25" s="29"/>
      <c r="BA25" s="29"/>
      <c r="BB25" s="17"/>
      <c r="BC25" s="17"/>
      <c r="BD25" s="17"/>
      <c r="CA25" s="30" t="str">
        <f>IF(CG25=1,"* El número de Beneficiarios NO DEBE ser mayor que el Total. ","")</f>
        <v/>
      </c>
      <c r="CB25" s="31" t="str">
        <f>IF(CH25=1,"* Los Niños, Niñas, Adolescentes y Jóvenes de Programa SENAME NO DEBE ser mayor que el Total. ","")</f>
        <v/>
      </c>
      <c r="CC25" s="31" t="str">
        <f t="shared" si="11"/>
        <v/>
      </c>
      <c r="CD25" s="31" t="str">
        <f t="shared" si="6"/>
        <v/>
      </c>
      <c r="CE25" s="31" t="str">
        <f t="shared" si="7"/>
        <v/>
      </c>
      <c r="CF25" s="30" t="str">
        <f t="shared" si="8"/>
        <v/>
      </c>
      <c r="CG25" s="32">
        <f t="shared" si="9"/>
        <v>0</v>
      </c>
      <c r="CH25" s="32">
        <f t="shared" si="9"/>
        <v>0</v>
      </c>
      <c r="CI25" s="32">
        <f t="shared" si="9"/>
        <v>0</v>
      </c>
      <c r="CJ25" s="32">
        <f t="shared" si="9"/>
        <v>0</v>
      </c>
      <c r="CK25" s="32">
        <f t="shared" si="9"/>
        <v>0</v>
      </c>
      <c r="CL25" s="32">
        <f t="shared" si="10"/>
        <v>0</v>
      </c>
    </row>
    <row r="26" spans="1:90" ht="19.5" customHeight="1" x14ac:dyDescent="0.2">
      <c r="A26" s="2609" t="s">
        <v>46</v>
      </c>
      <c r="B26" s="490" t="s">
        <v>34</v>
      </c>
      <c r="C26" s="469">
        <f t="shared" si="0"/>
        <v>203</v>
      </c>
      <c r="D26" s="512">
        <f t="shared" si="1"/>
        <v>73</v>
      </c>
      <c r="E26" s="470">
        <f t="shared" si="2"/>
        <v>130</v>
      </c>
      <c r="F26" s="472">
        <v>0</v>
      </c>
      <c r="G26" s="473">
        <v>0</v>
      </c>
      <c r="H26" s="472">
        <v>0</v>
      </c>
      <c r="I26" s="473">
        <v>0</v>
      </c>
      <c r="J26" s="472">
        <v>0</v>
      </c>
      <c r="K26" s="513">
        <v>0</v>
      </c>
      <c r="L26" s="472">
        <v>2</v>
      </c>
      <c r="M26" s="513">
        <v>2</v>
      </c>
      <c r="N26" s="472">
        <v>7</v>
      </c>
      <c r="O26" s="513">
        <v>12</v>
      </c>
      <c r="P26" s="472">
        <v>18</v>
      </c>
      <c r="Q26" s="513">
        <v>9</v>
      </c>
      <c r="R26" s="472">
        <v>10</v>
      </c>
      <c r="S26" s="513">
        <v>10</v>
      </c>
      <c r="T26" s="472">
        <v>9</v>
      </c>
      <c r="U26" s="513">
        <v>18</v>
      </c>
      <c r="V26" s="472">
        <v>4</v>
      </c>
      <c r="W26" s="513">
        <v>10</v>
      </c>
      <c r="X26" s="472">
        <v>6</v>
      </c>
      <c r="Y26" s="513">
        <v>12</v>
      </c>
      <c r="Z26" s="472">
        <v>5</v>
      </c>
      <c r="AA26" s="513">
        <v>24</v>
      </c>
      <c r="AB26" s="472">
        <v>5</v>
      </c>
      <c r="AC26" s="513">
        <v>12</v>
      </c>
      <c r="AD26" s="472">
        <v>5</v>
      </c>
      <c r="AE26" s="513">
        <v>12</v>
      </c>
      <c r="AF26" s="472">
        <v>2</v>
      </c>
      <c r="AG26" s="513">
        <v>7</v>
      </c>
      <c r="AH26" s="472">
        <v>0</v>
      </c>
      <c r="AI26" s="513">
        <v>2</v>
      </c>
      <c r="AJ26" s="472">
        <v>0</v>
      </c>
      <c r="AK26" s="513">
        <v>0</v>
      </c>
      <c r="AL26" s="474">
        <v>0</v>
      </c>
      <c r="AM26" s="514">
        <v>0</v>
      </c>
      <c r="AN26" s="473">
        <v>203</v>
      </c>
      <c r="AO26" s="473">
        <v>0</v>
      </c>
      <c r="AP26" s="473">
        <v>0</v>
      </c>
      <c r="AQ26" s="473">
        <v>0</v>
      </c>
      <c r="AR26" s="473">
        <v>0</v>
      </c>
      <c r="AS26" s="182" t="str">
        <f>CONCATENATE(CA26,CB26,CC26,CD26,CE26,CF26)</f>
        <v/>
      </c>
      <c r="AT26" s="29"/>
      <c r="AU26" s="29"/>
      <c r="AV26" s="29"/>
      <c r="AW26" s="29"/>
      <c r="AX26" s="29"/>
      <c r="AY26" s="29"/>
      <c r="AZ26" s="29"/>
      <c r="BA26" s="29"/>
      <c r="BB26" s="17"/>
      <c r="BC26" s="17"/>
      <c r="BD26" s="17"/>
      <c r="CA26" s="30" t="str">
        <f>IF(CG26=1,"* El número de Beneficiarios NO DEBE ser mayor que el Total. ","")</f>
        <v/>
      </c>
      <c r="CB26" s="31" t="str">
        <f>IF(CH26=1,"* Los Niños, Niñas, Adolescentes y Jóvenes de Programa SENAME NO DEBE ser mayor que el Total. ","")</f>
        <v/>
      </c>
      <c r="CC26" s="31" t="str">
        <f t="shared" si="11"/>
        <v/>
      </c>
      <c r="CD26" s="31" t="str">
        <f t="shared" si="6"/>
        <v/>
      </c>
      <c r="CE26" s="31" t="str">
        <f t="shared" si="7"/>
        <v/>
      </c>
      <c r="CF26" s="30" t="str">
        <f t="shared" si="8"/>
        <v/>
      </c>
      <c r="CG26" s="32">
        <f t="shared" si="9"/>
        <v>0</v>
      </c>
      <c r="CH26" s="32">
        <f t="shared" si="9"/>
        <v>0</v>
      </c>
      <c r="CI26" s="32">
        <f t="shared" si="9"/>
        <v>0</v>
      </c>
      <c r="CJ26" s="32">
        <f t="shared" si="9"/>
        <v>0</v>
      </c>
      <c r="CK26" s="32">
        <f t="shared" si="9"/>
        <v>0</v>
      </c>
      <c r="CL26" s="32">
        <f t="shared" si="10"/>
        <v>0</v>
      </c>
    </row>
    <row r="27" spans="1:90" ht="19.5" customHeight="1" x14ac:dyDescent="0.2">
      <c r="A27" s="2735"/>
      <c r="B27" s="433" t="s">
        <v>47</v>
      </c>
      <c r="C27" s="427">
        <f t="shared" si="0"/>
        <v>0</v>
      </c>
      <c r="D27" s="450">
        <f t="shared" si="1"/>
        <v>0</v>
      </c>
      <c r="E27" s="76">
        <f t="shared" si="2"/>
        <v>0</v>
      </c>
      <c r="F27" s="77"/>
      <c r="G27" s="410"/>
      <c r="H27" s="77"/>
      <c r="I27" s="79"/>
      <c r="J27" s="77"/>
      <c r="K27" s="79"/>
      <c r="L27" s="77"/>
      <c r="M27" s="79"/>
      <c r="N27" s="77"/>
      <c r="O27" s="80"/>
      <c r="P27" s="77"/>
      <c r="Q27" s="410"/>
      <c r="R27" s="434"/>
      <c r="S27" s="79"/>
      <c r="T27" s="77"/>
      <c r="U27" s="79"/>
      <c r="V27" s="77"/>
      <c r="W27" s="79"/>
      <c r="X27" s="77"/>
      <c r="Y27" s="410"/>
      <c r="Z27" s="77"/>
      <c r="AA27" s="410"/>
      <c r="AB27" s="77"/>
      <c r="AC27" s="79"/>
      <c r="AD27" s="77"/>
      <c r="AE27" s="410"/>
      <c r="AF27" s="77"/>
      <c r="AG27" s="410"/>
      <c r="AH27" s="77"/>
      <c r="AI27" s="79"/>
      <c r="AJ27" s="77"/>
      <c r="AK27" s="79"/>
      <c r="AL27" s="82"/>
      <c r="AM27" s="83"/>
      <c r="AN27" s="80"/>
      <c r="AO27" s="80"/>
      <c r="AP27" s="80"/>
      <c r="AQ27" s="80"/>
      <c r="AR27" s="80"/>
      <c r="AS27" s="182" t="str">
        <f>CONCATENATE(CA27,CB27,CC27,CD27,CE27,CF27)</f>
        <v/>
      </c>
      <c r="AT27" s="29"/>
      <c r="AU27" s="29"/>
      <c r="AV27" s="29"/>
      <c r="AW27" s="29"/>
      <c r="AX27" s="29"/>
      <c r="AY27" s="29"/>
      <c r="AZ27" s="29"/>
      <c r="BA27" s="29"/>
      <c r="BB27" s="17"/>
      <c r="BC27" s="17"/>
      <c r="BD27" s="17"/>
      <c r="CA27" s="30" t="str">
        <f>IF(CG27=1,"* El número de Beneficiarios NO DEBE ser mayor que el Total. ","")</f>
        <v/>
      </c>
      <c r="CB27" s="31" t="str">
        <f>IF(CH27=1,"* Los Niños, Niñas, Adolescentes y Jóvenes de Programa SENAME NO DEBE ser mayor que el Total. ","")</f>
        <v/>
      </c>
      <c r="CC27" s="31" t="str">
        <f t="shared" si="11"/>
        <v/>
      </c>
      <c r="CD27" s="31" t="str">
        <f t="shared" si="6"/>
        <v/>
      </c>
      <c r="CE27" s="31" t="str">
        <f t="shared" si="7"/>
        <v/>
      </c>
      <c r="CF27" s="30" t="str">
        <f t="shared" si="8"/>
        <v/>
      </c>
      <c r="CG27" s="32">
        <f t="shared" si="9"/>
        <v>0</v>
      </c>
      <c r="CH27" s="32">
        <f t="shared" si="9"/>
        <v>0</v>
      </c>
      <c r="CI27" s="32">
        <f t="shared" si="9"/>
        <v>0</v>
      </c>
      <c r="CJ27" s="32">
        <f t="shared" si="9"/>
        <v>0</v>
      </c>
      <c r="CK27" s="32">
        <f t="shared" si="9"/>
        <v>0</v>
      </c>
      <c r="CL27" s="32">
        <f t="shared" si="10"/>
        <v>0</v>
      </c>
    </row>
    <row r="28" spans="1:90" ht="31.35" customHeight="1" x14ac:dyDescent="0.2">
      <c r="A28" s="84" t="s">
        <v>48</v>
      </c>
      <c r="B28" s="14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"/>
      <c r="N28" s="1"/>
      <c r="O28" s="5"/>
      <c r="P28" s="5"/>
      <c r="Q28" s="5"/>
      <c r="R28" s="5"/>
      <c r="S28" s="5"/>
      <c r="T28" s="5"/>
      <c r="U28" s="5"/>
      <c r="V28" s="1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6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CG28" s="12"/>
      <c r="CH28" s="12"/>
      <c r="CI28" s="12"/>
      <c r="CJ28" s="12"/>
      <c r="CK28" s="12"/>
      <c r="CL28" s="12"/>
    </row>
    <row r="29" spans="1:90" ht="31.5" customHeight="1" x14ac:dyDescent="0.2">
      <c r="A29" s="2609" t="s">
        <v>3</v>
      </c>
      <c r="B29" s="2609" t="s">
        <v>49</v>
      </c>
      <c r="C29" s="2690" t="s">
        <v>50</v>
      </c>
      <c r="D29" s="2691"/>
      <c r="E29" s="2690" t="s">
        <v>51</v>
      </c>
      <c r="F29" s="2602"/>
      <c r="G29" s="2691"/>
      <c r="H29" s="2690" t="s">
        <v>12</v>
      </c>
      <c r="I29" s="2691"/>
      <c r="J29" s="2690" t="s">
        <v>13</v>
      </c>
      <c r="K29" s="2691"/>
      <c r="L29" s="2690" t="s">
        <v>14</v>
      </c>
      <c r="M29" s="2691"/>
      <c r="N29" s="2690" t="s">
        <v>15</v>
      </c>
      <c r="O29" s="2691"/>
      <c r="P29" s="2690" t="s">
        <v>16</v>
      </c>
      <c r="Q29" s="2691"/>
      <c r="R29" s="2688" t="s">
        <v>17</v>
      </c>
      <c r="S29" s="2689"/>
      <c r="T29" s="2622" t="s">
        <v>18</v>
      </c>
      <c r="U29" s="2622"/>
      <c r="V29" s="2688" t="s">
        <v>19</v>
      </c>
      <c r="W29" s="2689"/>
      <c r="X29" s="2688" t="s">
        <v>20</v>
      </c>
      <c r="Y29" s="2689"/>
      <c r="Z29" s="2688" t="s">
        <v>21</v>
      </c>
      <c r="AA29" s="2689"/>
      <c r="AB29" s="2688" t="s">
        <v>22</v>
      </c>
      <c r="AC29" s="2689"/>
      <c r="AD29" s="2688" t="s">
        <v>23</v>
      </c>
      <c r="AE29" s="2689"/>
      <c r="AF29" s="2688" t="s">
        <v>24</v>
      </c>
      <c r="AG29" s="2689"/>
      <c r="AH29" s="2688" t="s">
        <v>25</v>
      </c>
      <c r="AI29" s="2689"/>
      <c r="AJ29" s="2688" t="s">
        <v>26</v>
      </c>
      <c r="AK29" s="2689"/>
      <c r="AL29" s="2688" t="s">
        <v>27</v>
      </c>
      <c r="AM29" s="2689"/>
      <c r="AN29" s="2688" t="s">
        <v>28</v>
      </c>
      <c r="AO29" s="2689"/>
      <c r="AP29" s="428"/>
      <c r="AQ29" s="429"/>
      <c r="AR29" s="428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X29" s="2"/>
      <c r="BY29" s="2"/>
      <c r="CG29" s="12"/>
      <c r="CH29" s="12"/>
      <c r="CI29" s="12"/>
      <c r="CJ29" s="12"/>
      <c r="CK29" s="12"/>
      <c r="CL29" s="12"/>
    </row>
    <row r="30" spans="1:90" ht="65.25" customHeight="1" x14ac:dyDescent="0.2">
      <c r="A30" s="2735"/>
      <c r="B30" s="2735"/>
      <c r="C30" s="432" t="s">
        <v>52</v>
      </c>
      <c r="D30" s="432" t="s">
        <v>53</v>
      </c>
      <c r="E30" s="489" t="s">
        <v>29</v>
      </c>
      <c r="F30" s="507" t="s">
        <v>30</v>
      </c>
      <c r="G30" s="461" t="s">
        <v>31</v>
      </c>
      <c r="H30" s="489" t="s">
        <v>30</v>
      </c>
      <c r="I30" s="461" t="s">
        <v>31</v>
      </c>
      <c r="J30" s="489" t="s">
        <v>30</v>
      </c>
      <c r="K30" s="461" t="s">
        <v>31</v>
      </c>
      <c r="L30" s="489" t="s">
        <v>30</v>
      </c>
      <c r="M30" s="461" t="s">
        <v>31</v>
      </c>
      <c r="N30" s="489" t="s">
        <v>30</v>
      </c>
      <c r="O30" s="461" t="s">
        <v>31</v>
      </c>
      <c r="P30" s="489" t="s">
        <v>30</v>
      </c>
      <c r="Q30" s="461" t="s">
        <v>31</v>
      </c>
      <c r="R30" s="489" t="s">
        <v>30</v>
      </c>
      <c r="S30" s="461" t="s">
        <v>31</v>
      </c>
      <c r="T30" s="489" t="s">
        <v>30</v>
      </c>
      <c r="U30" s="415" t="s">
        <v>31</v>
      </c>
      <c r="V30" s="489" t="s">
        <v>30</v>
      </c>
      <c r="W30" s="461" t="s">
        <v>31</v>
      </c>
      <c r="X30" s="489" t="s">
        <v>30</v>
      </c>
      <c r="Y30" s="461" t="s">
        <v>31</v>
      </c>
      <c r="Z30" s="489" t="s">
        <v>30</v>
      </c>
      <c r="AA30" s="461" t="s">
        <v>31</v>
      </c>
      <c r="AB30" s="489" t="s">
        <v>30</v>
      </c>
      <c r="AC30" s="461" t="s">
        <v>31</v>
      </c>
      <c r="AD30" s="489" t="s">
        <v>30</v>
      </c>
      <c r="AE30" s="461" t="s">
        <v>31</v>
      </c>
      <c r="AF30" s="489" t="s">
        <v>30</v>
      </c>
      <c r="AG30" s="461" t="s">
        <v>31</v>
      </c>
      <c r="AH30" s="489" t="s">
        <v>30</v>
      </c>
      <c r="AI30" s="461" t="s">
        <v>31</v>
      </c>
      <c r="AJ30" s="489" t="s">
        <v>30</v>
      </c>
      <c r="AK30" s="461" t="s">
        <v>31</v>
      </c>
      <c r="AL30" s="489" t="s">
        <v>30</v>
      </c>
      <c r="AM30" s="461" t="s">
        <v>31</v>
      </c>
      <c r="AN30" s="489" t="s">
        <v>30</v>
      </c>
      <c r="AO30" s="461" t="s">
        <v>31</v>
      </c>
      <c r="AP30" s="540"/>
      <c r="AQ30" s="541"/>
      <c r="AR30" s="540"/>
      <c r="AS30" s="542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X30" s="2"/>
      <c r="BY30" s="2"/>
      <c r="CG30" s="12"/>
      <c r="CH30" s="12"/>
      <c r="CI30" s="12"/>
      <c r="CJ30" s="12"/>
      <c r="CK30" s="12"/>
      <c r="CL30" s="12"/>
    </row>
    <row r="31" spans="1:90" ht="19.5" customHeight="1" x14ac:dyDescent="0.2">
      <c r="A31" s="543" t="s">
        <v>54</v>
      </c>
      <c r="B31" s="544">
        <f>SUM(C31:D31)</f>
        <v>0</v>
      </c>
      <c r="C31" s="473"/>
      <c r="D31" s="545"/>
      <c r="E31" s="546">
        <f>SUM(F31+G31)</f>
        <v>0</v>
      </c>
      <c r="F31" s="547">
        <f>SUM(H31+J31+L31+N31+P31+R31+T31+V31+X31+Z31+AB31+AD31+AF31+AH31+AJ31+AL31+AN31)</f>
        <v>0</v>
      </c>
      <c r="G31" s="548">
        <f>SUM(I31+K31+M31+O31+Q31+S31+U31+W31+Y31+AA31+AC31+AE31+AG31+AI31+AK31+AM31+AO31)</f>
        <v>0</v>
      </c>
      <c r="H31" s="549"/>
      <c r="I31" s="473"/>
      <c r="J31" s="549"/>
      <c r="K31" s="550"/>
      <c r="L31" s="549"/>
      <c r="M31" s="550"/>
      <c r="N31" s="549"/>
      <c r="O31" s="550"/>
      <c r="P31" s="549"/>
      <c r="Q31" s="473"/>
      <c r="R31" s="549"/>
      <c r="S31" s="473"/>
      <c r="T31" s="474"/>
      <c r="U31" s="550"/>
      <c r="V31" s="549"/>
      <c r="W31" s="550"/>
      <c r="X31" s="549"/>
      <c r="Y31" s="550"/>
      <c r="Z31" s="549"/>
      <c r="AA31" s="473"/>
      <c r="AB31" s="549"/>
      <c r="AC31" s="473"/>
      <c r="AD31" s="549"/>
      <c r="AE31" s="550"/>
      <c r="AF31" s="549"/>
      <c r="AG31" s="473"/>
      <c r="AH31" s="549"/>
      <c r="AI31" s="473"/>
      <c r="AJ31" s="549"/>
      <c r="AK31" s="550"/>
      <c r="AL31" s="549"/>
      <c r="AM31" s="550"/>
      <c r="AN31" s="474"/>
      <c r="AO31" s="550"/>
      <c r="AP31" s="551"/>
      <c r="AQ31" s="552"/>
      <c r="AR31" s="551"/>
      <c r="AS31" s="553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X31" s="2"/>
      <c r="BY31" s="2"/>
      <c r="CG31" s="12"/>
      <c r="CH31" s="12"/>
      <c r="CI31" s="12"/>
      <c r="CJ31" s="12"/>
      <c r="CK31" s="12"/>
      <c r="CL31" s="12"/>
    </row>
    <row r="32" spans="1:90" ht="19.5" customHeight="1" x14ac:dyDescent="0.2">
      <c r="A32" s="104" t="s">
        <v>55</v>
      </c>
      <c r="B32" s="105">
        <f>SUM(C32:D32)</f>
        <v>0</v>
      </c>
      <c r="C32" s="80"/>
      <c r="D32" s="106"/>
      <c r="E32" s="107">
        <f>SUM(F32+G32)</f>
        <v>0</v>
      </c>
      <c r="F32" s="108">
        <f>SUM(H32+J32+L32+N32+P32+R32+T32+V32+X32+Z32+AB32+AD32+AF32+AH32+AJ32+AL32+AN32)</f>
        <v>0</v>
      </c>
      <c r="G32" s="109">
        <f>SUM(I32+K32+M32+O32+Q32+S32+U32+W32+Y32+AA32+AC32+AE32+AG32+AI32+AK32+AM32+AO32)</f>
        <v>0</v>
      </c>
      <c r="H32" s="77"/>
      <c r="I32" s="80"/>
      <c r="J32" s="77"/>
      <c r="K32" s="79"/>
      <c r="L32" s="77"/>
      <c r="M32" s="79"/>
      <c r="N32" s="77"/>
      <c r="O32" s="79"/>
      <c r="P32" s="77"/>
      <c r="Q32" s="80"/>
      <c r="R32" s="77"/>
      <c r="S32" s="80"/>
      <c r="T32" s="82"/>
      <c r="U32" s="79"/>
      <c r="V32" s="77"/>
      <c r="W32" s="79"/>
      <c r="X32" s="77"/>
      <c r="Y32" s="79"/>
      <c r="Z32" s="77"/>
      <c r="AA32" s="80"/>
      <c r="AB32" s="77"/>
      <c r="AC32" s="80"/>
      <c r="AD32" s="77"/>
      <c r="AE32" s="79"/>
      <c r="AF32" s="77"/>
      <c r="AG32" s="80"/>
      <c r="AH32" s="77"/>
      <c r="AI32" s="80"/>
      <c r="AJ32" s="77"/>
      <c r="AK32" s="79"/>
      <c r="AL32" s="77"/>
      <c r="AM32" s="79"/>
      <c r="AN32" s="82"/>
      <c r="AO32" s="79"/>
      <c r="AP32" s="551"/>
      <c r="AQ32" s="552"/>
      <c r="AR32" s="551"/>
      <c r="AS32" s="553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X32" s="2"/>
      <c r="BY32" s="2"/>
      <c r="CG32" s="12"/>
      <c r="CH32" s="12"/>
      <c r="CI32" s="12"/>
      <c r="CJ32" s="12"/>
      <c r="CK32" s="12"/>
      <c r="CL32" s="12"/>
    </row>
    <row r="33" spans="1:90" ht="16.5" customHeight="1" x14ac:dyDescent="0.25">
      <c r="A33" s="554" t="s">
        <v>43</v>
      </c>
      <c r="B33" s="555">
        <f t="shared" ref="B33:H33" si="13">SUM(B31:B32)</f>
        <v>0</v>
      </c>
      <c r="C33" s="556">
        <f t="shared" si="13"/>
        <v>0</v>
      </c>
      <c r="D33" s="555">
        <f t="shared" si="13"/>
        <v>0</v>
      </c>
      <c r="E33" s="557">
        <f t="shared" si="13"/>
        <v>0</v>
      </c>
      <c r="F33" s="557">
        <f t="shared" si="13"/>
        <v>0</v>
      </c>
      <c r="G33" s="557">
        <f t="shared" si="13"/>
        <v>0</v>
      </c>
      <c r="H33" s="526">
        <f t="shared" si="13"/>
        <v>0</v>
      </c>
      <c r="I33" s="558">
        <f t="shared" ref="I33:AO33" si="14">SUM(I31:I32)</f>
        <v>0</v>
      </c>
      <c r="J33" s="526">
        <f t="shared" si="14"/>
        <v>0</v>
      </c>
      <c r="K33" s="558">
        <f t="shared" si="14"/>
        <v>0</v>
      </c>
      <c r="L33" s="526">
        <f t="shared" si="14"/>
        <v>0</v>
      </c>
      <c r="M33" s="558">
        <f t="shared" si="14"/>
        <v>0</v>
      </c>
      <c r="N33" s="526">
        <f t="shared" si="14"/>
        <v>0</v>
      </c>
      <c r="O33" s="558">
        <f t="shared" si="14"/>
        <v>0</v>
      </c>
      <c r="P33" s="526">
        <f t="shared" si="14"/>
        <v>0</v>
      </c>
      <c r="Q33" s="558">
        <f t="shared" si="14"/>
        <v>0</v>
      </c>
      <c r="R33" s="526">
        <f t="shared" si="14"/>
        <v>0</v>
      </c>
      <c r="S33" s="558">
        <f t="shared" si="14"/>
        <v>0</v>
      </c>
      <c r="T33" s="526">
        <f t="shared" si="14"/>
        <v>0</v>
      </c>
      <c r="U33" s="558">
        <f t="shared" si="14"/>
        <v>0</v>
      </c>
      <c r="V33" s="526">
        <f t="shared" si="14"/>
        <v>0</v>
      </c>
      <c r="W33" s="558">
        <f t="shared" si="14"/>
        <v>0</v>
      </c>
      <c r="X33" s="526">
        <f t="shared" si="14"/>
        <v>0</v>
      </c>
      <c r="Y33" s="558">
        <f t="shared" si="14"/>
        <v>0</v>
      </c>
      <c r="Z33" s="526">
        <f t="shared" si="14"/>
        <v>0</v>
      </c>
      <c r="AA33" s="558">
        <f t="shared" si="14"/>
        <v>0</v>
      </c>
      <c r="AB33" s="526">
        <f t="shared" si="14"/>
        <v>0</v>
      </c>
      <c r="AC33" s="558">
        <f t="shared" si="14"/>
        <v>0</v>
      </c>
      <c r="AD33" s="526">
        <f t="shared" si="14"/>
        <v>0</v>
      </c>
      <c r="AE33" s="558">
        <f t="shared" si="14"/>
        <v>0</v>
      </c>
      <c r="AF33" s="526">
        <f t="shared" si="14"/>
        <v>0</v>
      </c>
      <c r="AG33" s="558">
        <f t="shared" si="14"/>
        <v>0</v>
      </c>
      <c r="AH33" s="526">
        <f t="shared" si="14"/>
        <v>0</v>
      </c>
      <c r="AI33" s="558">
        <f t="shared" si="14"/>
        <v>0</v>
      </c>
      <c r="AJ33" s="526">
        <f t="shared" si="14"/>
        <v>0</v>
      </c>
      <c r="AK33" s="558">
        <f t="shared" si="14"/>
        <v>0</v>
      </c>
      <c r="AL33" s="526">
        <f t="shared" si="14"/>
        <v>0</v>
      </c>
      <c r="AM33" s="558">
        <f t="shared" si="14"/>
        <v>0</v>
      </c>
      <c r="AN33" s="526">
        <f t="shared" si="14"/>
        <v>0</v>
      </c>
      <c r="AO33" s="527">
        <f t="shared" si="14"/>
        <v>0</v>
      </c>
      <c r="AP33" s="559"/>
      <c r="AQ33" s="552"/>
      <c r="AR33" s="551"/>
      <c r="AS33" s="553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X33" s="2"/>
      <c r="BY33" s="2"/>
      <c r="CG33" s="12"/>
      <c r="CH33" s="12"/>
      <c r="CI33" s="12"/>
      <c r="CJ33" s="12"/>
      <c r="CK33" s="12"/>
      <c r="CL33" s="12"/>
    </row>
    <row r="34" spans="1:90" ht="27" customHeight="1" x14ac:dyDescent="0.2">
      <c r="A34" s="84" t="s">
        <v>56</v>
      </c>
      <c r="B34" s="14"/>
      <c r="C34" s="85"/>
      <c r="D34" s="14"/>
      <c r="E34" s="14"/>
      <c r="F34" s="14"/>
      <c r="G34" s="14"/>
      <c r="H34" s="14"/>
      <c r="I34" s="14"/>
      <c r="J34" s="14"/>
      <c r="K34" s="14"/>
      <c r="L34" s="14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428"/>
      <c r="AQ34" s="5"/>
      <c r="AR34" s="5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CG34" s="12"/>
      <c r="CH34" s="12"/>
      <c r="CI34" s="12"/>
      <c r="CJ34" s="12"/>
      <c r="CK34" s="12"/>
      <c r="CL34" s="12"/>
    </row>
    <row r="35" spans="1:90" ht="23.25" customHeight="1" x14ac:dyDescent="0.2">
      <c r="A35" s="3027" t="s">
        <v>3</v>
      </c>
      <c r="B35" s="3027" t="s">
        <v>57</v>
      </c>
      <c r="C35" s="3028" t="s">
        <v>58</v>
      </c>
      <c r="D35" s="3029"/>
      <c r="E35" s="3028" t="s">
        <v>51</v>
      </c>
      <c r="F35" s="3030"/>
      <c r="G35" s="3029"/>
      <c r="H35" s="3031" t="s">
        <v>59</v>
      </c>
      <c r="I35" s="3032"/>
      <c r="J35" s="3032"/>
      <c r="K35" s="3032"/>
      <c r="L35" s="3032"/>
      <c r="M35" s="303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CG35" s="12"/>
      <c r="CH35" s="12"/>
      <c r="CI35" s="12"/>
      <c r="CJ35" s="12"/>
      <c r="CK35" s="12"/>
      <c r="CL35" s="12"/>
    </row>
    <row r="36" spans="1:90" ht="62.25" customHeight="1" x14ac:dyDescent="0.2">
      <c r="A36" s="2746"/>
      <c r="B36" s="2746"/>
      <c r="C36" s="453" t="s">
        <v>52</v>
      </c>
      <c r="D36" s="453" t="s">
        <v>53</v>
      </c>
      <c r="E36" s="560" t="s">
        <v>29</v>
      </c>
      <c r="F36" s="561" t="s">
        <v>30</v>
      </c>
      <c r="G36" s="562" t="s">
        <v>31</v>
      </c>
      <c r="H36" s="563" t="s">
        <v>60</v>
      </c>
      <c r="I36" s="564" t="s">
        <v>61</v>
      </c>
      <c r="J36" s="564" t="s">
        <v>62</v>
      </c>
      <c r="K36" s="564" t="s">
        <v>63</v>
      </c>
      <c r="L36" s="564" t="s">
        <v>64</v>
      </c>
      <c r="M36" s="565" t="s">
        <v>65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CG36" s="12"/>
      <c r="CH36" s="12"/>
      <c r="CI36" s="12"/>
      <c r="CJ36" s="12"/>
      <c r="CK36" s="12"/>
      <c r="CL36" s="12"/>
    </row>
    <row r="37" spans="1:90" ht="18.75" customHeight="1" x14ac:dyDescent="0.2">
      <c r="A37" s="566" t="s">
        <v>54</v>
      </c>
      <c r="B37" s="567">
        <f>SUM(C37:D37)</f>
        <v>0</v>
      </c>
      <c r="C37" s="568"/>
      <c r="D37" s="568"/>
      <c r="E37" s="569">
        <f>SUM(F37:G37)</f>
        <v>0</v>
      </c>
      <c r="F37" s="570"/>
      <c r="G37" s="568"/>
      <c r="H37" s="571"/>
      <c r="I37" s="572"/>
      <c r="J37" s="572"/>
      <c r="K37" s="572"/>
      <c r="L37" s="572"/>
      <c r="M37" s="573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CG37" s="12"/>
      <c r="CH37" s="12"/>
      <c r="CI37" s="12"/>
      <c r="CJ37" s="12"/>
      <c r="CK37" s="12"/>
      <c r="CL37" s="12"/>
    </row>
    <row r="38" spans="1:90" ht="18.75" customHeight="1" x14ac:dyDescent="0.2">
      <c r="A38" s="454" t="s">
        <v>55</v>
      </c>
      <c r="B38" s="455">
        <f>SUM(C38:D38)</f>
        <v>0</v>
      </c>
      <c r="C38" s="451"/>
      <c r="D38" s="451"/>
      <c r="E38" s="456">
        <f>SUM(F38:G38)</f>
        <v>0</v>
      </c>
      <c r="F38" s="457"/>
      <c r="G38" s="451"/>
      <c r="H38" s="458"/>
      <c r="I38" s="459"/>
      <c r="J38" s="459"/>
      <c r="K38" s="459"/>
      <c r="L38" s="459"/>
      <c r="M38" s="46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CG38" s="12"/>
      <c r="CH38" s="12"/>
      <c r="CI38" s="12"/>
      <c r="CJ38" s="12"/>
      <c r="CK38" s="12"/>
      <c r="CL38" s="12"/>
    </row>
    <row r="39" spans="1:90" ht="14.25" customHeight="1" x14ac:dyDescent="0.25">
      <c r="A39" s="554" t="s">
        <v>43</v>
      </c>
      <c r="B39" s="555">
        <f t="shared" ref="B39:M39" si="15">SUM(B37:B38)</f>
        <v>0</v>
      </c>
      <c r="C39" s="526">
        <f t="shared" si="15"/>
        <v>0</v>
      </c>
      <c r="D39" s="531">
        <f t="shared" si="15"/>
        <v>0</v>
      </c>
      <c r="E39" s="574">
        <f t="shared" si="15"/>
        <v>0</v>
      </c>
      <c r="F39" s="558">
        <f t="shared" si="15"/>
        <v>0</v>
      </c>
      <c r="G39" s="558">
        <f t="shared" si="15"/>
        <v>0</v>
      </c>
      <c r="H39" s="526">
        <f t="shared" si="15"/>
        <v>0</v>
      </c>
      <c r="I39" s="575">
        <f t="shared" si="15"/>
        <v>0</v>
      </c>
      <c r="J39" s="575">
        <f t="shared" si="15"/>
        <v>0</v>
      </c>
      <c r="K39" s="575">
        <f t="shared" si="15"/>
        <v>0</v>
      </c>
      <c r="L39" s="575">
        <f t="shared" si="15"/>
        <v>0</v>
      </c>
      <c r="M39" s="528">
        <f t="shared" si="15"/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CG39" s="12"/>
      <c r="CH39" s="12"/>
      <c r="CI39" s="12"/>
      <c r="CJ39" s="12"/>
      <c r="CK39" s="12"/>
      <c r="CL39" s="12"/>
    </row>
    <row r="40" spans="1:90" ht="31.35" customHeight="1" x14ac:dyDescent="0.2">
      <c r="A40" s="141" t="s">
        <v>66</v>
      </c>
      <c r="B40" s="14"/>
      <c r="C40" s="14"/>
      <c r="D40" s="8"/>
      <c r="E40" s="8"/>
      <c r="F40" s="8"/>
      <c r="G40" s="8"/>
      <c r="H40" s="8"/>
      <c r="I40" s="8"/>
      <c r="J40" s="8"/>
      <c r="K40" s="8"/>
      <c r="L40" s="142"/>
      <c r="M40" s="5"/>
      <c r="N40" s="5"/>
      <c r="O40" s="5"/>
      <c r="P40" s="5"/>
      <c r="Q40" s="5"/>
      <c r="R40" s="5"/>
      <c r="S40" s="5"/>
      <c r="T40" s="5"/>
      <c r="U40" s="5"/>
      <c r="V40" s="1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6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CG40" s="12"/>
      <c r="CH40" s="12"/>
      <c r="CI40" s="12"/>
      <c r="CJ40" s="12"/>
      <c r="CK40" s="12"/>
      <c r="CL40" s="12"/>
    </row>
    <row r="41" spans="1:90" ht="16.350000000000001" customHeight="1" x14ac:dyDescent="0.2">
      <c r="A41" s="2592" t="s">
        <v>3</v>
      </c>
      <c r="B41" s="2609" t="s">
        <v>4</v>
      </c>
      <c r="C41" s="2609" t="s">
        <v>5</v>
      </c>
      <c r="D41" s="143"/>
      <c r="E41" s="143"/>
      <c r="F41" s="143"/>
      <c r="G41" s="143"/>
      <c r="H41" s="143"/>
      <c r="I41" s="143"/>
      <c r="J41" s="143"/>
      <c r="K41" s="143"/>
      <c r="L41" s="144"/>
      <c r="M41" s="145"/>
      <c r="N41" s="5"/>
      <c r="O41" s="5"/>
      <c r="P41" s="5"/>
      <c r="Q41" s="5"/>
      <c r="R41" s="5"/>
      <c r="S41" s="5"/>
      <c r="T41" s="5"/>
      <c r="U41" s="5"/>
      <c r="V41" s="11"/>
      <c r="W41" s="5"/>
      <c r="X41" s="576"/>
      <c r="Y41" s="577"/>
      <c r="Z41" s="577"/>
      <c r="AA41" s="577"/>
      <c r="AB41" s="577"/>
      <c r="AC41" s="577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6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CG41" s="12"/>
      <c r="CH41" s="12"/>
      <c r="CI41" s="12"/>
      <c r="CJ41" s="12"/>
      <c r="CK41" s="12"/>
      <c r="CL41" s="12"/>
    </row>
    <row r="42" spans="1:90" ht="16.350000000000001" customHeight="1" x14ac:dyDescent="0.2">
      <c r="A42" s="2753"/>
      <c r="B42" s="2746"/>
      <c r="C42" s="2746"/>
      <c r="D42" s="148"/>
      <c r="E42" s="143"/>
      <c r="F42" s="143"/>
      <c r="G42" s="143"/>
      <c r="H42" s="143"/>
      <c r="I42" s="143"/>
      <c r="J42" s="143"/>
      <c r="K42" s="143"/>
      <c r="L42" s="144"/>
      <c r="M42" s="145"/>
      <c r="N42" s="5"/>
      <c r="O42" s="5"/>
      <c r="P42" s="5"/>
      <c r="Q42" s="5"/>
      <c r="R42" s="5"/>
      <c r="S42" s="5"/>
      <c r="T42" s="5"/>
      <c r="U42" s="5"/>
      <c r="V42" s="11"/>
      <c r="W42" s="5"/>
      <c r="X42" s="576"/>
      <c r="Y42" s="577"/>
      <c r="Z42" s="577"/>
      <c r="AA42" s="577"/>
      <c r="AB42" s="577"/>
      <c r="AC42" s="577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CG42" s="12"/>
      <c r="CH42" s="12"/>
      <c r="CI42" s="12"/>
      <c r="CJ42" s="12"/>
      <c r="CK42" s="12"/>
      <c r="CL42" s="12"/>
    </row>
    <row r="43" spans="1:90" ht="16.350000000000001" customHeight="1" x14ac:dyDescent="0.2">
      <c r="A43" s="2609" t="s">
        <v>67</v>
      </c>
      <c r="B43" s="63" t="s">
        <v>47</v>
      </c>
      <c r="C43" s="149"/>
      <c r="D43" s="148"/>
      <c r="E43" s="143"/>
      <c r="F43" s="143"/>
      <c r="G43" s="143"/>
      <c r="H43" s="5"/>
      <c r="I43" s="143"/>
      <c r="J43" s="143"/>
      <c r="K43" s="5"/>
      <c r="L43" s="144"/>
      <c r="M43" s="145"/>
      <c r="N43" s="5"/>
      <c r="O43" s="5"/>
      <c r="P43" s="5"/>
      <c r="Q43" s="5"/>
      <c r="R43" s="5"/>
      <c r="S43" s="5"/>
      <c r="T43" s="5"/>
      <c r="U43" s="5"/>
      <c r="V43" s="11"/>
      <c r="W43" s="5"/>
      <c r="X43" s="576"/>
      <c r="Y43" s="577"/>
      <c r="Z43" s="577"/>
      <c r="AA43" s="577"/>
      <c r="AB43" s="577"/>
      <c r="AC43" s="577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CG43" s="12"/>
      <c r="CH43" s="12"/>
      <c r="CI43" s="12"/>
      <c r="CJ43" s="12"/>
      <c r="CK43" s="12"/>
      <c r="CL43" s="12"/>
    </row>
    <row r="44" spans="1:90" ht="16.350000000000001" customHeight="1" x14ac:dyDescent="0.2">
      <c r="A44" s="2746"/>
      <c r="B44" s="150" t="s">
        <v>68</v>
      </c>
      <c r="C44" s="151"/>
      <c r="D44" s="148"/>
      <c r="E44" s="143"/>
      <c r="F44" s="143"/>
      <c r="G44" s="143"/>
      <c r="H44" s="143"/>
      <c r="I44" s="143"/>
      <c r="J44" s="143"/>
      <c r="K44" s="143"/>
      <c r="L44" s="144"/>
      <c r="M44" s="145"/>
      <c r="N44" s="5"/>
      <c r="O44" s="5"/>
      <c r="P44" s="5"/>
      <c r="Q44" s="5"/>
      <c r="R44" s="5"/>
      <c r="S44" s="5"/>
      <c r="T44" s="5"/>
      <c r="U44" s="5"/>
      <c r="V44" s="11"/>
      <c r="W44" s="5"/>
      <c r="X44" s="576"/>
      <c r="Y44" s="577"/>
      <c r="Z44" s="577"/>
      <c r="AA44" s="577"/>
      <c r="AB44" s="577"/>
      <c r="AC44" s="577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CG44" s="12"/>
      <c r="CH44" s="12"/>
      <c r="CI44" s="12"/>
      <c r="CJ44" s="12"/>
      <c r="CK44" s="12"/>
      <c r="CL44" s="12"/>
    </row>
    <row r="45" spans="1:90" ht="16.350000000000001" customHeight="1" x14ac:dyDescent="0.2">
      <c r="A45" s="2609" t="s">
        <v>69</v>
      </c>
      <c r="B45" s="63" t="s">
        <v>47</v>
      </c>
      <c r="C45" s="149"/>
      <c r="D45" s="148"/>
      <c r="E45" s="143"/>
      <c r="F45" s="143"/>
      <c r="G45" s="143"/>
      <c r="H45" s="143"/>
      <c r="I45" s="143"/>
      <c r="J45" s="143"/>
      <c r="K45" s="143"/>
      <c r="L45" s="144"/>
      <c r="M45" s="145"/>
      <c r="N45" s="5"/>
      <c r="O45" s="5"/>
      <c r="P45" s="5"/>
      <c r="Q45" s="5"/>
      <c r="R45" s="5"/>
      <c r="S45" s="5"/>
      <c r="T45" s="5"/>
      <c r="U45" s="5"/>
      <c r="V45" s="11"/>
      <c r="W45" s="5"/>
      <c r="X45" s="576"/>
      <c r="Y45" s="577"/>
      <c r="Z45" s="577"/>
      <c r="AA45" s="577"/>
      <c r="AB45" s="577"/>
      <c r="AC45" s="577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CG45" s="12"/>
      <c r="CH45" s="12"/>
      <c r="CI45" s="12"/>
      <c r="CJ45" s="12"/>
      <c r="CK45" s="12"/>
      <c r="CL45" s="12"/>
    </row>
    <row r="46" spans="1:90" ht="16.350000000000001" customHeight="1" x14ac:dyDescent="0.2">
      <c r="A46" s="2746"/>
      <c r="B46" s="152" t="s">
        <v>68</v>
      </c>
      <c r="C46" s="106"/>
      <c r="D46" s="153"/>
      <c r="E46" s="143"/>
      <c r="F46" s="143"/>
      <c r="G46" s="143"/>
      <c r="H46" s="143"/>
      <c r="I46" s="143"/>
      <c r="J46" s="143"/>
      <c r="K46" s="143"/>
      <c r="L46" s="144"/>
      <c r="M46" s="145"/>
      <c r="N46" s="5"/>
      <c r="O46" s="5"/>
      <c r="P46" s="5"/>
      <c r="Q46" s="5"/>
      <c r="R46" s="5"/>
      <c r="S46" s="5"/>
      <c r="T46" s="5"/>
      <c r="U46" s="5"/>
      <c r="V46" s="11"/>
      <c r="W46" s="5"/>
      <c r="X46" s="576"/>
      <c r="Y46" s="577"/>
      <c r="Z46" s="577"/>
      <c r="AA46" s="577"/>
      <c r="AB46" s="577"/>
      <c r="AC46" s="577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CG46" s="12"/>
      <c r="CH46" s="12"/>
      <c r="CI46" s="12"/>
      <c r="CJ46" s="12"/>
      <c r="CK46" s="12"/>
      <c r="CL46" s="12"/>
    </row>
    <row r="47" spans="1:90" ht="31.35" customHeight="1" x14ac:dyDescent="0.2">
      <c r="A47" s="84" t="s">
        <v>70</v>
      </c>
      <c r="B47" s="154"/>
      <c r="C47" s="154"/>
      <c r="D47" s="155"/>
      <c r="E47" s="155"/>
      <c r="F47" s="155"/>
      <c r="G47" s="155"/>
      <c r="H47" s="155"/>
      <c r="I47" s="155"/>
      <c r="J47" s="155"/>
      <c r="K47" s="155"/>
      <c r="L47" s="156"/>
      <c r="M47" s="157"/>
      <c r="N47" s="158"/>
      <c r="O47" s="159"/>
      <c r="P47" s="159"/>
      <c r="Q47" s="159"/>
      <c r="R47" s="159"/>
      <c r="S47" s="159"/>
      <c r="T47" s="159"/>
      <c r="U47" s="159"/>
      <c r="V47" s="160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1"/>
      <c r="AO47" s="162"/>
      <c r="AP47" s="162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CG47" s="12"/>
      <c r="CH47" s="12"/>
      <c r="CI47" s="12"/>
      <c r="CJ47" s="12"/>
      <c r="CK47" s="12"/>
      <c r="CL47" s="12"/>
    </row>
    <row r="48" spans="1:90" ht="16.350000000000001" customHeight="1" x14ac:dyDescent="0.2">
      <c r="A48" s="2625" t="s">
        <v>71</v>
      </c>
      <c r="B48" s="2626"/>
      <c r="C48" s="2631" t="s">
        <v>5</v>
      </c>
      <c r="D48" s="2632"/>
      <c r="E48" s="2633"/>
      <c r="F48" s="2685" t="s">
        <v>72</v>
      </c>
      <c r="G48" s="2602"/>
      <c r="H48" s="2602"/>
      <c r="I48" s="2602"/>
      <c r="J48" s="2602"/>
      <c r="K48" s="2602"/>
      <c r="L48" s="2602"/>
      <c r="M48" s="2602"/>
      <c r="N48" s="2602"/>
      <c r="O48" s="2602"/>
      <c r="P48" s="2602"/>
      <c r="Q48" s="2602"/>
      <c r="R48" s="2602"/>
      <c r="S48" s="2602"/>
      <c r="T48" s="2602"/>
      <c r="U48" s="2602"/>
      <c r="V48" s="2602"/>
      <c r="W48" s="2602"/>
      <c r="X48" s="2602"/>
      <c r="Y48" s="2602"/>
      <c r="Z48" s="2602"/>
      <c r="AA48" s="2602"/>
      <c r="AB48" s="2602"/>
      <c r="AC48" s="2602"/>
      <c r="AD48" s="2602"/>
      <c r="AE48" s="2602"/>
      <c r="AF48" s="2602"/>
      <c r="AG48" s="2602"/>
      <c r="AH48" s="2602"/>
      <c r="AI48" s="2602"/>
      <c r="AJ48" s="2602"/>
      <c r="AK48" s="2602"/>
      <c r="AL48" s="2602"/>
      <c r="AM48" s="3038"/>
      <c r="AN48" s="2597" t="s">
        <v>7</v>
      </c>
      <c r="AO48" s="163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CG48" s="12"/>
      <c r="CH48" s="12"/>
      <c r="CI48" s="12"/>
      <c r="CJ48" s="12"/>
      <c r="CK48" s="12"/>
      <c r="CL48" s="12"/>
    </row>
    <row r="49" spans="1:90" ht="16.350000000000001" customHeight="1" x14ac:dyDescent="0.2">
      <c r="A49" s="2627"/>
      <c r="B49" s="2628"/>
      <c r="C49" s="3036"/>
      <c r="D49" s="2635"/>
      <c r="E49" s="3037"/>
      <c r="F49" s="2685" t="s">
        <v>12</v>
      </c>
      <c r="G49" s="3039"/>
      <c r="H49" s="2602" t="s">
        <v>13</v>
      </c>
      <c r="I49" s="3039"/>
      <c r="J49" s="3040" t="s">
        <v>14</v>
      </c>
      <c r="K49" s="3041"/>
      <c r="L49" s="2685" t="s">
        <v>15</v>
      </c>
      <c r="M49" s="3039"/>
      <c r="N49" s="2685" t="s">
        <v>16</v>
      </c>
      <c r="O49" s="3039"/>
      <c r="P49" s="3042" t="s">
        <v>17</v>
      </c>
      <c r="Q49" s="3043"/>
      <c r="R49" s="3042" t="s">
        <v>18</v>
      </c>
      <c r="S49" s="3043"/>
      <c r="T49" s="3042" t="s">
        <v>19</v>
      </c>
      <c r="U49" s="3043"/>
      <c r="V49" s="3042" t="s">
        <v>20</v>
      </c>
      <c r="W49" s="3043"/>
      <c r="X49" s="3042" t="s">
        <v>21</v>
      </c>
      <c r="Y49" s="3043"/>
      <c r="Z49" s="3042" t="s">
        <v>22</v>
      </c>
      <c r="AA49" s="3043"/>
      <c r="AB49" s="3042" t="s">
        <v>23</v>
      </c>
      <c r="AC49" s="3043"/>
      <c r="AD49" s="3042" t="s">
        <v>24</v>
      </c>
      <c r="AE49" s="3043"/>
      <c r="AF49" s="3042" t="s">
        <v>25</v>
      </c>
      <c r="AG49" s="3043"/>
      <c r="AH49" s="3042" t="s">
        <v>26</v>
      </c>
      <c r="AI49" s="3043"/>
      <c r="AJ49" s="3042" t="s">
        <v>27</v>
      </c>
      <c r="AK49" s="3043"/>
      <c r="AL49" s="2622" t="s">
        <v>28</v>
      </c>
      <c r="AM49" s="3044"/>
      <c r="AN49" s="2604"/>
      <c r="AO49" s="163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CG49" s="12"/>
      <c r="CH49" s="12"/>
      <c r="CI49" s="12"/>
      <c r="CJ49" s="12"/>
      <c r="CK49" s="12"/>
      <c r="CL49" s="12"/>
    </row>
    <row r="50" spans="1:90" ht="16.350000000000001" customHeight="1" x14ac:dyDescent="0.2">
      <c r="A50" s="3034"/>
      <c r="B50" s="3035"/>
      <c r="C50" s="164" t="s">
        <v>29</v>
      </c>
      <c r="D50" s="165" t="s">
        <v>30</v>
      </c>
      <c r="E50" s="430" t="s">
        <v>31</v>
      </c>
      <c r="F50" s="578" t="s">
        <v>30</v>
      </c>
      <c r="G50" s="579" t="s">
        <v>31</v>
      </c>
      <c r="H50" s="578" t="s">
        <v>30</v>
      </c>
      <c r="I50" s="579" t="s">
        <v>31</v>
      </c>
      <c r="J50" s="578" t="s">
        <v>30</v>
      </c>
      <c r="K50" s="579" t="s">
        <v>31</v>
      </c>
      <c r="L50" s="578" t="s">
        <v>30</v>
      </c>
      <c r="M50" s="579" t="s">
        <v>31</v>
      </c>
      <c r="N50" s="578" t="s">
        <v>30</v>
      </c>
      <c r="O50" s="579" t="s">
        <v>31</v>
      </c>
      <c r="P50" s="578" t="s">
        <v>30</v>
      </c>
      <c r="Q50" s="579" t="s">
        <v>31</v>
      </c>
      <c r="R50" s="578" t="s">
        <v>30</v>
      </c>
      <c r="S50" s="579" t="s">
        <v>31</v>
      </c>
      <c r="T50" s="578" t="s">
        <v>30</v>
      </c>
      <c r="U50" s="579" t="s">
        <v>31</v>
      </c>
      <c r="V50" s="578" t="s">
        <v>30</v>
      </c>
      <c r="W50" s="579" t="s">
        <v>31</v>
      </c>
      <c r="X50" s="578" t="s">
        <v>30</v>
      </c>
      <c r="Y50" s="579" t="s">
        <v>31</v>
      </c>
      <c r="Z50" s="578" t="s">
        <v>30</v>
      </c>
      <c r="AA50" s="579" t="s">
        <v>31</v>
      </c>
      <c r="AB50" s="578" t="s">
        <v>30</v>
      </c>
      <c r="AC50" s="579" t="s">
        <v>31</v>
      </c>
      <c r="AD50" s="578" t="s">
        <v>30</v>
      </c>
      <c r="AE50" s="579" t="s">
        <v>31</v>
      </c>
      <c r="AF50" s="578" t="s">
        <v>30</v>
      </c>
      <c r="AG50" s="579" t="s">
        <v>31</v>
      </c>
      <c r="AH50" s="578" t="s">
        <v>30</v>
      </c>
      <c r="AI50" s="579" t="s">
        <v>31</v>
      </c>
      <c r="AJ50" s="578" t="s">
        <v>30</v>
      </c>
      <c r="AK50" s="579" t="s">
        <v>31</v>
      </c>
      <c r="AL50" s="580" t="s">
        <v>30</v>
      </c>
      <c r="AM50" s="581" t="s">
        <v>31</v>
      </c>
      <c r="AN50" s="3026"/>
      <c r="AO50" s="170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CG50" s="12"/>
      <c r="CH50" s="12"/>
      <c r="CI50" s="12"/>
      <c r="CJ50" s="12"/>
      <c r="CK50" s="12"/>
      <c r="CL50" s="12"/>
    </row>
    <row r="51" spans="1:90" ht="20.25" customHeight="1" x14ac:dyDescent="0.2">
      <c r="A51" s="417" t="s">
        <v>73</v>
      </c>
      <c r="B51" s="172" t="s">
        <v>74</v>
      </c>
      <c r="C51" s="582">
        <f>SUM(D51+E51)</f>
        <v>0</v>
      </c>
      <c r="D51" s="583">
        <f>SUM(F51+H51+J51+L51+N51+P51+R51+T51+V51+X51+Z51+AB51+AD51+AF51+AH51+AJ51+AL51)</f>
        <v>0</v>
      </c>
      <c r="E51" s="584">
        <f>SUM(G51+I51+K51+M51+O51+Q51+S51+U51+W51+Y51+AA51+AC51+AE51+AG51+AI51+AK51+AM51)</f>
        <v>0</v>
      </c>
      <c r="F51" s="585"/>
      <c r="G51" s="586"/>
      <c r="H51" s="585"/>
      <c r="I51" s="586"/>
      <c r="J51" s="585"/>
      <c r="K51" s="586"/>
      <c r="L51" s="585"/>
      <c r="M51" s="586"/>
      <c r="N51" s="585"/>
      <c r="O51" s="586"/>
      <c r="P51" s="587"/>
      <c r="Q51" s="586"/>
      <c r="R51" s="587"/>
      <c r="S51" s="586"/>
      <c r="T51" s="587"/>
      <c r="U51" s="586"/>
      <c r="V51" s="587"/>
      <c r="W51" s="586"/>
      <c r="X51" s="587"/>
      <c r="Y51" s="586"/>
      <c r="Z51" s="587"/>
      <c r="AA51" s="586"/>
      <c r="AB51" s="587"/>
      <c r="AC51" s="586"/>
      <c r="AD51" s="587"/>
      <c r="AE51" s="586"/>
      <c r="AF51" s="587"/>
      <c r="AG51" s="586"/>
      <c r="AH51" s="587"/>
      <c r="AI51" s="586"/>
      <c r="AJ51" s="587"/>
      <c r="AK51" s="586"/>
      <c r="AL51" s="179"/>
      <c r="AM51" s="588"/>
      <c r="AN51" s="589"/>
      <c r="AO51" s="182" t="str">
        <f>CA51&amp;CB51</f>
        <v/>
      </c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17"/>
      <c r="BB51" s="17"/>
      <c r="CA51" s="30" t="str">
        <f>IF(CG51=1,"* El número de Beneficiarios NO DEBE ser mayor que el total. ","")</f>
        <v/>
      </c>
      <c r="CB51" s="31" t="str">
        <f>IF(CH51=1,"* No olvide digitar la columna Beneficiarios. ","")</f>
        <v/>
      </c>
      <c r="CC51" s="30"/>
      <c r="CD51" s="30"/>
      <c r="CE51" s="30"/>
      <c r="CF51" s="30"/>
      <c r="CG51" s="32">
        <f>IF(C51&lt;AN51,1,0)</f>
        <v>0</v>
      </c>
      <c r="CH51" s="32">
        <f>IF(AND(C51&lt;&gt;0,AN51=""),1,0)</f>
        <v>0</v>
      </c>
      <c r="CI51" s="12"/>
      <c r="CJ51" s="12"/>
      <c r="CK51" s="12"/>
      <c r="CL51" s="12"/>
    </row>
    <row r="52" spans="1:90" ht="20.25" customHeight="1" x14ac:dyDescent="0.2">
      <c r="A52" s="590" t="s">
        <v>75</v>
      </c>
      <c r="B52" s="591" t="s">
        <v>74</v>
      </c>
      <c r="C52" s="463">
        <f>SUM(D52+E52)</f>
        <v>0</v>
      </c>
      <c r="D52" s="464">
        <f>SUM(F52+H52+J52+L52+N52+P52+R52+T52+V52+X52+Z52+AB52+AD52+AF52+AH52+AJ52+AL52)</f>
        <v>0</v>
      </c>
      <c r="E52" s="411">
        <f>SUM(G52+I52+K52+M52+O52+Q52+S52+U52+W52+Y52+AA52+AC52+AE52+AG52+AI52+AK52+AM52)</f>
        <v>0</v>
      </c>
      <c r="F52" s="458"/>
      <c r="G52" s="460"/>
      <c r="H52" s="458"/>
      <c r="I52" s="460"/>
      <c r="J52" s="458"/>
      <c r="K52" s="460"/>
      <c r="L52" s="458"/>
      <c r="M52" s="460"/>
      <c r="N52" s="458"/>
      <c r="O52" s="460"/>
      <c r="P52" s="452"/>
      <c r="Q52" s="460"/>
      <c r="R52" s="452"/>
      <c r="S52" s="460"/>
      <c r="T52" s="452"/>
      <c r="U52" s="460"/>
      <c r="V52" s="452"/>
      <c r="W52" s="460"/>
      <c r="X52" s="452"/>
      <c r="Y52" s="460"/>
      <c r="Z52" s="452"/>
      <c r="AA52" s="460"/>
      <c r="AB52" s="452"/>
      <c r="AC52" s="460"/>
      <c r="AD52" s="452"/>
      <c r="AE52" s="460"/>
      <c r="AF52" s="452"/>
      <c r="AG52" s="460"/>
      <c r="AH52" s="452"/>
      <c r="AI52" s="460"/>
      <c r="AJ52" s="452"/>
      <c r="AK52" s="460"/>
      <c r="AL52" s="188"/>
      <c r="AM52" s="465"/>
      <c r="AN52" s="431"/>
      <c r="AO52" s="182" t="str">
        <f>CA52&amp;CB52</f>
        <v/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17"/>
      <c r="BB52" s="17"/>
      <c r="CA52" s="30" t="str">
        <f>IF(CG52=1,"* El número de Beneficiarios NO DEBE ser mayor que el total. ","")</f>
        <v/>
      </c>
      <c r="CB52" s="31" t="str">
        <f>IF(CH52=1,"* No olvide digitar la columna Beneficiarios. ","")</f>
        <v/>
      </c>
      <c r="CC52" s="30"/>
      <c r="CD52" s="30"/>
      <c r="CE52" s="30"/>
      <c r="CF52" s="30"/>
      <c r="CG52" s="32">
        <f>IF(C52&lt;AN52,1,0)</f>
        <v>0</v>
      </c>
      <c r="CH52" s="32">
        <f>IF(AND(C52&lt;&gt;0,AN52=""),1,0)</f>
        <v>0</v>
      </c>
      <c r="CI52" s="12"/>
      <c r="CJ52" s="12"/>
      <c r="CK52" s="12"/>
      <c r="CL52" s="12"/>
    </row>
    <row r="53" spans="1:90" ht="31.35" customHeight="1" x14ac:dyDescent="0.2">
      <c r="A53" s="2643" t="s">
        <v>76</v>
      </c>
      <c r="B53" s="2643"/>
      <c r="C53" s="2643"/>
      <c r="D53" s="2643"/>
      <c r="E53" s="2643"/>
      <c r="F53" s="2643"/>
      <c r="G53" s="2643"/>
      <c r="H53" s="2643"/>
      <c r="I53" s="2643"/>
      <c r="J53" s="2643"/>
      <c r="K53" s="2643"/>
      <c r="L53" s="2643"/>
      <c r="M53" s="2643"/>
      <c r="N53" s="191"/>
      <c r="O53" s="161"/>
      <c r="P53" s="161"/>
      <c r="Q53" s="161"/>
      <c r="R53" s="161"/>
      <c r="S53" s="161"/>
      <c r="T53" s="161"/>
      <c r="U53" s="161"/>
      <c r="V53" s="192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70"/>
      <c r="AP53" s="162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CG53" s="12"/>
      <c r="CH53" s="12"/>
      <c r="CI53" s="12"/>
      <c r="CJ53" s="12"/>
      <c r="CK53" s="12"/>
      <c r="CL53" s="12"/>
    </row>
    <row r="54" spans="1:90" ht="16.350000000000001" customHeight="1" x14ac:dyDescent="0.2">
      <c r="A54" s="2625" t="s">
        <v>3</v>
      </c>
      <c r="B54" s="2626"/>
      <c r="C54" s="2632" t="s">
        <v>5</v>
      </c>
      <c r="D54" s="2632"/>
      <c r="E54" s="2633"/>
      <c r="F54" s="3040" t="s">
        <v>72</v>
      </c>
      <c r="G54" s="2644"/>
      <c r="H54" s="2644"/>
      <c r="I54" s="2644"/>
      <c r="J54" s="2644"/>
      <c r="K54" s="2644"/>
      <c r="L54" s="2644"/>
      <c r="M54" s="2644"/>
      <c r="N54" s="2644"/>
      <c r="O54" s="2644"/>
      <c r="P54" s="2644"/>
      <c r="Q54" s="2644"/>
      <c r="R54" s="2644"/>
      <c r="S54" s="2644"/>
      <c r="T54" s="2644"/>
      <c r="U54" s="2644"/>
      <c r="V54" s="2644"/>
      <c r="W54" s="2644"/>
      <c r="X54" s="2644"/>
      <c r="Y54" s="2644"/>
      <c r="Z54" s="2644"/>
      <c r="AA54" s="2644"/>
      <c r="AB54" s="2644"/>
      <c r="AC54" s="2644"/>
      <c r="AD54" s="2644"/>
      <c r="AE54" s="2644"/>
      <c r="AF54" s="2644"/>
      <c r="AG54" s="2644"/>
      <c r="AH54" s="2644"/>
      <c r="AI54" s="2644"/>
      <c r="AJ54" s="2644"/>
      <c r="AK54" s="2644"/>
      <c r="AL54" s="2644"/>
      <c r="AM54" s="3045"/>
      <c r="AN54" s="2597" t="s">
        <v>7</v>
      </c>
      <c r="AO54" s="170"/>
      <c r="AP54" s="592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CG54" s="12"/>
      <c r="CH54" s="12"/>
      <c r="CI54" s="12"/>
      <c r="CJ54" s="12"/>
      <c r="CK54" s="12"/>
      <c r="CL54" s="12"/>
    </row>
    <row r="55" spans="1:90" ht="16.350000000000001" customHeight="1" x14ac:dyDescent="0.2">
      <c r="A55" s="2627"/>
      <c r="B55" s="2628"/>
      <c r="C55" s="2635"/>
      <c r="D55" s="2635"/>
      <c r="E55" s="3037"/>
      <c r="F55" s="3046" t="s">
        <v>12</v>
      </c>
      <c r="G55" s="3046"/>
      <c r="H55" s="2690" t="s">
        <v>13</v>
      </c>
      <c r="I55" s="2691"/>
      <c r="J55" s="3047" t="s">
        <v>14</v>
      </c>
      <c r="K55" s="3048"/>
      <c r="L55" s="2690" t="s">
        <v>15</v>
      </c>
      <c r="M55" s="2691"/>
      <c r="N55" s="2690" t="s">
        <v>16</v>
      </c>
      <c r="O55" s="2691"/>
      <c r="P55" s="2688" t="s">
        <v>17</v>
      </c>
      <c r="Q55" s="2689"/>
      <c r="R55" s="2688" t="s">
        <v>18</v>
      </c>
      <c r="S55" s="2689"/>
      <c r="T55" s="2688" t="s">
        <v>19</v>
      </c>
      <c r="U55" s="2689"/>
      <c r="V55" s="2688" t="s">
        <v>20</v>
      </c>
      <c r="W55" s="2689"/>
      <c r="X55" s="2688" t="s">
        <v>21</v>
      </c>
      <c r="Y55" s="2689"/>
      <c r="Z55" s="2688" t="s">
        <v>22</v>
      </c>
      <c r="AA55" s="2689"/>
      <c r="AB55" s="2688" t="s">
        <v>23</v>
      </c>
      <c r="AC55" s="2689"/>
      <c r="AD55" s="2688" t="s">
        <v>24</v>
      </c>
      <c r="AE55" s="2689"/>
      <c r="AF55" s="2688" t="s">
        <v>25</v>
      </c>
      <c r="AG55" s="2689"/>
      <c r="AH55" s="2688" t="s">
        <v>26</v>
      </c>
      <c r="AI55" s="2689"/>
      <c r="AJ55" s="2688" t="s">
        <v>27</v>
      </c>
      <c r="AK55" s="2689"/>
      <c r="AL55" s="2688" t="s">
        <v>28</v>
      </c>
      <c r="AM55" s="2692"/>
      <c r="AN55" s="2604"/>
      <c r="AO55" s="170"/>
      <c r="AP55" s="592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CG55" s="12"/>
      <c r="CH55" s="12"/>
      <c r="CI55" s="12"/>
      <c r="CJ55" s="12"/>
      <c r="CK55" s="12"/>
      <c r="CL55" s="12"/>
    </row>
    <row r="56" spans="1:90" ht="16.350000000000001" customHeight="1" x14ac:dyDescent="0.2">
      <c r="A56" s="3034"/>
      <c r="B56" s="3035"/>
      <c r="C56" s="466" t="s">
        <v>29</v>
      </c>
      <c r="D56" s="467" t="s">
        <v>30</v>
      </c>
      <c r="E56" s="197" t="s">
        <v>31</v>
      </c>
      <c r="F56" s="18" t="s">
        <v>30</v>
      </c>
      <c r="G56" s="413" t="s">
        <v>31</v>
      </c>
      <c r="H56" s="18" t="s">
        <v>30</v>
      </c>
      <c r="I56" s="413" t="s">
        <v>31</v>
      </c>
      <c r="J56" s="18" t="s">
        <v>30</v>
      </c>
      <c r="K56" s="413" t="s">
        <v>31</v>
      </c>
      <c r="L56" s="18" t="s">
        <v>30</v>
      </c>
      <c r="M56" s="413" t="s">
        <v>31</v>
      </c>
      <c r="N56" s="18" t="s">
        <v>30</v>
      </c>
      <c r="O56" s="413" t="s">
        <v>31</v>
      </c>
      <c r="P56" s="18" t="s">
        <v>30</v>
      </c>
      <c r="Q56" s="413" t="s">
        <v>31</v>
      </c>
      <c r="R56" s="18" t="s">
        <v>30</v>
      </c>
      <c r="S56" s="413" t="s">
        <v>31</v>
      </c>
      <c r="T56" s="18" t="s">
        <v>30</v>
      </c>
      <c r="U56" s="413" t="s">
        <v>31</v>
      </c>
      <c r="V56" s="18" t="s">
        <v>30</v>
      </c>
      <c r="W56" s="413" t="s">
        <v>31</v>
      </c>
      <c r="X56" s="18" t="s">
        <v>30</v>
      </c>
      <c r="Y56" s="413" t="s">
        <v>31</v>
      </c>
      <c r="Z56" s="18" t="s">
        <v>30</v>
      </c>
      <c r="AA56" s="413" t="s">
        <v>31</v>
      </c>
      <c r="AB56" s="18" t="s">
        <v>30</v>
      </c>
      <c r="AC56" s="413" t="s">
        <v>31</v>
      </c>
      <c r="AD56" s="18" t="s">
        <v>30</v>
      </c>
      <c r="AE56" s="413" t="s">
        <v>31</v>
      </c>
      <c r="AF56" s="18" t="s">
        <v>30</v>
      </c>
      <c r="AG56" s="413" t="s">
        <v>31</v>
      </c>
      <c r="AH56" s="18" t="s">
        <v>30</v>
      </c>
      <c r="AI56" s="413" t="s">
        <v>31</v>
      </c>
      <c r="AJ56" s="18" t="s">
        <v>30</v>
      </c>
      <c r="AK56" s="413" t="s">
        <v>31</v>
      </c>
      <c r="AL56" s="396" t="s">
        <v>30</v>
      </c>
      <c r="AM56" s="200" t="s">
        <v>31</v>
      </c>
      <c r="AN56" s="3026"/>
      <c r="AO56" s="170"/>
      <c r="AP56" s="592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CG56" s="12"/>
      <c r="CH56" s="12"/>
      <c r="CI56" s="12"/>
      <c r="CJ56" s="12"/>
      <c r="CK56" s="12"/>
      <c r="CL56" s="12"/>
    </row>
    <row r="57" spans="1:90" ht="16.350000000000001" customHeight="1" x14ac:dyDescent="0.2">
      <c r="A57" s="2649" t="s">
        <v>77</v>
      </c>
      <c r="B57" s="468" t="s">
        <v>33</v>
      </c>
      <c r="C57" s="594">
        <f t="shared" ref="C57:C78" si="16">SUM(D57+E57)</f>
        <v>0</v>
      </c>
      <c r="D57" s="595">
        <f t="shared" ref="D57:E62" si="17">SUM(H57+J57+L57+N57+P57+R57+T57+V57+X57+Z57+AB57+AD57+AF57+AH57+AJ57+AL57)</f>
        <v>0</v>
      </c>
      <c r="E57" s="470">
        <f t="shared" si="17"/>
        <v>0</v>
      </c>
      <c r="F57" s="596"/>
      <c r="G57" s="471"/>
      <c r="H57" s="571"/>
      <c r="I57" s="473"/>
      <c r="J57" s="571"/>
      <c r="K57" s="573"/>
      <c r="L57" s="571"/>
      <c r="M57" s="573"/>
      <c r="N57" s="571"/>
      <c r="O57" s="573"/>
      <c r="P57" s="474"/>
      <c r="Q57" s="573"/>
      <c r="R57" s="474"/>
      <c r="S57" s="573"/>
      <c r="T57" s="474"/>
      <c r="U57" s="573"/>
      <c r="V57" s="474"/>
      <c r="W57" s="573"/>
      <c r="X57" s="474"/>
      <c r="Y57" s="573"/>
      <c r="Z57" s="474"/>
      <c r="AA57" s="573"/>
      <c r="AB57" s="474"/>
      <c r="AC57" s="573"/>
      <c r="AD57" s="474"/>
      <c r="AE57" s="573"/>
      <c r="AF57" s="474"/>
      <c r="AG57" s="573"/>
      <c r="AH57" s="474"/>
      <c r="AI57" s="573"/>
      <c r="AJ57" s="474"/>
      <c r="AK57" s="573"/>
      <c r="AL57" s="474"/>
      <c r="AM57" s="597"/>
      <c r="AN57" s="475"/>
      <c r="AO57" s="182" t="str">
        <f t="shared" ref="AO57:AO78" si="18">CA57&amp;CB57</f>
        <v/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17"/>
      <c r="BB57" s="17"/>
      <c r="CA57" s="30" t="str">
        <f t="shared" ref="CA57:CA78" si="19">IF(CG57=1,"* El número de Beneficiarios NO DEBE ser mayor que el total. ","")</f>
        <v/>
      </c>
      <c r="CB57" s="31" t="str">
        <f t="shared" ref="CB57:CB78" si="20">IF(CH57=1,"* No olvide digitar la columna Beneficiarios. ","")</f>
        <v/>
      </c>
      <c r="CG57" s="32">
        <f t="shared" ref="CG57:CG78" si="21">IF(C57&lt;AN57,1,0)</f>
        <v>0</v>
      </c>
      <c r="CH57" s="32">
        <f t="shared" ref="CH57:CH78" si="22">IF(AND(C57&lt;&gt;0,AN57=""),1,0)</f>
        <v>0</v>
      </c>
      <c r="CI57" s="12"/>
      <c r="CJ57" s="12"/>
      <c r="CK57" s="12"/>
      <c r="CL57" s="12"/>
    </row>
    <row r="58" spans="1:90" ht="16.350000000000001" customHeight="1" x14ac:dyDescent="0.2">
      <c r="A58" s="2650"/>
      <c r="B58" s="418" t="s">
        <v>47</v>
      </c>
      <c r="C58" s="34">
        <f t="shared" si="16"/>
        <v>0</v>
      </c>
      <c r="D58" s="35">
        <f t="shared" si="17"/>
        <v>0</v>
      </c>
      <c r="E58" s="36">
        <f t="shared" si="17"/>
        <v>0</v>
      </c>
      <c r="F58" s="214"/>
      <c r="G58" s="215"/>
      <c r="H58" s="37"/>
      <c r="I58" s="38"/>
      <c r="J58" s="37"/>
      <c r="K58" s="39"/>
      <c r="L58" s="37"/>
      <c r="M58" s="39"/>
      <c r="N58" s="37"/>
      <c r="O58" s="39"/>
      <c r="P58" s="40"/>
      <c r="Q58" s="39"/>
      <c r="R58" s="40"/>
      <c r="S58" s="39"/>
      <c r="T58" s="40"/>
      <c r="U58" s="39"/>
      <c r="V58" s="40"/>
      <c r="W58" s="39"/>
      <c r="X58" s="40"/>
      <c r="Y58" s="39"/>
      <c r="Z58" s="40"/>
      <c r="AA58" s="39"/>
      <c r="AB58" s="40"/>
      <c r="AC58" s="39"/>
      <c r="AD58" s="40"/>
      <c r="AE58" s="39"/>
      <c r="AF58" s="40"/>
      <c r="AG58" s="39"/>
      <c r="AH58" s="40"/>
      <c r="AI58" s="39"/>
      <c r="AJ58" s="40"/>
      <c r="AK58" s="39"/>
      <c r="AL58" s="40"/>
      <c r="AM58" s="41"/>
      <c r="AN58" s="216"/>
      <c r="AO58" s="182" t="str">
        <f t="shared" si="18"/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7"/>
      <c r="BB58" s="17"/>
      <c r="CA58" s="30" t="str">
        <f t="shared" si="19"/>
        <v/>
      </c>
      <c r="CB58" s="31" t="str">
        <f t="shared" si="20"/>
        <v/>
      </c>
      <c r="CG58" s="32">
        <f t="shared" si="21"/>
        <v>0</v>
      </c>
      <c r="CH58" s="32">
        <f t="shared" si="22"/>
        <v>0</v>
      </c>
      <c r="CI58" s="12"/>
      <c r="CJ58" s="12"/>
      <c r="CK58" s="12"/>
      <c r="CL58" s="12"/>
    </row>
    <row r="59" spans="1:90" ht="16.350000000000001" customHeight="1" x14ac:dyDescent="0.2">
      <c r="A59" s="2650"/>
      <c r="B59" s="418" t="s">
        <v>34</v>
      </c>
      <c r="C59" s="34">
        <f t="shared" si="16"/>
        <v>0</v>
      </c>
      <c r="D59" s="35">
        <f t="shared" si="17"/>
        <v>0</v>
      </c>
      <c r="E59" s="36">
        <f t="shared" si="17"/>
        <v>0</v>
      </c>
      <c r="F59" s="214"/>
      <c r="G59" s="215"/>
      <c r="H59" s="37"/>
      <c r="I59" s="38"/>
      <c r="J59" s="37"/>
      <c r="K59" s="39"/>
      <c r="L59" s="37"/>
      <c r="M59" s="39"/>
      <c r="N59" s="37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  <c r="AA59" s="39"/>
      <c r="AB59" s="40"/>
      <c r="AC59" s="39"/>
      <c r="AD59" s="40"/>
      <c r="AE59" s="39"/>
      <c r="AF59" s="40"/>
      <c r="AG59" s="39"/>
      <c r="AH59" s="40"/>
      <c r="AI59" s="39"/>
      <c r="AJ59" s="40"/>
      <c r="AK59" s="39"/>
      <c r="AL59" s="40"/>
      <c r="AM59" s="41"/>
      <c r="AN59" s="216"/>
      <c r="AO59" s="182" t="str">
        <f t="shared" si="18"/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7"/>
      <c r="BB59" s="17"/>
      <c r="CA59" s="30" t="str">
        <f t="shared" si="19"/>
        <v/>
      </c>
      <c r="CB59" s="31" t="str">
        <f t="shared" si="20"/>
        <v/>
      </c>
      <c r="CG59" s="32">
        <f t="shared" si="21"/>
        <v>0</v>
      </c>
      <c r="CH59" s="32">
        <f t="shared" si="22"/>
        <v>0</v>
      </c>
      <c r="CI59" s="12"/>
      <c r="CJ59" s="12"/>
      <c r="CK59" s="12"/>
      <c r="CL59" s="12"/>
    </row>
    <row r="60" spans="1:90" ht="16.350000000000001" customHeight="1" x14ac:dyDescent="0.2">
      <c r="A60" s="2650"/>
      <c r="B60" s="418" t="s">
        <v>78</v>
      </c>
      <c r="C60" s="34">
        <f t="shared" si="16"/>
        <v>0</v>
      </c>
      <c r="D60" s="35">
        <f t="shared" si="17"/>
        <v>0</v>
      </c>
      <c r="E60" s="36">
        <f t="shared" si="17"/>
        <v>0</v>
      </c>
      <c r="F60" s="214"/>
      <c r="G60" s="215"/>
      <c r="H60" s="37"/>
      <c r="I60" s="38"/>
      <c r="J60" s="37"/>
      <c r="K60" s="39"/>
      <c r="L60" s="37"/>
      <c r="M60" s="39"/>
      <c r="N60" s="37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39"/>
      <c r="Z60" s="40"/>
      <c r="AA60" s="39"/>
      <c r="AB60" s="40"/>
      <c r="AC60" s="39"/>
      <c r="AD60" s="40"/>
      <c r="AE60" s="39"/>
      <c r="AF60" s="40"/>
      <c r="AG60" s="39"/>
      <c r="AH60" s="40"/>
      <c r="AI60" s="39"/>
      <c r="AJ60" s="40"/>
      <c r="AK60" s="39"/>
      <c r="AL60" s="40"/>
      <c r="AM60" s="41"/>
      <c r="AN60" s="216"/>
      <c r="AO60" s="182" t="str">
        <f t="shared" si="18"/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7"/>
      <c r="BB60" s="17"/>
      <c r="CA60" s="30" t="str">
        <f t="shared" si="19"/>
        <v/>
      </c>
      <c r="CB60" s="31" t="str">
        <f t="shared" si="20"/>
        <v/>
      </c>
      <c r="CG60" s="32">
        <f t="shared" si="21"/>
        <v>0</v>
      </c>
      <c r="CH60" s="32">
        <f t="shared" si="22"/>
        <v>0</v>
      </c>
      <c r="CI60" s="12"/>
      <c r="CJ60" s="12"/>
      <c r="CK60" s="12"/>
      <c r="CL60" s="12"/>
    </row>
    <row r="61" spans="1:90" ht="16.350000000000001" customHeight="1" x14ac:dyDescent="0.2">
      <c r="A61" s="2650"/>
      <c r="B61" s="418" t="s">
        <v>37</v>
      </c>
      <c r="C61" s="34">
        <f t="shared" si="16"/>
        <v>0</v>
      </c>
      <c r="D61" s="35">
        <f t="shared" si="17"/>
        <v>0</v>
      </c>
      <c r="E61" s="36">
        <f t="shared" si="17"/>
        <v>0</v>
      </c>
      <c r="F61" s="214"/>
      <c r="G61" s="215"/>
      <c r="H61" s="37"/>
      <c r="I61" s="38"/>
      <c r="J61" s="37"/>
      <c r="K61" s="39"/>
      <c r="L61" s="37"/>
      <c r="M61" s="39"/>
      <c r="N61" s="37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39"/>
      <c r="Z61" s="40"/>
      <c r="AA61" s="39"/>
      <c r="AB61" s="40"/>
      <c r="AC61" s="39"/>
      <c r="AD61" s="40"/>
      <c r="AE61" s="39"/>
      <c r="AF61" s="40"/>
      <c r="AG61" s="39"/>
      <c r="AH61" s="40"/>
      <c r="AI61" s="39"/>
      <c r="AJ61" s="40"/>
      <c r="AK61" s="39"/>
      <c r="AL61" s="40"/>
      <c r="AM61" s="41"/>
      <c r="AN61" s="216"/>
      <c r="AO61" s="182" t="str">
        <f t="shared" si="18"/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7"/>
      <c r="BB61" s="17"/>
      <c r="CA61" s="30" t="str">
        <f t="shared" si="19"/>
        <v/>
      </c>
      <c r="CB61" s="31" t="str">
        <f t="shared" si="20"/>
        <v/>
      </c>
      <c r="CG61" s="32">
        <f t="shared" si="21"/>
        <v>0</v>
      </c>
      <c r="CH61" s="32">
        <f t="shared" si="22"/>
        <v>0</v>
      </c>
      <c r="CI61" s="12"/>
      <c r="CJ61" s="12"/>
      <c r="CK61" s="12"/>
      <c r="CL61" s="12"/>
    </row>
    <row r="62" spans="1:90" ht="16.350000000000001" customHeight="1" x14ac:dyDescent="0.2">
      <c r="A62" s="2770"/>
      <c r="B62" s="419" t="s">
        <v>38</v>
      </c>
      <c r="C62" s="218">
        <f t="shared" si="16"/>
        <v>0</v>
      </c>
      <c r="D62" s="50">
        <f t="shared" si="17"/>
        <v>0</v>
      </c>
      <c r="E62" s="219">
        <f t="shared" si="17"/>
        <v>0</v>
      </c>
      <c r="F62" s="220"/>
      <c r="G62" s="221"/>
      <c r="H62" s="77"/>
      <c r="I62" s="80"/>
      <c r="J62" s="77"/>
      <c r="K62" s="79"/>
      <c r="L62" s="77"/>
      <c r="M62" s="79"/>
      <c r="N62" s="77"/>
      <c r="O62" s="79"/>
      <c r="P62" s="82"/>
      <c r="Q62" s="79"/>
      <c r="R62" s="82"/>
      <c r="S62" s="79"/>
      <c r="T62" s="82"/>
      <c r="U62" s="79"/>
      <c r="V62" s="82"/>
      <c r="W62" s="79"/>
      <c r="X62" s="82"/>
      <c r="Y62" s="79"/>
      <c r="Z62" s="82"/>
      <c r="AA62" s="79"/>
      <c r="AB62" s="82"/>
      <c r="AC62" s="79"/>
      <c r="AD62" s="82"/>
      <c r="AE62" s="79"/>
      <c r="AF62" s="82"/>
      <c r="AG62" s="79"/>
      <c r="AH62" s="82"/>
      <c r="AI62" s="79"/>
      <c r="AJ62" s="82"/>
      <c r="AK62" s="79"/>
      <c r="AL62" s="82"/>
      <c r="AM62" s="83"/>
      <c r="AN62" s="222"/>
      <c r="AO62" s="182" t="str">
        <f t="shared" si="18"/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7"/>
      <c r="BB62" s="17"/>
      <c r="CA62" s="30" t="str">
        <f t="shared" si="19"/>
        <v/>
      </c>
      <c r="CB62" s="31" t="str">
        <f t="shared" si="20"/>
        <v/>
      </c>
      <c r="CG62" s="32">
        <f t="shared" si="21"/>
        <v>0</v>
      </c>
      <c r="CH62" s="32">
        <f t="shared" si="22"/>
        <v>0</v>
      </c>
      <c r="CI62" s="12"/>
      <c r="CJ62" s="12"/>
      <c r="CK62" s="12"/>
      <c r="CL62" s="12"/>
    </row>
    <row r="63" spans="1:90" ht="16.350000000000001" customHeight="1" x14ac:dyDescent="0.2">
      <c r="A63" s="2649" t="s">
        <v>79</v>
      </c>
      <c r="B63" s="468" t="s">
        <v>34</v>
      </c>
      <c r="C63" s="594">
        <f t="shared" si="16"/>
        <v>0</v>
      </c>
      <c r="D63" s="595">
        <f t="shared" ref="D63:E68" si="23">SUM(J63+L63+N63)</f>
        <v>0</v>
      </c>
      <c r="E63" s="470">
        <f t="shared" si="23"/>
        <v>0</v>
      </c>
      <c r="F63" s="596"/>
      <c r="G63" s="471"/>
      <c r="H63" s="596"/>
      <c r="I63" s="471"/>
      <c r="J63" s="571"/>
      <c r="K63" s="573"/>
      <c r="L63" s="571"/>
      <c r="M63" s="573"/>
      <c r="N63" s="571"/>
      <c r="O63" s="573"/>
      <c r="P63" s="476"/>
      <c r="Q63" s="598"/>
      <c r="R63" s="476"/>
      <c r="S63" s="598"/>
      <c r="T63" s="476"/>
      <c r="U63" s="598"/>
      <c r="V63" s="476"/>
      <c r="W63" s="598"/>
      <c r="X63" s="476"/>
      <c r="Y63" s="598"/>
      <c r="Z63" s="476"/>
      <c r="AA63" s="598"/>
      <c r="AB63" s="476"/>
      <c r="AC63" s="598"/>
      <c r="AD63" s="476"/>
      <c r="AE63" s="598"/>
      <c r="AF63" s="476"/>
      <c r="AG63" s="598"/>
      <c r="AH63" s="476"/>
      <c r="AI63" s="598"/>
      <c r="AJ63" s="596"/>
      <c r="AK63" s="598"/>
      <c r="AL63" s="476"/>
      <c r="AM63" s="599"/>
      <c r="AN63" s="475"/>
      <c r="AO63" s="182" t="str">
        <f t="shared" si="18"/>
        <v/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7"/>
      <c r="BB63" s="17"/>
      <c r="CA63" s="30" t="str">
        <f t="shared" si="19"/>
        <v/>
      </c>
      <c r="CB63" s="31" t="str">
        <f t="shared" si="20"/>
        <v/>
      </c>
      <c r="CG63" s="32">
        <f t="shared" si="21"/>
        <v>0</v>
      </c>
      <c r="CH63" s="32">
        <f t="shared" si="22"/>
        <v>0</v>
      </c>
      <c r="CI63" s="12"/>
      <c r="CJ63" s="12"/>
      <c r="CK63" s="12"/>
      <c r="CL63" s="12"/>
    </row>
    <row r="64" spans="1:90" ht="16.350000000000001" customHeight="1" x14ac:dyDescent="0.2">
      <c r="A64" s="2770"/>
      <c r="B64" s="419" t="s">
        <v>37</v>
      </c>
      <c r="C64" s="218">
        <f t="shared" si="16"/>
        <v>0</v>
      </c>
      <c r="D64" s="50">
        <f t="shared" si="23"/>
        <v>0</v>
      </c>
      <c r="E64" s="219">
        <f t="shared" si="23"/>
        <v>0</v>
      </c>
      <c r="F64" s="220"/>
      <c r="G64" s="221"/>
      <c r="H64" s="220"/>
      <c r="I64" s="221"/>
      <c r="J64" s="77"/>
      <c r="K64" s="79"/>
      <c r="L64" s="77"/>
      <c r="M64" s="79"/>
      <c r="N64" s="77"/>
      <c r="O64" s="79"/>
      <c r="P64" s="230"/>
      <c r="Q64" s="231"/>
      <c r="R64" s="230"/>
      <c r="S64" s="231"/>
      <c r="T64" s="230"/>
      <c r="U64" s="231"/>
      <c r="V64" s="230"/>
      <c r="W64" s="231"/>
      <c r="X64" s="230"/>
      <c r="Y64" s="231"/>
      <c r="Z64" s="230"/>
      <c r="AA64" s="231"/>
      <c r="AB64" s="230"/>
      <c r="AC64" s="231"/>
      <c r="AD64" s="230"/>
      <c r="AE64" s="231"/>
      <c r="AF64" s="230"/>
      <c r="AG64" s="231"/>
      <c r="AH64" s="230"/>
      <c r="AI64" s="231"/>
      <c r="AJ64" s="220"/>
      <c r="AK64" s="231"/>
      <c r="AL64" s="230"/>
      <c r="AM64" s="232"/>
      <c r="AN64" s="222"/>
      <c r="AO64" s="182" t="str">
        <f t="shared" si="18"/>
        <v/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17"/>
      <c r="BB64" s="17"/>
      <c r="CA64" s="30" t="str">
        <f t="shared" si="19"/>
        <v/>
      </c>
      <c r="CB64" s="31" t="str">
        <f t="shared" si="20"/>
        <v/>
      </c>
      <c r="CG64" s="32">
        <f t="shared" si="21"/>
        <v>0</v>
      </c>
      <c r="CH64" s="32">
        <f t="shared" si="22"/>
        <v>0</v>
      </c>
      <c r="CI64" s="12"/>
      <c r="CJ64" s="12"/>
      <c r="CK64" s="12"/>
      <c r="CL64" s="12"/>
    </row>
    <row r="65" spans="1:90" ht="16.350000000000001" customHeight="1" x14ac:dyDescent="0.2">
      <c r="A65" s="2649" t="s">
        <v>80</v>
      </c>
      <c r="B65" s="468" t="s">
        <v>33</v>
      </c>
      <c r="C65" s="594">
        <f t="shared" si="16"/>
        <v>0</v>
      </c>
      <c r="D65" s="595">
        <f t="shared" si="23"/>
        <v>0</v>
      </c>
      <c r="E65" s="470">
        <f t="shared" si="23"/>
        <v>0</v>
      </c>
      <c r="F65" s="596"/>
      <c r="G65" s="471"/>
      <c r="H65" s="596"/>
      <c r="I65" s="471"/>
      <c r="J65" s="571"/>
      <c r="K65" s="573"/>
      <c r="L65" s="571"/>
      <c r="M65" s="573"/>
      <c r="N65" s="571"/>
      <c r="O65" s="573"/>
      <c r="P65" s="476"/>
      <c r="Q65" s="598"/>
      <c r="R65" s="476"/>
      <c r="S65" s="598"/>
      <c r="T65" s="476"/>
      <c r="U65" s="598"/>
      <c r="V65" s="476"/>
      <c r="W65" s="598"/>
      <c r="X65" s="476"/>
      <c r="Y65" s="598"/>
      <c r="Z65" s="476"/>
      <c r="AA65" s="598"/>
      <c r="AB65" s="476"/>
      <c r="AC65" s="598"/>
      <c r="AD65" s="476"/>
      <c r="AE65" s="598"/>
      <c r="AF65" s="476"/>
      <c r="AG65" s="598"/>
      <c r="AH65" s="476"/>
      <c r="AI65" s="598"/>
      <c r="AJ65" s="596"/>
      <c r="AK65" s="598"/>
      <c r="AL65" s="476"/>
      <c r="AM65" s="599"/>
      <c r="AN65" s="475"/>
      <c r="AO65" s="182" t="str">
        <f t="shared" si="18"/>
        <v/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17"/>
      <c r="BB65" s="17"/>
      <c r="CA65" s="30" t="str">
        <f t="shared" si="19"/>
        <v/>
      </c>
      <c r="CB65" s="31" t="str">
        <f t="shared" si="20"/>
        <v/>
      </c>
      <c r="CG65" s="32">
        <f t="shared" si="21"/>
        <v>0</v>
      </c>
      <c r="CH65" s="32">
        <f t="shared" si="22"/>
        <v>0</v>
      </c>
      <c r="CI65" s="12"/>
      <c r="CJ65" s="12"/>
      <c r="CK65" s="12"/>
      <c r="CL65" s="12"/>
    </row>
    <row r="66" spans="1:90" ht="16.350000000000001" customHeight="1" x14ac:dyDescent="0.2">
      <c r="A66" s="2650"/>
      <c r="B66" s="418" t="s">
        <v>47</v>
      </c>
      <c r="C66" s="34">
        <f t="shared" si="16"/>
        <v>0</v>
      </c>
      <c r="D66" s="35">
        <f t="shared" si="23"/>
        <v>0</v>
      </c>
      <c r="E66" s="36">
        <f t="shared" si="23"/>
        <v>0</v>
      </c>
      <c r="F66" s="214"/>
      <c r="G66" s="215"/>
      <c r="H66" s="214"/>
      <c r="I66" s="215"/>
      <c r="J66" s="37"/>
      <c r="K66" s="39"/>
      <c r="L66" s="37"/>
      <c r="M66" s="39"/>
      <c r="N66" s="37"/>
      <c r="O66" s="39"/>
      <c r="P66" s="233"/>
      <c r="Q66" s="234"/>
      <c r="R66" s="233"/>
      <c r="S66" s="234"/>
      <c r="T66" s="233"/>
      <c r="U66" s="234"/>
      <c r="V66" s="233"/>
      <c r="W66" s="234"/>
      <c r="X66" s="233"/>
      <c r="Y66" s="234"/>
      <c r="Z66" s="233"/>
      <c r="AA66" s="234"/>
      <c r="AB66" s="233"/>
      <c r="AC66" s="234"/>
      <c r="AD66" s="233"/>
      <c r="AE66" s="234"/>
      <c r="AF66" s="233"/>
      <c r="AG66" s="234"/>
      <c r="AH66" s="233"/>
      <c r="AI66" s="234"/>
      <c r="AJ66" s="214"/>
      <c r="AK66" s="234"/>
      <c r="AL66" s="233"/>
      <c r="AM66" s="235"/>
      <c r="AN66" s="216"/>
      <c r="AO66" s="182" t="str">
        <f t="shared" si="18"/>
        <v/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17"/>
      <c r="BB66" s="17"/>
      <c r="CA66" s="30" t="str">
        <f t="shared" si="19"/>
        <v/>
      </c>
      <c r="CB66" s="31" t="str">
        <f t="shared" si="20"/>
        <v/>
      </c>
      <c r="CG66" s="32">
        <f t="shared" si="21"/>
        <v>0</v>
      </c>
      <c r="CH66" s="32">
        <f t="shared" si="22"/>
        <v>0</v>
      </c>
      <c r="CI66" s="12"/>
      <c r="CJ66" s="12"/>
      <c r="CK66" s="12"/>
      <c r="CL66" s="12"/>
    </row>
    <row r="67" spans="1:90" ht="16.350000000000001" customHeight="1" x14ac:dyDescent="0.2">
      <c r="A67" s="2650"/>
      <c r="B67" s="418" t="s">
        <v>34</v>
      </c>
      <c r="C67" s="34">
        <f t="shared" si="16"/>
        <v>0</v>
      </c>
      <c r="D67" s="35">
        <f t="shared" si="23"/>
        <v>0</v>
      </c>
      <c r="E67" s="36">
        <f t="shared" si="23"/>
        <v>0</v>
      </c>
      <c r="F67" s="214"/>
      <c r="G67" s="215"/>
      <c r="H67" s="214"/>
      <c r="I67" s="215"/>
      <c r="J67" s="37"/>
      <c r="K67" s="39"/>
      <c r="L67" s="37"/>
      <c r="M67" s="39"/>
      <c r="N67" s="37"/>
      <c r="O67" s="39"/>
      <c r="P67" s="233"/>
      <c r="Q67" s="234"/>
      <c r="R67" s="233"/>
      <c r="S67" s="234"/>
      <c r="T67" s="233"/>
      <c r="U67" s="234"/>
      <c r="V67" s="233"/>
      <c r="W67" s="234"/>
      <c r="X67" s="233"/>
      <c r="Y67" s="234"/>
      <c r="Z67" s="233"/>
      <c r="AA67" s="234"/>
      <c r="AB67" s="233"/>
      <c r="AC67" s="234"/>
      <c r="AD67" s="233"/>
      <c r="AE67" s="234"/>
      <c r="AF67" s="233"/>
      <c r="AG67" s="234"/>
      <c r="AH67" s="233"/>
      <c r="AI67" s="234"/>
      <c r="AJ67" s="214"/>
      <c r="AK67" s="234"/>
      <c r="AL67" s="233"/>
      <c r="AM67" s="235"/>
      <c r="AN67" s="216"/>
      <c r="AO67" s="182" t="str">
        <f t="shared" si="18"/>
        <v/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17"/>
      <c r="BB67" s="17"/>
      <c r="CA67" s="30" t="str">
        <f t="shared" si="19"/>
        <v/>
      </c>
      <c r="CB67" s="31" t="str">
        <f t="shared" si="20"/>
        <v/>
      </c>
      <c r="CG67" s="32">
        <f t="shared" si="21"/>
        <v>0</v>
      </c>
      <c r="CH67" s="32">
        <f t="shared" si="22"/>
        <v>0</v>
      </c>
      <c r="CI67" s="12"/>
      <c r="CJ67" s="12"/>
      <c r="CK67" s="12"/>
      <c r="CL67" s="12"/>
    </row>
    <row r="68" spans="1:90" ht="16.350000000000001" customHeight="1" x14ac:dyDescent="0.2">
      <c r="A68" s="2770"/>
      <c r="B68" s="419" t="s">
        <v>37</v>
      </c>
      <c r="C68" s="218">
        <f t="shared" si="16"/>
        <v>0</v>
      </c>
      <c r="D68" s="50">
        <f t="shared" si="23"/>
        <v>0</v>
      </c>
      <c r="E68" s="219">
        <f t="shared" si="23"/>
        <v>0</v>
      </c>
      <c r="F68" s="220"/>
      <c r="G68" s="221"/>
      <c r="H68" s="220"/>
      <c r="I68" s="221"/>
      <c r="J68" s="77"/>
      <c r="K68" s="79"/>
      <c r="L68" s="77"/>
      <c r="M68" s="79"/>
      <c r="N68" s="77"/>
      <c r="O68" s="79"/>
      <c r="P68" s="230"/>
      <c r="Q68" s="231"/>
      <c r="R68" s="230"/>
      <c r="S68" s="231"/>
      <c r="T68" s="230"/>
      <c r="U68" s="231"/>
      <c r="V68" s="230"/>
      <c r="W68" s="231"/>
      <c r="X68" s="230"/>
      <c r="Y68" s="231"/>
      <c r="Z68" s="230"/>
      <c r="AA68" s="231"/>
      <c r="AB68" s="230"/>
      <c r="AC68" s="231"/>
      <c r="AD68" s="230"/>
      <c r="AE68" s="231"/>
      <c r="AF68" s="230"/>
      <c r="AG68" s="231"/>
      <c r="AH68" s="230"/>
      <c r="AI68" s="231"/>
      <c r="AJ68" s="220"/>
      <c r="AK68" s="231"/>
      <c r="AL68" s="230"/>
      <c r="AM68" s="232"/>
      <c r="AN68" s="222"/>
      <c r="AO68" s="182" t="str">
        <f t="shared" si="18"/>
        <v/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17"/>
      <c r="BB68" s="17"/>
      <c r="CA68" s="30" t="str">
        <f t="shared" si="19"/>
        <v/>
      </c>
      <c r="CB68" s="31" t="str">
        <f t="shared" si="20"/>
        <v/>
      </c>
      <c r="CG68" s="32">
        <f t="shared" si="21"/>
        <v>0</v>
      </c>
      <c r="CH68" s="32">
        <f t="shared" si="22"/>
        <v>0</v>
      </c>
      <c r="CI68" s="12"/>
      <c r="CJ68" s="12"/>
      <c r="CK68" s="12"/>
      <c r="CL68" s="12"/>
    </row>
    <row r="69" spans="1:90" ht="16.350000000000001" customHeight="1" x14ac:dyDescent="0.2">
      <c r="A69" s="2649" t="s">
        <v>81</v>
      </c>
      <c r="B69" s="468" t="s">
        <v>33</v>
      </c>
      <c r="C69" s="594">
        <f t="shared" si="16"/>
        <v>0</v>
      </c>
      <c r="D69" s="595">
        <f t="shared" ref="D69:D78" si="24">SUM(J69+L69+N69+P69+R69+T69+V69+X69+Z69+AB69+AD69+AF69+AH69+AJ69+AL69)</f>
        <v>0</v>
      </c>
      <c r="E69" s="470">
        <f t="shared" ref="E69:E78" si="25">SUM(K69+M69+O69+Q69+S69+U69+W69+Y69+AA69+AC69+AE69+AG69+AI69+AK69+AM69)</f>
        <v>0</v>
      </c>
      <c r="F69" s="596"/>
      <c r="G69" s="471"/>
      <c r="H69" s="596"/>
      <c r="I69" s="598"/>
      <c r="J69" s="571"/>
      <c r="K69" s="573"/>
      <c r="L69" s="571"/>
      <c r="M69" s="573"/>
      <c r="N69" s="571"/>
      <c r="O69" s="573"/>
      <c r="P69" s="571"/>
      <c r="Q69" s="573"/>
      <c r="R69" s="571"/>
      <c r="S69" s="573"/>
      <c r="T69" s="571"/>
      <c r="U69" s="573"/>
      <c r="V69" s="571"/>
      <c r="W69" s="573"/>
      <c r="X69" s="571"/>
      <c r="Y69" s="573"/>
      <c r="Z69" s="571"/>
      <c r="AA69" s="573"/>
      <c r="AB69" s="571"/>
      <c r="AC69" s="573"/>
      <c r="AD69" s="571"/>
      <c r="AE69" s="573"/>
      <c r="AF69" s="571"/>
      <c r="AG69" s="573"/>
      <c r="AH69" s="571"/>
      <c r="AI69" s="573"/>
      <c r="AJ69" s="571"/>
      <c r="AK69" s="573"/>
      <c r="AL69" s="571"/>
      <c r="AM69" s="597"/>
      <c r="AN69" s="475"/>
      <c r="AO69" s="182" t="str">
        <f t="shared" si="18"/>
        <v/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17"/>
      <c r="BB69" s="17"/>
      <c r="CA69" s="30" t="str">
        <f t="shared" si="19"/>
        <v/>
      </c>
      <c r="CB69" s="31" t="str">
        <f t="shared" si="20"/>
        <v/>
      </c>
      <c r="CG69" s="32">
        <f t="shared" si="21"/>
        <v>0</v>
      </c>
      <c r="CH69" s="32">
        <f t="shared" si="22"/>
        <v>0</v>
      </c>
      <c r="CI69" s="12"/>
      <c r="CJ69" s="12"/>
      <c r="CK69" s="12"/>
      <c r="CL69" s="12"/>
    </row>
    <row r="70" spans="1:90" ht="16.350000000000001" customHeight="1" x14ac:dyDescent="0.2">
      <c r="A70" s="2770"/>
      <c r="B70" s="418" t="s">
        <v>47</v>
      </c>
      <c r="C70" s="42">
        <f t="shared" si="16"/>
        <v>0</v>
      </c>
      <c r="D70" s="43">
        <f t="shared" si="24"/>
        <v>0</v>
      </c>
      <c r="E70" s="219">
        <f t="shared" si="25"/>
        <v>0</v>
      </c>
      <c r="F70" s="220"/>
      <c r="G70" s="221"/>
      <c r="H70" s="220"/>
      <c r="I70" s="231"/>
      <c r="J70" s="77"/>
      <c r="K70" s="79"/>
      <c r="L70" s="77"/>
      <c r="M70" s="79"/>
      <c r="N70" s="77"/>
      <c r="O70" s="79"/>
      <c r="P70" s="77"/>
      <c r="Q70" s="79"/>
      <c r="R70" s="77"/>
      <c r="S70" s="79"/>
      <c r="T70" s="77"/>
      <c r="U70" s="79"/>
      <c r="V70" s="77"/>
      <c r="W70" s="79"/>
      <c r="X70" s="77"/>
      <c r="Y70" s="79"/>
      <c r="Z70" s="77"/>
      <c r="AA70" s="79"/>
      <c r="AB70" s="77"/>
      <c r="AC70" s="79"/>
      <c r="AD70" s="77"/>
      <c r="AE70" s="79"/>
      <c r="AF70" s="77"/>
      <c r="AG70" s="79"/>
      <c r="AH70" s="77"/>
      <c r="AI70" s="79"/>
      <c r="AJ70" s="77"/>
      <c r="AK70" s="79"/>
      <c r="AL70" s="77"/>
      <c r="AM70" s="83"/>
      <c r="AN70" s="222"/>
      <c r="AO70" s="182" t="str">
        <f t="shared" si="18"/>
        <v/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17"/>
      <c r="BB70" s="17"/>
      <c r="CA70" s="30" t="str">
        <f t="shared" si="19"/>
        <v/>
      </c>
      <c r="CB70" s="31" t="str">
        <f t="shared" si="20"/>
        <v/>
      </c>
      <c r="CG70" s="32">
        <f t="shared" si="21"/>
        <v>0</v>
      </c>
      <c r="CH70" s="32">
        <f t="shared" si="22"/>
        <v>0</v>
      </c>
      <c r="CI70" s="12"/>
      <c r="CJ70" s="12"/>
      <c r="CK70" s="12"/>
      <c r="CL70" s="12"/>
    </row>
    <row r="71" spans="1:90" ht="16.350000000000001" customHeight="1" x14ac:dyDescent="0.2">
      <c r="A71" s="2649" t="s">
        <v>82</v>
      </c>
      <c r="B71" s="468" t="s">
        <v>33</v>
      </c>
      <c r="C71" s="594">
        <f t="shared" si="16"/>
        <v>0</v>
      </c>
      <c r="D71" s="595">
        <f t="shared" si="24"/>
        <v>0</v>
      </c>
      <c r="E71" s="470">
        <f t="shared" si="25"/>
        <v>0</v>
      </c>
      <c r="F71" s="596"/>
      <c r="G71" s="471"/>
      <c r="H71" s="596"/>
      <c r="I71" s="471"/>
      <c r="J71" s="571"/>
      <c r="K71" s="573"/>
      <c r="L71" s="571"/>
      <c r="M71" s="573"/>
      <c r="N71" s="571"/>
      <c r="O71" s="573"/>
      <c r="P71" s="571"/>
      <c r="Q71" s="573"/>
      <c r="R71" s="571"/>
      <c r="S71" s="573"/>
      <c r="T71" s="571"/>
      <c r="U71" s="573"/>
      <c r="V71" s="571"/>
      <c r="W71" s="573"/>
      <c r="X71" s="571"/>
      <c r="Y71" s="573"/>
      <c r="Z71" s="571"/>
      <c r="AA71" s="573"/>
      <c r="AB71" s="571"/>
      <c r="AC71" s="573"/>
      <c r="AD71" s="571"/>
      <c r="AE71" s="573"/>
      <c r="AF71" s="571"/>
      <c r="AG71" s="573"/>
      <c r="AH71" s="571"/>
      <c r="AI71" s="573"/>
      <c r="AJ71" s="571"/>
      <c r="AK71" s="573"/>
      <c r="AL71" s="571"/>
      <c r="AM71" s="597"/>
      <c r="AN71" s="475"/>
      <c r="AO71" s="182" t="str">
        <f t="shared" si="18"/>
        <v/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17"/>
      <c r="BB71" s="17"/>
      <c r="CA71" s="30" t="str">
        <f t="shared" si="19"/>
        <v/>
      </c>
      <c r="CB71" s="31" t="str">
        <f t="shared" si="20"/>
        <v/>
      </c>
      <c r="CG71" s="32">
        <f t="shared" si="21"/>
        <v>0</v>
      </c>
      <c r="CH71" s="32">
        <f t="shared" si="22"/>
        <v>0</v>
      </c>
      <c r="CI71" s="12"/>
      <c r="CJ71" s="12"/>
      <c r="CK71" s="12"/>
      <c r="CL71" s="12"/>
    </row>
    <row r="72" spans="1:90" ht="16.350000000000001" customHeight="1" x14ac:dyDescent="0.2">
      <c r="A72" s="2770"/>
      <c r="B72" s="419" t="s">
        <v>47</v>
      </c>
      <c r="C72" s="218">
        <f t="shared" si="16"/>
        <v>0</v>
      </c>
      <c r="D72" s="50">
        <f t="shared" si="24"/>
        <v>0</v>
      </c>
      <c r="E72" s="219">
        <f t="shared" si="25"/>
        <v>0</v>
      </c>
      <c r="F72" s="220"/>
      <c r="G72" s="221"/>
      <c r="H72" s="220"/>
      <c r="I72" s="221"/>
      <c r="J72" s="77"/>
      <c r="K72" s="79"/>
      <c r="L72" s="77"/>
      <c r="M72" s="79"/>
      <c r="N72" s="77"/>
      <c r="O72" s="79"/>
      <c r="P72" s="77"/>
      <c r="Q72" s="79"/>
      <c r="R72" s="77"/>
      <c r="S72" s="79"/>
      <c r="T72" s="77"/>
      <c r="U72" s="79"/>
      <c r="V72" s="77"/>
      <c r="W72" s="79"/>
      <c r="X72" s="77"/>
      <c r="Y72" s="79"/>
      <c r="Z72" s="77"/>
      <c r="AA72" s="79"/>
      <c r="AB72" s="77"/>
      <c r="AC72" s="79"/>
      <c r="AD72" s="77"/>
      <c r="AE72" s="79"/>
      <c r="AF72" s="77"/>
      <c r="AG72" s="79"/>
      <c r="AH72" s="77"/>
      <c r="AI72" s="79"/>
      <c r="AJ72" s="77"/>
      <c r="AK72" s="79"/>
      <c r="AL72" s="77"/>
      <c r="AM72" s="83"/>
      <c r="AN72" s="222"/>
      <c r="AO72" s="182" t="str">
        <f t="shared" si="18"/>
        <v/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17"/>
      <c r="BB72" s="17"/>
      <c r="CA72" s="30" t="str">
        <f t="shared" si="19"/>
        <v/>
      </c>
      <c r="CB72" s="31" t="str">
        <f t="shared" si="20"/>
        <v/>
      </c>
      <c r="CG72" s="32">
        <f t="shared" si="21"/>
        <v>0</v>
      </c>
      <c r="CH72" s="32">
        <f t="shared" si="22"/>
        <v>0</v>
      </c>
      <c r="CI72" s="12"/>
      <c r="CJ72" s="12"/>
      <c r="CK72" s="12"/>
      <c r="CL72" s="12"/>
    </row>
    <row r="73" spans="1:90" ht="16.350000000000001" customHeight="1" x14ac:dyDescent="0.2">
      <c r="A73" s="2649" t="s">
        <v>83</v>
      </c>
      <c r="B73" s="468" t="s">
        <v>33</v>
      </c>
      <c r="C73" s="594">
        <f t="shared" si="16"/>
        <v>0</v>
      </c>
      <c r="D73" s="595">
        <f t="shared" si="24"/>
        <v>0</v>
      </c>
      <c r="E73" s="470">
        <f t="shared" si="25"/>
        <v>0</v>
      </c>
      <c r="F73" s="596"/>
      <c r="G73" s="471"/>
      <c r="H73" s="596"/>
      <c r="I73" s="471"/>
      <c r="J73" s="571"/>
      <c r="K73" s="573"/>
      <c r="L73" s="571"/>
      <c r="M73" s="573"/>
      <c r="N73" s="571"/>
      <c r="O73" s="573"/>
      <c r="P73" s="571"/>
      <c r="Q73" s="573"/>
      <c r="R73" s="571"/>
      <c r="S73" s="573"/>
      <c r="T73" s="571"/>
      <c r="U73" s="573"/>
      <c r="V73" s="571"/>
      <c r="W73" s="573"/>
      <c r="X73" s="571"/>
      <c r="Y73" s="573"/>
      <c r="Z73" s="571"/>
      <c r="AA73" s="573"/>
      <c r="AB73" s="571"/>
      <c r="AC73" s="573"/>
      <c r="AD73" s="571"/>
      <c r="AE73" s="573"/>
      <c r="AF73" s="571"/>
      <c r="AG73" s="573"/>
      <c r="AH73" s="571"/>
      <c r="AI73" s="573"/>
      <c r="AJ73" s="571"/>
      <c r="AK73" s="573"/>
      <c r="AL73" s="571"/>
      <c r="AM73" s="597"/>
      <c r="AN73" s="475"/>
      <c r="AO73" s="182" t="str">
        <f t="shared" si="18"/>
        <v/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17"/>
      <c r="BB73" s="17"/>
      <c r="CA73" s="30" t="str">
        <f t="shared" si="19"/>
        <v/>
      </c>
      <c r="CB73" s="31" t="str">
        <f t="shared" si="20"/>
        <v/>
      </c>
      <c r="CG73" s="32">
        <f t="shared" si="21"/>
        <v>0</v>
      </c>
      <c r="CH73" s="32">
        <f t="shared" si="22"/>
        <v>0</v>
      </c>
      <c r="CI73" s="12"/>
      <c r="CJ73" s="12"/>
      <c r="CK73" s="12"/>
      <c r="CL73" s="12"/>
    </row>
    <row r="74" spans="1:90" ht="16.350000000000001" customHeight="1" x14ac:dyDescent="0.2">
      <c r="A74" s="2650"/>
      <c r="B74" s="418" t="s">
        <v>47</v>
      </c>
      <c r="C74" s="34">
        <f t="shared" si="16"/>
        <v>0</v>
      </c>
      <c r="D74" s="35">
        <f t="shared" si="24"/>
        <v>0</v>
      </c>
      <c r="E74" s="36">
        <f t="shared" si="25"/>
        <v>0</v>
      </c>
      <c r="F74" s="214"/>
      <c r="G74" s="215"/>
      <c r="H74" s="214"/>
      <c r="I74" s="215"/>
      <c r="J74" s="37"/>
      <c r="K74" s="39"/>
      <c r="L74" s="37"/>
      <c r="M74" s="39"/>
      <c r="N74" s="37"/>
      <c r="O74" s="39"/>
      <c r="P74" s="37"/>
      <c r="Q74" s="39"/>
      <c r="R74" s="37"/>
      <c r="S74" s="39"/>
      <c r="T74" s="37"/>
      <c r="U74" s="39"/>
      <c r="V74" s="37"/>
      <c r="W74" s="39"/>
      <c r="X74" s="37"/>
      <c r="Y74" s="39"/>
      <c r="Z74" s="37"/>
      <c r="AA74" s="39"/>
      <c r="AB74" s="37"/>
      <c r="AC74" s="39"/>
      <c r="AD74" s="37"/>
      <c r="AE74" s="39"/>
      <c r="AF74" s="37"/>
      <c r="AG74" s="39"/>
      <c r="AH74" s="37"/>
      <c r="AI74" s="39"/>
      <c r="AJ74" s="37"/>
      <c r="AK74" s="39"/>
      <c r="AL74" s="37"/>
      <c r="AM74" s="41"/>
      <c r="AN74" s="216"/>
      <c r="AO74" s="182" t="str">
        <f t="shared" si="18"/>
        <v/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17"/>
      <c r="BB74" s="17"/>
      <c r="CA74" s="30" t="str">
        <f t="shared" si="19"/>
        <v/>
      </c>
      <c r="CB74" s="31" t="str">
        <f t="shared" si="20"/>
        <v/>
      </c>
      <c r="CG74" s="32">
        <f t="shared" si="21"/>
        <v>0</v>
      </c>
      <c r="CH74" s="32">
        <f t="shared" si="22"/>
        <v>0</v>
      </c>
      <c r="CI74" s="12"/>
      <c r="CJ74" s="12"/>
      <c r="CK74" s="12"/>
      <c r="CL74" s="12"/>
    </row>
    <row r="75" spans="1:90" ht="16.350000000000001" customHeight="1" x14ac:dyDescent="0.2">
      <c r="A75" s="2650"/>
      <c r="B75" s="418" t="s">
        <v>34</v>
      </c>
      <c r="C75" s="34">
        <f t="shared" si="16"/>
        <v>0</v>
      </c>
      <c r="D75" s="35">
        <f t="shared" si="24"/>
        <v>0</v>
      </c>
      <c r="E75" s="36">
        <f t="shared" si="25"/>
        <v>0</v>
      </c>
      <c r="F75" s="214"/>
      <c r="G75" s="215"/>
      <c r="H75" s="214"/>
      <c r="I75" s="215"/>
      <c r="J75" s="37"/>
      <c r="K75" s="39"/>
      <c r="L75" s="37"/>
      <c r="M75" s="39"/>
      <c r="N75" s="37"/>
      <c r="O75" s="39"/>
      <c r="P75" s="37"/>
      <c r="Q75" s="39"/>
      <c r="R75" s="37"/>
      <c r="S75" s="39"/>
      <c r="T75" s="37"/>
      <c r="U75" s="39"/>
      <c r="V75" s="37"/>
      <c r="W75" s="39"/>
      <c r="X75" s="37"/>
      <c r="Y75" s="39"/>
      <c r="Z75" s="37"/>
      <c r="AA75" s="39"/>
      <c r="AB75" s="37"/>
      <c r="AC75" s="39"/>
      <c r="AD75" s="37"/>
      <c r="AE75" s="39"/>
      <c r="AF75" s="37"/>
      <c r="AG75" s="39"/>
      <c r="AH75" s="37"/>
      <c r="AI75" s="39"/>
      <c r="AJ75" s="37"/>
      <c r="AK75" s="39"/>
      <c r="AL75" s="37"/>
      <c r="AM75" s="41"/>
      <c r="AN75" s="216"/>
      <c r="AO75" s="182" t="str">
        <f t="shared" si="18"/>
        <v/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17"/>
      <c r="BB75" s="17"/>
      <c r="CA75" s="30" t="str">
        <f t="shared" si="19"/>
        <v/>
      </c>
      <c r="CB75" s="31" t="str">
        <f t="shared" si="20"/>
        <v/>
      </c>
      <c r="CG75" s="32">
        <f t="shared" si="21"/>
        <v>0</v>
      </c>
      <c r="CH75" s="32">
        <f t="shared" si="22"/>
        <v>0</v>
      </c>
      <c r="CI75" s="12"/>
      <c r="CJ75" s="12"/>
      <c r="CK75" s="12"/>
      <c r="CL75" s="12"/>
    </row>
    <row r="76" spans="1:90" ht="16.350000000000001" customHeight="1" x14ac:dyDescent="0.2">
      <c r="A76" s="2650"/>
      <c r="B76" s="418" t="s">
        <v>78</v>
      </c>
      <c r="C76" s="34">
        <f t="shared" si="16"/>
        <v>0</v>
      </c>
      <c r="D76" s="35">
        <f t="shared" si="24"/>
        <v>0</v>
      </c>
      <c r="E76" s="36">
        <f t="shared" si="25"/>
        <v>0</v>
      </c>
      <c r="F76" s="214"/>
      <c r="G76" s="215"/>
      <c r="H76" s="214"/>
      <c r="I76" s="215"/>
      <c r="J76" s="37"/>
      <c r="K76" s="39"/>
      <c r="L76" s="37"/>
      <c r="M76" s="39"/>
      <c r="N76" s="37"/>
      <c r="O76" s="39"/>
      <c r="P76" s="37"/>
      <c r="Q76" s="39"/>
      <c r="R76" s="37"/>
      <c r="S76" s="39"/>
      <c r="T76" s="37"/>
      <c r="U76" s="39"/>
      <c r="V76" s="37"/>
      <c r="W76" s="39"/>
      <c r="X76" s="37"/>
      <c r="Y76" s="39"/>
      <c r="Z76" s="37"/>
      <c r="AA76" s="39"/>
      <c r="AB76" s="37"/>
      <c r="AC76" s="39"/>
      <c r="AD76" s="37"/>
      <c r="AE76" s="39"/>
      <c r="AF76" s="37"/>
      <c r="AG76" s="39"/>
      <c r="AH76" s="37"/>
      <c r="AI76" s="39"/>
      <c r="AJ76" s="37"/>
      <c r="AK76" s="39"/>
      <c r="AL76" s="37"/>
      <c r="AM76" s="41"/>
      <c r="AN76" s="216"/>
      <c r="AO76" s="182" t="str">
        <f t="shared" si="18"/>
        <v/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17"/>
      <c r="BB76" s="17"/>
      <c r="CA76" s="30" t="str">
        <f t="shared" si="19"/>
        <v/>
      </c>
      <c r="CB76" s="31" t="str">
        <f t="shared" si="20"/>
        <v/>
      </c>
      <c r="CG76" s="32">
        <f t="shared" si="21"/>
        <v>0</v>
      </c>
      <c r="CH76" s="32">
        <f t="shared" si="22"/>
        <v>0</v>
      </c>
      <c r="CI76" s="12"/>
      <c r="CJ76" s="12"/>
      <c r="CK76" s="12"/>
      <c r="CL76" s="12"/>
    </row>
    <row r="77" spans="1:90" ht="16.350000000000001" customHeight="1" x14ac:dyDescent="0.2">
      <c r="A77" s="2650"/>
      <c r="B77" s="418" t="s">
        <v>37</v>
      </c>
      <c r="C77" s="34">
        <f t="shared" si="16"/>
        <v>0</v>
      </c>
      <c r="D77" s="35">
        <f t="shared" si="24"/>
        <v>0</v>
      </c>
      <c r="E77" s="36">
        <f t="shared" si="25"/>
        <v>0</v>
      </c>
      <c r="F77" s="214"/>
      <c r="G77" s="215"/>
      <c r="H77" s="214"/>
      <c r="I77" s="215"/>
      <c r="J77" s="37"/>
      <c r="K77" s="39"/>
      <c r="L77" s="37"/>
      <c r="M77" s="39"/>
      <c r="N77" s="37"/>
      <c r="O77" s="39"/>
      <c r="P77" s="37"/>
      <c r="Q77" s="39"/>
      <c r="R77" s="37"/>
      <c r="S77" s="39"/>
      <c r="T77" s="37"/>
      <c r="U77" s="39"/>
      <c r="V77" s="37"/>
      <c r="W77" s="39"/>
      <c r="X77" s="37"/>
      <c r="Y77" s="39"/>
      <c r="Z77" s="37"/>
      <c r="AA77" s="39"/>
      <c r="AB77" s="37"/>
      <c r="AC77" s="39"/>
      <c r="AD77" s="37"/>
      <c r="AE77" s="39"/>
      <c r="AF77" s="37"/>
      <c r="AG77" s="39"/>
      <c r="AH77" s="37"/>
      <c r="AI77" s="39"/>
      <c r="AJ77" s="37"/>
      <c r="AK77" s="39"/>
      <c r="AL77" s="37"/>
      <c r="AM77" s="41"/>
      <c r="AN77" s="216"/>
      <c r="AO77" s="182" t="str">
        <f t="shared" si="18"/>
        <v/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17"/>
      <c r="BB77" s="17"/>
      <c r="CA77" s="30" t="str">
        <f t="shared" si="19"/>
        <v/>
      </c>
      <c r="CB77" s="31" t="str">
        <f t="shared" si="20"/>
        <v/>
      </c>
      <c r="CG77" s="32">
        <f t="shared" si="21"/>
        <v>0</v>
      </c>
      <c r="CH77" s="32">
        <f t="shared" si="22"/>
        <v>0</v>
      </c>
      <c r="CI77" s="12"/>
      <c r="CJ77" s="12"/>
      <c r="CK77" s="12"/>
      <c r="CL77" s="12"/>
    </row>
    <row r="78" spans="1:90" ht="16.350000000000001" customHeight="1" x14ac:dyDescent="0.2">
      <c r="A78" s="2770"/>
      <c r="B78" s="419" t="s">
        <v>38</v>
      </c>
      <c r="C78" s="218">
        <f t="shared" si="16"/>
        <v>0</v>
      </c>
      <c r="D78" s="50">
        <f t="shared" si="24"/>
        <v>0</v>
      </c>
      <c r="E78" s="219">
        <f t="shared" si="25"/>
        <v>0</v>
      </c>
      <c r="F78" s="220"/>
      <c r="G78" s="221"/>
      <c r="H78" s="220"/>
      <c r="I78" s="221"/>
      <c r="J78" s="77"/>
      <c r="K78" s="79"/>
      <c r="L78" s="77"/>
      <c r="M78" s="79"/>
      <c r="N78" s="77"/>
      <c r="O78" s="79"/>
      <c r="P78" s="77"/>
      <c r="Q78" s="79"/>
      <c r="R78" s="77"/>
      <c r="S78" s="79"/>
      <c r="T78" s="77"/>
      <c r="U78" s="79"/>
      <c r="V78" s="77"/>
      <c r="W78" s="79"/>
      <c r="X78" s="77"/>
      <c r="Y78" s="79"/>
      <c r="Z78" s="77"/>
      <c r="AA78" s="79"/>
      <c r="AB78" s="77"/>
      <c r="AC78" s="79"/>
      <c r="AD78" s="77"/>
      <c r="AE78" s="79"/>
      <c r="AF78" s="77"/>
      <c r="AG78" s="79"/>
      <c r="AH78" s="77"/>
      <c r="AI78" s="79"/>
      <c r="AJ78" s="77"/>
      <c r="AK78" s="79"/>
      <c r="AL78" s="77"/>
      <c r="AM78" s="83"/>
      <c r="AN78" s="222"/>
      <c r="AO78" s="182" t="str">
        <f t="shared" si="18"/>
        <v/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17"/>
      <c r="BB78" s="17"/>
      <c r="CA78" s="30" t="str">
        <f t="shared" si="19"/>
        <v/>
      </c>
      <c r="CB78" s="31" t="str">
        <f t="shared" si="20"/>
        <v/>
      </c>
      <c r="CG78" s="32">
        <f t="shared" si="21"/>
        <v>0</v>
      </c>
      <c r="CH78" s="32">
        <f t="shared" si="22"/>
        <v>0</v>
      </c>
      <c r="CI78" s="12"/>
      <c r="CJ78" s="12"/>
      <c r="CK78" s="12"/>
      <c r="CL78" s="12"/>
    </row>
    <row r="79" spans="1:90" ht="31.35" customHeight="1" x14ac:dyDescent="0.2">
      <c r="A79" s="237" t="s">
        <v>84</v>
      </c>
      <c r="B79" s="238"/>
      <c r="C79" s="238"/>
      <c r="D79" s="239"/>
      <c r="E79" s="239"/>
      <c r="F79" s="239"/>
      <c r="G79" s="240"/>
      <c r="H79" s="240"/>
      <c r="I79" s="240"/>
      <c r="J79" s="240"/>
      <c r="K79" s="241"/>
      <c r="L79" s="241"/>
      <c r="M79" s="161"/>
      <c r="N79" s="192"/>
      <c r="O79" s="161"/>
      <c r="P79" s="161"/>
      <c r="Q79" s="161"/>
      <c r="R79" s="161"/>
      <c r="S79" s="161"/>
      <c r="T79" s="161"/>
      <c r="U79" s="161"/>
      <c r="V79" s="192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2"/>
      <c r="AP79" s="162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CG79" s="12"/>
      <c r="CH79" s="12"/>
      <c r="CI79" s="12"/>
      <c r="CJ79" s="12"/>
      <c r="CK79" s="12"/>
      <c r="CL79" s="12"/>
    </row>
    <row r="80" spans="1:90" ht="31.35" customHeight="1" x14ac:dyDescent="0.2">
      <c r="A80" s="2649" t="s">
        <v>85</v>
      </c>
      <c r="B80" s="2649"/>
      <c r="C80" s="3049" t="s">
        <v>86</v>
      </c>
      <c r="D80" s="3049"/>
      <c r="E80" s="3049" t="s">
        <v>87</v>
      </c>
      <c r="F80" s="3051"/>
      <c r="G80" s="3048" t="s">
        <v>88</v>
      </c>
      <c r="H80" s="3049"/>
      <c r="I80" s="3048" t="s">
        <v>89</v>
      </c>
      <c r="J80" s="3049"/>
      <c r="K80" s="242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600"/>
      <c r="Y80" s="601"/>
      <c r="Z80" s="601"/>
      <c r="AA80" s="601"/>
      <c r="AB80" s="601"/>
      <c r="AC80" s="60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2"/>
      <c r="AP80" s="162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CG80" s="12"/>
      <c r="CH80" s="12"/>
      <c r="CI80" s="12"/>
      <c r="CJ80" s="12"/>
      <c r="CK80" s="12"/>
      <c r="CL80" s="12"/>
    </row>
    <row r="81" spans="1:90" ht="31.35" customHeight="1" x14ac:dyDescent="0.2">
      <c r="A81" s="2770"/>
      <c r="B81" s="2770"/>
      <c r="C81" s="477" t="s">
        <v>90</v>
      </c>
      <c r="D81" s="478" t="s">
        <v>91</v>
      </c>
      <c r="E81" s="477" t="s">
        <v>90</v>
      </c>
      <c r="F81" s="479" t="s">
        <v>91</v>
      </c>
      <c r="G81" s="480" t="s">
        <v>90</v>
      </c>
      <c r="H81" s="478" t="s">
        <v>91</v>
      </c>
      <c r="I81" s="480" t="s">
        <v>90</v>
      </c>
      <c r="J81" s="478" t="s">
        <v>91</v>
      </c>
      <c r="K81" s="242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600"/>
      <c r="Y81" s="601"/>
      <c r="Z81" s="601"/>
      <c r="AA81" s="601"/>
      <c r="AB81" s="601"/>
      <c r="AC81" s="60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2"/>
      <c r="AP81" s="16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CG81" s="12"/>
      <c r="CH81" s="12"/>
      <c r="CI81" s="12"/>
      <c r="CJ81" s="12"/>
      <c r="CK81" s="12"/>
      <c r="CL81" s="12"/>
    </row>
    <row r="82" spans="1:90" ht="16.350000000000001" customHeight="1" x14ac:dyDescent="0.2">
      <c r="A82" s="3050" t="s">
        <v>92</v>
      </c>
      <c r="B82" s="3050"/>
      <c r="C82" s="602"/>
      <c r="D82" s="603"/>
      <c r="E82" s="602"/>
      <c r="F82" s="604"/>
      <c r="G82" s="605"/>
      <c r="H82" s="603"/>
      <c r="I82" s="605"/>
      <c r="J82" s="603"/>
      <c r="K82" s="242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600"/>
      <c r="Y82" s="601"/>
      <c r="Z82" s="601"/>
      <c r="AA82" s="601"/>
      <c r="AB82" s="601"/>
      <c r="AC82" s="60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2"/>
      <c r="AP82" s="162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CG82" s="12"/>
      <c r="CH82" s="12"/>
      <c r="CI82" s="12"/>
      <c r="CJ82" s="12"/>
      <c r="CK82" s="12"/>
      <c r="CL82" s="12"/>
    </row>
    <row r="83" spans="1:90" ht="16.350000000000001" customHeight="1" x14ac:dyDescent="0.2">
      <c r="A83" s="2660" t="s">
        <v>93</v>
      </c>
      <c r="B83" s="2660"/>
      <c r="C83" s="253"/>
      <c r="D83" s="254"/>
      <c r="E83" s="253"/>
      <c r="F83" s="255"/>
      <c r="G83" s="256"/>
      <c r="H83" s="254"/>
      <c r="I83" s="256"/>
      <c r="J83" s="254"/>
      <c r="K83" s="242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600"/>
      <c r="Y83" s="601"/>
      <c r="Z83" s="601"/>
      <c r="AA83" s="601"/>
      <c r="AB83" s="601"/>
      <c r="AC83" s="60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2"/>
      <c r="AP83" s="162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CG83" s="12"/>
      <c r="CH83" s="12"/>
      <c r="CI83" s="12"/>
      <c r="CJ83" s="12"/>
      <c r="CK83" s="12"/>
      <c r="CL83" s="12"/>
    </row>
    <row r="84" spans="1:90" ht="16.350000000000001" customHeight="1" x14ac:dyDescent="0.2">
      <c r="A84" s="2660" t="s">
        <v>94</v>
      </c>
      <c r="B84" s="2660"/>
      <c r="C84" s="253"/>
      <c r="D84" s="254"/>
      <c r="E84" s="253"/>
      <c r="F84" s="255"/>
      <c r="G84" s="256"/>
      <c r="H84" s="254"/>
      <c r="I84" s="256"/>
      <c r="J84" s="254"/>
      <c r="K84" s="242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600"/>
      <c r="Y84" s="601"/>
      <c r="Z84" s="601"/>
      <c r="AA84" s="601"/>
      <c r="AB84" s="601"/>
      <c r="AC84" s="60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2"/>
      <c r="AP84" s="162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CG84" s="12"/>
      <c r="CH84" s="12"/>
      <c r="CI84" s="12"/>
      <c r="CJ84" s="12"/>
      <c r="CK84" s="12"/>
      <c r="CL84" s="12"/>
    </row>
    <row r="85" spans="1:90" ht="16.350000000000001" customHeight="1" x14ac:dyDescent="0.2">
      <c r="A85" s="2661" t="s">
        <v>95</v>
      </c>
      <c r="B85" s="2661"/>
      <c r="C85" s="77"/>
      <c r="D85" s="231"/>
      <c r="E85" s="77"/>
      <c r="F85" s="232"/>
      <c r="G85" s="257"/>
      <c r="H85" s="231"/>
      <c r="I85" s="257"/>
      <c r="J85" s="231"/>
      <c r="K85" s="242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600"/>
      <c r="Y85" s="601"/>
      <c r="Z85" s="601"/>
      <c r="AA85" s="601"/>
      <c r="AB85" s="601"/>
      <c r="AC85" s="60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2"/>
      <c r="AP85" s="162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CG85" s="12"/>
      <c r="CH85" s="12"/>
      <c r="CI85" s="12"/>
      <c r="CJ85" s="12"/>
      <c r="CK85" s="12"/>
      <c r="CL85" s="12"/>
    </row>
    <row r="86" spans="1:90" ht="31.35" customHeight="1" x14ac:dyDescent="0.2">
      <c r="A86" s="84" t="s">
        <v>96</v>
      </c>
      <c r="B86" s="258"/>
      <c r="C86" s="258"/>
      <c r="D86" s="258"/>
      <c r="E86" s="259"/>
      <c r="F86" s="259"/>
      <c r="G86" s="259"/>
      <c r="H86" s="259"/>
      <c r="I86" s="259"/>
      <c r="J86" s="259"/>
      <c r="K86" s="260"/>
      <c r="L86" s="259"/>
      <c r="M86" s="191"/>
      <c r="N86" s="191"/>
      <c r="O86" s="161"/>
      <c r="P86" s="161"/>
      <c r="Q86" s="161"/>
      <c r="R86" s="161"/>
      <c r="S86" s="161"/>
      <c r="T86" s="161"/>
      <c r="U86" s="161"/>
      <c r="V86" s="600"/>
      <c r="W86" s="606"/>
      <c r="X86" s="607"/>
      <c r="Y86" s="607"/>
      <c r="Z86" s="607"/>
      <c r="AA86" s="607"/>
      <c r="AB86" s="607"/>
      <c r="AC86" s="607"/>
      <c r="AD86" s="161"/>
      <c r="AE86" s="161"/>
      <c r="AF86" s="161"/>
      <c r="AG86" s="161"/>
      <c r="AH86" s="607"/>
      <c r="AI86" s="607"/>
      <c r="AJ86" s="607"/>
      <c r="AK86" s="607"/>
      <c r="AL86" s="161"/>
      <c r="AM86" s="161"/>
      <c r="AN86" s="161"/>
      <c r="AO86" s="161"/>
      <c r="AP86" s="161"/>
      <c r="CG86" s="12"/>
      <c r="CH86" s="12"/>
      <c r="CI86" s="12"/>
      <c r="CJ86" s="12"/>
      <c r="CK86" s="12"/>
      <c r="CL86" s="12"/>
    </row>
    <row r="87" spans="1:90" ht="24.6" customHeight="1" x14ac:dyDescent="0.2">
      <c r="A87" s="2649" t="s">
        <v>97</v>
      </c>
      <c r="B87" s="2649" t="s">
        <v>98</v>
      </c>
      <c r="C87" s="2662" t="s">
        <v>99</v>
      </c>
      <c r="D87" s="2633" t="s">
        <v>100</v>
      </c>
      <c r="E87" s="608"/>
      <c r="F87" s="609"/>
      <c r="G87" s="610"/>
      <c r="H87" s="610"/>
      <c r="I87" s="161"/>
      <c r="J87" s="161"/>
      <c r="K87" s="161"/>
      <c r="L87" s="161"/>
      <c r="M87" s="161"/>
      <c r="N87" s="161"/>
      <c r="O87" s="161"/>
      <c r="P87" s="161"/>
      <c r="Q87" s="192"/>
      <c r="R87" s="161"/>
      <c r="S87" s="161"/>
      <c r="T87" s="161"/>
      <c r="U87" s="266"/>
      <c r="V87" s="611"/>
      <c r="W87" s="611"/>
      <c r="X87" s="399"/>
      <c r="Y87" s="399"/>
      <c r="Z87" s="400"/>
      <c r="AA87" s="400"/>
      <c r="AB87" s="400"/>
      <c r="AC87" s="161"/>
      <c r="AD87" s="161"/>
      <c r="AE87" s="161"/>
      <c r="AF87" s="161"/>
      <c r="AG87" s="266"/>
      <c r="AH87" s="611"/>
      <c r="AI87" s="611"/>
      <c r="AJ87" s="611"/>
      <c r="AK87" s="612"/>
      <c r="CG87" s="12"/>
      <c r="CH87" s="12"/>
      <c r="CI87" s="12"/>
      <c r="CJ87" s="12"/>
      <c r="CK87" s="12"/>
      <c r="CL87" s="12"/>
    </row>
    <row r="88" spans="1:90" ht="24.6" customHeight="1" x14ac:dyDescent="0.2">
      <c r="A88" s="2651"/>
      <c r="B88" s="2651"/>
      <c r="C88" s="2724"/>
      <c r="D88" s="2636"/>
      <c r="E88" s="5"/>
      <c r="F88" s="161"/>
      <c r="G88" s="161"/>
      <c r="H88" s="271"/>
      <c r="I88" s="241"/>
      <c r="J88" s="241"/>
      <c r="K88" s="161"/>
      <c r="L88" s="161"/>
      <c r="M88" s="161"/>
      <c r="N88" s="161"/>
      <c r="O88" s="161"/>
      <c r="P88" s="161"/>
      <c r="Q88" s="161"/>
      <c r="R88" s="161"/>
      <c r="S88" s="192"/>
      <c r="T88" s="161"/>
      <c r="U88" s="161"/>
      <c r="V88" s="607"/>
      <c r="W88" s="611"/>
      <c r="X88" s="611"/>
      <c r="Y88" s="611"/>
      <c r="Z88" s="611"/>
      <c r="AA88" s="611"/>
      <c r="AB88" s="607"/>
      <c r="AC88" s="161"/>
      <c r="AD88" s="161"/>
      <c r="AE88" s="161"/>
      <c r="AF88" s="161"/>
      <c r="AG88" s="161"/>
      <c r="AH88" s="607"/>
      <c r="AI88" s="611"/>
      <c r="AJ88" s="611"/>
      <c r="AK88" s="612"/>
      <c r="CG88" s="12"/>
      <c r="CH88" s="12"/>
      <c r="CI88" s="12"/>
      <c r="CJ88" s="12"/>
      <c r="CK88" s="12"/>
      <c r="CL88" s="12"/>
    </row>
    <row r="89" spans="1:90" ht="16.350000000000001" customHeight="1" x14ac:dyDescent="0.2">
      <c r="A89" s="272" t="s">
        <v>101</v>
      </c>
      <c r="B89" s="613">
        <v>84</v>
      </c>
      <c r="C89" s="614">
        <v>6</v>
      </c>
      <c r="D89" s="615">
        <v>39</v>
      </c>
      <c r="E89" s="5"/>
      <c r="F89" s="161"/>
      <c r="G89" s="161"/>
      <c r="H89" s="271"/>
      <c r="I89" s="241"/>
      <c r="J89" s="241"/>
      <c r="K89" s="161"/>
      <c r="L89" s="161"/>
      <c r="M89" s="161"/>
      <c r="N89" s="161"/>
      <c r="O89" s="161"/>
      <c r="P89" s="161"/>
      <c r="Q89" s="161"/>
      <c r="R89" s="161"/>
      <c r="S89" s="192"/>
      <c r="T89" s="161"/>
      <c r="U89" s="161"/>
      <c r="V89" s="607"/>
      <c r="W89" s="611"/>
      <c r="X89" s="611"/>
      <c r="Y89" s="611"/>
      <c r="Z89" s="611"/>
      <c r="AA89" s="611"/>
      <c r="AB89" s="607"/>
      <c r="AC89" s="161"/>
      <c r="AD89" s="161"/>
      <c r="AE89" s="161"/>
      <c r="AF89" s="161"/>
      <c r="AG89" s="161"/>
      <c r="AH89" s="607"/>
      <c r="AI89" s="611"/>
      <c r="AJ89" s="611"/>
      <c r="AK89" s="612"/>
      <c r="CG89" s="12"/>
      <c r="CH89" s="12"/>
      <c r="CI89" s="12"/>
      <c r="CJ89" s="12"/>
      <c r="CK89" s="12"/>
      <c r="CL89" s="12"/>
    </row>
    <row r="90" spans="1:90" ht="27.75" customHeight="1" x14ac:dyDescent="0.2">
      <c r="A90" s="275" t="s">
        <v>102</v>
      </c>
      <c r="B90" s="276"/>
      <c r="C90" s="277"/>
      <c r="D90" s="278"/>
      <c r="E90" s="5"/>
      <c r="F90" s="161"/>
      <c r="G90" s="161"/>
      <c r="H90" s="271"/>
      <c r="I90" s="241"/>
      <c r="J90" s="241"/>
      <c r="K90" s="161"/>
      <c r="L90" s="161"/>
      <c r="M90" s="161"/>
      <c r="N90" s="161"/>
      <c r="O90" s="161"/>
      <c r="P90" s="161"/>
      <c r="Q90" s="161"/>
      <c r="R90" s="161"/>
      <c r="S90" s="192"/>
      <c r="T90" s="161"/>
      <c r="U90" s="161"/>
      <c r="V90" s="607"/>
      <c r="W90" s="611"/>
      <c r="X90" s="611"/>
      <c r="Y90" s="611"/>
      <c r="Z90" s="611"/>
      <c r="AA90" s="611"/>
      <c r="AB90" s="607"/>
      <c r="AC90" s="161"/>
      <c r="AD90" s="161"/>
      <c r="AE90" s="161"/>
      <c r="AF90" s="161"/>
      <c r="AG90" s="161"/>
      <c r="AH90" s="607"/>
      <c r="AI90" s="611"/>
      <c r="AJ90" s="611"/>
      <c r="AK90" s="612"/>
      <c r="CG90" s="12"/>
      <c r="CH90" s="12"/>
      <c r="CI90" s="12"/>
      <c r="CJ90" s="12"/>
      <c r="CK90" s="12"/>
      <c r="CL90" s="12"/>
    </row>
    <row r="91" spans="1:90" ht="27.75" customHeight="1" x14ac:dyDescent="0.2">
      <c r="A91" s="275" t="s">
        <v>103</v>
      </c>
      <c r="B91" s="276"/>
      <c r="C91" s="277"/>
      <c r="D91" s="278"/>
      <c r="E91" s="5"/>
      <c r="F91" s="161"/>
      <c r="G91" s="161"/>
      <c r="H91" s="271"/>
      <c r="I91" s="241"/>
      <c r="J91" s="241"/>
      <c r="K91" s="161"/>
      <c r="L91" s="161"/>
      <c r="M91" s="161"/>
      <c r="N91" s="161"/>
      <c r="O91" s="161"/>
      <c r="P91" s="161"/>
      <c r="Q91" s="161"/>
      <c r="R91" s="161"/>
      <c r="S91" s="192"/>
      <c r="T91" s="161"/>
      <c r="U91" s="161"/>
      <c r="V91" s="607"/>
      <c r="W91" s="611"/>
      <c r="X91" s="611"/>
      <c r="Y91" s="611"/>
      <c r="Z91" s="611"/>
      <c r="AA91" s="611"/>
      <c r="AB91" s="607"/>
      <c r="AC91" s="161"/>
      <c r="AD91" s="161"/>
      <c r="AE91" s="161"/>
      <c r="AF91" s="161"/>
      <c r="AG91" s="161"/>
      <c r="AH91" s="607"/>
      <c r="AI91" s="611"/>
      <c r="AJ91" s="611"/>
      <c r="AK91" s="612"/>
      <c r="CG91" s="12"/>
      <c r="CH91" s="12"/>
      <c r="CI91" s="12"/>
      <c r="CJ91" s="12"/>
      <c r="CK91" s="12"/>
      <c r="CL91" s="12"/>
    </row>
    <row r="92" spans="1:90" ht="18" customHeight="1" x14ac:dyDescent="0.2">
      <c r="A92" s="279" t="s">
        <v>104</v>
      </c>
      <c r="B92" s="276"/>
      <c r="C92" s="277"/>
      <c r="D92" s="278"/>
      <c r="E92" s="5"/>
      <c r="F92" s="161"/>
      <c r="G92" s="161"/>
      <c r="H92" s="271"/>
      <c r="I92" s="241"/>
      <c r="J92" s="241"/>
      <c r="K92" s="161"/>
      <c r="L92" s="161"/>
      <c r="M92" s="161"/>
      <c r="N92" s="161"/>
      <c r="O92" s="161"/>
      <c r="P92" s="161"/>
      <c r="Q92" s="161"/>
      <c r="R92" s="161"/>
      <c r="S92" s="192"/>
      <c r="T92" s="161"/>
      <c r="U92" s="161"/>
      <c r="V92" s="607"/>
      <c r="W92" s="611"/>
      <c r="X92" s="611"/>
      <c r="Y92" s="611"/>
      <c r="Z92" s="611"/>
      <c r="AA92" s="611"/>
      <c r="AB92" s="607"/>
      <c r="AC92" s="161"/>
      <c r="AD92" s="161"/>
      <c r="AE92" s="161"/>
      <c r="AF92" s="161"/>
      <c r="AG92" s="161"/>
      <c r="AH92" s="607"/>
      <c r="AI92" s="611"/>
      <c r="AJ92" s="611"/>
      <c r="AK92" s="612"/>
      <c r="CG92" s="12"/>
      <c r="CH92" s="12"/>
      <c r="CI92" s="12"/>
      <c r="CJ92" s="12"/>
      <c r="CK92" s="12"/>
      <c r="CL92" s="12"/>
    </row>
    <row r="93" spans="1:90" ht="27.75" customHeight="1" x14ac:dyDescent="0.2">
      <c r="A93" s="280" t="s">
        <v>105</v>
      </c>
      <c r="B93" s="276"/>
      <c r="C93" s="277"/>
      <c r="D93" s="278"/>
      <c r="E93" s="5"/>
      <c r="F93" s="161"/>
      <c r="G93" s="161"/>
      <c r="H93" s="271"/>
      <c r="I93" s="241"/>
      <c r="J93" s="241"/>
      <c r="K93" s="161"/>
      <c r="L93" s="161"/>
      <c r="M93" s="161"/>
      <c r="N93" s="161"/>
      <c r="O93" s="161"/>
      <c r="P93" s="161"/>
      <c r="Q93" s="161"/>
      <c r="R93" s="161"/>
      <c r="S93" s="192"/>
      <c r="T93" s="161"/>
      <c r="U93" s="161"/>
      <c r="V93" s="607"/>
      <c r="W93" s="611"/>
      <c r="X93" s="611"/>
      <c r="Y93" s="611"/>
      <c r="Z93" s="611"/>
      <c r="AA93" s="611"/>
      <c r="AB93" s="607"/>
      <c r="AC93" s="161"/>
      <c r="AD93" s="161"/>
      <c r="AE93" s="161"/>
      <c r="AF93" s="161"/>
      <c r="AG93" s="161"/>
      <c r="AH93" s="607"/>
      <c r="AI93" s="611"/>
      <c r="AJ93" s="611"/>
      <c r="AK93" s="612"/>
      <c r="CG93" s="12"/>
      <c r="CH93" s="12"/>
      <c r="CI93" s="12"/>
      <c r="CJ93" s="12"/>
      <c r="CK93" s="12"/>
      <c r="CL93" s="12"/>
    </row>
    <row r="94" spans="1:90" ht="27.75" customHeight="1" x14ac:dyDescent="0.2">
      <c r="A94" s="280" t="s">
        <v>106</v>
      </c>
      <c r="B94" s="281"/>
      <c r="C94" s="277"/>
      <c r="D94" s="278"/>
      <c r="E94" s="5"/>
      <c r="F94" s="161"/>
      <c r="G94" s="161"/>
      <c r="H94" s="271"/>
      <c r="I94" s="241"/>
      <c r="J94" s="241"/>
      <c r="K94" s="161"/>
      <c r="L94" s="161"/>
      <c r="M94" s="161"/>
      <c r="N94" s="161"/>
      <c r="O94" s="161"/>
      <c r="P94" s="161"/>
      <c r="Q94" s="161"/>
      <c r="R94" s="161"/>
      <c r="S94" s="192"/>
      <c r="T94" s="161"/>
      <c r="U94" s="161"/>
      <c r="V94" s="607"/>
      <c r="W94" s="611"/>
      <c r="X94" s="611"/>
      <c r="Y94" s="611"/>
      <c r="Z94" s="611"/>
      <c r="AA94" s="611"/>
      <c r="AB94" s="607"/>
      <c r="AC94" s="161"/>
      <c r="AD94" s="161"/>
      <c r="AE94" s="161"/>
      <c r="AF94" s="161"/>
      <c r="AG94" s="161"/>
      <c r="AH94" s="607"/>
      <c r="AI94" s="611"/>
      <c r="AJ94" s="616"/>
      <c r="AK94" s="617"/>
      <c r="CG94" s="12"/>
      <c r="CH94" s="12"/>
      <c r="CI94" s="12"/>
      <c r="CJ94" s="12"/>
      <c r="CK94" s="12"/>
      <c r="CL94" s="12"/>
    </row>
    <row r="95" spans="1:90" ht="27.75" customHeight="1" x14ac:dyDescent="0.2">
      <c r="A95" s="284" t="s">
        <v>107</v>
      </c>
      <c r="B95" s="285"/>
      <c r="C95" s="286"/>
      <c r="D95" s="287"/>
      <c r="E95" s="5"/>
      <c r="F95" s="161"/>
      <c r="G95" s="161"/>
      <c r="H95" s="271"/>
      <c r="I95" s="241"/>
      <c r="J95" s="241"/>
      <c r="K95" s="161"/>
      <c r="L95" s="161"/>
      <c r="M95" s="161"/>
      <c r="N95" s="161"/>
      <c r="O95" s="161"/>
      <c r="P95" s="161"/>
      <c r="Q95" s="161"/>
      <c r="R95" s="161"/>
      <c r="S95" s="192"/>
      <c r="T95" s="161"/>
      <c r="U95" s="161"/>
      <c r="V95" s="607"/>
      <c r="W95" s="611"/>
      <c r="X95" s="611"/>
      <c r="Y95" s="611"/>
      <c r="Z95" s="611"/>
      <c r="AA95" s="611"/>
      <c r="AB95" s="607"/>
      <c r="AC95" s="161"/>
      <c r="AD95" s="161"/>
      <c r="AE95" s="161"/>
      <c r="AF95" s="161"/>
      <c r="AG95" s="161"/>
      <c r="AH95" s="607"/>
      <c r="AI95" s="618"/>
      <c r="AJ95" s="611"/>
      <c r="AK95" s="612"/>
      <c r="AL95" s="612"/>
      <c r="AM95" s="612"/>
      <c r="AN95" s="612"/>
      <c r="AO95" s="612"/>
      <c r="AP95" s="612"/>
      <c r="AQ95" s="612"/>
      <c r="CG95" s="12"/>
      <c r="CH95" s="12"/>
      <c r="CI95" s="12"/>
      <c r="CJ95" s="12"/>
      <c r="CK95" s="12"/>
      <c r="CL95" s="12"/>
    </row>
    <row r="96" spans="1:90" ht="31.35" customHeight="1" x14ac:dyDescent="0.2">
      <c r="A96" s="289" t="s">
        <v>108</v>
      </c>
      <c r="B96" s="241"/>
      <c r="C96" s="241"/>
      <c r="D96" s="241"/>
      <c r="E96" s="8"/>
      <c r="F96" s="241"/>
      <c r="G96" s="241"/>
      <c r="H96" s="161"/>
      <c r="I96" s="161"/>
      <c r="J96" s="161"/>
      <c r="K96" s="27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600"/>
      <c r="W96" s="607"/>
      <c r="X96" s="607"/>
      <c r="Y96" s="607"/>
      <c r="Z96" s="607"/>
      <c r="AA96" s="607"/>
      <c r="AB96" s="607"/>
      <c r="AC96" s="161"/>
      <c r="AD96" s="161"/>
      <c r="AE96" s="161"/>
      <c r="AF96" s="161"/>
      <c r="AG96" s="161"/>
      <c r="AH96" s="161"/>
      <c r="AI96" s="161"/>
      <c r="AJ96" s="607"/>
      <c r="AK96" s="607"/>
      <c r="AL96" s="607"/>
      <c r="AM96" s="607"/>
      <c r="AN96" s="607"/>
      <c r="AO96" s="607"/>
      <c r="AP96" s="607"/>
      <c r="AQ96" s="612"/>
      <c r="CG96" s="12"/>
      <c r="CH96" s="12"/>
      <c r="CI96" s="12"/>
      <c r="CJ96" s="12"/>
      <c r="CK96" s="12"/>
      <c r="CL96" s="12"/>
    </row>
    <row r="97" spans="1:90" ht="16.350000000000001" customHeight="1" x14ac:dyDescent="0.2">
      <c r="A97" s="2649" t="s">
        <v>109</v>
      </c>
      <c r="B97" s="2649" t="s">
        <v>110</v>
      </c>
      <c r="C97" s="3047" t="s">
        <v>111</v>
      </c>
      <c r="D97" s="3048"/>
      <c r="E97" s="5"/>
      <c r="F97" s="161"/>
      <c r="G97" s="161"/>
      <c r="H97" s="161"/>
      <c r="I97" s="161"/>
      <c r="J97" s="271"/>
      <c r="K97" s="290"/>
      <c r="L97" s="241"/>
      <c r="M97" s="161"/>
      <c r="N97" s="161"/>
      <c r="O97" s="161"/>
      <c r="P97" s="161"/>
      <c r="Q97" s="161"/>
      <c r="R97" s="161"/>
      <c r="S97" s="161"/>
      <c r="T97" s="161"/>
      <c r="U97" s="192"/>
      <c r="V97" s="607"/>
      <c r="W97" s="607"/>
      <c r="X97" s="607"/>
      <c r="Y97" s="601"/>
      <c r="Z97" s="601"/>
      <c r="AA97" s="601"/>
      <c r="AB97" s="601"/>
      <c r="AC97" s="619"/>
      <c r="AD97" s="607"/>
      <c r="AE97" s="161"/>
      <c r="AF97" s="161"/>
      <c r="AG97" s="161"/>
      <c r="AH97" s="161"/>
      <c r="AI97" s="161"/>
      <c r="AJ97" s="607"/>
      <c r="AK97" s="601"/>
      <c r="AL97" s="601"/>
      <c r="AM97" s="601"/>
      <c r="AN97" s="601"/>
      <c r="AO97" s="601"/>
      <c r="AP97" s="601"/>
      <c r="AQ97" s="612"/>
      <c r="CG97" s="12"/>
      <c r="CH97" s="12"/>
      <c r="CI97" s="12"/>
      <c r="CJ97" s="12"/>
      <c r="CK97" s="12"/>
      <c r="CL97" s="12"/>
    </row>
    <row r="98" spans="1:90" ht="27.75" customHeight="1" x14ac:dyDescent="0.2">
      <c r="A98" s="2651"/>
      <c r="B98" s="2651"/>
      <c r="C98" s="477" t="s">
        <v>112</v>
      </c>
      <c r="D98" s="481" t="s">
        <v>113</v>
      </c>
      <c r="E98" s="5"/>
      <c r="F98" s="161"/>
      <c r="G98" s="161"/>
      <c r="H98" s="161"/>
      <c r="I98" s="161"/>
      <c r="J98" s="271"/>
      <c r="K98" s="290"/>
      <c r="L98" s="241"/>
      <c r="M98" s="161"/>
      <c r="N98" s="161"/>
      <c r="O98" s="161"/>
      <c r="P98" s="161"/>
      <c r="Q98" s="161"/>
      <c r="R98" s="161"/>
      <c r="S98" s="161"/>
      <c r="T98" s="161"/>
      <c r="U98" s="192"/>
      <c r="V98" s="607"/>
      <c r="W98" s="607"/>
      <c r="X98" s="607"/>
      <c r="Y98" s="601"/>
      <c r="Z98" s="601"/>
      <c r="AA98" s="601"/>
      <c r="AB98" s="601"/>
      <c r="AC98" s="619"/>
      <c r="AD98" s="607"/>
      <c r="AE98" s="161"/>
      <c r="AF98" s="161"/>
      <c r="AG98" s="161"/>
      <c r="AH98" s="161"/>
      <c r="AI98" s="161"/>
      <c r="AJ98" s="607"/>
      <c r="AK98" s="601"/>
      <c r="AL98" s="601"/>
      <c r="AM98" s="601"/>
      <c r="AN98" s="601"/>
      <c r="AO98" s="601"/>
      <c r="AP98" s="601"/>
      <c r="AQ98" s="612"/>
      <c r="CG98" s="12"/>
      <c r="CH98" s="12"/>
      <c r="CI98" s="12"/>
      <c r="CJ98" s="12"/>
      <c r="CK98" s="12"/>
      <c r="CL98" s="12"/>
    </row>
    <row r="99" spans="1:90" ht="16.350000000000001" customHeight="1" x14ac:dyDescent="0.2">
      <c r="A99" s="620" t="s">
        <v>114</v>
      </c>
      <c r="B99" s="621">
        <v>27</v>
      </c>
      <c r="C99" s="622"/>
      <c r="D99" s="623"/>
      <c r="E99" s="5"/>
      <c r="F99" s="161"/>
      <c r="G99" s="161"/>
      <c r="H99" s="161"/>
      <c r="I99" s="161"/>
      <c r="J99" s="271"/>
      <c r="K99" s="293"/>
      <c r="L99" s="241"/>
      <c r="M99" s="161"/>
      <c r="N99" s="161"/>
      <c r="O99" s="161"/>
      <c r="P99" s="161"/>
      <c r="Q99" s="161"/>
      <c r="R99" s="161"/>
      <c r="S99" s="161"/>
      <c r="T99" s="161"/>
      <c r="U99" s="192"/>
      <c r="V99" s="607"/>
      <c r="W99" s="607"/>
      <c r="X99" s="607"/>
      <c r="Y99" s="601"/>
      <c r="Z99" s="601"/>
      <c r="AA99" s="601"/>
      <c r="AB99" s="601"/>
      <c r="AC99" s="619"/>
      <c r="AD99" s="607"/>
      <c r="AE99" s="161"/>
      <c r="AF99" s="161"/>
      <c r="AG99" s="161"/>
      <c r="AH99" s="161"/>
      <c r="AI99" s="161"/>
      <c r="AJ99" s="607"/>
      <c r="AK99" s="601"/>
      <c r="AL99" s="601"/>
      <c r="AM99" s="601"/>
      <c r="AN99" s="601"/>
      <c r="AO99" s="601"/>
      <c r="AP99" s="601"/>
      <c r="AQ99" s="612"/>
      <c r="CG99" s="12"/>
      <c r="CH99" s="12"/>
      <c r="CI99" s="12"/>
      <c r="CJ99" s="12"/>
      <c r="CK99" s="12"/>
      <c r="CL99" s="12"/>
    </row>
    <row r="100" spans="1:90" ht="16.350000000000001" customHeight="1" x14ac:dyDescent="0.2">
      <c r="A100" s="418" t="s">
        <v>115</v>
      </c>
      <c r="B100" s="151"/>
      <c r="C100" s="37"/>
      <c r="D100" s="38"/>
      <c r="E100" s="5"/>
      <c r="F100" s="161"/>
      <c r="G100" s="161"/>
      <c r="H100" s="161"/>
      <c r="I100" s="161"/>
      <c r="J100" s="271"/>
      <c r="K100" s="293"/>
      <c r="L100" s="241"/>
      <c r="M100" s="161"/>
      <c r="N100" s="161"/>
      <c r="O100" s="161"/>
      <c r="P100" s="161"/>
      <c r="Q100" s="161"/>
      <c r="R100" s="161"/>
      <c r="S100" s="161"/>
      <c r="T100" s="161"/>
      <c r="U100" s="192"/>
      <c r="V100" s="607"/>
      <c r="W100" s="607"/>
      <c r="X100" s="607"/>
      <c r="Y100" s="601"/>
      <c r="Z100" s="601"/>
      <c r="AA100" s="601"/>
      <c r="AB100" s="601"/>
      <c r="AC100" s="619"/>
      <c r="AD100" s="607"/>
      <c r="AE100" s="161"/>
      <c r="AF100" s="161"/>
      <c r="AG100" s="161"/>
      <c r="AH100" s="161"/>
      <c r="AI100" s="161"/>
      <c r="AJ100" s="607"/>
      <c r="AK100" s="601"/>
      <c r="AL100" s="601"/>
      <c r="AM100" s="601"/>
      <c r="AN100" s="601"/>
      <c r="AO100" s="601"/>
      <c r="AP100" s="601"/>
      <c r="AQ100" s="612"/>
      <c r="CG100" s="12"/>
      <c r="CH100" s="12"/>
      <c r="CI100" s="12"/>
      <c r="CJ100" s="12"/>
      <c r="CK100" s="12"/>
      <c r="CL100" s="12"/>
    </row>
    <row r="101" spans="1:90" ht="16.350000000000001" customHeight="1" x14ac:dyDescent="0.2">
      <c r="A101" s="418" t="s">
        <v>116</v>
      </c>
      <c r="B101" s="151"/>
      <c r="C101" s="37"/>
      <c r="D101" s="38"/>
      <c r="E101" s="5"/>
      <c r="F101" s="161"/>
      <c r="G101" s="161"/>
      <c r="H101" s="161"/>
      <c r="I101" s="161"/>
      <c r="J101" s="161"/>
      <c r="K101" s="294"/>
      <c r="L101" s="241"/>
      <c r="M101" s="161"/>
      <c r="N101" s="161"/>
      <c r="O101" s="161"/>
      <c r="P101" s="161"/>
      <c r="Q101" s="161"/>
      <c r="R101" s="161"/>
      <c r="S101" s="161"/>
      <c r="T101" s="161"/>
      <c r="U101" s="192"/>
      <c r="V101" s="607"/>
      <c r="W101" s="607"/>
      <c r="X101" s="607"/>
      <c r="Y101" s="601"/>
      <c r="Z101" s="601"/>
      <c r="AA101" s="601"/>
      <c r="AB101" s="601"/>
      <c r="AC101" s="619"/>
      <c r="AD101" s="607"/>
      <c r="AE101" s="161"/>
      <c r="AF101" s="161"/>
      <c r="AG101" s="161"/>
      <c r="AH101" s="161"/>
      <c r="AI101" s="161"/>
      <c r="AJ101" s="607"/>
      <c r="AK101" s="601"/>
      <c r="AL101" s="601"/>
      <c r="AM101" s="601"/>
      <c r="AN101" s="601"/>
      <c r="AO101" s="601"/>
      <c r="AP101" s="601"/>
      <c r="AQ101" s="612"/>
      <c r="CG101" s="12"/>
      <c r="CH101" s="12"/>
      <c r="CI101" s="12"/>
      <c r="CJ101" s="12"/>
      <c r="CK101" s="12"/>
      <c r="CL101" s="12"/>
    </row>
    <row r="102" spans="1:90" ht="16.350000000000001" customHeight="1" x14ac:dyDescent="0.2">
      <c r="A102" s="418" t="s">
        <v>117</v>
      </c>
      <c r="B102" s="151"/>
      <c r="C102" s="37"/>
      <c r="D102" s="38"/>
      <c r="E102" s="5"/>
      <c r="F102" s="161"/>
      <c r="G102" s="161"/>
      <c r="H102" s="161"/>
      <c r="I102" s="161"/>
      <c r="J102" s="161"/>
      <c r="K102" s="294"/>
      <c r="L102" s="241"/>
      <c r="M102" s="161"/>
      <c r="N102" s="161"/>
      <c r="O102" s="161"/>
      <c r="P102" s="161"/>
      <c r="Q102" s="161"/>
      <c r="R102" s="161"/>
      <c r="S102" s="161"/>
      <c r="T102" s="161"/>
      <c r="U102" s="192"/>
      <c r="V102" s="607"/>
      <c r="W102" s="607"/>
      <c r="X102" s="607"/>
      <c r="Y102" s="601"/>
      <c r="Z102" s="601"/>
      <c r="AA102" s="601"/>
      <c r="AB102" s="601"/>
      <c r="AC102" s="619"/>
      <c r="AD102" s="607"/>
      <c r="AE102" s="161"/>
      <c r="AF102" s="161"/>
      <c r="AG102" s="161"/>
      <c r="AH102" s="161"/>
      <c r="AI102" s="161"/>
      <c r="AJ102" s="607"/>
      <c r="AK102" s="601"/>
      <c r="AL102" s="601"/>
      <c r="AM102" s="601"/>
      <c r="AN102" s="601"/>
      <c r="AO102" s="601"/>
      <c r="AP102" s="601"/>
      <c r="AQ102" s="612"/>
      <c r="CG102" s="12"/>
      <c r="CH102" s="12"/>
      <c r="CI102" s="12"/>
      <c r="CJ102" s="12"/>
      <c r="CK102" s="12"/>
      <c r="CL102" s="12"/>
    </row>
    <row r="103" spans="1:90" ht="16.350000000000001" customHeight="1" x14ac:dyDescent="0.2">
      <c r="A103" s="418" t="s">
        <v>118</v>
      </c>
      <c r="B103" s="151"/>
      <c r="C103" s="37"/>
      <c r="D103" s="38"/>
      <c r="E103" s="5"/>
      <c r="F103" s="161"/>
      <c r="G103" s="161"/>
      <c r="H103" s="161"/>
      <c r="I103" s="161"/>
      <c r="J103" s="161"/>
      <c r="K103" s="294"/>
      <c r="L103" s="241"/>
      <c r="M103" s="161"/>
      <c r="N103" s="161"/>
      <c r="O103" s="161"/>
      <c r="P103" s="161"/>
      <c r="Q103" s="161"/>
      <c r="R103" s="161"/>
      <c r="S103" s="161"/>
      <c r="T103" s="161"/>
      <c r="U103" s="192"/>
      <c r="V103" s="607"/>
      <c r="W103" s="607"/>
      <c r="X103" s="607"/>
      <c r="Y103" s="601"/>
      <c r="Z103" s="601"/>
      <c r="AA103" s="601"/>
      <c r="AB103" s="601"/>
      <c r="AC103" s="619"/>
      <c r="AD103" s="607"/>
      <c r="AE103" s="161"/>
      <c r="AF103" s="161"/>
      <c r="AG103" s="161"/>
      <c r="AH103" s="161"/>
      <c r="AI103" s="161"/>
      <c r="AJ103" s="607"/>
      <c r="AK103" s="601"/>
      <c r="AL103" s="601"/>
      <c r="AM103" s="601"/>
      <c r="AN103" s="601"/>
      <c r="AO103" s="601"/>
      <c r="AP103" s="601"/>
      <c r="AQ103" s="612"/>
      <c r="CG103" s="12"/>
      <c r="CH103" s="12"/>
      <c r="CI103" s="12"/>
      <c r="CJ103" s="12"/>
      <c r="CK103" s="12"/>
      <c r="CL103" s="12"/>
    </row>
    <row r="104" spans="1:90" ht="16.350000000000001" customHeight="1" x14ac:dyDescent="0.2">
      <c r="A104" s="482" t="s">
        <v>43</v>
      </c>
      <c r="B104" s="483">
        <f>SUM(B99:B103)</f>
        <v>27</v>
      </c>
      <c r="C104" s="484">
        <f>SUM(C99:C103)</f>
        <v>0</v>
      </c>
      <c r="D104" s="485">
        <f>SUM(D99:D103)</f>
        <v>0</v>
      </c>
      <c r="E104" s="5"/>
      <c r="F104" s="161"/>
      <c r="G104" s="161"/>
      <c r="H104" s="161"/>
      <c r="I104" s="161"/>
      <c r="J104" s="161"/>
      <c r="K104" s="294"/>
      <c r="L104" s="241"/>
      <c r="M104" s="161"/>
      <c r="N104" s="161"/>
      <c r="O104" s="161"/>
      <c r="P104" s="161"/>
      <c r="Q104" s="161"/>
      <c r="R104" s="161"/>
      <c r="S104" s="161"/>
      <c r="T104" s="161"/>
      <c r="U104" s="192"/>
      <c r="V104" s="607"/>
      <c r="W104" s="607"/>
      <c r="X104" s="607"/>
      <c r="Y104" s="601"/>
      <c r="Z104" s="601"/>
      <c r="AA104" s="601"/>
      <c r="AB104" s="601"/>
      <c r="AC104" s="619"/>
      <c r="AD104" s="607"/>
      <c r="AE104" s="161"/>
      <c r="AF104" s="161"/>
      <c r="AG104" s="161"/>
      <c r="AH104" s="161"/>
      <c r="AI104" s="161"/>
      <c r="AJ104" s="607"/>
      <c r="AK104" s="601"/>
      <c r="AL104" s="601"/>
      <c r="AM104" s="601"/>
      <c r="AN104" s="601"/>
      <c r="AO104" s="601"/>
      <c r="AP104" s="601"/>
      <c r="AQ104" s="612"/>
      <c r="CG104" s="12"/>
      <c r="CH104" s="12"/>
      <c r="CI104" s="12"/>
      <c r="CJ104" s="12"/>
      <c r="CK104" s="12"/>
      <c r="CL104" s="12"/>
    </row>
    <row r="105" spans="1:90" ht="31.35" customHeight="1" x14ac:dyDescent="0.2">
      <c r="A105" s="401" t="s">
        <v>119</v>
      </c>
      <c r="B105" s="266"/>
      <c r="C105" s="266"/>
      <c r="D105" s="266"/>
      <c r="E105" s="300"/>
      <c r="F105" s="300"/>
      <c r="G105" s="301"/>
      <c r="H105" s="301"/>
      <c r="I105" s="301"/>
      <c r="J105" s="301"/>
      <c r="K105" s="302"/>
      <c r="L105" s="159"/>
      <c r="M105" s="159"/>
      <c r="N105" s="161"/>
      <c r="O105" s="161"/>
      <c r="P105" s="161"/>
      <c r="Q105" s="161"/>
      <c r="R105" s="161"/>
      <c r="S105" s="161"/>
      <c r="T105" s="161"/>
      <c r="U105" s="600"/>
      <c r="V105" s="607"/>
      <c r="W105" s="607"/>
      <c r="X105" s="607"/>
      <c r="Y105" s="607"/>
      <c r="Z105" s="607"/>
      <c r="AA105" s="607"/>
      <c r="AB105" s="624"/>
      <c r="AC105" s="607"/>
      <c r="AD105" s="161"/>
      <c r="AE105" s="161"/>
      <c r="AF105" s="161"/>
      <c r="AG105" s="161"/>
      <c r="AH105" s="161"/>
      <c r="AI105" s="607"/>
      <c r="AJ105" s="607"/>
      <c r="AK105" s="607"/>
      <c r="AL105" s="607"/>
      <c r="AM105" s="607"/>
      <c r="AN105" s="607"/>
      <c r="AO105" s="607"/>
      <c r="AP105" s="612"/>
      <c r="CG105" s="12"/>
      <c r="CH105" s="12"/>
      <c r="CI105" s="12"/>
      <c r="CJ105" s="12"/>
      <c r="CK105" s="12"/>
      <c r="CL105" s="12"/>
    </row>
    <row r="106" spans="1:90" ht="16.350000000000001" customHeight="1" x14ac:dyDescent="0.2">
      <c r="A106" s="2592" t="s">
        <v>3</v>
      </c>
      <c r="B106" s="2595" t="s">
        <v>5</v>
      </c>
      <c r="C106" s="2596"/>
      <c r="D106" s="2597"/>
      <c r="E106" s="2598" t="s">
        <v>6</v>
      </c>
      <c r="F106" s="2599"/>
      <c r="G106" s="2599"/>
      <c r="H106" s="2599"/>
      <c r="I106" s="2599"/>
      <c r="J106" s="2599"/>
      <c r="K106" s="2599"/>
      <c r="L106" s="2599"/>
      <c r="M106" s="2599"/>
      <c r="N106" s="486"/>
      <c r="O106" s="161"/>
      <c r="P106" s="161"/>
      <c r="Q106" s="161"/>
      <c r="R106" s="161"/>
      <c r="S106" s="161"/>
      <c r="T106" s="161"/>
      <c r="U106" s="161"/>
      <c r="V106" s="192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607"/>
      <c r="AK106" s="607"/>
      <c r="AL106" s="607"/>
      <c r="AM106" s="607"/>
      <c r="AN106" s="607"/>
      <c r="AO106" s="607"/>
      <c r="AP106" s="607"/>
      <c r="AQ106" s="612"/>
      <c r="CG106" s="12"/>
      <c r="CH106" s="12"/>
      <c r="CI106" s="12"/>
      <c r="CJ106" s="12"/>
      <c r="CK106" s="12"/>
      <c r="CL106" s="12"/>
    </row>
    <row r="107" spans="1:90" ht="16.350000000000001" customHeight="1" x14ac:dyDescent="0.2">
      <c r="A107" s="2593"/>
      <c r="B107" s="2598"/>
      <c r="C107" s="2599"/>
      <c r="D107" s="2600"/>
      <c r="E107" s="2690" t="s">
        <v>12</v>
      </c>
      <c r="F107" s="2691"/>
      <c r="G107" s="2690" t="s">
        <v>13</v>
      </c>
      <c r="H107" s="2691"/>
      <c r="I107" s="2690" t="s">
        <v>14</v>
      </c>
      <c r="J107" s="2691"/>
      <c r="K107" s="2690" t="s">
        <v>15</v>
      </c>
      <c r="L107" s="2691"/>
      <c r="M107" s="2690" t="s">
        <v>16</v>
      </c>
      <c r="N107" s="2691"/>
      <c r="O107" s="161"/>
      <c r="P107" s="161"/>
      <c r="Q107" s="161"/>
      <c r="R107" s="161"/>
      <c r="S107" s="161"/>
      <c r="T107" s="161"/>
      <c r="U107" s="161"/>
      <c r="V107" s="161"/>
      <c r="W107" s="192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607"/>
      <c r="AK107" s="607"/>
      <c r="AL107" s="607"/>
      <c r="AM107" s="607"/>
      <c r="AN107" s="607"/>
      <c r="AO107" s="607"/>
      <c r="AP107" s="607"/>
      <c r="AQ107" s="612"/>
      <c r="CG107" s="12"/>
      <c r="CH107" s="12"/>
      <c r="CI107" s="12"/>
      <c r="CJ107" s="12"/>
      <c r="CK107" s="12"/>
      <c r="CL107" s="12"/>
    </row>
    <row r="108" spans="1:90" ht="16.350000000000001" customHeight="1" x14ac:dyDescent="0.2">
      <c r="A108" s="2594"/>
      <c r="B108" s="487" t="s">
        <v>29</v>
      </c>
      <c r="C108" s="488" t="s">
        <v>30</v>
      </c>
      <c r="D108" s="414" t="s">
        <v>31</v>
      </c>
      <c r="E108" s="489" t="s">
        <v>30</v>
      </c>
      <c r="F108" s="461" t="s">
        <v>31</v>
      </c>
      <c r="G108" s="489" t="s">
        <v>30</v>
      </c>
      <c r="H108" s="461" t="s">
        <v>31</v>
      </c>
      <c r="I108" s="489" t="s">
        <v>30</v>
      </c>
      <c r="J108" s="461" t="s">
        <v>31</v>
      </c>
      <c r="K108" s="489" t="s">
        <v>30</v>
      </c>
      <c r="L108" s="461" t="s">
        <v>31</v>
      </c>
      <c r="M108" s="489" t="s">
        <v>30</v>
      </c>
      <c r="N108" s="461" t="s">
        <v>31</v>
      </c>
      <c r="O108" s="402"/>
      <c r="P108" s="161"/>
      <c r="Q108" s="294"/>
      <c r="R108" s="161"/>
      <c r="S108" s="161"/>
      <c r="T108" s="161"/>
      <c r="U108" s="161"/>
      <c r="V108" s="161"/>
      <c r="W108" s="161"/>
      <c r="X108" s="161"/>
      <c r="Y108" s="161"/>
      <c r="Z108" s="161"/>
      <c r="AA108" s="192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CG108" s="12"/>
      <c r="CH108" s="12"/>
      <c r="CI108" s="12"/>
      <c r="CJ108" s="12"/>
      <c r="CK108" s="12"/>
      <c r="CL108" s="12"/>
    </row>
    <row r="109" spans="1:90" ht="16.350000000000001" customHeight="1" x14ac:dyDescent="0.2">
      <c r="A109" s="625" t="s">
        <v>120</v>
      </c>
      <c r="B109" s="626">
        <f>SUM(C109:D109)</f>
        <v>0</v>
      </c>
      <c r="C109" s="627">
        <f>SUM(E109+G109+I109+K109+M109)</f>
        <v>0</v>
      </c>
      <c r="D109" s="628">
        <f>SUM(F109+H109+J109+L109+N109)</f>
        <v>0</v>
      </c>
      <c r="E109" s="614"/>
      <c r="F109" s="615"/>
      <c r="G109" s="614"/>
      <c r="H109" s="615"/>
      <c r="I109" s="614"/>
      <c r="J109" s="629"/>
      <c r="K109" s="614"/>
      <c r="L109" s="629"/>
      <c r="M109" s="630"/>
      <c r="N109" s="629"/>
      <c r="O109" s="631"/>
      <c r="P109" s="161"/>
      <c r="Q109" s="294"/>
      <c r="R109" s="161"/>
      <c r="S109" s="161"/>
      <c r="T109" s="161"/>
      <c r="U109" s="161"/>
      <c r="V109" s="161"/>
      <c r="W109" s="161"/>
      <c r="X109" s="161"/>
      <c r="Y109" s="161"/>
      <c r="Z109" s="161"/>
      <c r="AA109" s="192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CG109" s="12"/>
      <c r="CH109" s="12"/>
      <c r="CI109" s="12"/>
      <c r="CJ109" s="12"/>
      <c r="CK109" s="12"/>
      <c r="CL109" s="12"/>
    </row>
    <row r="110" spans="1:90" ht="25.35" customHeight="1" x14ac:dyDescent="0.2">
      <c r="A110" s="316" t="s">
        <v>121</v>
      </c>
      <c r="B110" s="317">
        <f>SUM(C110:D110)</f>
        <v>0</v>
      </c>
      <c r="C110" s="632">
        <f>SUM(E110+G110+I110+K110+M110)</f>
        <v>0</v>
      </c>
      <c r="D110" s="185">
        <f>SUM(F110+H110+J110+L110+N110)</f>
        <v>0</v>
      </c>
      <c r="E110" s="404"/>
      <c r="F110" s="320"/>
      <c r="G110" s="404"/>
      <c r="H110" s="405"/>
      <c r="I110" s="404"/>
      <c r="J110" s="320"/>
      <c r="K110" s="404"/>
      <c r="L110" s="320"/>
      <c r="M110" s="322"/>
      <c r="N110" s="405"/>
      <c r="O110" s="631"/>
      <c r="P110" s="161"/>
      <c r="Q110" s="294"/>
      <c r="R110" s="161"/>
      <c r="S110" s="161"/>
      <c r="T110" s="161"/>
      <c r="U110" s="161"/>
      <c r="V110" s="161"/>
      <c r="W110" s="161"/>
      <c r="X110" s="161"/>
      <c r="Y110" s="161"/>
      <c r="Z110" s="161"/>
      <c r="AA110" s="192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CG110" s="12"/>
      <c r="CH110" s="12"/>
      <c r="CI110" s="12"/>
      <c r="CJ110" s="12"/>
      <c r="CK110" s="12"/>
      <c r="CL110" s="12"/>
    </row>
    <row r="111" spans="1:90" ht="21" customHeight="1" x14ac:dyDescent="0.25">
      <c r="A111" s="401" t="s">
        <v>122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323"/>
    </row>
    <row r="112" spans="1:90" ht="20.25" customHeight="1" x14ac:dyDescent="0.2">
      <c r="A112" s="2592" t="s">
        <v>3</v>
      </c>
      <c r="B112" s="2595" t="s">
        <v>5</v>
      </c>
      <c r="C112" s="2596"/>
      <c r="D112" s="2597"/>
      <c r="E112" s="2690" t="s">
        <v>6</v>
      </c>
      <c r="F112" s="2602"/>
      <c r="G112" s="2602"/>
      <c r="H112" s="2602"/>
      <c r="I112" s="2602"/>
      <c r="J112" s="2602"/>
      <c r="K112" s="2602"/>
      <c r="L112" s="2602"/>
      <c r="M112" s="2602"/>
      <c r="N112" s="2602"/>
      <c r="O112" s="2602"/>
      <c r="P112" s="2602"/>
      <c r="Q112" s="2602"/>
      <c r="R112" s="2602"/>
      <c r="S112" s="2602"/>
      <c r="T112" s="2602"/>
      <c r="U112" s="2602"/>
      <c r="V112" s="2602"/>
      <c r="W112" s="2602"/>
      <c r="X112" s="2602"/>
      <c r="Y112" s="2602"/>
      <c r="Z112" s="2602"/>
      <c r="AA112" s="2602"/>
      <c r="AB112" s="2602"/>
      <c r="AC112" s="2602"/>
      <c r="AD112" s="2602"/>
      <c r="AE112" s="2602"/>
      <c r="AF112" s="2602"/>
      <c r="AG112" s="2602"/>
      <c r="AH112" s="2602"/>
      <c r="AI112" s="2602"/>
      <c r="AJ112" s="2602"/>
      <c r="AK112" s="2602"/>
      <c r="AL112" s="2687"/>
      <c r="AM112" s="2597" t="s">
        <v>8</v>
      </c>
    </row>
    <row r="113" spans="1:86" ht="20.25" customHeight="1" x14ac:dyDescent="0.2">
      <c r="A113" s="2593"/>
      <c r="B113" s="2598"/>
      <c r="C113" s="2599"/>
      <c r="D113" s="2600"/>
      <c r="E113" s="2690" t="s">
        <v>12</v>
      </c>
      <c r="F113" s="2691"/>
      <c r="G113" s="2690" t="s">
        <v>13</v>
      </c>
      <c r="H113" s="2691"/>
      <c r="I113" s="2690" t="s">
        <v>14</v>
      </c>
      <c r="J113" s="2691"/>
      <c r="K113" s="2690" t="s">
        <v>15</v>
      </c>
      <c r="L113" s="2691"/>
      <c r="M113" s="2690" t="s">
        <v>16</v>
      </c>
      <c r="N113" s="2691"/>
      <c r="O113" s="2688" t="s">
        <v>17</v>
      </c>
      <c r="P113" s="2689"/>
      <c r="Q113" s="2688" t="s">
        <v>18</v>
      </c>
      <c r="R113" s="2689"/>
      <c r="S113" s="2688" t="s">
        <v>19</v>
      </c>
      <c r="T113" s="2689"/>
      <c r="U113" s="2688" t="s">
        <v>20</v>
      </c>
      <c r="V113" s="2689"/>
      <c r="W113" s="2688" t="s">
        <v>21</v>
      </c>
      <c r="X113" s="2689"/>
      <c r="Y113" s="2688" t="s">
        <v>22</v>
      </c>
      <c r="Z113" s="2689"/>
      <c r="AA113" s="2688" t="s">
        <v>23</v>
      </c>
      <c r="AB113" s="2689"/>
      <c r="AC113" s="2688" t="s">
        <v>24</v>
      </c>
      <c r="AD113" s="2689"/>
      <c r="AE113" s="2688" t="s">
        <v>25</v>
      </c>
      <c r="AF113" s="2689"/>
      <c r="AG113" s="2688" t="s">
        <v>26</v>
      </c>
      <c r="AH113" s="2689"/>
      <c r="AI113" s="2688" t="s">
        <v>27</v>
      </c>
      <c r="AJ113" s="2689"/>
      <c r="AK113" s="2688" t="s">
        <v>28</v>
      </c>
      <c r="AL113" s="2692"/>
      <c r="AM113" s="2604"/>
    </row>
    <row r="114" spans="1:86" ht="25.5" customHeight="1" x14ac:dyDescent="0.2">
      <c r="A114" s="2594"/>
      <c r="B114" s="487" t="s">
        <v>29</v>
      </c>
      <c r="C114" s="488" t="s">
        <v>30</v>
      </c>
      <c r="D114" s="414" t="s">
        <v>31</v>
      </c>
      <c r="E114" s="489" t="s">
        <v>30</v>
      </c>
      <c r="F114" s="461" t="s">
        <v>31</v>
      </c>
      <c r="G114" s="489" t="s">
        <v>30</v>
      </c>
      <c r="H114" s="461" t="s">
        <v>31</v>
      </c>
      <c r="I114" s="489" t="s">
        <v>30</v>
      </c>
      <c r="J114" s="461" t="s">
        <v>31</v>
      </c>
      <c r="K114" s="489" t="s">
        <v>30</v>
      </c>
      <c r="L114" s="461" t="s">
        <v>31</v>
      </c>
      <c r="M114" s="489" t="s">
        <v>30</v>
      </c>
      <c r="N114" s="461" t="s">
        <v>31</v>
      </c>
      <c r="O114" s="489" t="s">
        <v>30</v>
      </c>
      <c r="P114" s="416" t="s">
        <v>31</v>
      </c>
      <c r="Q114" s="489" t="s">
        <v>30</v>
      </c>
      <c r="R114" s="416" t="s">
        <v>31</v>
      </c>
      <c r="S114" s="489" t="s">
        <v>30</v>
      </c>
      <c r="T114" s="416" t="s">
        <v>31</v>
      </c>
      <c r="U114" s="489" t="s">
        <v>30</v>
      </c>
      <c r="V114" s="416" t="s">
        <v>31</v>
      </c>
      <c r="W114" s="489" t="s">
        <v>30</v>
      </c>
      <c r="X114" s="416" t="s">
        <v>31</v>
      </c>
      <c r="Y114" s="489" t="s">
        <v>30</v>
      </c>
      <c r="Z114" s="416" t="s">
        <v>31</v>
      </c>
      <c r="AA114" s="489" t="s">
        <v>30</v>
      </c>
      <c r="AB114" s="416" t="s">
        <v>31</v>
      </c>
      <c r="AC114" s="489" t="s">
        <v>30</v>
      </c>
      <c r="AD114" s="416" t="s">
        <v>31</v>
      </c>
      <c r="AE114" s="489" t="s">
        <v>30</v>
      </c>
      <c r="AF114" s="416" t="s">
        <v>31</v>
      </c>
      <c r="AG114" s="489" t="s">
        <v>30</v>
      </c>
      <c r="AH114" s="416" t="s">
        <v>31</v>
      </c>
      <c r="AI114" s="489" t="s">
        <v>30</v>
      </c>
      <c r="AJ114" s="416" t="s">
        <v>31</v>
      </c>
      <c r="AK114" s="489" t="s">
        <v>30</v>
      </c>
      <c r="AL114" s="22" t="s">
        <v>31</v>
      </c>
      <c r="AM114" s="2600"/>
    </row>
    <row r="115" spans="1:86" ht="22.5" customHeight="1" x14ac:dyDescent="0.2">
      <c r="A115" s="491" t="s">
        <v>123</v>
      </c>
      <c r="B115" s="492">
        <f>SUM(C115:D115)</f>
        <v>0</v>
      </c>
      <c r="C115" s="493">
        <f>+E115+G115+I115+K115+M115+O115+Q115+S115+U115+W115+Y115+AA115+AC115+AE115+AG115+AI115+AK115</f>
        <v>0</v>
      </c>
      <c r="D115" s="462">
        <f>+F115+H115+J115+L115+N115+P115+R115+T115+V115+X115+Z115+AB115+AD115+AF115+AH115+AJ115+AL115</f>
        <v>0</v>
      </c>
      <c r="E115" s="494"/>
      <c r="F115" s="495"/>
      <c r="G115" s="494"/>
      <c r="H115" s="495"/>
      <c r="I115" s="494"/>
      <c r="J115" s="496"/>
      <c r="K115" s="494"/>
      <c r="L115" s="496"/>
      <c r="M115" s="497"/>
      <c r="N115" s="496"/>
      <c r="O115" s="497"/>
      <c r="P115" s="496"/>
      <c r="Q115" s="497"/>
      <c r="R115" s="496"/>
      <c r="S115" s="497"/>
      <c r="T115" s="496"/>
      <c r="U115" s="497"/>
      <c r="V115" s="496"/>
      <c r="W115" s="497"/>
      <c r="X115" s="496"/>
      <c r="Y115" s="497"/>
      <c r="Z115" s="496"/>
      <c r="AA115" s="497"/>
      <c r="AB115" s="496"/>
      <c r="AC115" s="497"/>
      <c r="AD115" s="496"/>
      <c r="AE115" s="497"/>
      <c r="AF115" s="496"/>
      <c r="AG115" s="497"/>
      <c r="AH115" s="496"/>
      <c r="AI115" s="497"/>
      <c r="AJ115" s="496"/>
      <c r="AK115" s="497"/>
      <c r="AL115" s="498"/>
      <c r="AM115" s="495"/>
      <c r="AN115" s="2" t="str">
        <f>CA115&amp;CB115</f>
        <v/>
      </c>
      <c r="CA115" s="4" t="str">
        <f>IF(CG115=1,"* No olvide ingresar la Población SENAME (Digite CERO si no tiene). ","")</f>
        <v/>
      </c>
      <c r="CB115" s="4" t="str">
        <f>IF(CH115=1,"* La Población SENAME ingresada NO PUEDE superar la suma de ambos sexos. ","")</f>
        <v/>
      </c>
      <c r="CG115" s="4">
        <f>IF(AND(B115&lt;&gt;0,AM115=""),1,0)</f>
        <v>0</v>
      </c>
      <c r="CH115" s="4">
        <f>IF(AM115&gt;B115,1,0)</f>
        <v>0</v>
      </c>
    </row>
    <row r="116" spans="1:86" ht="27" customHeight="1" x14ac:dyDescent="0.25">
      <c r="A116" s="141" t="s">
        <v>124</v>
      </c>
      <c r="B116" s="323"/>
      <c r="C116" s="323"/>
      <c r="E116" s="323"/>
    </row>
    <row r="117" spans="1:86" ht="21.75" customHeight="1" x14ac:dyDescent="0.2">
      <c r="A117" s="2609" t="s">
        <v>125</v>
      </c>
      <c r="B117" s="2688" t="s">
        <v>126</v>
      </c>
      <c r="C117" s="2622"/>
      <c r="D117" s="2692"/>
      <c r="E117" s="2672" t="s">
        <v>127</v>
      </c>
    </row>
    <row r="118" spans="1:86" ht="30.75" customHeight="1" x14ac:dyDescent="0.2">
      <c r="A118" s="2611"/>
      <c r="B118" s="499" t="s">
        <v>128</v>
      </c>
      <c r="C118" s="499" t="s">
        <v>129</v>
      </c>
      <c r="D118" s="500" t="s">
        <v>130</v>
      </c>
      <c r="E118" s="2731"/>
    </row>
    <row r="119" spans="1:86" ht="22.5" customHeight="1" x14ac:dyDescent="0.25">
      <c r="A119" s="501" t="s">
        <v>43</v>
      </c>
      <c r="B119" s="494"/>
      <c r="C119" s="494"/>
      <c r="D119" s="502"/>
      <c r="E119" s="503"/>
    </row>
    <row r="120" spans="1:86" ht="21.75" customHeight="1" x14ac:dyDescent="0.2">
      <c r="A120" s="401" t="s">
        <v>131</v>
      </c>
      <c r="B120" s="266"/>
      <c r="C120" s="266"/>
      <c r="H120" s="340"/>
      <c r="I120" s="340"/>
      <c r="J120" s="159"/>
    </row>
    <row r="121" spans="1:86" x14ac:dyDescent="0.2">
      <c r="A121" s="2592" t="s">
        <v>3</v>
      </c>
      <c r="B121" s="2595" t="s">
        <v>5</v>
      </c>
      <c r="C121" s="2596"/>
      <c r="D121" s="2597"/>
      <c r="E121" s="2690"/>
      <c r="F121" s="2602"/>
      <c r="G121" s="2602"/>
      <c r="H121" s="2602"/>
      <c r="I121" s="2602"/>
      <c r="J121" s="2691"/>
    </row>
    <row r="122" spans="1:86" x14ac:dyDescent="0.2">
      <c r="A122" s="2593"/>
      <c r="B122" s="2598"/>
      <c r="C122" s="2599"/>
      <c r="D122" s="2600"/>
      <c r="E122" s="2690" t="s">
        <v>132</v>
      </c>
      <c r="F122" s="2691"/>
      <c r="G122" s="2690" t="s">
        <v>133</v>
      </c>
      <c r="H122" s="2691"/>
      <c r="I122" s="2690" t="s">
        <v>134</v>
      </c>
      <c r="J122" s="2691"/>
    </row>
    <row r="123" spans="1:86" x14ac:dyDescent="0.2">
      <c r="A123" s="2594"/>
      <c r="B123" s="487" t="s">
        <v>29</v>
      </c>
      <c r="C123" s="488" t="s">
        <v>30</v>
      </c>
      <c r="D123" s="414" t="s">
        <v>31</v>
      </c>
      <c r="E123" s="489" t="s">
        <v>30</v>
      </c>
      <c r="F123" s="461" t="s">
        <v>31</v>
      </c>
      <c r="G123" s="489" t="s">
        <v>30</v>
      </c>
      <c r="H123" s="461" t="s">
        <v>31</v>
      </c>
      <c r="I123" s="489" t="s">
        <v>30</v>
      </c>
      <c r="J123" s="461" t="s">
        <v>31</v>
      </c>
    </row>
    <row r="124" spans="1:86" ht="27" customHeight="1" x14ac:dyDescent="0.2">
      <c r="A124" s="625" t="s">
        <v>135</v>
      </c>
      <c r="B124" s="626">
        <f>SUM(C124:D124)</f>
        <v>0</v>
      </c>
      <c r="C124" s="627">
        <f t="shared" ref="C124:D126" si="26">+E124+G124+I124</f>
        <v>0</v>
      </c>
      <c r="D124" s="628">
        <f t="shared" si="26"/>
        <v>0</v>
      </c>
      <c r="E124" s="614"/>
      <c r="F124" s="615"/>
      <c r="G124" s="614"/>
      <c r="H124" s="615"/>
      <c r="I124" s="614"/>
      <c r="J124" s="629"/>
    </row>
    <row r="125" spans="1:86" ht="26.25" customHeight="1" x14ac:dyDescent="0.2">
      <c r="A125" s="341" t="s">
        <v>136</v>
      </c>
      <c r="B125" s="342">
        <f>SUM(C125:D125)</f>
        <v>0</v>
      </c>
      <c r="C125" s="343">
        <f t="shared" si="26"/>
        <v>0</v>
      </c>
      <c r="D125" s="344">
        <f t="shared" si="26"/>
        <v>0</v>
      </c>
      <c r="E125" s="345"/>
      <c r="F125" s="346"/>
      <c r="G125" s="345"/>
      <c r="H125" s="346"/>
      <c r="I125" s="345"/>
      <c r="J125" s="347"/>
    </row>
    <row r="126" spans="1:86" ht="41.25" customHeight="1" x14ac:dyDescent="0.2">
      <c r="A126" s="348" t="s">
        <v>137</v>
      </c>
      <c r="B126" s="633">
        <f>SUM(C126:D126)</f>
        <v>0</v>
      </c>
      <c r="C126" s="632">
        <f t="shared" si="26"/>
        <v>0</v>
      </c>
      <c r="D126" s="185">
        <f t="shared" si="26"/>
        <v>0</v>
      </c>
      <c r="E126" s="634"/>
      <c r="F126" s="320"/>
      <c r="G126" s="634"/>
      <c r="H126" s="635"/>
      <c r="I126" s="634"/>
      <c r="J126" s="320"/>
    </row>
    <row r="127" spans="1:86" ht="24" customHeight="1" x14ac:dyDescent="0.25">
      <c r="A127" s="636" t="s">
        <v>138</v>
      </c>
      <c r="B127" s="504"/>
      <c r="C127" s="351"/>
      <c r="D127" s="351"/>
      <c r="F127" s="352"/>
      <c r="G127" s="353"/>
      <c r="H127" s="353"/>
      <c r="I127" s="323"/>
    </row>
    <row r="128" spans="1:86" ht="30" customHeight="1" x14ac:dyDescent="0.2">
      <c r="A128" s="2597" t="s">
        <v>3</v>
      </c>
      <c r="B128" s="2592" t="s">
        <v>43</v>
      </c>
      <c r="C128" s="2595" t="s">
        <v>139</v>
      </c>
      <c r="D128" s="2597"/>
      <c r="E128" s="2595" t="s">
        <v>140</v>
      </c>
      <c r="F128" s="2597"/>
      <c r="G128" s="2690" t="s">
        <v>141</v>
      </c>
      <c r="H128" s="2602"/>
      <c r="I128" s="2691"/>
    </row>
    <row r="129" spans="1:90" ht="47.25" customHeight="1" x14ac:dyDescent="0.2">
      <c r="A129" s="2732"/>
      <c r="B129" s="2753"/>
      <c r="C129" s="489" t="s">
        <v>30</v>
      </c>
      <c r="D129" s="505" t="s">
        <v>31</v>
      </c>
      <c r="E129" s="506" t="s">
        <v>142</v>
      </c>
      <c r="F129" s="461" t="s">
        <v>143</v>
      </c>
      <c r="G129" s="506" t="s">
        <v>144</v>
      </c>
      <c r="H129" s="637" t="s">
        <v>145</v>
      </c>
      <c r="I129" s="461" t="s">
        <v>146</v>
      </c>
    </row>
    <row r="130" spans="1:90" ht="22.5" customHeight="1" x14ac:dyDescent="0.2">
      <c r="A130" s="508" t="s">
        <v>147</v>
      </c>
      <c r="B130" s="509">
        <f>SUM(C130:D130)</f>
        <v>0</v>
      </c>
      <c r="C130" s="510"/>
      <c r="D130" s="496"/>
      <c r="E130" s="510"/>
      <c r="F130" s="495"/>
      <c r="G130" s="510"/>
      <c r="H130" s="510"/>
      <c r="I130" s="495"/>
    </row>
    <row r="131" spans="1:90" ht="21.75" customHeight="1" x14ac:dyDescent="0.25">
      <c r="A131" s="84" t="s">
        <v>148</v>
      </c>
      <c r="B131" s="323"/>
      <c r="C131" s="323"/>
    </row>
    <row r="132" spans="1:90" ht="14.25" customHeight="1" x14ac:dyDescent="0.2">
      <c r="A132" s="2592" t="s">
        <v>3</v>
      </c>
      <c r="B132" s="2592" t="s">
        <v>4</v>
      </c>
      <c r="C132" s="2595" t="s">
        <v>5</v>
      </c>
      <c r="D132" s="2596"/>
      <c r="E132" s="2597"/>
      <c r="F132" s="2690" t="s">
        <v>6</v>
      </c>
      <c r="G132" s="2602"/>
      <c r="H132" s="2602"/>
      <c r="I132" s="2602"/>
      <c r="J132" s="2602"/>
      <c r="K132" s="2602"/>
      <c r="L132" s="2602"/>
      <c r="M132" s="2602"/>
      <c r="N132" s="2602"/>
      <c r="O132" s="2602"/>
      <c r="P132" s="2602"/>
      <c r="Q132" s="2602"/>
      <c r="R132" s="2602"/>
      <c r="S132" s="2602"/>
      <c r="T132" s="2602"/>
      <c r="U132" s="2602"/>
      <c r="V132" s="2602"/>
      <c r="W132" s="2602"/>
      <c r="X132" s="2602"/>
      <c r="Y132" s="2602"/>
      <c r="Z132" s="2602"/>
      <c r="AA132" s="2602"/>
      <c r="AB132" s="2602"/>
      <c r="AC132" s="2602"/>
      <c r="AD132" s="2602"/>
      <c r="AE132" s="2602"/>
      <c r="AF132" s="2602"/>
      <c r="AG132" s="2602"/>
      <c r="AH132" s="2602"/>
      <c r="AI132" s="2602"/>
      <c r="AJ132" s="2602"/>
      <c r="AK132" s="2602"/>
      <c r="AL132" s="2602"/>
      <c r="AM132" s="2687"/>
      <c r="AN132" s="2597" t="s">
        <v>7</v>
      </c>
      <c r="AO132" s="2597" t="s">
        <v>8</v>
      </c>
      <c r="AP132" s="2597" t="s">
        <v>9</v>
      </c>
      <c r="AQ132" s="2597" t="s">
        <v>10</v>
      </c>
      <c r="AR132" s="2597" t="s">
        <v>149</v>
      </c>
      <c r="AS132" s="2597" t="s">
        <v>150</v>
      </c>
    </row>
    <row r="133" spans="1:90" x14ac:dyDescent="0.2">
      <c r="A133" s="2593"/>
      <c r="B133" s="2593"/>
      <c r="C133" s="2598"/>
      <c r="D133" s="2599"/>
      <c r="E133" s="2732"/>
      <c r="F133" s="2690" t="s">
        <v>12</v>
      </c>
      <c r="G133" s="2691"/>
      <c r="H133" s="2690" t="s">
        <v>13</v>
      </c>
      <c r="I133" s="2691"/>
      <c r="J133" s="2690" t="s">
        <v>14</v>
      </c>
      <c r="K133" s="2691"/>
      <c r="L133" s="2690" t="s">
        <v>15</v>
      </c>
      <c r="M133" s="2691"/>
      <c r="N133" s="2690" t="s">
        <v>16</v>
      </c>
      <c r="O133" s="2691"/>
      <c r="P133" s="2688" t="s">
        <v>17</v>
      </c>
      <c r="Q133" s="2689"/>
      <c r="R133" s="2688" t="s">
        <v>18</v>
      </c>
      <c r="S133" s="2689"/>
      <c r="T133" s="2688" t="s">
        <v>19</v>
      </c>
      <c r="U133" s="2689"/>
      <c r="V133" s="2688" t="s">
        <v>20</v>
      </c>
      <c r="W133" s="2689"/>
      <c r="X133" s="2688" t="s">
        <v>21</v>
      </c>
      <c r="Y133" s="2689"/>
      <c r="Z133" s="2688" t="s">
        <v>22</v>
      </c>
      <c r="AA133" s="2689"/>
      <c r="AB133" s="2688" t="s">
        <v>23</v>
      </c>
      <c r="AC133" s="2689"/>
      <c r="AD133" s="2688" t="s">
        <v>24</v>
      </c>
      <c r="AE133" s="2689"/>
      <c r="AF133" s="2688" t="s">
        <v>25</v>
      </c>
      <c r="AG133" s="2689"/>
      <c r="AH133" s="2688" t="s">
        <v>26</v>
      </c>
      <c r="AI133" s="2689"/>
      <c r="AJ133" s="2688" t="s">
        <v>27</v>
      </c>
      <c r="AK133" s="2689"/>
      <c r="AL133" s="2688" t="s">
        <v>28</v>
      </c>
      <c r="AM133" s="2692"/>
      <c r="AN133" s="2604"/>
      <c r="AO133" s="2604"/>
      <c r="AP133" s="2604"/>
      <c r="AQ133" s="2604"/>
      <c r="AR133" s="2604"/>
      <c r="AS133" s="2604"/>
    </row>
    <row r="134" spans="1:90" x14ac:dyDescent="0.2">
      <c r="A134" s="2753"/>
      <c r="B134" s="2753"/>
      <c r="C134" s="18" t="s">
        <v>29</v>
      </c>
      <c r="D134" s="19" t="s">
        <v>30</v>
      </c>
      <c r="E134" s="416" t="s">
        <v>31</v>
      </c>
      <c r="F134" s="489" t="s">
        <v>30</v>
      </c>
      <c r="G134" s="416" t="s">
        <v>31</v>
      </c>
      <c r="H134" s="489" t="s">
        <v>30</v>
      </c>
      <c r="I134" s="416" t="s">
        <v>31</v>
      </c>
      <c r="J134" s="489" t="s">
        <v>30</v>
      </c>
      <c r="K134" s="416" t="s">
        <v>31</v>
      </c>
      <c r="L134" s="489" t="s">
        <v>30</v>
      </c>
      <c r="M134" s="416" t="s">
        <v>31</v>
      </c>
      <c r="N134" s="489" t="s">
        <v>30</v>
      </c>
      <c r="O134" s="416" t="s">
        <v>31</v>
      </c>
      <c r="P134" s="489" t="s">
        <v>30</v>
      </c>
      <c r="Q134" s="416" t="s">
        <v>31</v>
      </c>
      <c r="R134" s="489" t="s">
        <v>30</v>
      </c>
      <c r="S134" s="416" t="s">
        <v>31</v>
      </c>
      <c r="T134" s="489" t="s">
        <v>30</v>
      </c>
      <c r="U134" s="416" t="s">
        <v>31</v>
      </c>
      <c r="V134" s="489" t="s">
        <v>30</v>
      </c>
      <c r="W134" s="416" t="s">
        <v>31</v>
      </c>
      <c r="X134" s="489" t="s">
        <v>30</v>
      </c>
      <c r="Y134" s="416" t="s">
        <v>31</v>
      </c>
      <c r="Z134" s="489" t="s">
        <v>30</v>
      </c>
      <c r="AA134" s="416" t="s">
        <v>31</v>
      </c>
      <c r="AB134" s="489" t="s">
        <v>30</v>
      </c>
      <c r="AC134" s="416" t="s">
        <v>31</v>
      </c>
      <c r="AD134" s="489" t="s">
        <v>30</v>
      </c>
      <c r="AE134" s="416" t="s">
        <v>31</v>
      </c>
      <c r="AF134" s="489" t="s">
        <v>30</v>
      </c>
      <c r="AG134" s="416" t="s">
        <v>31</v>
      </c>
      <c r="AH134" s="489" t="s">
        <v>30</v>
      </c>
      <c r="AI134" s="416" t="s">
        <v>31</v>
      </c>
      <c r="AJ134" s="489" t="s">
        <v>30</v>
      </c>
      <c r="AK134" s="416" t="s">
        <v>31</v>
      </c>
      <c r="AL134" s="489" t="s">
        <v>30</v>
      </c>
      <c r="AM134" s="22" t="s">
        <v>31</v>
      </c>
      <c r="AN134" s="2732"/>
      <c r="AO134" s="2732"/>
      <c r="AP134" s="2732"/>
      <c r="AQ134" s="2732"/>
      <c r="AR134" s="2732"/>
      <c r="AS134" s="2732"/>
    </row>
    <row r="135" spans="1:90" ht="14.25" customHeight="1" x14ac:dyDescent="0.2">
      <c r="A135" s="2609" t="s">
        <v>151</v>
      </c>
      <c r="B135" s="638" t="s">
        <v>33</v>
      </c>
      <c r="C135" s="639">
        <f t="shared" ref="C135:C147" si="27">SUM(D135+E135)</f>
        <v>0</v>
      </c>
      <c r="D135" s="640">
        <f t="shared" ref="D135:D147" si="28">SUM(F135+H135+J135+L135+N135+P135+R135+T135+V135+X135+Z135+AB135+AD135+AF135+AH135+AJ135+AL135)</f>
        <v>0</v>
      </c>
      <c r="E135" s="628">
        <f t="shared" ref="E135:E147" si="29">SUM(G135+I135+K135+M135+O135+Q135+S135+U135+W135+Y135+AA135+AC135+AE135+AG135+AI135+AK135+AM135)</f>
        <v>0</v>
      </c>
      <c r="F135" s="622"/>
      <c r="G135" s="623"/>
      <c r="H135" s="622"/>
      <c r="I135" s="623"/>
      <c r="J135" s="622"/>
      <c r="K135" s="641"/>
      <c r="L135" s="622"/>
      <c r="M135" s="641"/>
      <c r="N135" s="622"/>
      <c r="O135" s="641"/>
      <c r="P135" s="622"/>
      <c r="Q135" s="641"/>
      <c r="R135" s="622"/>
      <c r="S135" s="641"/>
      <c r="T135" s="622"/>
      <c r="U135" s="641"/>
      <c r="V135" s="622"/>
      <c r="W135" s="641"/>
      <c r="X135" s="622"/>
      <c r="Y135" s="641"/>
      <c r="Z135" s="622"/>
      <c r="AA135" s="641"/>
      <c r="AB135" s="622"/>
      <c r="AC135" s="641"/>
      <c r="AD135" s="622"/>
      <c r="AE135" s="641"/>
      <c r="AF135" s="622"/>
      <c r="AG135" s="641"/>
      <c r="AH135" s="622"/>
      <c r="AI135" s="641"/>
      <c r="AJ135" s="622"/>
      <c r="AK135" s="641"/>
      <c r="AL135" s="642"/>
      <c r="AM135" s="643"/>
      <c r="AN135" s="623"/>
      <c r="AO135" s="623"/>
      <c r="AP135" s="623"/>
      <c r="AQ135" s="623"/>
      <c r="AR135" s="623"/>
      <c r="AS135" s="623"/>
      <c r="AT135" s="182" t="str">
        <f>CA135&amp;CB135&amp;CC135&amp;CD135&amp;CE135&amp;CF135</f>
        <v/>
      </c>
      <c r="CA135" s="30" t="str">
        <f t="shared" ref="CA135:CA147" si="30">IF(CG135=1,"* El número de Beneficiarios NO DEBE ser mayor que el Total. ","")</f>
        <v/>
      </c>
      <c r="CB135" s="31" t="str">
        <f t="shared" ref="CB135:CB147" si="31">IF(CH135=1,"* Los Niños, Niñas, Adolescentes y Jóvenes de Programa SENAME NO DEBE ser mayor que el Total. ","")</f>
        <v/>
      </c>
      <c r="CC135" s="31" t="str">
        <f t="shared" ref="CC135:CC147" si="32">IF(CI135=1,"* El número de personas pertenecientes a Pueblos Originarios NO DEBE ser mayor que el Total. ","")</f>
        <v/>
      </c>
      <c r="CD135" s="31" t="str">
        <f t="shared" ref="CD135:CD147" si="33">IF(CJ135=1,"* El número de personas Migrantes NO DEBE ser mayor que el Total. ","")</f>
        <v/>
      </c>
      <c r="CE135" s="31"/>
      <c r="CF135" s="30" t="str">
        <f>IF(CL135=1,"* No olvide digitar la columna Beneficiarios y/o Niños, Niñas, Adolescentes y Jóvenes de Programa SENAME y/o Pueblos Originarios y/o Migrantes y/o Demencia (Digite CEROS si no tiene). ","")</f>
        <v/>
      </c>
      <c r="CG135" s="32">
        <f t="shared" ref="CG135:CJ147" si="34">IF($C135&lt;AN135,1,0)</f>
        <v>0</v>
      </c>
      <c r="CH135" s="32">
        <f t="shared" si="34"/>
        <v>0</v>
      </c>
      <c r="CI135" s="32">
        <f t="shared" si="34"/>
        <v>0</v>
      </c>
      <c r="CJ135" s="32">
        <f t="shared" si="34"/>
        <v>0</v>
      </c>
      <c r="CK135" s="32"/>
      <c r="CL135" s="32">
        <f t="shared" ref="CL135:CL147" si="35">IF(AND(C135&lt;&gt;0,OR(AN135="",AO135="",AP135="",AQ135="")),1,0)</f>
        <v>0</v>
      </c>
    </row>
    <row r="136" spans="1:90" ht="14.25" customHeight="1" x14ac:dyDescent="0.2">
      <c r="A136" s="2610"/>
      <c r="B136" s="33" t="s">
        <v>34</v>
      </c>
      <c r="C136" s="34">
        <f t="shared" si="27"/>
        <v>0</v>
      </c>
      <c r="D136" s="35">
        <f t="shared" si="28"/>
        <v>0</v>
      </c>
      <c r="E136" s="36">
        <f t="shared" si="29"/>
        <v>0</v>
      </c>
      <c r="F136" s="37"/>
      <c r="G136" s="38"/>
      <c r="H136" s="37"/>
      <c r="I136" s="38"/>
      <c r="J136" s="37"/>
      <c r="K136" s="39"/>
      <c r="L136" s="37"/>
      <c r="M136" s="39"/>
      <c r="N136" s="37"/>
      <c r="O136" s="39"/>
      <c r="P136" s="37"/>
      <c r="Q136" s="39"/>
      <c r="R136" s="37"/>
      <c r="S136" s="39"/>
      <c r="T136" s="37"/>
      <c r="U136" s="39"/>
      <c r="V136" s="37"/>
      <c r="W136" s="39"/>
      <c r="X136" s="37"/>
      <c r="Y136" s="39"/>
      <c r="Z136" s="37"/>
      <c r="AA136" s="39"/>
      <c r="AB136" s="37"/>
      <c r="AC136" s="39"/>
      <c r="AD136" s="37"/>
      <c r="AE136" s="39"/>
      <c r="AF136" s="37"/>
      <c r="AG136" s="39"/>
      <c r="AH136" s="37"/>
      <c r="AI136" s="39"/>
      <c r="AJ136" s="37"/>
      <c r="AK136" s="39"/>
      <c r="AL136" s="40"/>
      <c r="AM136" s="41"/>
      <c r="AN136" s="38"/>
      <c r="AO136" s="38"/>
      <c r="AP136" s="38"/>
      <c r="AQ136" s="38"/>
      <c r="AR136" s="38"/>
      <c r="AS136" s="38"/>
      <c r="AT136" s="182" t="str">
        <f t="shared" ref="AT136:AT147" si="36">CA136&amp;CB136&amp;CC136&amp;CD136&amp;CE136&amp;CF136</f>
        <v/>
      </c>
      <c r="CA136" s="30" t="str">
        <f t="shared" si="30"/>
        <v/>
      </c>
      <c r="CB136" s="31" t="str">
        <f t="shared" si="31"/>
        <v/>
      </c>
      <c r="CC136" s="31" t="str">
        <f t="shared" si="32"/>
        <v/>
      </c>
      <c r="CD136" s="31" t="str">
        <f t="shared" si="33"/>
        <v/>
      </c>
      <c r="CE136" s="31"/>
      <c r="CF136" s="30" t="str">
        <f t="shared" ref="CF136:CF147" si="37">IF(CL136=1,"* No olvide digitar la columna Beneficiarios y/o Niños, Niñas, Adolescentes y Jóvenes de Programa SENAME y/o Pueblos Originarios y/o Migrantes y/o Demencia (Digite CEROS si no tiene). ","")</f>
        <v/>
      </c>
      <c r="CG136" s="32">
        <f t="shared" si="34"/>
        <v>0</v>
      </c>
      <c r="CH136" s="32">
        <f t="shared" si="34"/>
        <v>0</v>
      </c>
      <c r="CI136" s="32">
        <f t="shared" si="34"/>
        <v>0</v>
      </c>
      <c r="CJ136" s="32">
        <f t="shared" si="34"/>
        <v>0</v>
      </c>
      <c r="CK136" s="32"/>
      <c r="CL136" s="32">
        <f t="shared" si="35"/>
        <v>0</v>
      </c>
    </row>
    <row r="137" spans="1:90" ht="14.25" customHeight="1" x14ac:dyDescent="0.2">
      <c r="A137" s="2610"/>
      <c r="B137" s="33" t="s">
        <v>35</v>
      </c>
      <c r="C137" s="34">
        <f t="shared" si="27"/>
        <v>0</v>
      </c>
      <c r="D137" s="35">
        <f t="shared" si="28"/>
        <v>0</v>
      </c>
      <c r="E137" s="36">
        <f t="shared" si="29"/>
        <v>0</v>
      </c>
      <c r="F137" s="37"/>
      <c r="G137" s="38"/>
      <c r="H137" s="37"/>
      <c r="I137" s="38"/>
      <c r="J137" s="37"/>
      <c r="K137" s="39"/>
      <c r="L137" s="37"/>
      <c r="M137" s="39"/>
      <c r="N137" s="37"/>
      <c r="O137" s="39"/>
      <c r="P137" s="37"/>
      <c r="Q137" s="39"/>
      <c r="R137" s="37"/>
      <c r="S137" s="39"/>
      <c r="T137" s="37"/>
      <c r="U137" s="39"/>
      <c r="V137" s="37"/>
      <c r="W137" s="39"/>
      <c r="X137" s="37"/>
      <c r="Y137" s="39"/>
      <c r="Z137" s="37"/>
      <c r="AA137" s="39"/>
      <c r="AB137" s="37"/>
      <c r="AC137" s="39"/>
      <c r="AD137" s="37"/>
      <c r="AE137" s="39"/>
      <c r="AF137" s="37"/>
      <c r="AG137" s="39"/>
      <c r="AH137" s="37"/>
      <c r="AI137" s="39"/>
      <c r="AJ137" s="37"/>
      <c r="AK137" s="39"/>
      <c r="AL137" s="40"/>
      <c r="AM137" s="41"/>
      <c r="AN137" s="38"/>
      <c r="AO137" s="38"/>
      <c r="AP137" s="38"/>
      <c r="AQ137" s="38"/>
      <c r="AR137" s="38"/>
      <c r="AS137" s="38"/>
      <c r="AT137" s="182" t="str">
        <f t="shared" si="36"/>
        <v/>
      </c>
      <c r="CA137" s="30" t="str">
        <f t="shared" si="30"/>
        <v/>
      </c>
      <c r="CB137" s="31" t="str">
        <f t="shared" si="31"/>
        <v/>
      </c>
      <c r="CC137" s="31" t="str">
        <f t="shared" si="32"/>
        <v/>
      </c>
      <c r="CD137" s="31" t="str">
        <f t="shared" si="33"/>
        <v/>
      </c>
      <c r="CE137" s="31"/>
      <c r="CF137" s="30" t="str">
        <f t="shared" si="37"/>
        <v/>
      </c>
      <c r="CG137" s="32">
        <f t="shared" si="34"/>
        <v>0</v>
      </c>
      <c r="CH137" s="32">
        <f t="shared" si="34"/>
        <v>0</v>
      </c>
      <c r="CI137" s="32">
        <f t="shared" si="34"/>
        <v>0</v>
      </c>
      <c r="CJ137" s="32">
        <f t="shared" si="34"/>
        <v>0</v>
      </c>
      <c r="CK137" s="32"/>
      <c r="CL137" s="32">
        <f t="shared" si="35"/>
        <v>0</v>
      </c>
    </row>
    <row r="138" spans="1:90" ht="14.25" customHeight="1" x14ac:dyDescent="0.2">
      <c r="A138" s="2610"/>
      <c r="B138" s="33" t="s">
        <v>36</v>
      </c>
      <c r="C138" s="34">
        <f t="shared" si="27"/>
        <v>0</v>
      </c>
      <c r="D138" s="35">
        <f t="shared" si="28"/>
        <v>0</v>
      </c>
      <c r="E138" s="36">
        <f t="shared" si="29"/>
        <v>0</v>
      </c>
      <c r="F138" s="37"/>
      <c r="G138" s="38"/>
      <c r="H138" s="37"/>
      <c r="I138" s="38"/>
      <c r="J138" s="37"/>
      <c r="K138" s="39"/>
      <c r="L138" s="37"/>
      <c r="M138" s="39"/>
      <c r="N138" s="37"/>
      <c r="O138" s="39"/>
      <c r="P138" s="37"/>
      <c r="Q138" s="39"/>
      <c r="R138" s="37"/>
      <c r="S138" s="39"/>
      <c r="T138" s="37"/>
      <c r="U138" s="39"/>
      <c r="V138" s="37"/>
      <c r="W138" s="39"/>
      <c r="X138" s="37"/>
      <c r="Y138" s="39"/>
      <c r="Z138" s="37"/>
      <c r="AA138" s="39"/>
      <c r="AB138" s="37"/>
      <c r="AC138" s="39"/>
      <c r="AD138" s="37"/>
      <c r="AE138" s="39"/>
      <c r="AF138" s="37"/>
      <c r="AG138" s="39"/>
      <c r="AH138" s="37"/>
      <c r="AI138" s="39"/>
      <c r="AJ138" s="37"/>
      <c r="AK138" s="39"/>
      <c r="AL138" s="40"/>
      <c r="AM138" s="41"/>
      <c r="AN138" s="38"/>
      <c r="AO138" s="38"/>
      <c r="AP138" s="38"/>
      <c r="AQ138" s="38"/>
      <c r="AR138" s="38"/>
      <c r="AS138" s="38"/>
      <c r="AT138" s="182" t="str">
        <f t="shared" si="36"/>
        <v/>
      </c>
      <c r="CA138" s="30" t="str">
        <f t="shared" si="30"/>
        <v/>
      </c>
      <c r="CB138" s="31" t="str">
        <f t="shared" si="31"/>
        <v/>
      </c>
      <c r="CC138" s="31" t="str">
        <f t="shared" si="32"/>
        <v/>
      </c>
      <c r="CD138" s="31" t="str">
        <f t="shared" si="33"/>
        <v/>
      </c>
      <c r="CE138" s="31"/>
      <c r="CF138" s="30" t="str">
        <f t="shared" si="37"/>
        <v/>
      </c>
      <c r="CG138" s="32">
        <f t="shared" si="34"/>
        <v>0</v>
      </c>
      <c r="CH138" s="32">
        <f t="shared" si="34"/>
        <v>0</v>
      </c>
      <c r="CI138" s="32">
        <f t="shared" si="34"/>
        <v>0</v>
      </c>
      <c r="CJ138" s="32">
        <f t="shared" si="34"/>
        <v>0</v>
      </c>
      <c r="CK138" s="32"/>
      <c r="CL138" s="32">
        <f t="shared" si="35"/>
        <v>0</v>
      </c>
    </row>
    <row r="139" spans="1:90" ht="14.25" customHeight="1" x14ac:dyDescent="0.2">
      <c r="A139" s="2610"/>
      <c r="B139" s="33" t="s">
        <v>37</v>
      </c>
      <c r="C139" s="34">
        <f t="shared" si="27"/>
        <v>0</v>
      </c>
      <c r="D139" s="35">
        <f t="shared" si="28"/>
        <v>0</v>
      </c>
      <c r="E139" s="36">
        <f t="shared" si="29"/>
        <v>0</v>
      </c>
      <c r="F139" s="37"/>
      <c r="G139" s="38"/>
      <c r="H139" s="37"/>
      <c r="I139" s="38"/>
      <c r="J139" s="37"/>
      <c r="K139" s="39"/>
      <c r="L139" s="37"/>
      <c r="M139" s="39"/>
      <c r="N139" s="37"/>
      <c r="O139" s="39"/>
      <c r="P139" s="37"/>
      <c r="Q139" s="39"/>
      <c r="R139" s="37"/>
      <c r="S139" s="39"/>
      <c r="T139" s="37"/>
      <c r="U139" s="39"/>
      <c r="V139" s="37"/>
      <c r="W139" s="39"/>
      <c r="X139" s="37"/>
      <c r="Y139" s="39"/>
      <c r="Z139" s="37"/>
      <c r="AA139" s="39"/>
      <c r="AB139" s="37"/>
      <c r="AC139" s="39"/>
      <c r="AD139" s="37"/>
      <c r="AE139" s="39"/>
      <c r="AF139" s="37"/>
      <c r="AG139" s="39"/>
      <c r="AH139" s="37"/>
      <c r="AI139" s="39"/>
      <c r="AJ139" s="37"/>
      <c r="AK139" s="39"/>
      <c r="AL139" s="40"/>
      <c r="AM139" s="41"/>
      <c r="AN139" s="38"/>
      <c r="AO139" s="38"/>
      <c r="AP139" s="38"/>
      <c r="AQ139" s="38"/>
      <c r="AR139" s="38"/>
      <c r="AS139" s="38"/>
      <c r="AT139" s="182" t="str">
        <f t="shared" si="36"/>
        <v/>
      </c>
      <c r="CA139" s="30" t="str">
        <f t="shared" si="30"/>
        <v/>
      </c>
      <c r="CB139" s="31" t="str">
        <f t="shared" si="31"/>
        <v/>
      </c>
      <c r="CC139" s="31" t="str">
        <f t="shared" si="32"/>
        <v/>
      </c>
      <c r="CD139" s="31" t="str">
        <f t="shared" si="33"/>
        <v/>
      </c>
      <c r="CE139" s="31"/>
      <c r="CF139" s="30" t="str">
        <f t="shared" si="37"/>
        <v/>
      </c>
      <c r="CG139" s="32">
        <f t="shared" si="34"/>
        <v>0</v>
      </c>
      <c r="CH139" s="32">
        <f t="shared" si="34"/>
        <v>0</v>
      </c>
      <c r="CI139" s="32">
        <f t="shared" si="34"/>
        <v>0</v>
      </c>
      <c r="CJ139" s="32">
        <f t="shared" si="34"/>
        <v>0</v>
      </c>
      <c r="CK139" s="32"/>
      <c r="CL139" s="32">
        <f t="shared" si="35"/>
        <v>0</v>
      </c>
    </row>
    <row r="140" spans="1:90" ht="14.25" customHeight="1" x14ac:dyDescent="0.2">
      <c r="A140" s="2610"/>
      <c r="B140" s="33" t="s">
        <v>38</v>
      </c>
      <c r="C140" s="34">
        <f t="shared" si="27"/>
        <v>0</v>
      </c>
      <c r="D140" s="35">
        <f t="shared" si="28"/>
        <v>0</v>
      </c>
      <c r="E140" s="36">
        <f t="shared" si="29"/>
        <v>0</v>
      </c>
      <c r="F140" s="37"/>
      <c r="G140" s="38"/>
      <c r="H140" s="37"/>
      <c r="I140" s="38"/>
      <c r="J140" s="37"/>
      <c r="K140" s="39"/>
      <c r="L140" s="37"/>
      <c r="M140" s="39"/>
      <c r="N140" s="37"/>
      <c r="O140" s="39"/>
      <c r="P140" s="37"/>
      <c r="Q140" s="39"/>
      <c r="R140" s="37"/>
      <c r="S140" s="39"/>
      <c r="T140" s="37"/>
      <c r="U140" s="39"/>
      <c r="V140" s="37"/>
      <c r="W140" s="39"/>
      <c r="X140" s="37"/>
      <c r="Y140" s="39"/>
      <c r="Z140" s="37"/>
      <c r="AA140" s="39"/>
      <c r="AB140" s="37"/>
      <c r="AC140" s="39"/>
      <c r="AD140" s="37"/>
      <c r="AE140" s="39"/>
      <c r="AF140" s="37"/>
      <c r="AG140" s="39"/>
      <c r="AH140" s="37"/>
      <c r="AI140" s="39"/>
      <c r="AJ140" s="37"/>
      <c r="AK140" s="39"/>
      <c r="AL140" s="40"/>
      <c r="AM140" s="41"/>
      <c r="AN140" s="38"/>
      <c r="AO140" s="38"/>
      <c r="AP140" s="38"/>
      <c r="AQ140" s="38"/>
      <c r="AR140" s="38"/>
      <c r="AS140" s="38"/>
      <c r="AT140" s="182" t="str">
        <f t="shared" si="36"/>
        <v/>
      </c>
      <c r="CA140" s="30" t="str">
        <f t="shared" si="30"/>
        <v/>
      </c>
      <c r="CB140" s="31" t="str">
        <f t="shared" si="31"/>
        <v/>
      </c>
      <c r="CC140" s="31" t="str">
        <f t="shared" si="32"/>
        <v/>
      </c>
      <c r="CD140" s="31" t="str">
        <f t="shared" si="33"/>
        <v/>
      </c>
      <c r="CE140" s="31"/>
      <c r="CF140" s="30" t="str">
        <f t="shared" si="37"/>
        <v/>
      </c>
      <c r="CG140" s="32">
        <f t="shared" si="34"/>
        <v>0</v>
      </c>
      <c r="CH140" s="32">
        <f t="shared" si="34"/>
        <v>0</v>
      </c>
      <c r="CI140" s="32">
        <f t="shared" si="34"/>
        <v>0</v>
      </c>
      <c r="CJ140" s="32">
        <f t="shared" si="34"/>
        <v>0</v>
      </c>
      <c r="CK140" s="32"/>
      <c r="CL140" s="32">
        <f t="shared" si="35"/>
        <v>0</v>
      </c>
    </row>
    <row r="141" spans="1:90" ht="14.25" customHeight="1" x14ac:dyDescent="0.2">
      <c r="A141" s="2610"/>
      <c r="B141" s="33" t="s">
        <v>39</v>
      </c>
      <c r="C141" s="42">
        <f t="shared" si="27"/>
        <v>0</v>
      </c>
      <c r="D141" s="43">
        <f t="shared" si="28"/>
        <v>0</v>
      </c>
      <c r="E141" s="44">
        <f t="shared" si="29"/>
        <v>0</v>
      </c>
      <c r="F141" s="45"/>
      <c r="G141" s="46"/>
      <c r="H141" s="45"/>
      <c r="I141" s="46"/>
      <c r="J141" s="45"/>
      <c r="K141" s="47"/>
      <c r="L141" s="45"/>
      <c r="M141" s="47"/>
      <c r="N141" s="45"/>
      <c r="O141" s="47"/>
      <c r="P141" s="45"/>
      <c r="Q141" s="47"/>
      <c r="R141" s="45"/>
      <c r="S141" s="47"/>
      <c r="T141" s="45"/>
      <c r="U141" s="47"/>
      <c r="V141" s="45"/>
      <c r="W141" s="47"/>
      <c r="X141" s="45"/>
      <c r="Y141" s="47"/>
      <c r="Z141" s="45"/>
      <c r="AA141" s="47"/>
      <c r="AB141" s="45"/>
      <c r="AC141" s="47"/>
      <c r="AD141" s="45"/>
      <c r="AE141" s="47"/>
      <c r="AF141" s="45"/>
      <c r="AG141" s="47"/>
      <c r="AH141" s="45"/>
      <c r="AI141" s="47"/>
      <c r="AJ141" s="45"/>
      <c r="AK141" s="47"/>
      <c r="AL141" s="48"/>
      <c r="AM141" s="49"/>
      <c r="AN141" s="46"/>
      <c r="AO141" s="46"/>
      <c r="AP141" s="46"/>
      <c r="AQ141" s="46"/>
      <c r="AR141" s="46"/>
      <c r="AS141" s="46"/>
      <c r="AT141" s="182" t="str">
        <f t="shared" si="36"/>
        <v/>
      </c>
      <c r="CA141" s="30" t="str">
        <f t="shared" si="30"/>
        <v/>
      </c>
      <c r="CB141" s="31" t="str">
        <f t="shared" si="31"/>
        <v/>
      </c>
      <c r="CC141" s="31" t="str">
        <f t="shared" si="32"/>
        <v/>
      </c>
      <c r="CD141" s="31" t="str">
        <f t="shared" si="33"/>
        <v/>
      </c>
      <c r="CE141" s="31"/>
      <c r="CF141" s="30" t="str">
        <f t="shared" si="37"/>
        <v/>
      </c>
      <c r="CG141" s="32">
        <f t="shared" si="34"/>
        <v>0</v>
      </c>
      <c r="CH141" s="32">
        <f t="shared" si="34"/>
        <v>0</v>
      </c>
      <c r="CI141" s="32">
        <f t="shared" si="34"/>
        <v>0</v>
      </c>
      <c r="CJ141" s="32">
        <f t="shared" si="34"/>
        <v>0</v>
      </c>
      <c r="CK141" s="32"/>
      <c r="CL141" s="32">
        <f t="shared" si="35"/>
        <v>0</v>
      </c>
    </row>
    <row r="142" spans="1:90" ht="21" customHeight="1" x14ac:dyDescent="0.2">
      <c r="A142" s="2610"/>
      <c r="B142" s="33" t="s">
        <v>40</v>
      </c>
      <c r="C142" s="42">
        <f t="shared" si="27"/>
        <v>0</v>
      </c>
      <c r="D142" s="43">
        <f t="shared" si="28"/>
        <v>0</v>
      </c>
      <c r="E142" s="44">
        <f t="shared" si="29"/>
        <v>0</v>
      </c>
      <c r="F142" s="45"/>
      <c r="G142" s="46"/>
      <c r="H142" s="45"/>
      <c r="I142" s="46"/>
      <c r="J142" s="45"/>
      <c r="K142" s="47"/>
      <c r="L142" s="45"/>
      <c r="M142" s="47"/>
      <c r="N142" s="45"/>
      <c r="O142" s="47"/>
      <c r="P142" s="45"/>
      <c r="Q142" s="47"/>
      <c r="R142" s="45"/>
      <c r="S142" s="47"/>
      <c r="T142" s="45"/>
      <c r="U142" s="47"/>
      <c r="V142" s="45"/>
      <c r="W142" s="47"/>
      <c r="X142" s="45"/>
      <c r="Y142" s="47"/>
      <c r="Z142" s="45"/>
      <c r="AA142" s="47"/>
      <c r="AB142" s="45"/>
      <c r="AC142" s="47"/>
      <c r="AD142" s="45"/>
      <c r="AE142" s="47"/>
      <c r="AF142" s="45"/>
      <c r="AG142" s="47"/>
      <c r="AH142" s="45"/>
      <c r="AI142" s="47"/>
      <c r="AJ142" s="45"/>
      <c r="AK142" s="47"/>
      <c r="AL142" s="48"/>
      <c r="AM142" s="49"/>
      <c r="AN142" s="46"/>
      <c r="AO142" s="46"/>
      <c r="AP142" s="46"/>
      <c r="AQ142" s="46"/>
      <c r="AR142" s="46"/>
      <c r="AS142" s="46"/>
      <c r="AT142" s="182" t="str">
        <f t="shared" si="36"/>
        <v/>
      </c>
      <c r="CA142" s="30" t="str">
        <f t="shared" si="30"/>
        <v/>
      </c>
      <c r="CB142" s="31" t="str">
        <f t="shared" si="31"/>
        <v/>
      </c>
      <c r="CC142" s="31" t="str">
        <f t="shared" si="32"/>
        <v/>
      </c>
      <c r="CD142" s="31" t="str">
        <f t="shared" si="33"/>
        <v/>
      </c>
      <c r="CE142" s="31"/>
      <c r="CF142" s="30" t="str">
        <f t="shared" si="37"/>
        <v/>
      </c>
      <c r="CG142" s="32">
        <f t="shared" si="34"/>
        <v>0</v>
      </c>
      <c r="CH142" s="32">
        <f t="shared" si="34"/>
        <v>0</v>
      </c>
      <c r="CI142" s="32">
        <f t="shared" si="34"/>
        <v>0</v>
      </c>
      <c r="CJ142" s="32">
        <f t="shared" si="34"/>
        <v>0</v>
      </c>
      <c r="CK142" s="32"/>
      <c r="CL142" s="32">
        <f t="shared" si="35"/>
        <v>0</v>
      </c>
    </row>
    <row r="143" spans="1:90" ht="14.25" customHeight="1" x14ac:dyDescent="0.2">
      <c r="A143" s="2610"/>
      <c r="B143" s="33" t="s">
        <v>41</v>
      </c>
      <c r="C143" s="42">
        <f t="shared" si="27"/>
        <v>0</v>
      </c>
      <c r="D143" s="43">
        <f t="shared" si="28"/>
        <v>0</v>
      </c>
      <c r="E143" s="44">
        <f t="shared" si="29"/>
        <v>0</v>
      </c>
      <c r="F143" s="45"/>
      <c r="G143" s="46"/>
      <c r="H143" s="45"/>
      <c r="I143" s="46"/>
      <c r="J143" s="45"/>
      <c r="K143" s="47"/>
      <c r="L143" s="45"/>
      <c r="M143" s="47"/>
      <c r="N143" s="45"/>
      <c r="O143" s="47"/>
      <c r="P143" s="45"/>
      <c r="Q143" s="47"/>
      <c r="R143" s="45"/>
      <c r="S143" s="47"/>
      <c r="T143" s="45"/>
      <c r="U143" s="47"/>
      <c r="V143" s="45"/>
      <c r="W143" s="47"/>
      <c r="X143" s="45"/>
      <c r="Y143" s="47"/>
      <c r="Z143" s="45"/>
      <c r="AA143" s="47"/>
      <c r="AB143" s="45"/>
      <c r="AC143" s="47"/>
      <c r="AD143" s="45"/>
      <c r="AE143" s="47"/>
      <c r="AF143" s="45"/>
      <c r="AG143" s="47"/>
      <c r="AH143" s="45"/>
      <c r="AI143" s="47"/>
      <c r="AJ143" s="45"/>
      <c r="AK143" s="47"/>
      <c r="AL143" s="48"/>
      <c r="AM143" s="49"/>
      <c r="AN143" s="46"/>
      <c r="AO143" s="46"/>
      <c r="AP143" s="46"/>
      <c r="AQ143" s="46"/>
      <c r="AR143" s="46"/>
      <c r="AS143" s="46"/>
      <c r="AT143" s="182" t="str">
        <f t="shared" si="36"/>
        <v/>
      </c>
      <c r="CA143" s="30" t="str">
        <f t="shared" si="30"/>
        <v/>
      </c>
      <c r="CB143" s="31" t="str">
        <f t="shared" si="31"/>
        <v/>
      </c>
      <c r="CC143" s="31" t="str">
        <f t="shared" si="32"/>
        <v/>
      </c>
      <c r="CD143" s="31" t="str">
        <f t="shared" si="33"/>
        <v/>
      </c>
      <c r="CE143" s="31"/>
      <c r="CF143" s="30" t="str">
        <f t="shared" si="37"/>
        <v/>
      </c>
      <c r="CG143" s="32">
        <f t="shared" si="34"/>
        <v>0</v>
      </c>
      <c r="CH143" s="32">
        <f t="shared" si="34"/>
        <v>0</v>
      </c>
      <c r="CI143" s="32">
        <f t="shared" si="34"/>
        <v>0</v>
      </c>
      <c r="CJ143" s="32">
        <f t="shared" si="34"/>
        <v>0</v>
      </c>
      <c r="CK143" s="32"/>
      <c r="CL143" s="32">
        <f t="shared" si="35"/>
        <v>0</v>
      </c>
    </row>
    <row r="144" spans="1:90" ht="24.75" customHeight="1" x14ac:dyDescent="0.2">
      <c r="A144" s="2610"/>
      <c r="B144" s="362" t="s">
        <v>42</v>
      </c>
      <c r="C144" s="42">
        <f t="shared" si="27"/>
        <v>0</v>
      </c>
      <c r="D144" s="50">
        <f t="shared" si="28"/>
        <v>0</v>
      </c>
      <c r="E144" s="44">
        <f t="shared" si="29"/>
        <v>0</v>
      </c>
      <c r="F144" s="45"/>
      <c r="G144" s="46"/>
      <c r="H144" s="45"/>
      <c r="I144" s="46"/>
      <c r="J144" s="45"/>
      <c r="K144" s="47"/>
      <c r="L144" s="45"/>
      <c r="M144" s="47"/>
      <c r="N144" s="45"/>
      <c r="O144" s="47"/>
      <c r="P144" s="45"/>
      <c r="Q144" s="47"/>
      <c r="R144" s="45"/>
      <c r="S144" s="47"/>
      <c r="T144" s="45"/>
      <c r="U144" s="47"/>
      <c r="V144" s="45"/>
      <c r="W144" s="47"/>
      <c r="X144" s="45"/>
      <c r="Y144" s="47"/>
      <c r="Z144" s="45"/>
      <c r="AA144" s="47"/>
      <c r="AB144" s="45"/>
      <c r="AC144" s="47"/>
      <c r="AD144" s="45"/>
      <c r="AE144" s="47"/>
      <c r="AF144" s="45"/>
      <c r="AG144" s="47"/>
      <c r="AH144" s="45"/>
      <c r="AI144" s="47"/>
      <c r="AJ144" s="45"/>
      <c r="AK144" s="47"/>
      <c r="AL144" s="48"/>
      <c r="AM144" s="49"/>
      <c r="AN144" s="46"/>
      <c r="AO144" s="46"/>
      <c r="AP144" s="46"/>
      <c r="AQ144" s="46"/>
      <c r="AR144" s="46"/>
      <c r="AS144" s="46"/>
      <c r="AT144" s="182" t="str">
        <f t="shared" si="36"/>
        <v/>
      </c>
      <c r="CA144" s="30" t="str">
        <f t="shared" si="30"/>
        <v/>
      </c>
      <c r="CB144" s="31" t="str">
        <f t="shared" si="31"/>
        <v/>
      </c>
      <c r="CC144" s="31" t="str">
        <f t="shared" si="32"/>
        <v/>
      </c>
      <c r="CD144" s="31" t="str">
        <f t="shared" si="33"/>
        <v/>
      </c>
      <c r="CE144" s="31"/>
      <c r="CF144" s="30" t="str">
        <f t="shared" si="37"/>
        <v/>
      </c>
      <c r="CG144" s="32">
        <f t="shared" si="34"/>
        <v>0</v>
      </c>
      <c r="CH144" s="32">
        <f t="shared" si="34"/>
        <v>0</v>
      </c>
      <c r="CI144" s="32">
        <f t="shared" si="34"/>
        <v>0</v>
      </c>
      <c r="CJ144" s="32">
        <f t="shared" si="34"/>
        <v>0</v>
      </c>
      <c r="CK144" s="32"/>
      <c r="CL144" s="32">
        <f t="shared" si="35"/>
        <v>0</v>
      </c>
    </row>
    <row r="145" spans="1:90" ht="14.25" customHeight="1" x14ac:dyDescent="0.2">
      <c r="A145" s="2746"/>
      <c r="B145" s="515" t="s">
        <v>43</v>
      </c>
      <c r="C145" s="516">
        <f t="shared" si="27"/>
        <v>0</v>
      </c>
      <c r="D145" s="644">
        <f t="shared" si="28"/>
        <v>0</v>
      </c>
      <c r="E145" s="462">
        <f t="shared" si="29"/>
        <v>0</v>
      </c>
      <c r="F145" s="518">
        <f>SUM(F135:F144)</f>
        <v>0</v>
      </c>
      <c r="G145" s="519">
        <f t="shared" ref="G145:AS145" si="38">SUM(G135:G144)</f>
        <v>0</v>
      </c>
      <c r="H145" s="518">
        <f t="shared" si="38"/>
        <v>0</v>
      </c>
      <c r="I145" s="519">
        <f t="shared" si="38"/>
        <v>0</v>
      </c>
      <c r="J145" s="518">
        <f t="shared" si="38"/>
        <v>0</v>
      </c>
      <c r="K145" s="520">
        <f t="shared" si="38"/>
        <v>0</v>
      </c>
      <c r="L145" s="518">
        <f t="shared" si="38"/>
        <v>0</v>
      </c>
      <c r="M145" s="520">
        <f t="shared" si="38"/>
        <v>0</v>
      </c>
      <c r="N145" s="518">
        <f t="shared" si="38"/>
        <v>0</v>
      </c>
      <c r="O145" s="520">
        <f t="shared" si="38"/>
        <v>0</v>
      </c>
      <c r="P145" s="518">
        <f t="shared" si="38"/>
        <v>0</v>
      </c>
      <c r="Q145" s="520">
        <f t="shared" si="38"/>
        <v>0</v>
      </c>
      <c r="R145" s="518">
        <f t="shared" si="38"/>
        <v>0</v>
      </c>
      <c r="S145" s="520">
        <f t="shared" si="38"/>
        <v>0</v>
      </c>
      <c r="T145" s="518">
        <f t="shared" si="38"/>
        <v>0</v>
      </c>
      <c r="U145" s="520">
        <f t="shared" si="38"/>
        <v>0</v>
      </c>
      <c r="V145" s="518">
        <f t="shared" si="38"/>
        <v>0</v>
      </c>
      <c r="W145" s="520">
        <f t="shared" si="38"/>
        <v>0</v>
      </c>
      <c r="X145" s="518">
        <f t="shared" si="38"/>
        <v>0</v>
      </c>
      <c r="Y145" s="520">
        <f t="shared" si="38"/>
        <v>0</v>
      </c>
      <c r="Z145" s="518">
        <f t="shared" si="38"/>
        <v>0</v>
      </c>
      <c r="AA145" s="520">
        <f t="shared" si="38"/>
        <v>0</v>
      </c>
      <c r="AB145" s="518">
        <f t="shared" si="38"/>
        <v>0</v>
      </c>
      <c r="AC145" s="520">
        <f t="shared" si="38"/>
        <v>0</v>
      </c>
      <c r="AD145" s="518">
        <f t="shared" si="38"/>
        <v>0</v>
      </c>
      <c r="AE145" s="520">
        <f t="shared" si="38"/>
        <v>0</v>
      </c>
      <c r="AF145" s="518">
        <f t="shared" si="38"/>
        <v>0</v>
      </c>
      <c r="AG145" s="520">
        <f t="shared" si="38"/>
        <v>0</v>
      </c>
      <c r="AH145" s="518">
        <f t="shared" si="38"/>
        <v>0</v>
      </c>
      <c r="AI145" s="520">
        <f t="shared" si="38"/>
        <v>0</v>
      </c>
      <c r="AJ145" s="518">
        <f t="shared" si="38"/>
        <v>0</v>
      </c>
      <c r="AK145" s="520">
        <f t="shared" si="38"/>
        <v>0</v>
      </c>
      <c r="AL145" s="521">
        <f t="shared" si="38"/>
        <v>0</v>
      </c>
      <c r="AM145" s="522">
        <f t="shared" si="38"/>
        <v>0</v>
      </c>
      <c r="AN145" s="519">
        <f t="shared" si="38"/>
        <v>0</v>
      </c>
      <c r="AO145" s="519">
        <f t="shared" si="38"/>
        <v>0</v>
      </c>
      <c r="AP145" s="519">
        <f t="shared" si="38"/>
        <v>0</v>
      </c>
      <c r="AQ145" s="519">
        <f t="shared" si="38"/>
        <v>0</v>
      </c>
      <c r="AR145" s="519">
        <f t="shared" si="38"/>
        <v>0</v>
      </c>
      <c r="AS145" s="519">
        <f t="shared" si="38"/>
        <v>0</v>
      </c>
      <c r="AT145" s="182"/>
      <c r="CA145" s="30" t="str">
        <f t="shared" si="30"/>
        <v/>
      </c>
      <c r="CB145" s="31" t="str">
        <f t="shared" si="31"/>
        <v/>
      </c>
      <c r="CC145" s="31" t="str">
        <f t="shared" si="32"/>
        <v/>
      </c>
      <c r="CD145" s="31" t="str">
        <f t="shared" si="33"/>
        <v/>
      </c>
      <c r="CE145" s="31"/>
      <c r="CF145" s="30" t="str">
        <f t="shared" si="37"/>
        <v/>
      </c>
      <c r="CG145" s="32">
        <f t="shared" si="34"/>
        <v>0</v>
      </c>
      <c r="CH145" s="32">
        <f t="shared" si="34"/>
        <v>0</v>
      </c>
      <c r="CI145" s="32">
        <f t="shared" si="34"/>
        <v>0</v>
      </c>
      <c r="CJ145" s="32">
        <f t="shared" si="34"/>
        <v>0</v>
      </c>
      <c r="CK145" s="32"/>
      <c r="CL145" s="32">
        <f t="shared" si="35"/>
        <v>0</v>
      </c>
    </row>
    <row r="146" spans="1:90" x14ac:dyDescent="0.2">
      <c r="A146" s="3052" t="s">
        <v>44</v>
      </c>
      <c r="B146" s="3053"/>
      <c r="C146" s="645">
        <f t="shared" si="27"/>
        <v>0</v>
      </c>
      <c r="D146" s="646">
        <f t="shared" si="28"/>
        <v>0</v>
      </c>
      <c r="E146" s="647">
        <f t="shared" si="29"/>
        <v>0</v>
      </c>
      <c r="F146" s="648"/>
      <c r="G146" s="649"/>
      <c r="H146" s="648"/>
      <c r="I146" s="649"/>
      <c r="J146" s="648"/>
      <c r="K146" s="650"/>
      <c r="L146" s="648"/>
      <c r="M146" s="650"/>
      <c r="N146" s="648"/>
      <c r="O146" s="650"/>
      <c r="P146" s="648"/>
      <c r="Q146" s="650"/>
      <c r="R146" s="648"/>
      <c r="S146" s="650"/>
      <c r="T146" s="648"/>
      <c r="U146" s="650"/>
      <c r="V146" s="648"/>
      <c r="W146" s="650"/>
      <c r="X146" s="648"/>
      <c r="Y146" s="650"/>
      <c r="Z146" s="648"/>
      <c r="AA146" s="650"/>
      <c r="AB146" s="648"/>
      <c r="AC146" s="650"/>
      <c r="AD146" s="648"/>
      <c r="AE146" s="650"/>
      <c r="AF146" s="648"/>
      <c r="AG146" s="650"/>
      <c r="AH146" s="648"/>
      <c r="AI146" s="650"/>
      <c r="AJ146" s="648"/>
      <c r="AK146" s="650"/>
      <c r="AL146" s="651"/>
      <c r="AM146" s="652"/>
      <c r="AN146" s="649"/>
      <c r="AO146" s="649"/>
      <c r="AP146" s="649"/>
      <c r="AQ146" s="649"/>
      <c r="AR146" s="649"/>
      <c r="AS146" s="649"/>
      <c r="AT146" s="182" t="str">
        <f t="shared" si="36"/>
        <v/>
      </c>
      <c r="CA146" s="30" t="str">
        <f t="shared" si="30"/>
        <v/>
      </c>
      <c r="CB146" s="31" t="str">
        <f t="shared" si="31"/>
        <v/>
      </c>
      <c r="CC146" s="31" t="str">
        <f t="shared" si="32"/>
        <v/>
      </c>
      <c r="CD146" s="31" t="str">
        <f t="shared" si="33"/>
        <v/>
      </c>
      <c r="CE146" s="31"/>
      <c r="CF146" s="30" t="str">
        <f t="shared" si="37"/>
        <v/>
      </c>
      <c r="CG146" s="32">
        <f t="shared" si="34"/>
        <v>0</v>
      </c>
      <c r="CH146" s="32">
        <f t="shared" si="34"/>
        <v>0</v>
      </c>
      <c r="CI146" s="32">
        <f t="shared" si="34"/>
        <v>0</v>
      </c>
      <c r="CJ146" s="32">
        <f t="shared" si="34"/>
        <v>0</v>
      </c>
      <c r="CK146" s="32"/>
      <c r="CL146" s="32">
        <f t="shared" si="35"/>
        <v>0</v>
      </c>
    </row>
    <row r="147" spans="1:90" x14ac:dyDescent="0.2">
      <c r="A147" s="2784" t="s">
        <v>152</v>
      </c>
      <c r="B147" s="2739"/>
      <c r="C147" s="463">
        <f t="shared" si="27"/>
        <v>0</v>
      </c>
      <c r="D147" s="464">
        <f t="shared" si="28"/>
        <v>0</v>
      </c>
      <c r="E147" s="653">
        <f t="shared" si="29"/>
        <v>0</v>
      </c>
      <c r="F147" s="458"/>
      <c r="G147" s="654"/>
      <c r="H147" s="458"/>
      <c r="I147" s="654"/>
      <c r="J147" s="458"/>
      <c r="K147" s="460"/>
      <c r="L147" s="458"/>
      <c r="M147" s="460"/>
      <c r="N147" s="458"/>
      <c r="O147" s="460"/>
      <c r="P147" s="458"/>
      <c r="Q147" s="460"/>
      <c r="R147" s="458"/>
      <c r="S147" s="460"/>
      <c r="T147" s="458"/>
      <c r="U147" s="460"/>
      <c r="V147" s="458"/>
      <c r="W147" s="460"/>
      <c r="X147" s="458"/>
      <c r="Y147" s="460"/>
      <c r="Z147" s="458"/>
      <c r="AA147" s="460"/>
      <c r="AB147" s="458"/>
      <c r="AC147" s="460"/>
      <c r="AD147" s="458"/>
      <c r="AE147" s="460"/>
      <c r="AF147" s="458"/>
      <c r="AG147" s="460"/>
      <c r="AH147" s="458"/>
      <c r="AI147" s="460"/>
      <c r="AJ147" s="458"/>
      <c r="AK147" s="460"/>
      <c r="AL147" s="81"/>
      <c r="AM147" s="465"/>
      <c r="AN147" s="654"/>
      <c r="AO147" s="654"/>
      <c r="AP147" s="654"/>
      <c r="AQ147" s="654"/>
      <c r="AR147" s="654"/>
      <c r="AS147" s="654"/>
      <c r="AT147" s="182" t="str">
        <f t="shared" si="36"/>
        <v/>
      </c>
      <c r="CA147" s="30" t="str">
        <f t="shared" si="30"/>
        <v/>
      </c>
      <c r="CB147" s="31" t="str">
        <f t="shared" si="31"/>
        <v/>
      </c>
      <c r="CC147" s="31" t="str">
        <f t="shared" si="32"/>
        <v/>
      </c>
      <c r="CD147" s="31" t="str">
        <f t="shared" si="33"/>
        <v/>
      </c>
      <c r="CE147" s="31"/>
      <c r="CF147" s="30" t="str">
        <f t="shared" si="37"/>
        <v/>
      </c>
      <c r="CG147" s="32">
        <f t="shared" si="34"/>
        <v>0</v>
      </c>
      <c r="CH147" s="32">
        <f t="shared" si="34"/>
        <v>0</v>
      </c>
      <c r="CI147" s="32">
        <f t="shared" si="34"/>
        <v>0</v>
      </c>
      <c r="CJ147" s="32">
        <f t="shared" si="34"/>
        <v>0</v>
      </c>
      <c r="CK147" s="32"/>
      <c r="CL147" s="32">
        <f t="shared" si="35"/>
        <v>0</v>
      </c>
    </row>
    <row r="148" spans="1:90" ht="24" customHeight="1" x14ac:dyDescent="0.25">
      <c r="A148" s="84" t="s">
        <v>153</v>
      </c>
      <c r="B148" s="323"/>
      <c r="C148" s="323"/>
      <c r="D148" s="323"/>
      <c r="E148" s="5"/>
    </row>
    <row r="149" spans="1:90" x14ac:dyDescent="0.2">
      <c r="A149" s="2592" t="s">
        <v>3</v>
      </c>
      <c r="B149" s="2592" t="s">
        <v>4</v>
      </c>
      <c r="C149" s="2595" t="s">
        <v>5</v>
      </c>
      <c r="D149" s="2596"/>
      <c r="E149" s="2597"/>
      <c r="F149" s="2690" t="s">
        <v>6</v>
      </c>
      <c r="G149" s="2602"/>
      <c r="H149" s="2602"/>
      <c r="I149" s="2602"/>
      <c r="J149" s="2602"/>
      <c r="K149" s="2602"/>
      <c r="L149" s="2602"/>
      <c r="M149" s="2602"/>
      <c r="N149" s="2602"/>
      <c r="O149" s="2602"/>
      <c r="P149" s="2602"/>
      <c r="Q149" s="2602"/>
      <c r="R149" s="2602"/>
      <c r="S149" s="2602"/>
      <c r="T149" s="2602"/>
      <c r="U149" s="2602"/>
      <c r="V149" s="2602"/>
      <c r="W149" s="2602"/>
      <c r="X149" s="2602"/>
      <c r="Y149" s="2602"/>
      <c r="Z149" s="2602"/>
      <c r="AA149" s="2602"/>
      <c r="AB149" s="2602"/>
      <c r="AC149" s="2602"/>
      <c r="AD149" s="2602"/>
      <c r="AE149" s="2602"/>
      <c r="AF149" s="2602"/>
      <c r="AG149" s="2602"/>
      <c r="AH149" s="2602"/>
      <c r="AI149" s="2602"/>
      <c r="AJ149" s="2602"/>
      <c r="AK149" s="2602"/>
      <c r="AL149" s="2602"/>
      <c r="AM149" s="2687"/>
      <c r="AN149" s="2597" t="s">
        <v>7</v>
      </c>
      <c r="AO149" s="2597" t="s">
        <v>8</v>
      </c>
      <c r="AP149" s="2609" t="s">
        <v>9</v>
      </c>
      <c r="AQ149" s="2597" t="s">
        <v>10</v>
      </c>
    </row>
    <row r="150" spans="1:90" ht="18" customHeight="1" x14ac:dyDescent="0.2">
      <c r="A150" s="2593"/>
      <c r="B150" s="2593"/>
      <c r="C150" s="2598"/>
      <c r="D150" s="2599"/>
      <c r="E150" s="2732"/>
      <c r="F150" s="2690" t="s">
        <v>12</v>
      </c>
      <c r="G150" s="2691"/>
      <c r="H150" s="2690" t="s">
        <v>13</v>
      </c>
      <c r="I150" s="2691"/>
      <c r="J150" s="2690" t="s">
        <v>14</v>
      </c>
      <c r="K150" s="2691"/>
      <c r="L150" s="2690" t="s">
        <v>15</v>
      </c>
      <c r="M150" s="2691"/>
      <c r="N150" s="2690" t="s">
        <v>16</v>
      </c>
      <c r="O150" s="2691"/>
      <c r="P150" s="2688" t="s">
        <v>17</v>
      </c>
      <c r="Q150" s="2689"/>
      <c r="R150" s="2688" t="s">
        <v>18</v>
      </c>
      <c r="S150" s="2689"/>
      <c r="T150" s="2688" t="s">
        <v>19</v>
      </c>
      <c r="U150" s="2689"/>
      <c r="V150" s="2688" t="s">
        <v>20</v>
      </c>
      <c r="W150" s="2689"/>
      <c r="X150" s="2688" t="s">
        <v>21</v>
      </c>
      <c r="Y150" s="2689"/>
      <c r="Z150" s="2688" t="s">
        <v>22</v>
      </c>
      <c r="AA150" s="2689"/>
      <c r="AB150" s="2688" t="s">
        <v>23</v>
      </c>
      <c r="AC150" s="2689"/>
      <c r="AD150" s="2688" t="s">
        <v>24</v>
      </c>
      <c r="AE150" s="2689"/>
      <c r="AF150" s="2688" t="s">
        <v>25</v>
      </c>
      <c r="AG150" s="2689"/>
      <c r="AH150" s="2688" t="s">
        <v>26</v>
      </c>
      <c r="AI150" s="2689"/>
      <c r="AJ150" s="2688" t="s">
        <v>27</v>
      </c>
      <c r="AK150" s="2689"/>
      <c r="AL150" s="2688" t="s">
        <v>28</v>
      </c>
      <c r="AM150" s="2692"/>
      <c r="AN150" s="2604"/>
      <c r="AO150" s="2604"/>
      <c r="AP150" s="2610"/>
      <c r="AQ150" s="2604"/>
    </row>
    <row r="151" spans="1:90" ht="33.75" customHeight="1" x14ac:dyDescent="0.2">
      <c r="A151" s="2753"/>
      <c r="B151" s="2753"/>
      <c r="C151" s="18" t="s">
        <v>29</v>
      </c>
      <c r="D151" s="19" t="s">
        <v>30</v>
      </c>
      <c r="E151" s="416" t="s">
        <v>31</v>
      </c>
      <c r="F151" s="489" t="s">
        <v>30</v>
      </c>
      <c r="G151" s="416" t="s">
        <v>31</v>
      </c>
      <c r="H151" s="489" t="s">
        <v>30</v>
      </c>
      <c r="I151" s="416" t="s">
        <v>31</v>
      </c>
      <c r="J151" s="489" t="s">
        <v>30</v>
      </c>
      <c r="K151" s="416" t="s">
        <v>31</v>
      </c>
      <c r="L151" s="489" t="s">
        <v>30</v>
      </c>
      <c r="M151" s="416" t="s">
        <v>31</v>
      </c>
      <c r="N151" s="489" t="s">
        <v>30</v>
      </c>
      <c r="O151" s="416" t="s">
        <v>31</v>
      </c>
      <c r="P151" s="489" t="s">
        <v>30</v>
      </c>
      <c r="Q151" s="416" t="s">
        <v>31</v>
      </c>
      <c r="R151" s="489" t="s">
        <v>30</v>
      </c>
      <c r="S151" s="416" t="s">
        <v>31</v>
      </c>
      <c r="T151" s="489" t="s">
        <v>30</v>
      </c>
      <c r="U151" s="416" t="s">
        <v>31</v>
      </c>
      <c r="V151" s="489" t="s">
        <v>30</v>
      </c>
      <c r="W151" s="416" t="s">
        <v>31</v>
      </c>
      <c r="X151" s="489" t="s">
        <v>30</v>
      </c>
      <c r="Y151" s="416" t="s">
        <v>31</v>
      </c>
      <c r="Z151" s="489" t="s">
        <v>30</v>
      </c>
      <c r="AA151" s="416" t="s">
        <v>31</v>
      </c>
      <c r="AB151" s="489" t="s">
        <v>30</v>
      </c>
      <c r="AC151" s="416" t="s">
        <v>31</v>
      </c>
      <c r="AD151" s="489" t="s">
        <v>30</v>
      </c>
      <c r="AE151" s="416" t="s">
        <v>31</v>
      </c>
      <c r="AF151" s="489" t="s">
        <v>30</v>
      </c>
      <c r="AG151" s="416" t="s">
        <v>31</v>
      </c>
      <c r="AH151" s="489" t="s">
        <v>30</v>
      </c>
      <c r="AI151" s="416" t="s">
        <v>31</v>
      </c>
      <c r="AJ151" s="489" t="s">
        <v>30</v>
      </c>
      <c r="AK151" s="416" t="s">
        <v>31</v>
      </c>
      <c r="AL151" s="489" t="s">
        <v>30</v>
      </c>
      <c r="AM151" s="22" t="s">
        <v>31</v>
      </c>
      <c r="AN151" s="2732"/>
      <c r="AO151" s="2732"/>
      <c r="AP151" s="2746"/>
      <c r="AQ151" s="2732"/>
    </row>
    <row r="152" spans="1:90" x14ac:dyDescent="0.2">
      <c r="A152" s="2740" t="s">
        <v>154</v>
      </c>
      <c r="B152" s="655" t="s">
        <v>155</v>
      </c>
      <c r="C152" s="656">
        <f>SUM(D152+E152)</f>
        <v>36</v>
      </c>
      <c r="D152" s="657">
        <f t="shared" ref="D152:E155" si="39">SUM(F152+H152+J152+L152+N152+P152+R152+T152+V152+X152+Z152+AB152+AD152+AF152+AH152+AJ152+AL152)</f>
        <v>15</v>
      </c>
      <c r="E152" s="658">
        <f t="shared" si="39"/>
        <v>21</v>
      </c>
      <c r="F152" s="622">
        <v>1</v>
      </c>
      <c r="G152" s="641">
        <v>0</v>
      </c>
      <c r="H152" s="622">
        <v>3</v>
      </c>
      <c r="I152" s="641">
        <v>1</v>
      </c>
      <c r="J152" s="622">
        <v>4</v>
      </c>
      <c r="K152" s="641">
        <v>6</v>
      </c>
      <c r="L152" s="622">
        <v>2</v>
      </c>
      <c r="M152" s="641">
        <v>3</v>
      </c>
      <c r="N152" s="622">
        <v>0</v>
      </c>
      <c r="O152" s="641">
        <v>0</v>
      </c>
      <c r="P152" s="622">
        <v>0</v>
      </c>
      <c r="Q152" s="641">
        <v>1</v>
      </c>
      <c r="R152" s="622">
        <v>0</v>
      </c>
      <c r="S152" s="641">
        <v>2</v>
      </c>
      <c r="T152" s="622">
        <v>0</v>
      </c>
      <c r="U152" s="641">
        <v>1</v>
      </c>
      <c r="V152" s="622">
        <v>1</v>
      </c>
      <c r="W152" s="641">
        <v>2</v>
      </c>
      <c r="X152" s="622">
        <v>1</v>
      </c>
      <c r="Y152" s="641">
        <v>1</v>
      </c>
      <c r="Z152" s="622">
        <v>1</v>
      </c>
      <c r="AA152" s="641">
        <v>2</v>
      </c>
      <c r="AB152" s="622">
        <v>0</v>
      </c>
      <c r="AC152" s="641">
        <v>2</v>
      </c>
      <c r="AD152" s="622">
        <v>0</v>
      </c>
      <c r="AE152" s="641">
        <v>0</v>
      </c>
      <c r="AF152" s="622">
        <v>2</v>
      </c>
      <c r="AG152" s="641">
        <v>0</v>
      </c>
      <c r="AH152" s="622">
        <v>0</v>
      </c>
      <c r="AI152" s="641">
        <v>0</v>
      </c>
      <c r="AJ152" s="622">
        <v>0</v>
      </c>
      <c r="AK152" s="641">
        <v>0</v>
      </c>
      <c r="AL152" s="622">
        <v>0</v>
      </c>
      <c r="AM152" s="643">
        <v>0</v>
      </c>
      <c r="AN152" s="623">
        <v>36</v>
      </c>
      <c r="AO152" s="623">
        <v>0</v>
      </c>
      <c r="AP152" s="621">
        <v>0</v>
      </c>
      <c r="AQ152" s="623">
        <v>0</v>
      </c>
      <c r="AR152" s="182" t="str">
        <f>CONCATENATE(CF152,CA152,CB152,CC152,CD152,CE152)</f>
        <v/>
      </c>
      <c r="CA152" s="30" t="str">
        <f>IF(CG152=1,"* El número de Beneficiarios NO DEBE ser mayor que el Total. ","")</f>
        <v/>
      </c>
      <c r="CB152" s="31" t="str">
        <f>IF(CH152=1,"* Los Niños, Niñas, Adolescentes y Jóvenes de Programa SENAME NO DEBE ser mayor que el Total. ","")</f>
        <v/>
      </c>
      <c r="CC152" s="31" t="str">
        <f>IF(CI152=1,"* El número de personas pertenecientes a Pueblos Originarios NO DEBE ser mayor que el Total. ","")</f>
        <v/>
      </c>
      <c r="CD152" s="31" t="str">
        <f>IF(CJ152=1,"* El número de personas Migrantes NO DEBE ser mayor que el Total. ","")</f>
        <v/>
      </c>
      <c r="CE152" s="31"/>
      <c r="CF152" s="30" t="str">
        <f>IF(CL152=1,"* No olvide digitar la columna Beneficiarios y/o Niños, Niñas, Adolescentes y Jóvenes de Programa SENAME y/o Pueblos Originarios y/o Migrantes y/o Demencia (Digite CEROS si no tiene). ","")</f>
        <v/>
      </c>
      <c r="CG152" s="32">
        <f t="shared" ref="CG152:CJ154" si="40">IF($C152&lt;AN152,1,0)</f>
        <v>0</v>
      </c>
      <c r="CH152" s="32">
        <f t="shared" si="40"/>
        <v>0</v>
      </c>
      <c r="CI152" s="32">
        <f t="shared" si="40"/>
        <v>0</v>
      </c>
      <c r="CJ152" s="32">
        <f t="shared" si="40"/>
        <v>0</v>
      </c>
      <c r="CK152" s="32"/>
      <c r="CL152" s="32">
        <f>IF(AND(C152&lt;&gt;0,OR(AN152="",AO152="",AP152="",AQ152="")),1,0)</f>
        <v>0</v>
      </c>
    </row>
    <row r="153" spans="1:90" x14ac:dyDescent="0.2">
      <c r="A153" s="2741"/>
      <c r="B153" s="380" t="s">
        <v>156</v>
      </c>
      <c r="C153" s="381">
        <f>SUM(D153+E153)</f>
        <v>0</v>
      </c>
      <c r="D153" s="382">
        <f t="shared" si="39"/>
        <v>0</v>
      </c>
      <c r="E153" s="383">
        <f t="shared" si="39"/>
        <v>0</v>
      </c>
      <c r="F153" s="37"/>
      <c r="G153" s="39"/>
      <c r="H153" s="37"/>
      <c r="I153" s="39"/>
      <c r="J153" s="37"/>
      <c r="K153" s="39"/>
      <c r="L153" s="37"/>
      <c r="M153" s="39"/>
      <c r="N153" s="37"/>
      <c r="O153" s="39"/>
      <c r="P153" s="37"/>
      <c r="Q153" s="39"/>
      <c r="R153" s="37"/>
      <c r="S153" s="39"/>
      <c r="T153" s="37"/>
      <c r="U153" s="39"/>
      <c r="V153" s="37"/>
      <c r="W153" s="39"/>
      <c r="X153" s="37"/>
      <c r="Y153" s="39"/>
      <c r="Z153" s="37"/>
      <c r="AA153" s="39"/>
      <c r="AB153" s="37"/>
      <c r="AC153" s="39"/>
      <c r="AD153" s="37"/>
      <c r="AE153" s="39"/>
      <c r="AF153" s="37"/>
      <c r="AG153" s="39"/>
      <c r="AH153" s="37"/>
      <c r="AI153" s="39"/>
      <c r="AJ153" s="37"/>
      <c r="AK153" s="39"/>
      <c r="AL153" s="37"/>
      <c r="AM153" s="41"/>
      <c r="AN153" s="38"/>
      <c r="AO153" s="38"/>
      <c r="AP153" s="151"/>
      <c r="AQ153" s="38"/>
      <c r="AR153" s="182" t="str">
        <f>CONCATENATE(CF153,CA153,CB153,CC153,CD153,CE153)</f>
        <v/>
      </c>
      <c r="CA153" s="30" t="str">
        <f>IF(CG153=1,"* El número de Beneficiarios NO DEBE ser mayor que el Total. ","")</f>
        <v/>
      </c>
      <c r="CB153" s="31" t="str">
        <f>IF(CH153=1,"* Los Niños, Niñas, Adolescentes y Jóvenes de Programa SENAME NO DEBE ser mayor que el Total. ","")</f>
        <v/>
      </c>
      <c r="CC153" s="31" t="str">
        <f>IF(CI153=1,"* El número de personas pertenecientes a Pueblos Originarios NO DEBE ser mayor que el Total. ","")</f>
        <v/>
      </c>
      <c r="CD153" s="31" t="str">
        <f>IF(CJ153=1,"* El número de personas Migrantes NO DEBE ser mayor que el Total. ","")</f>
        <v/>
      </c>
      <c r="CE153" s="31"/>
      <c r="CF153" s="30" t="str">
        <f>IF(CL153=1,"* No olvide digitar la columna Beneficiarios y/o Niños, Niñas, Adolescentes y Jóvenes de Programa SENAME y/o Pueblos Originarios y/o Migrantes y/o Demencia (Digite CEROS si no tiene). ","")</f>
        <v/>
      </c>
      <c r="CG153" s="32">
        <f t="shared" si="40"/>
        <v>0</v>
      </c>
      <c r="CH153" s="32">
        <f t="shared" si="40"/>
        <v>0</v>
      </c>
      <c r="CI153" s="32">
        <f t="shared" si="40"/>
        <v>0</v>
      </c>
      <c r="CJ153" s="32">
        <f t="shared" si="40"/>
        <v>0</v>
      </c>
      <c r="CK153" s="32"/>
      <c r="CL153" s="32">
        <f>IF(AND(C153&lt;&gt;0,OR(AN153="",AO153="",AP153="",AQ153="")),1,0)</f>
        <v>0</v>
      </c>
    </row>
    <row r="154" spans="1:90" x14ac:dyDescent="0.2">
      <c r="A154" s="2741"/>
      <c r="B154" s="380" t="s">
        <v>157</v>
      </c>
      <c r="C154" s="381">
        <f>SUM(D154+E154)</f>
        <v>0</v>
      </c>
      <c r="D154" s="382">
        <f t="shared" si="39"/>
        <v>0</v>
      </c>
      <c r="E154" s="383">
        <f t="shared" si="39"/>
        <v>0</v>
      </c>
      <c r="F154" s="77"/>
      <c r="G154" s="79"/>
      <c r="H154" s="77"/>
      <c r="I154" s="79"/>
      <c r="J154" s="77"/>
      <c r="K154" s="79"/>
      <c r="L154" s="77"/>
      <c r="M154" s="79"/>
      <c r="N154" s="77"/>
      <c r="O154" s="79"/>
      <c r="P154" s="77"/>
      <c r="Q154" s="79"/>
      <c r="R154" s="77"/>
      <c r="S154" s="79"/>
      <c r="T154" s="77"/>
      <c r="U154" s="79"/>
      <c r="V154" s="77"/>
      <c r="W154" s="79"/>
      <c r="X154" s="77"/>
      <c r="Y154" s="79"/>
      <c r="Z154" s="77"/>
      <c r="AA154" s="79"/>
      <c r="AB154" s="77"/>
      <c r="AC154" s="79"/>
      <c r="AD154" s="77"/>
      <c r="AE154" s="79"/>
      <c r="AF154" s="77"/>
      <c r="AG154" s="79"/>
      <c r="AH154" s="77"/>
      <c r="AI154" s="79"/>
      <c r="AJ154" s="77"/>
      <c r="AK154" s="79"/>
      <c r="AL154" s="77"/>
      <c r="AM154" s="83"/>
      <c r="AN154" s="80"/>
      <c r="AO154" s="80"/>
      <c r="AP154" s="106"/>
      <c r="AQ154" s="80"/>
      <c r="AR154" s="182" t="str">
        <f>CONCATENATE(CF154,CA154,CB154,CC154,CD154,CE154)</f>
        <v/>
      </c>
      <c r="CA154" s="30" t="str">
        <f>IF(CG154=1,"* El número de Beneficiarios NO DEBE ser mayor que el Total. ","")</f>
        <v/>
      </c>
      <c r="CB154" s="31" t="str">
        <f>IF(CH154=1,"* Los Niños, Niñas, Adolescentes y Jóvenes de Programa SENAME NO DEBE ser mayor que el Total. ","")</f>
        <v/>
      </c>
      <c r="CC154" s="31" t="str">
        <f>IF(CI154=1,"* El número de personas pertenecientes a Pueblos Originarios NO DEBE ser mayor que el Total. ","")</f>
        <v/>
      </c>
      <c r="CD154" s="31" t="str">
        <f>IF(CJ154=1,"* El número de personas Migrantes NO DEBE ser mayor que el Total. ","")</f>
        <v/>
      </c>
      <c r="CE154" s="31"/>
      <c r="CF154" s="30" t="str">
        <f>IF(CL154=1,"* No olvide digitar la columna Beneficiarios y/o Niños, Niñas, Adolescentes y Jóvenes de Programa SENAME y/o Pueblos Originarios y/o Migrantes y/o Demencia (Digite CEROS si no tiene). ","")</f>
        <v/>
      </c>
      <c r="CG154" s="32">
        <f t="shared" si="40"/>
        <v>0</v>
      </c>
      <c r="CH154" s="32">
        <f t="shared" si="40"/>
        <v>0</v>
      </c>
      <c r="CI154" s="32">
        <f t="shared" si="40"/>
        <v>0</v>
      </c>
      <c r="CJ154" s="32">
        <f t="shared" si="40"/>
        <v>0</v>
      </c>
      <c r="CK154" s="32"/>
      <c r="CL154" s="32">
        <f>IF(AND(C154&lt;&gt;0,OR(AN154="",AO154="",AP154="",AQ154="")),1,0)</f>
        <v>0</v>
      </c>
    </row>
    <row r="155" spans="1:90" x14ac:dyDescent="0.2">
      <c r="A155" s="2820"/>
      <c r="B155" s="523" t="s">
        <v>43</v>
      </c>
      <c r="C155" s="524">
        <f>SUM(D155+E155)</f>
        <v>36</v>
      </c>
      <c r="D155" s="659">
        <f t="shared" si="39"/>
        <v>15</v>
      </c>
      <c r="E155" s="525">
        <f t="shared" si="39"/>
        <v>21</v>
      </c>
      <c r="F155" s="526">
        <f t="shared" ref="F155:AQ155" si="41">SUM(F152:F154)</f>
        <v>1</v>
      </c>
      <c r="G155" s="527">
        <f t="shared" si="41"/>
        <v>0</v>
      </c>
      <c r="H155" s="526">
        <f t="shared" si="41"/>
        <v>3</v>
      </c>
      <c r="I155" s="527">
        <f t="shared" si="41"/>
        <v>1</v>
      </c>
      <c r="J155" s="526">
        <f t="shared" si="41"/>
        <v>4</v>
      </c>
      <c r="K155" s="528">
        <f t="shared" si="41"/>
        <v>6</v>
      </c>
      <c r="L155" s="526">
        <f t="shared" si="41"/>
        <v>2</v>
      </c>
      <c r="M155" s="528">
        <f t="shared" si="41"/>
        <v>3</v>
      </c>
      <c r="N155" s="526">
        <f t="shared" si="41"/>
        <v>0</v>
      </c>
      <c r="O155" s="528">
        <f t="shared" si="41"/>
        <v>0</v>
      </c>
      <c r="P155" s="526">
        <f t="shared" si="41"/>
        <v>0</v>
      </c>
      <c r="Q155" s="528">
        <f t="shared" si="41"/>
        <v>1</v>
      </c>
      <c r="R155" s="526">
        <f t="shared" si="41"/>
        <v>0</v>
      </c>
      <c r="S155" s="528">
        <f t="shared" si="41"/>
        <v>2</v>
      </c>
      <c r="T155" s="526">
        <f t="shared" si="41"/>
        <v>0</v>
      </c>
      <c r="U155" s="528">
        <f t="shared" si="41"/>
        <v>1</v>
      </c>
      <c r="V155" s="526">
        <f t="shared" si="41"/>
        <v>1</v>
      </c>
      <c r="W155" s="528">
        <f t="shared" si="41"/>
        <v>2</v>
      </c>
      <c r="X155" s="526">
        <f t="shared" si="41"/>
        <v>1</v>
      </c>
      <c r="Y155" s="528">
        <f t="shared" si="41"/>
        <v>1</v>
      </c>
      <c r="Z155" s="526">
        <f t="shared" si="41"/>
        <v>1</v>
      </c>
      <c r="AA155" s="528">
        <f t="shared" si="41"/>
        <v>2</v>
      </c>
      <c r="AB155" s="526">
        <f t="shared" si="41"/>
        <v>0</v>
      </c>
      <c r="AC155" s="528">
        <f t="shared" si="41"/>
        <v>2</v>
      </c>
      <c r="AD155" s="526">
        <f t="shared" si="41"/>
        <v>0</v>
      </c>
      <c r="AE155" s="528">
        <f t="shared" si="41"/>
        <v>0</v>
      </c>
      <c r="AF155" s="526">
        <f t="shared" si="41"/>
        <v>2</v>
      </c>
      <c r="AG155" s="528">
        <f t="shared" si="41"/>
        <v>0</v>
      </c>
      <c r="AH155" s="526">
        <f t="shared" si="41"/>
        <v>0</v>
      </c>
      <c r="AI155" s="528">
        <f t="shared" si="41"/>
        <v>0</v>
      </c>
      <c r="AJ155" s="526">
        <f t="shared" si="41"/>
        <v>0</v>
      </c>
      <c r="AK155" s="528">
        <f t="shared" si="41"/>
        <v>0</v>
      </c>
      <c r="AL155" s="529">
        <f t="shared" si="41"/>
        <v>0</v>
      </c>
      <c r="AM155" s="530">
        <f t="shared" si="41"/>
        <v>0</v>
      </c>
      <c r="AN155" s="527">
        <f t="shared" si="41"/>
        <v>36</v>
      </c>
      <c r="AO155" s="527">
        <f t="shared" si="41"/>
        <v>0</v>
      </c>
      <c r="AP155" s="531">
        <f t="shared" si="41"/>
        <v>0</v>
      </c>
      <c r="AQ155" s="527">
        <f t="shared" si="41"/>
        <v>0</v>
      </c>
    </row>
    <row r="175" spans="1:104" ht="14.25" customHeight="1" x14ac:dyDescent="0.2"/>
    <row r="176" spans="1:104" s="394" customFormat="1" ht="16.5" hidden="1" customHeight="1" x14ac:dyDescent="0.2">
      <c r="A176" s="394">
        <f>SUM(C23,C25:C27,C51:C52,C57:C78,B109:B110,B89:D95,B104,C43:C46,C82:J85,B115,B119:E119,B124:B126,B130,C135:C147,C152:C155,B39,B33)</f>
        <v>735</v>
      </c>
      <c r="B176" s="394">
        <f>SUM(CG8:CL155)</f>
        <v>0</v>
      </c>
      <c r="BX176" s="395"/>
      <c r="BY176" s="395"/>
      <c r="BZ176" s="395"/>
      <c r="CA176" s="395"/>
      <c r="CB176" s="395"/>
      <c r="CC176" s="395"/>
      <c r="CD176" s="395"/>
      <c r="CE176" s="395"/>
      <c r="CF176" s="395"/>
      <c r="CG176" s="395"/>
      <c r="CH176" s="395"/>
      <c r="CI176" s="395"/>
      <c r="CJ176" s="395"/>
      <c r="CK176" s="395"/>
      <c r="CL176" s="395"/>
      <c r="CM176" s="395"/>
      <c r="CN176" s="395"/>
      <c r="CO176" s="395"/>
      <c r="CP176" s="395"/>
      <c r="CQ176" s="395"/>
      <c r="CR176" s="395"/>
      <c r="CS176" s="395"/>
      <c r="CT176" s="395"/>
      <c r="CU176" s="395"/>
      <c r="CV176" s="395"/>
      <c r="CW176" s="395"/>
      <c r="CX176" s="395"/>
      <c r="CY176" s="395"/>
      <c r="CZ176" s="395"/>
    </row>
    <row r="177" ht="16.5" customHeight="1" x14ac:dyDescent="0.2"/>
    <row r="178" ht="15.6" customHeight="1" x14ac:dyDescent="0.2"/>
  </sheetData>
  <mergeCells count="225">
    <mergeCell ref="A152:A155"/>
    <mergeCell ref="AB150:AC150"/>
    <mergeCell ref="AD150:AE150"/>
    <mergeCell ref="AF150:AG150"/>
    <mergeCell ref="AH150:AI150"/>
    <mergeCell ref="AJ150:AK150"/>
    <mergeCell ref="AL150:AM150"/>
    <mergeCell ref="AO149:AO151"/>
    <mergeCell ref="AP149:AP151"/>
    <mergeCell ref="AQ149:AQ151"/>
    <mergeCell ref="F150:G150"/>
    <mergeCell ref="H150:I150"/>
    <mergeCell ref="J150:K150"/>
    <mergeCell ref="L150:M150"/>
    <mergeCell ref="N150:O150"/>
    <mergeCell ref="P150:Q150"/>
    <mergeCell ref="R150:S150"/>
    <mergeCell ref="A147:B147"/>
    <mergeCell ref="A149:A151"/>
    <mergeCell ref="B149:B151"/>
    <mergeCell ref="C149:E150"/>
    <mergeCell ref="F149:AM149"/>
    <mergeCell ref="AN149:AN151"/>
    <mergeCell ref="T150:U150"/>
    <mergeCell ref="V150:W150"/>
    <mergeCell ref="X150:Y150"/>
    <mergeCell ref="Z150:AA150"/>
    <mergeCell ref="A135:A145"/>
    <mergeCell ref="A146:B146"/>
    <mergeCell ref="T133:U133"/>
    <mergeCell ref="V133:W133"/>
    <mergeCell ref="X133:Y133"/>
    <mergeCell ref="Z133:AA133"/>
    <mergeCell ref="AB133:AC133"/>
    <mergeCell ref="AD133:AE133"/>
    <mergeCell ref="H133:I133"/>
    <mergeCell ref="J133:K133"/>
    <mergeCell ref="L133:M133"/>
    <mergeCell ref="N133:O133"/>
    <mergeCell ref="P133:Q133"/>
    <mergeCell ref="R133:S133"/>
    <mergeCell ref="AN132:AN134"/>
    <mergeCell ref="AO132:AO134"/>
    <mergeCell ref="AP132:AP134"/>
    <mergeCell ref="AQ132:AQ134"/>
    <mergeCell ref="AR132:AR134"/>
    <mergeCell ref="AS132:AS134"/>
    <mergeCell ref="A128:A129"/>
    <mergeCell ref="B128:B129"/>
    <mergeCell ref="C128:D128"/>
    <mergeCell ref="E128:F128"/>
    <mergeCell ref="G128:I128"/>
    <mergeCell ref="A132:A134"/>
    <mergeCell ref="B132:B134"/>
    <mergeCell ref="C132:E133"/>
    <mergeCell ref="F132:AM132"/>
    <mergeCell ref="F133:G133"/>
    <mergeCell ref="AF133:AG133"/>
    <mergeCell ref="AH133:AI133"/>
    <mergeCell ref="AJ133:AK133"/>
    <mergeCell ref="AL133:AM133"/>
    <mergeCell ref="A117:A118"/>
    <mergeCell ref="B117:D117"/>
    <mergeCell ref="E117:E118"/>
    <mergeCell ref="A121:A123"/>
    <mergeCell ref="B121:D122"/>
    <mergeCell ref="E121:J121"/>
    <mergeCell ref="E122:F122"/>
    <mergeCell ref="G122:H122"/>
    <mergeCell ref="I122:J122"/>
    <mergeCell ref="A112:A114"/>
    <mergeCell ref="B112:D113"/>
    <mergeCell ref="E112:AL112"/>
    <mergeCell ref="AM112:AM114"/>
    <mergeCell ref="E113:F113"/>
    <mergeCell ref="G113:H113"/>
    <mergeCell ref="I113:J113"/>
    <mergeCell ref="K113:L113"/>
    <mergeCell ref="M113:N113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A97:A98"/>
    <mergeCell ref="B97:B98"/>
    <mergeCell ref="C97:D97"/>
    <mergeCell ref="A106:A108"/>
    <mergeCell ref="B106:D107"/>
    <mergeCell ref="E106:M106"/>
    <mergeCell ref="E107:F107"/>
    <mergeCell ref="G107:H107"/>
    <mergeCell ref="I107:J107"/>
    <mergeCell ref="K107:L107"/>
    <mergeCell ref="M107:N107"/>
    <mergeCell ref="A84:B84"/>
    <mergeCell ref="A85:B85"/>
    <mergeCell ref="A87:A88"/>
    <mergeCell ref="B87:B88"/>
    <mergeCell ref="C87:C88"/>
    <mergeCell ref="D87:D88"/>
    <mergeCell ref="C80:D80"/>
    <mergeCell ref="E80:F80"/>
    <mergeCell ref="G80:H80"/>
    <mergeCell ref="I80:J80"/>
    <mergeCell ref="A82:B82"/>
    <mergeCell ref="A83:B83"/>
    <mergeCell ref="A63:A64"/>
    <mergeCell ref="A65:A68"/>
    <mergeCell ref="A69:A70"/>
    <mergeCell ref="A71:A72"/>
    <mergeCell ref="A73:A78"/>
    <mergeCell ref="A80:B81"/>
    <mergeCell ref="A57:A62"/>
    <mergeCell ref="AN54:AN56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A53:M53"/>
    <mergeCell ref="A54:B56"/>
    <mergeCell ref="C54:E55"/>
    <mergeCell ref="F54:AM54"/>
    <mergeCell ref="X55:Y55"/>
    <mergeCell ref="Z55:AA55"/>
    <mergeCell ref="AB55:AC55"/>
    <mergeCell ref="V49:W49"/>
    <mergeCell ref="X49:Y49"/>
    <mergeCell ref="Z49:AA49"/>
    <mergeCell ref="AB49:AC49"/>
    <mergeCell ref="AD49:AE49"/>
    <mergeCell ref="AF49:AG49"/>
    <mergeCell ref="AD55:AE55"/>
    <mergeCell ref="AF55:AG55"/>
    <mergeCell ref="AH55:AI55"/>
    <mergeCell ref="AJ55:AK55"/>
    <mergeCell ref="AL55:AM55"/>
    <mergeCell ref="AN48:AN50"/>
    <mergeCell ref="F49:G49"/>
    <mergeCell ref="H49:I49"/>
    <mergeCell ref="J49:K49"/>
    <mergeCell ref="L49:M49"/>
    <mergeCell ref="N49:O49"/>
    <mergeCell ref="P49:Q49"/>
    <mergeCell ref="R49:S49"/>
    <mergeCell ref="T49:U49"/>
    <mergeCell ref="AH49:AI49"/>
    <mergeCell ref="AJ49:AK49"/>
    <mergeCell ref="AL49:AM49"/>
    <mergeCell ref="A41:A42"/>
    <mergeCell ref="B41:B42"/>
    <mergeCell ref="C41:C42"/>
    <mergeCell ref="A43:A44"/>
    <mergeCell ref="A45:A46"/>
    <mergeCell ref="A48:B50"/>
    <mergeCell ref="C48:E49"/>
    <mergeCell ref="AJ29:AK29"/>
    <mergeCell ref="AL29:AM29"/>
    <mergeCell ref="F48:AM48"/>
    <mergeCell ref="AN29:AO29"/>
    <mergeCell ref="A35:A36"/>
    <mergeCell ref="B35:B36"/>
    <mergeCell ref="C35:D35"/>
    <mergeCell ref="E35:G35"/>
    <mergeCell ref="H35:M35"/>
    <mergeCell ref="X29:Y29"/>
    <mergeCell ref="Z29:AA29"/>
    <mergeCell ref="AB29:AC29"/>
    <mergeCell ref="AD29:AE29"/>
    <mergeCell ref="AF29:AG29"/>
    <mergeCell ref="AH29:AI29"/>
    <mergeCell ref="L29:M29"/>
    <mergeCell ref="N29:O29"/>
    <mergeCell ref="P29:Q29"/>
    <mergeCell ref="R29:S29"/>
    <mergeCell ref="T29:U29"/>
    <mergeCell ref="V29:W29"/>
    <mergeCell ref="A13:A23"/>
    <mergeCell ref="A24:B24"/>
    <mergeCell ref="A26:A27"/>
    <mergeCell ref="A29:A30"/>
    <mergeCell ref="B29:B30"/>
    <mergeCell ref="C29:D29"/>
    <mergeCell ref="E29:G29"/>
    <mergeCell ref="H29:I29"/>
    <mergeCell ref="J29:K29"/>
    <mergeCell ref="AO10:AO12"/>
    <mergeCell ref="AP10:AP12"/>
    <mergeCell ref="AQ10:AQ12"/>
    <mergeCell ref="AR10:AR12"/>
    <mergeCell ref="F11:G11"/>
    <mergeCell ref="H11:I11"/>
    <mergeCell ref="J11:K11"/>
    <mergeCell ref="L11:M11"/>
    <mergeCell ref="N11:O11"/>
    <mergeCell ref="P11:Q11"/>
    <mergeCell ref="AL11:AM11"/>
    <mergeCell ref="Z11:AA11"/>
    <mergeCell ref="AB11:AC11"/>
    <mergeCell ref="AD11:AE11"/>
    <mergeCell ref="AF11:AG11"/>
    <mergeCell ref="AH11:AI11"/>
    <mergeCell ref="AJ11:AK11"/>
    <mergeCell ref="A6:W6"/>
    <mergeCell ref="A10:A12"/>
    <mergeCell ref="B10:B12"/>
    <mergeCell ref="C10:E11"/>
    <mergeCell ref="F10:AM10"/>
    <mergeCell ref="AN10:AN12"/>
    <mergeCell ref="R11:S11"/>
    <mergeCell ref="T11:U11"/>
    <mergeCell ref="V11:W11"/>
    <mergeCell ref="X11:Y11"/>
  </mergeCells>
  <dataValidations count="2">
    <dataValidation showInputMessage="1" showErrorMessage="1" sqref="AT135:AT147" xr:uid="{94DD185A-7CF4-4182-949B-6AC535D5BC95}"/>
    <dataValidation type="whole" allowBlank="1" showInputMessage="1" showErrorMessage="1" sqref="E35:E38 AN116:AN1048576 A1:AO27 B31:D32 E28:AO32 B28:D28 A28:A31 AR135:AS1048576 AP1:AQ1048576 CG1:XFD1048576 AO34:AO1048576 AN34:AN114 CA1:CF114 CA116:CF1048576 AR1:AS131 N34:AM1048576 A40:M1048576 B37:D38 A35:A37 A34:M34 F36:G38 H37:M38 AU1:BZ1048576 AT1:AT134 AT148:AT1048576" xr:uid="{66F9EE11-9ACA-415A-AD21-0CBBDFB344B7}">
      <formula1>0</formula1>
      <formula2>1E+30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Z17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2.42578125" style="2" customWidth="1"/>
    <col min="9" max="9" width="12.140625" style="2" customWidth="1"/>
    <col min="10" max="10" width="12.28515625" style="2" customWidth="1"/>
    <col min="11" max="13" width="12" style="2" customWidth="1"/>
    <col min="14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2" customWidth="1"/>
    <col min="106" max="16384" width="11.42578125" style="2"/>
  </cols>
  <sheetData>
    <row r="1" spans="1:90" ht="16.350000000000001" customHeight="1" x14ac:dyDescent="0.2">
      <c r="A1" s="1" t="s">
        <v>0</v>
      </c>
    </row>
    <row r="2" spans="1:90" ht="16.350000000000001" customHeight="1" x14ac:dyDescent="0.2">
      <c r="A2" s="1" t="str">
        <f>CONCATENATE("COMUNA: ",[12]NOMBRE!B2," - ","( ",[12]NOMBRE!C2,[12]NOMBRE!D2,[12]NOMBRE!E2,[12]NOMBRE!F2,[12]NOMBRE!G2," )")</f>
        <v>COMUNA: LINARES - ( 07401 )</v>
      </c>
    </row>
    <row r="3" spans="1:90" ht="16.350000000000001" customHeight="1" x14ac:dyDescent="0.2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</row>
    <row r="4" spans="1:90" ht="16.350000000000001" customHeight="1" x14ac:dyDescent="0.2">
      <c r="A4" s="1" t="str">
        <f>CONCATENATE("MES: ",[12]NOMBRE!B6," - ","( ",[12]NOMBRE!C6,[12]NOMBRE!D6," )")</f>
        <v>MES: NOVIEMBRE - ( 11 )</v>
      </c>
    </row>
    <row r="5" spans="1:90" ht="16.350000000000001" customHeight="1" x14ac:dyDescent="0.2">
      <c r="A5" s="1" t="str">
        <f>CONCATENATE("AÑO: ",[12]NOMBRE!B7)</f>
        <v>AÑO: 2021</v>
      </c>
    </row>
    <row r="6" spans="1:90" ht="15" x14ac:dyDescent="0.2">
      <c r="A6" s="2591" t="s">
        <v>1</v>
      </c>
      <c r="B6" s="2591"/>
      <c r="C6" s="2591"/>
      <c r="D6" s="2591"/>
      <c r="E6" s="2591"/>
      <c r="F6" s="2591"/>
      <c r="G6" s="2591"/>
      <c r="H6" s="2591"/>
      <c r="I6" s="2591"/>
      <c r="J6" s="2591"/>
      <c r="K6" s="2591"/>
      <c r="L6" s="2591"/>
      <c r="M6" s="2591"/>
      <c r="N6" s="2591"/>
      <c r="O6" s="2591"/>
      <c r="P6" s="2591"/>
      <c r="Q6" s="2591"/>
      <c r="R6" s="2591"/>
      <c r="S6" s="2591"/>
      <c r="T6" s="2591"/>
      <c r="U6" s="2591"/>
      <c r="V6" s="2591"/>
      <c r="W6" s="2591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90" ht="15" x14ac:dyDescent="0.2">
      <c r="A7" s="660"/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90" ht="31.35" customHeight="1" x14ac:dyDescent="0.2">
      <c r="A8" s="449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5"/>
      <c r="N8" s="5"/>
      <c r="O8" s="5"/>
      <c r="P8" s="5"/>
      <c r="Q8" s="5"/>
      <c r="R8" s="5"/>
      <c r="S8" s="5"/>
      <c r="T8" s="5"/>
      <c r="U8" s="5"/>
      <c r="V8" s="1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CG8" s="12"/>
      <c r="CH8" s="12"/>
      <c r="CI8" s="12"/>
      <c r="CJ8" s="12"/>
      <c r="CK8" s="12"/>
      <c r="CL8" s="12"/>
    </row>
    <row r="9" spans="1:90" ht="31.35" customHeight="1" x14ac:dyDescent="0.2">
      <c r="A9" s="13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4"/>
      <c r="M9" s="1"/>
      <c r="N9" s="1"/>
      <c r="O9" s="5"/>
      <c r="P9" s="5"/>
      <c r="Q9" s="5"/>
      <c r="R9" s="5"/>
      <c r="S9" s="5"/>
      <c r="T9" s="5"/>
      <c r="U9" s="5"/>
      <c r="V9" s="1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CG9" s="12"/>
      <c r="CH9" s="12"/>
      <c r="CI9" s="12"/>
      <c r="CJ9" s="12"/>
      <c r="CK9" s="12"/>
      <c r="CL9" s="12"/>
    </row>
    <row r="10" spans="1:90" ht="25.35" customHeight="1" x14ac:dyDescent="0.2">
      <c r="A10" s="3054" t="s">
        <v>3</v>
      </c>
      <c r="B10" s="3054" t="s">
        <v>4</v>
      </c>
      <c r="C10" s="2595" t="s">
        <v>5</v>
      </c>
      <c r="D10" s="2596"/>
      <c r="E10" s="2597"/>
      <c r="F10" s="3019" t="s">
        <v>6</v>
      </c>
      <c r="G10" s="2925"/>
      <c r="H10" s="2925"/>
      <c r="I10" s="2925"/>
      <c r="J10" s="2925"/>
      <c r="K10" s="2925"/>
      <c r="L10" s="2925"/>
      <c r="M10" s="2925"/>
      <c r="N10" s="2925"/>
      <c r="O10" s="2925"/>
      <c r="P10" s="2925"/>
      <c r="Q10" s="2925"/>
      <c r="R10" s="2925"/>
      <c r="S10" s="2925"/>
      <c r="T10" s="2925"/>
      <c r="U10" s="2925"/>
      <c r="V10" s="2925"/>
      <c r="W10" s="2925"/>
      <c r="X10" s="2925"/>
      <c r="Y10" s="2925"/>
      <c r="Z10" s="2925"/>
      <c r="AA10" s="2925"/>
      <c r="AB10" s="2925"/>
      <c r="AC10" s="2925"/>
      <c r="AD10" s="2925"/>
      <c r="AE10" s="2925"/>
      <c r="AF10" s="2925"/>
      <c r="AG10" s="2925"/>
      <c r="AH10" s="2925"/>
      <c r="AI10" s="2925"/>
      <c r="AJ10" s="2925"/>
      <c r="AK10" s="2925"/>
      <c r="AL10" s="2925"/>
      <c r="AM10" s="3020"/>
      <c r="AN10" s="2597" t="s">
        <v>7</v>
      </c>
      <c r="AO10" s="2597" t="s">
        <v>8</v>
      </c>
      <c r="AP10" s="2597" t="s">
        <v>9</v>
      </c>
      <c r="AQ10" s="2597" t="s">
        <v>10</v>
      </c>
      <c r="AR10" s="2597" t="s">
        <v>11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CG10" s="12"/>
      <c r="CH10" s="12"/>
      <c r="CI10" s="12"/>
      <c r="CJ10" s="12"/>
      <c r="CK10" s="12"/>
      <c r="CL10" s="12"/>
    </row>
    <row r="11" spans="1:90" ht="19.5" customHeight="1" x14ac:dyDescent="0.2">
      <c r="A11" s="2593"/>
      <c r="B11" s="2593"/>
      <c r="C11" s="2816"/>
      <c r="D11" s="2599"/>
      <c r="E11" s="3056"/>
      <c r="F11" s="3019" t="s">
        <v>12</v>
      </c>
      <c r="G11" s="2958"/>
      <c r="H11" s="3019" t="s">
        <v>13</v>
      </c>
      <c r="I11" s="2958"/>
      <c r="J11" s="3019" t="s">
        <v>14</v>
      </c>
      <c r="K11" s="2958"/>
      <c r="L11" s="3019" t="s">
        <v>15</v>
      </c>
      <c r="M11" s="2958"/>
      <c r="N11" s="3019" t="s">
        <v>16</v>
      </c>
      <c r="O11" s="2958"/>
      <c r="P11" s="3021" t="s">
        <v>17</v>
      </c>
      <c r="Q11" s="2973"/>
      <c r="R11" s="3021" t="s">
        <v>18</v>
      </c>
      <c r="S11" s="2973"/>
      <c r="T11" s="3021" t="s">
        <v>19</v>
      </c>
      <c r="U11" s="2973"/>
      <c r="V11" s="3021" t="s">
        <v>20</v>
      </c>
      <c r="W11" s="2973"/>
      <c r="X11" s="3021" t="s">
        <v>21</v>
      </c>
      <c r="Y11" s="2973"/>
      <c r="Z11" s="3021" t="s">
        <v>22</v>
      </c>
      <c r="AA11" s="2973"/>
      <c r="AB11" s="3021" t="s">
        <v>23</v>
      </c>
      <c r="AC11" s="2973"/>
      <c r="AD11" s="3021" t="s">
        <v>24</v>
      </c>
      <c r="AE11" s="2973"/>
      <c r="AF11" s="3021" t="s">
        <v>25</v>
      </c>
      <c r="AG11" s="2973"/>
      <c r="AH11" s="3021" t="s">
        <v>26</v>
      </c>
      <c r="AI11" s="2973"/>
      <c r="AJ11" s="3021" t="s">
        <v>27</v>
      </c>
      <c r="AK11" s="2973"/>
      <c r="AL11" s="3021" t="s">
        <v>28</v>
      </c>
      <c r="AM11" s="3022"/>
      <c r="AN11" s="2604"/>
      <c r="AO11" s="2604"/>
      <c r="AP11" s="2604"/>
      <c r="AQ11" s="2604"/>
      <c r="AR11" s="2604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CG11" s="12"/>
      <c r="CH11" s="12"/>
      <c r="CI11" s="12"/>
      <c r="CJ11" s="12"/>
      <c r="CK11" s="12"/>
      <c r="CL11" s="12"/>
    </row>
    <row r="12" spans="1:90" ht="19.5" customHeight="1" x14ac:dyDescent="0.2">
      <c r="A12" s="3055"/>
      <c r="B12" s="3055"/>
      <c r="C12" s="2395" t="s">
        <v>29</v>
      </c>
      <c r="D12" s="2396" t="s">
        <v>30</v>
      </c>
      <c r="E12" s="663" t="s">
        <v>31</v>
      </c>
      <c r="F12" s="2321" t="s">
        <v>30</v>
      </c>
      <c r="G12" s="663" t="s">
        <v>31</v>
      </c>
      <c r="H12" s="2321" t="s">
        <v>30</v>
      </c>
      <c r="I12" s="663" t="s">
        <v>31</v>
      </c>
      <c r="J12" s="2321" t="s">
        <v>30</v>
      </c>
      <c r="K12" s="663" t="s">
        <v>31</v>
      </c>
      <c r="L12" s="2321" t="s">
        <v>30</v>
      </c>
      <c r="M12" s="663" t="s">
        <v>31</v>
      </c>
      <c r="N12" s="2321" t="s">
        <v>30</v>
      </c>
      <c r="O12" s="663" t="s">
        <v>31</v>
      </c>
      <c r="P12" s="2321" t="s">
        <v>30</v>
      </c>
      <c r="Q12" s="663" t="s">
        <v>31</v>
      </c>
      <c r="R12" s="2321" t="s">
        <v>30</v>
      </c>
      <c r="S12" s="663" t="s">
        <v>31</v>
      </c>
      <c r="T12" s="2321" t="s">
        <v>30</v>
      </c>
      <c r="U12" s="663" t="s">
        <v>31</v>
      </c>
      <c r="V12" s="2321" t="s">
        <v>30</v>
      </c>
      <c r="W12" s="663" t="s">
        <v>31</v>
      </c>
      <c r="X12" s="2321" t="s">
        <v>30</v>
      </c>
      <c r="Y12" s="663" t="s">
        <v>31</v>
      </c>
      <c r="Z12" s="2321" t="s">
        <v>30</v>
      </c>
      <c r="AA12" s="663" t="s">
        <v>31</v>
      </c>
      <c r="AB12" s="2321" t="s">
        <v>30</v>
      </c>
      <c r="AC12" s="663" t="s">
        <v>31</v>
      </c>
      <c r="AD12" s="2321" t="s">
        <v>30</v>
      </c>
      <c r="AE12" s="663" t="s">
        <v>31</v>
      </c>
      <c r="AF12" s="2321" t="s">
        <v>30</v>
      </c>
      <c r="AG12" s="663" t="s">
        <v>31</v>
      </c>
      <c r="AH12" s="2321" t="s">
        <v>30</v>
      </c>
      <c r="AI12" s="663" t="s">
        <v>31</v>
      </c>
      <c r="AJ12" s="2321" t="s">
        <v>30</v>
      </c>
      <c r="AK12" s="663" t="s">
        <v>31</v>
      </c>
      <c r="AL12" s="2321" t="s">
        <v>30</v>
      </c>
      <c r="AM12" s="22" t="s">
        <v>31</v>
      </c>
      <c r="AN12" s="3056"/>
      <c r="AO12" s="3056"/>
      <c r="AP12" s="3056"/>
      <c r="AQ12" s="3056"/>
      <c r="AR12" s="3056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CG12" s="12"/>
      <c r="CH12" s="12"/>
      <c r="CI12" s="12"/>
      <c r="CJ12" s="12"/>
      <c r="CK12" s="12"/>
      <c r="CL12" s="12"/>
    </row>
    <row r="13" spans="1:90" ht="16.350000000000001" customHeight="1" x14ac:dyDescent="0.2">
      <c r="A13" s="2922" t="s">
        <v>32</v>
      </c>
      <c r="B13" s="2397" t="s">
        <v>33</v>
      </c>
      <c r="C13" s="2363">
        <f t="shared" ref="C13:C27" si="0">SUM(D13+E13)</f>
        <v>0</v>
      </c>
      <c r="D13" s="2364">
        <f t="shared" ref="D13:D27" si="1">SUM(F13+H13+J13+L13+N13+P13+R13+T13+V13+X13+Z13+AB13+AD13+AF13+AH13+AJ13+AL13)</f>
        <v>0</v>
      </c>
      <c r="E13" s="2365">
        <f t="shared" ref="E13:E27" si="2">SUM(G13+I13+K13+M13+O13+Q13+S13+U13+W13+Y13+AA13+AC13+AE13+AG13+AI13+AK13+AM13)</f>
        <v>0</v>
      </c>
      <c r="F13" s="2366">
        <v>0</v>
      </c>
      <c r="G13" s="2367">
        <v>0</v>
      </c>
      <c r="H13" s="2366">
        <v>0</v>
      </c>
      <c r="I13" s="2367">
        <v>0</v>
      </c>
      <c r="J13" s="2366">
        <v>0</v>
      </c>
      <c r="K13" s="2368">
        <v>0</v>
      </c>
      <c r="L13" s="2366">
        <v>0</v>
      </c>
      <c r="M13" s="2368">
        <v>0</v>
      </c>
      <c r="N13" s="2366">
        <v>0</v>
      </c>
      <c r="O13" s="2368">
        <v>0</v>
      </c>
      <c r="P13" s="2366">
        <v>0</v>
      </c>
      <c r="Q13" s="2368">
        <v>0</v>
      </c>
      <c r="R13" s="2366">
        <v>0</v>
      </c>
      <c r="S13" s="2368">
        <v>0</v>
      </c>
      <c r="T13" s="2366">
        <v>0</v>
      </c>
      <c r="U13" s="2368">
        <v>0</v>
      </c>
      <c r="V13" s="2366">
        <v>0</v>
      </c>
      <c r="W13" s="2368">
        <v>0</v>
      </c>
      <c r="X13" s="2366">
        <v>0</v>
      </c>
      <c r="Y13" s="2368">
        <v>0</v>
      </c>
      <c r="Z13" s="2366">
        <v>0</v>
      </c>
      <c r="AA13" s="2368">
        <v>0</v>
      </c>
      <c r="AB13" s="2366">
        <v>0</v>
      </c>
      <c r="AC13" s="2368">
        <v>0</v>
      </c>
      <c r="AD13" s="2366">
        <v>0</v>
      </c>
      <c r="AE13" s="2368">
        <v>0</v>
      </c>
      <c r="AF13" s="2366">
        <v>0</v>
      </c>
      <c r="AG13" s="2368">
        <v>0</v>
      </c>
      <c r="AH13" s="2366">
        <v>0</v>
      </c>
      <c r="AI13" s="2368">
        <v>0</v>
      </c>
      <c r="AJ13" s="2366">
        <v>0</v>
      </c>
      <c r="AK13" s="2368">
        <v>0</v>
      </c>
      <c r="AL13" s="2369">
        <v>0</v>
      </c>
      <c r="AM13" s="2370">
        <v>0</v>
      </c>
      <c r="AN13" s="2367">
        <v>0</v>
      </c>
      <c r="AO13" s="2367">
        <v>0</v>
      </c>
      <c r="AP13" s="2367">
        <v>0</v>
      </c>
      <c r="AQ13" s="2367">
        <v>0</v>
      </c>
      <c r="AR13" s="2367">
        <v>0</v>
      </c>
      <c r="AS13" s="182" t="str">
        <f t="shared" ref="AS13:AS22" si="3">CONCATENATE(CA13,CB13,CC13,CD13,CE13,CF13)</f>
        <v/>
      </c>
      <c r="AT13" s="29"/>
      <c r="AU13" s="29"/>
      <c r="AV13" s="29"/>
      <c r="AW13" s="29"/>
      <c r="AX13" s="29"/>
      <c r="AY13" s="29"/>
      <c r="AZ13" s="29"/>
      <c r="BA13" s="29"/>
      <c r="BB13" s="17"/>
      <c r="BC13" s="17"/>
      <c r="BD13" s="17"/>
      <c r="CA13" s="30" t="str">
        <f t="shared" ref="CA13:CA22" si="4">IF(CG13=1,"* El número de Beneficiarios NO DEBE ser mayor que el Total. ","")</f>
        <v/>
      </c>
      <c r="CB13" s="31" t="str">
        <f t="shared" ref="CB13:CB22" si="5">IF(CH13=1,"* Los Niños, Niñas, Adolescentes y Jóvenes de Programa SENAME NO DEBE ser mayor que el Total. ","")</f>
        <v/>
      </c>
      <c r="CC13" s="31" t="str">
        <f>IF(CI13=1,"* El número de personas pertenecientes a Pueblos Originarios NO DEBE ser mayor que el Total. ","")</f>
        <v/>
      </c>
      <c r="CD13" s="31" t="str">
        <f t="shared" ref="CD13:CD27" si="6">IF(CJ13=1,"* El número de personas Migrantes NO DEBE ser mayor que el Total. ","")</f>
        <v/>
      </c>
      <c r="CE13" s="31" t="str">
        <f t="shared" ref="CE13:CE27" si="7">IF(CK13=1,"* El número de personas con Demencia NO DEBE ser mayor que el Total. ","")</f>
        <v/>
      </c>
      <c r="CF13" s="30" t="str">
        <f t="shared" ref="CF13:CF27" si="8">IF(CL13=1,"* No olvide digitar la columna Beneficiarios y/o Niños, Niñas, Adolescentes y Jóvenes de Programa SENAME y/o Pueblos Originarios y/o Migrantes y/o Demencia (Digite CEROS si no tiene). ","")</f>
        <v/>
      </c>
      <c r="CG13" s="32">
        <f t="shared" ref="CG13:CK27" si="9">IF($C13&lt;AN13,1,0)</f>
        <v>0</v>
      </c>
      <c r="CH13" s="32">
        <f t="shared" si="9"/>
        <v>0</v>
      </c>
      <c r="CI13" s="32">
        <f t="shared" si="9"/>
        <v>0</v>
      </c>
      <c r="CJ13" s="32">
        <f t="shared" si="9"/>
        <v>0</v>
      </c>
      <c r="CK13" s="32">
        <f t="shared" si="9"/>
        <v>0</v>
      </c>
      <c r="CL13" s="32">
        <f t="shared" ref="CL13:CL27" si="10">IF(AND(C13&lt;&gt;0,OR(AN13="",AO13="",AP13="",AQ13="",AR13="")),1,0)</f>
        <v>0</v>
      </c>
    </row>
    <row r="14" spans="1:90" ht="16.350000000000001" customHeight="1" x14ac:dyDescent="0.2">
      <c r="A14" s="2610"/>
      <c r="B14" s="33" t="s">
        <v>34</v>
      </c>
      <c r="C14" s="34">
        <f t="shared" si="0"/>
        <v>77</v>
      </c>
      <c r="D14" s="35">
        <f t="shared" si="1"/>
        <v>27</v>
      </c>
      <c r="E14" s="36">
        <f t="shared" si="2"/>
        <v>50</v>
      </c>
      <c r="F14" s="37">
        <v>2</v>
      </c>
      <c r="G14" s="38">
        <v>0</v>
      </c>
      <c r="H14" s="37">
        <v>2</v>
      </c>
      <c r="I14" s="38">
        <v>3</v>
      </c>
      <c r="J14" s="37">
        <v>8</v>
      </c>
      <c r="K14" s="39">
        <v>17</v>
      </c>
      <c r="L14" s="37">
        <v>13</v>
      </c>
      <c r="M14" s="39">
        <v>27</v>
      </c>
      <c r="N14" s="37">
        <v>0</v>
      </c>
      <c r="O14" s="39">
        <v>1</v>
      </c>
      <c r="P14" s="37">
        <v>0</v>
      </c>
      <c r="Q14" s="39">
        <v>0</v>
      </c>
      <c r="R14" s="37">
        <v>0</v>
      </c>
      <c r="S14" s="39">
        <v>0</v>
      </c>
      <c r="T14" s="37">
        <v>1</v>
      </c>
      <c r="U14" s="39">
        <v>0</v>
      </c>
      <c r="V14" s="37">
        <v>0</v>
      </c>
      <c r="W14" s="39">
        <v>0</v>
      </c>
      <c r="X14" s="37">
        <v>0</v>
      </c>
      <c r="Y14" s="39">
        <v>0</v>
      </c>
      <c r="Z14" s="37">
        <v>0</v>
      </c>
      <c r="AA14" s="39">
        <v>1</v>
      </c>
      <c r="AB14" s="37">
        <v>0</v>
      </c>
      <c r="AC14" s="39">
        <v>1</v>
      </c>
      <c r="AD14" s="37">
        <v>0</v>
      </c>
      <c r="AE14" s="39">
        <v>0</v>
      </c>
      <c r="AF14" s="37">
        <v>1</v>
      </c>
      <c r="AG14" s="39">
        <v>0</v>
      </c>
      <c r="AH14" s="37">
        <v>0</v>
      </c>
      <c r="AI14" s="39">
        <v>0</v>
      </c>
      <c r="AJ14" s="37">
        <v>0</v>
      </c>
      <c r="AK14" s="39">
        <v>0</v>
      </c>
      <c r="AL14" s="40">
        <v>0</v>
      </c>
      <c r="AM14" s="41">
        <v>0</v>
      </c>
      <c r="AN14" s="38">
        <v>77</v>
      </c>
      <c r="AO14" s="38">
        <v>0</v>
      </c>
      <c r="AP14" s="38">
        <v>0</v>
      </c>
      <c r="AQ14" s="38">
        <v>0</v>
      </c>
      <c r="AR14" s="38">
        <v>0</v>
      </c>
      <c r="AS14" s="182" t="str">
        <f t="shared" si="3"/>
        <v/>
      </c>
      <c r="AT14" s="29"/>
      <c r="AU14" s="29"/>
      <c r="AV14" s="29"/>
      <c r="AW14" s="29"/>
      <c r="AX14" s="29"/>
      <c r="AY14" s="29"/>
      <c r="AZ14" s="29"/>
      <c r="BA14" s="29"/>
      <c r="BB14" s="17"/>
      <c r="BC14" s="17"/>
      <c r="BD14" s="17"/>
      <c r="CA14" s="30" t="str">
        <f t="shared" si="4"/>
        <v/>
      </c>
      <c r="CB14" s="31" t="str">
        <f t="shared" si="5"/>
        <v/>
      </c>
      <c r="CC14" s="31" t="str">
        <f t="shared" ref="CC14:CC27" si="11">IF(CI14=1,"* El total de personas pertenecientes a Pueblos Originarios NO DEBE ser mayor que el Total. ","")</f>
        <v/>
      </c>
      <c r="CD14" s="31" t="str">
        <f t="shared" si="6"/>
        <v/>
      </c>
      <c r="CE14" s="31" t="str">
        <f t="shared" si="7"/>
        <v/>
      </c>
      <c r="CF14" s="30" t="str">
        <f t="shared" si="8"/>
        <v/>
      </c>
      <c r="CG14" s="32">
        <f t="shared" si="9"/>
        <v>0</v>
      </c>
      <c r="CH14" s="32">
        <f t="shared" si="9"/>
        <v>0</v>
      </c>
      <c r="CI14" s="32">
        <f t="shared" si="9"/>
        <v>0</v>
      </c>
      <c r="CJ14" s="32">
        <f t="shared" si="9"/>
        <v>0</v>
      </c>
      <c r="CK14" s="32">
        <f t="shared" si="9"/>
        <v>0</v>
      </c>
      <c r="CL14" s="32">
        <f t="shared" si="10"/>
        <v>0</v>
      </c>
    </row>
    <row r="15" spans="1:90" ht="16.350000000000001" customHeight="1" x14ac:dyDescent="0.2">
      <c r="A15" s="2610"/>
      <c r="B15" s="33" t="s">
        <v>35</v>
      </c>
      <c r="C15" s="34">
        <f t="shared" si="0"/>
        <v>133</v>
      </c>
      <c r="D15" s="35">
        <f t="shared" si="1"/>
        <v>67</v>
      </c>
      <c r="E15" s="36">
        <f t="shared" si="2"/>
        <v>66</v>
      </c>
      <c r="F15" s="37">
        <v>0</v>
      </c>
      <c r="G15" s="38">
        <v>0</v>
      </c>
      <c r="H15" s="37">
        <v>0</v>
      </c>
      <c r="I15" s="38">
        <v>0</v>
      </c>
      <c r="J15" s="37">
        <v>0</v>
      </c>
      <c r="K15" s="39">
        <v>0</v>
      </c>
      <c r="L15" s="37">
        <v>1</v>
      </c>
      <c r="M15" s="39">
        <v>2</v>
      </c>
      <c r="N15" s="37">
        <v>5</v>
      </c>
      <c r="O15" s="39">
        <v>0</v>
      </c>
      <c r="P15" s="37">
        <v>5</v>
      </c>
      <c r="Q15" s="39">
        <v>2</v>
      </c>
      <c r="R15" s="37">
        <v>7</v>
      </c>
      <c r="S15" s="39">
        <v>5</v>
      </c>
      <c r="T15" s="37">
        <v>12</v>
      </c>
      <c r="U15" s="39">
        <v>6</v>
      </c>
      <c r="V15" s="37">
        <v>13</v>
      </c>
      <c r="W15" s="39">
        <v>6</v>
      </c>
      <c r="X15" s="37">
        <v>6</v>
      </c>
      <c r="Y15" s="39">
        <v>5</v>
      </c>
      <c r="Z15" s="37">
        <v>6</v>
      </c>
      <c r="AA15" s="39">
        <v>15</v>
      </c>
      <c r="AB15" s="37">
        <v>3</v>
      </c>
      <c r="AC15" s="39">
        <v>11</v>
      </c>
      <c r="AD15" s="37">
        <v>5</v>
      </c>
      <c r="AE15" s="39">
        <v>10</v>
      </c>
      <c r="AF15" s="37">
        <v>2</v>
      </c>
      <c r="AG15" s="39">
        <v>4</v>
      </c>
      <c r="AH15" s="37">
        <v>2</v>
      </c>
      <c r="AI15" s="39">
        <v>0</v>
      </c>
      <c r="AJ15" s="37">
        <v>0</v>
      </c>
      <c r="AK15" s="39">
        <v>0</v>
      </c>
      <c r="AL15" s="40">
        <v>0</v>
      </c>
      <c r="AM15" s="41">
        <v>0</v>
      </c>
      <c r="AN15" s="38">
        <v>133</v>
      </c>
      <c r="AO15" s="38">
        <v>0</v>
      </c>
      <c r="AP15" s="38">
        <v>0</v>
      </c>
      <c r="AQ15" s="38">
        <v>0</v>
      </c>
      <c r="AR15" s="38">
        <v>0</v>
      </c>
      <c r="AS15" s="182" t="str">
        <f t="shared" si="3"/>
        <v/>
      </c>
      <c r="AT15" s="29"/>
      <c r="AU15" s="29"/>
      <c r="AV15" s="29"/>
      <c r="AW15" s="29"/>
      <c r="AX15" s="29"/>
      <c r="AY15" s="29"/>
      <c r="AZ15" s="29"/>
      <c r="BA15" s="29"/>
      <c r="BB15" s="17"/>
      <c r="BC15" s="17"/>
      <c r="BD15" s="17"/>
      <c r="CA15" s="30" t="str">
        <f t="shared" si="4"/>
        <v/>
      </c>
      <c r="CB15" s="31" t="str">
        <f t="shared" si="5"/>
        <v/>
      </c>
      <c r="CC15" s="31" t="str">
        <f t="shared" si="11"/>
        <v/>
      </c>
      <c r="CD15" s="31" t="str">
        <f t="shared" si="6"/>
        <v/>
      </c>
      <c r="CE15" s="31" t="str">
        <f t="shared" si="7"/>
        <v/>
      </c>
      <c r="CF15" s="30" t="str">
        <f t="shared" si="8"/>
        <v/>
      </c>
      <c r="CG15" s="32">
        <f t="shared" si="9"/>
        <v>0</v>
      </c>
      <c r="CH15" s="32">
        <f t="shared" si="9"/>
        <v>0</v>
      </c>
      <c r="CI15" s="32">
        <f t="shared" si="9"/>
        <v>0</v>
      </c>
      <c r="CJ15" s="32">
        <f t="shared" si="9"/>
        <v>0</v>
      </c>
      <c r="CK15" s="32">
        <f t="shared" si="9"/>
        <v>0</v>
      </c>
      <c r="CL15" s="32">
        <f t="shared" si="10"/>
        <v>0</v>
      </c>
    </row>
    <row r="16" spans="1:90" ht="16.350000000000001" customHeight="1" x14ac:dyDescent="0.2">
      <c r="A16" s="2610"/>
      <c r="B16" s="33" t="s">
        <v>36</v>
      </c>
      <c r="C16" s="34">
        <f t="shared" si="0"/>
        <v>0</v>
      </c>
      <c r="D16" s="35">
        <f t="shared" si="1"/>
        <v>0</v>
      </c>
      <c r="E16" s="36">
        <f t="shared" si="2"/>
        <v>0</v>
      </c>
      <c r="F16" s="37"/>
      <c r="G16" s="38"/>
      <c r="H16" s="37"/>
      <c r="I16" s="38"/>
      <c r="J16" s="37"/>
      <c r="K16" s="39"/>
      <c r="L16" s="37"/>
      <c r="M16" s="39"/>
      <c r="N16" s="37"/>
      <c r="O16" s="39"/>
      <c r="P16" s="37"/>
      <c r="Q16" s="39"/>
      <c r="R16" s="37"/>
      <c r="S16" s="39"/>
      <c r="T16" s="37"/>
      <c r="U16" s="39"/>
      <c r="V16" s="37"/>
      <c r="W16" s="39"/>
      <c r="X16" s="37"/>
      <c r="Y16" s="39"/>
      <c r="Z16" s="37"/>
      <c r="AA16" s="39"/>
      <c r="AB16" s="37"/>
      <c r="AC16" s="39"/>
      <c r="AD16" s="37"/>
      <c r="AE16" s="39"/>
      <c r="AF16" s="37"/>
      <c r="AG16" s="39"/>
      <c r="AH16" s="37"/>
      <c r="AI16" s="39"/>
      <c r="AJ16" s="37"/>
      <c r="AK16" s="39"/>
      <c r="AL16" s="40"/>
      <c r="AM16" s="41"/>
      <c r="AN16" s="38"/>
      <c r="AO16" s="38">
        <v>0</v>
      </c>
      <c r="AP16" s="38">
        <v>0</v>
      </c>
      <c r="AQ16" s="38">
        <v>0</v>
      </c>
      <c r="AR16" s="38">
        <v>0</v>
      </c>
      <c r="AS16" s="182" t="str">
        <f t="shared" si="3"/>
        <v/>
      </c>
      <c r="AT16" s="29"/>
      <c r="AU16" s="29"/>
      <c r="AV16" s="29"/>
      <c r="AW16" s="29"/>
      <c r="AX16" s="29"/>
      <c r="AY16" s="29"/>
      <c r="AZ16" s="29"/>
      <c r="BA16" s="29"/>
      <c r="BB16" s="17"/>
      <c r="BC16" s="17"/>
      <c r="BD16" s="17"/>
      <c r="CA16" s="30" t="str">
        <f t="shared" si="4"/>
        <v/>
      </c>
      <c r="CB16" s="31" t="str">
        <f t="shared" si="5"/>
        <v/>
      </c>
      <c r="CC16" s="31" t="str">
        <f t="shared" si="11"/>
        <v/>
      </c>
      <c r="CD16" s="31" t="str">
        <f t="shared" si="6"/>
        <v/>
      </c>
      <c r="CE16" s="31" t="str">
        <f t="shared" si="7"/>
        <v/>
      </c>
      <c r="CF16" s="30" t="str">
        <f t="shared" si="8"/>
        <v/>
      </c>
      <c r="CG16" s="32">
        <f t="shared" si="9"/>
        <v>0</v>
      </c>
      <c r="CH16" s="32">
        <f t="shared" si="9"/>
        <v>0</v>
      </c>
      <c r="CI16" s="32">
        <f t="shared" si="9"/>
        <v>0</v>
      </c>
      <c r="CJ16" s="32">
        <f t="shared" si="9"/>
        <v>0</v>
      </c>
      <c r="CK16" s="32">
        <f t="shared" si="9"/>
        <v>0</v>
      </c>
      <c r="CL16" s="32">
        <f t="shared" si="10"/>
        <v>0</v>
      </c>
    </row>
    <row r="17" spans="1:90" ht="16.350000000000001" customHeight="1" x14ac:dyDescent="0.2">
      <c r="A17" s="2610"/>
      <c r="B17" s="33" t="s">
        <v>37</v>
      </c>
      <c r="C17" s="34">
        <f t="shared" si="0"/>
        <v>103</v>
      </c>
      <c r="D17" s="35">
        <f t="shared" si="1"/>
        <v>51</v>
      </c>
      <c r="E17" s="36">
        <f t="shared" si="2"/>
        <v>52</v>
      </c>
      <c r="F17" s="37">
        <v>0</v>
      </c>
      <c r="G17" s="38">
        <v>0</v>
      </c>
      <c r="H17" s="37">
        <v>0</v>
      </c>
      <c r="I17" s="38">
        <v>1</v>
      </c>
      <c r="J17" s="37">
        <v>2</v>
      </c>
      <c r="K17" s="39">
        <v>4</v>
      </c>
      <c r="L17" s="37">
        <v>6</v>
      </c>
      <c r="M17" s="39">
        <v>5</v>
      </c>
      <c r="N17" s="37">
        <v>4</v>
      </c>
      <c r="O17" s="39">
        <v>1</v>
      </c>
      <c r="P17" s="37">
        <v>3</v>
      </c>
      <c r="Q17" s="39">
        <v>4</v>
      </c>
      <c r="R17" s="37">
        <v>11</v>
      </c>
      <c r="S17" s="39">
        <v>6</v>
      </c>
      <c r="T17" s="37">
        <v>6</v>
      </c>
      <c r="U17" s="39">
        <v>2</v>
      </c>
      <c r="V17" s="37">
        <v>4</v>
      </c>
      <c r="W17" s="39">
        <v>2</v>
      </c>
      <c r="X17" s="37">
        <v>5</v>
      </c>
      <c r="Y17" s="39">
        <v>7</v>
      </c>
      <c r="Z17" s="37">
        <v>3</v>
      </c>
      <c r="AA17" s="39">
        <v>6</v>
      </c>
      <c r="AB17" s="37">
        <v>1</v>
      </c>
      <c r="AC17" s="39">
        <v>7</v>
      </c>
      <c r="AD17" s="37">
        <v>3</v>
      </c>
      <c r="AE17" s="39">
        <v>4</v>
      </c>
      <c r="AF17" s="37">
        <v>1</v>
      </c>
      <c r="AG17" s="39">
        <v>3</v>
      </c>
      <c r="AH17" s="37">
        <v>1</v>
      </c>
      <c r="AI17" s="39">
        <v>0</v>
      </c>
      <c r="AJ17" s="37">
        <v>1</v>
      </c>
      <c r="AK17" s="39">
        <v>0</v>
      </c>
      <c r="AL17" s="40">
        <v>0</v>
      </c>
      <c r="AM17" s="41">
        <v>0</v>
      </c>
      <c r="AN17" s="38">
        <v>103</v>
      </c>
      <c r="AO17" s="38">
        <v>0</v>
      </c>
      <c r="AP17" s="38">
        <v>0</v>
      </c>
      <c r="AQ17" s="38">
        <v>0</v>
      </c>
      <c r="AR17" s="38">
        <v>0</v>
      </c>
      <c r="AS17" s="182" t="str">
        <f t="shared" si="3"/>
        <v/>
      </c>
      <c r="AT17" s="29"/>
      <c r="AU17" s="29"/>
      <c r="AV17" s="29"/>
      <c r="AW17" s="29"/>
      <c r="AX17" s="29"/>
      <c r="AY17" s="29"/>
      <c r="AZ17" s="29"/>
      <c r="BA17" s="29"/>
      <c r="BB17" s="17"/>
      <c r="BC17" s="17"/>
      <c r="BD17" s="17"/>
      <c r="CA17" s="30" t="str">
        <f t="shared" si="4"/>
        <v/>
      </c>
      <c r="CB17" s="31" t="str">
        <f t="shared" si="5"/>
        <v/>
      </c>
      <c r="CC17" s="31" t="str">
        <f t="shared" si="11"/>
        <v/>
      </c>
      <c r="CD17" s="31" t="str">
        <f t="shared" si="6"/>
        <v/>
      </c>
      <c r="CE17" s="31" t="str">
        <f t="shared" si="7"/>
        <v/>
      </c>
      <c r="CF17" s="30" t="str">
        <f t="shared" si="8"/>
        <v/>
      </c>
      <c r="CG17" s="32">
        <f t="shared" si="9"/>
        <v>0</v>
      </c>
      <c r="CH17" s="32">
        <f t="shared" si="9"/>
        <v>0</v>
      </c>
      <c r="CI17" s="32">
        <f t="shared" si="9"/>
        <v>0</v>
      </c>
      <c r="CJ17" s="32">
        <f t="shared" si="9"/>
        <v>0</v>
      </c>
      <c r="CK17" s="32">
        <f t="shared" si="9"/>
        <v>0</v>
      </c>
      <c r="CL17" s="32">
        <f t="shared" si="10"/>
        <v>0</v>
      </c>
    </row>
    <row r="18" spans="1:90" ht="16.350000000000001" customHeight="1" x14ac:dyDescent="0.2">
      <c r="A18" s="2610"/>
      <c r="B18" s="33" t="s">
        <v>38</v>
      </c>
      <c r="C18" s="34">
        <f t="shared" si="0"/>
        <v>0</v>
      </c>
      <c r="D18" s="35">
        <f t="shared" si="1"/>
        <v>0</v>
      </c>
      <c r="E18" s="36">
        <f t="shared" si="2"/>
        <v>0</v>
      </c>
      <c r="F18" s="37"/>
      <c r="G18" s="38"/>
      <c r="H18" s="37"/>
      <c r="I18" s="38"/>
      <c r="J18" s="37"/>
      <c r="K18" s="39"/>
      <c r="L18" s="37"/>
      <c r="M18" s="39"/>
      <c r="N18" s="37"/>
      <c r="O18" s="39"/>
      <c r="P18" s="37"/>
      <c r="Q18" s="39"/>
      <c r="R18" s="37"/>
      <c r="S18" s="39"/>
      <c r="T18" s="37"/>
      <c r="U18" s="39"/>
      <c r="V18" s="37"/>
      <c r="W18" s="39"/>
      <c r="X18" s="37"/>
      <c r="Y18" s="39"/>
      <c r="Z18" s="37"/>
      <c r="AA18" s="39"/>
      <c r="AB18" s="37"/>
      <c r="AC18" s="39"/>
      <c r="AD18" s="37"/>
      <c r="AE18" s="39"/>
      <c r="AF18" s="37"/>
      <c r="AG18" s="39"/>
      <c r="AH18" s="37"/>
      <c r="AI18" s="39"/>
      <c r="AJ18" s="37"/>
      <c r="AK18" s="39"/>
      <c r="AL18" s="40"/>
      <c r="AM18" s="41"/>
      <c r="AN18" s="38"/>
      <c r="AO18" s="38">
        <v>0</v>
      </c>
      <c r="AP18" s="38">
        <v>0</v>
      </c>
      <c r="AQ18" s="38">
        <v>0</v>
      </c>
      <c r="AR18" s="38">
        <v>0</v>
      </c>
      <c r="AS18" s="182" t="str">
        <f t="shared" si="3"/>
        <v/>
      </c>
      <c r="AT18" s="29"/>
      <c r="AU18" s="29"/>
      <c r="AV18" s="29"/>
      <c r="AW18" s="29"/>
      <c r="AX18" s="29"/>
      <c r="AY18" s="29"/>
      <c r="AZ18" s="29"/>
      <c r="BA18" s="29"/>
      <c r="BB18" s="17"/>
      <c r="BC18" s="17"/>
      <c r="BD18" s="17"/>
      <c r="CA18" s="30" t="str">
        <f t="shared" si="4"/>
        <v/>
      </c>
      <c r="CB18" s="31" t="str">
        <f t="shared" si="5"/>
        <v/>
      </c>
      <c r="CC18" s="31" t="str">
        <f t="shared" si="11"/>
        <v/>
      </c>
      <c r="CD18" s="31" t="str">
        <f t="shared" si="6"/>
        <v/>
      </c>
      <c r="CE18" s="31" t="str">
        <f t="shared" si="7"/>
        <v/>
      </c>
      <c r="CF18" s="30" t="str">
        <f t="shared" si="8"/>
        <v/>
      </c>
      <c r="CG18" s="32">
        <f t="shared" si="9"/>
        <v>0</v>
      </c>
      <c r="CH18" s="32">
        <f t="shared" si="9"/>
        <v>0</v>
      </c>
      <c r="CI18" s="32">
        <f t="shared" si="9"/>
        <v>0</v>
      </c>
      <c r="CJ18" s="32">
        <f t="shared" si="9"/>
        <v>0</v>
      </c>
      <c r="CK18" s="32">
        <f t="shared" si="9"/>
        <v>0</v>
      </c>
      <c r="CL18" s="32">
        <f t="shared" si="10"/>
        <v>0</v>
      </c>
    </row>
    <row r="19" spans="1:90" ht="16.350000000000001" customHeight="1" x14ac:dyDescent="0.2">
      <c r="A19" s="2610"/>
      <c r="B19" s="33" t="s">
        <v>39</v>
      </c>
      <c r="C19" s="42">
        <f t="shared" si="0"/>
        <v>45</v>
      </c>
      <c r="D19" s="43">
        <f t="shared" si="1"/>
        <v>34</v>
      </c>
      <c r="E19" s="44">
        <f t="shared" si="2"/>
        <v>11</v>
      </c>
      <c r="F19" s="45">
        <v>7</v>
      </c>
      <c r="G19" s="46">
        <v>0</v>
      </c>
      <c r="H19" s="45">
        <v>14</v>
      </c>
      <c r="I19" s="46">
        <v>5</v>
      </c>
      <c r="J19" s="45">
        <v>9</v>
      </c>
      <c r="K19" s="47">
        <v>6</v>
      </c>
      <c r="L19" s="45">
        <v>4</v>
      </c>
      <c r="M19" s="47">
        <v>0</v>
      </c>
      <c r="N19" s="45">
        <v>0</v>
      </c>
      <c r="O19" s="47">
        <v>0</v>
      </c>
      <c r="P19" s="45">
        <v>0</v>
      </c>
      <c r="Q19" s="47">
        <v>0</v>
      </c>
      <c r="R19" s="45">
        <v>0</v>
      </c>
      <c r="S19" s="47">
        <v>0</v>
      </c>
      <c r="T19" s="45">
        <v>0</v>
      </c>
      <c r="U19" s="47">
        <v>0</v>
      </c>
      <c r="V19" s="45">
        <v>0</v>
      </c>
      <c r="W19" s="47">
        <v>0</v>
      </c>
      <c r="X19" s="45">
        <v>0</v>
      </c>
      <c r="Y19" s="47">
        <v>0</v>
      </c>
      <c r="Z19" s="45">
        <v>0</v>
      </c>
      <c r="AA19" s="47">
        <v>0</v>
      </c>
      <c r="AB19" s="45">
        <v>0</v>
      </c>
      <c r="AC19" s="47">
        <v>0</v>
      </c>
      <c r="AD19" s="45">
        <v>0</v>
      </c>
      <c r="AE19" s="47">
        <v>0</v>
      </c>
      <c r="AF19" s="45">
        <v>0</v>
      </c>
      <c r="AG19" s="47">
        <v>0</v>
      </c>
      <c r="AH19" s="45">
        <v>0</v>
      </c>
      <c r="AI19" s="47">
        <v>0</v>
      </c>
      <c r="AJ19" s="45">
        <v>0</v>
      </c>
      <c r="AK19" s="47">
        <v>0</v>
      </c>
      <c r="AL19" s="48">
        <v>0</v>
      </c>
      <c r="AM19" s="49">
        <v>0</v>
      </c>
      <c r="AN19" s="46">
        <v>45</v>
      </c>
      <c r="AO19" s="46">
        <v>0</v>
      </c>
      <c r="AP19" s="46">
        <v>0</v>
      </c>
      <c r="AQ19" s="46">
        <v>0</v>
      </c>
      <c r="AR19" s="46">
        <v>0</v>
      </c>
      <c r="AS19" s="182" t="str">
        <f t="shared" si="3"/>
        <v/>
      </c>
      <c r="AT19" s="29"/>
      <c r="AU19" s="29"/>
      <c r="AV19" s="29"/>
      <c r="AW19" s="29"/>
      <c r="AX19" s="29"/>
      <c r="AY19" s="29"/>
      <c r="AZ19" s="29"/>
      <c r="BA19" s="29"/>
      <c r="BB19" s="17"/>
      <c r="BC19" s="17"/>
      <c r="BD19" s="17"/>
      <c r="CA19" s="30" t="str">
        <f t="shared" si="4"/>
        <v/>
      </c>
      <c r="CB19" s="31" t="str">
        <f t="shared" si="5"/>
        <v/>
      </c>
      <c r="CC19" s="31" t="str">
        <f t="shared" si="11"/>
        <v/>
      </c>
      <c r="CD19" s="31" t="str">
        <f t="shared" si="6"/>
        <v/>
      </c>
      <c r="CE19" s="31" t="str">
        <f t="shared" si="7"/>
        <v/>
      </c>
      <c r="CF19" s="30" t="str">
        <f t="shared" si="8"/>
        <v/>
      </c>
      <c r="CG19" s="32">
        <f t="shared" si="9"/>
        <v>0</v>
      </c>
      <c r="CH19" s="32">
        <f t="shared" si="9"/>
        <v>0</v>
      </c>
      <c r="CI19" s="32">
        <f t="shared" si="9"/>
        <v>0</v>
      </c>
      <c r="CJ19" s="32">
        <f t="shared" si="9"/>
        <v>0</v>
      </c>
      <c r="CK19" s="32">
        <f t="shared" si="9"/>
        <v>0</v>
      </c>
      <c r="CL19" s="32">
        <f t="shared" si="10"/>
        <v>0</v>
      </c>
    </row>
    <row r="20" spans="1:90" ht="25.35" customHeight="1" x14ac:dyDescent="0.2">
      <c r="A20" s="2610"/>
      <c r="B20" s="33" t="s">
        <v>40</v>
      </c>
      <c r="C20" s="42">
        <f t="shared" si="0"/>
        <v>0</v>
      </c>
      <c r="D20" s="43">
        <f t="shared" si="1"/>
        <v>0</v>
      </c>
      <c r="E20" s="44">
        <f t="shared" si="2"/>
        <v>0</v>
      </c>
      <c r="F20" s="45"/>
      <c r="G20" s="46"/>
      <c r="H20" s="45"/>
      <c r="I20" s="46"/>
      <c r="J20" s="45"/>
      <c r="K20" s="47"/>
      <c r="L20" s="45"/>
      <c r="M20" s="47"/>
      <c r="N20" s="45"/>
      <c r="O20" s="47"/>
      <c r="P20" s="45"/>
      <c r="Q20" s="47"/>
      <c r="R20" s="45"/>
      <c r="S20" s="47"/>
      <c r="T20" s="45"/>
      <c r="U20" s="47"/>
      <c r="V20" s="45"/>
      <c r="W20" s="47"/>
      <c r="X20" s="45"/>
      <c r="Y20" s="47"/>
      <c r="Z20" s="45"/>
      <c r="AA20" s="47"/>
      <c r="AB20" s="45"/>
      <c r="AC20" s="47"/>
      <c r="AD20" s="45"/>
      <c r="AE20" s="47"/>
      <c r="AF20" s="45"/>
      <c r="AG20" s="47"/>
      <c r="AH20" s="45"/>
      <c r="AI20" s="47"/>
      <c r="AJ20" s="45"/>
      <c r="AK20" s="47"/>
      <c r="AL20" s="48"/>
      <c r="AM20" s="49"/>
      <c r="AN20" s="46"/>
      <c r="AO20" s="46"/>
      <c r="AP20" s="46"/>
      <c r="AQ20" s="46"/>
      <c r="AR20" s="46"/>
      <c r="AS20" s="182" t="str">
        <f t="shared" si="3"/>
        <v/>
      </c>
      <c r="AT20" s="29"/>
      <c r="AU20" s="29"/>
      <c r="AV20" s="29"/>
      <c r="AW20" s="29"/>
      <c r="AX20" s="29"/>
      <c r="AY20" s="29"/>
      <c r="AZ20" s="29"/>
      <c r="BA20" s="29"/>
      <c r="BB20" s="17"/>
      <c r="BC20" s="17"/>
      <c r="BD20" s="17"/>
      <c r="CA20" s="30" t="str">
        <f t="shared" si="4"/>
        <v/>
      </c>
      <c r="CB20" s="31" t="str">
        <f t="shared" si="5"/>
        <v/>
      </c>
      <c r="CC20" s="31" t="str">
        <f t="shared" si="11"/>
        <v/>
      </c>
      <c r="CD20" s="31" t="str">
        <f t="shared" si="6"/>
        <v/>
      </c>
      <c r="CE20" s="31" t="str">
        <f t="shared" si="7"/>
        <v/>
      </c>
      <c r="CF20" s="30" t="str">
        <f t="shared" si="8"/>
        <v/>
      </c>
      <c r="CG20" s="32">
        <f t="shared" si="9"/>
        <v>0</v>
      </c>
      <c r="CH20" s="32">
        <f t="shared" si="9"/>
        <v>0</v>
      </c>
      <c r="CI20" s="32">
        <f t="shared" si="9"/>
        <v>0</v>
      </c>
      <c r="CJ20" s="32">
        <f t="shared" si="9"/>
        <v>0</v>
      </c>
      <c r="CK20" s="32">
        <f t="shared" si="9"/>
        <v>0</v>
      </c>
      <c r="CL20" s="32">
        <f t="shared" si="10"/>
        <v>0</v>
      </c>
    </row>
    <row r="21" spans="1:90" ht="16.350000000000001" customHeight="1" x14ac:dyDescent="0.2">
      <c r="A21" s="2610"/>
      <c r="B21" s="33" t="s">
        <v>41</v>
      </c>
      <c r="C21" s="42">
        <f t="shared" si="0"/>
        <v>0</v>
      </c>
      <c r="D21" s="43">
        <f t="shared" si="1"/>
        <v>0</v>
      </c>
      <c r="E21" s="44">
        <f t="shared" si="2"/>
        <v>0</v>
      </c>
      <c r="F21" s="45"/>
      <c r="G21" s="46"/>
      <c r="H21" s="45"/>
      <c r="I21" s="46"/>
      <c r="J21" s="45"/>
      <c r="K21" s="47"/>
      <c r="L21" s="45"/>
      <c r="M21" s="47"/>
      <c r="N21" s="45"/>
      <c r="O21" s="47"/>
      <c r="P21" s="45"/>
      <c r="Q21" s="47"/>
      <c r="R21" s="45"/>
      <c r="S21" s="47"/>
      <c r="T21" s="45"/>
      <c r="U21" s="47"/>
      <c r="V21" s="45"/>
      <c r="W21" s="47"/>
      <c r="X21" s="45"/>
      <c r="Y21" s="47"/>
      <c r="Z21" s="45"/>
      <c r="AA21" s="47"/>
      <c r="AB21" s="45"/>
      <c r="AC21" s="47"/>
      <c r="AD21" s="45"/>
      <c r="AE21" s="47"/>
      <c r="AF21" s="45"/>
      <c r="AG21" s="47"/>
      <c r="AH21" s="45"/>
      <c r="AI21" s="47"/>
      <c r="AJ21" s="45"/>
      <c r="AK21" s="47"/>
      <c r="AL21" s="48"/>
      <c r="AM21" s="49"/>
      <c r="AN21" s="46"/>
      <c r="AO21" s="46"/>
      <c r="AP21" s="46"/>
      <c r="AQ21" s="46"/>
      <c r="AR21" s="46"/>
      <c r="AS21" s="182" t="str">
        <f t="shared" si="3"/>
        <v/>
      </c>
      <c r="AT21" s="29"/>
      <c r="AU21" s="29"/>
      <c r="AV21" s="29"/>
      <c r="AW21" s="29"/>
      <c r="AX21" s="29"/>
      <c r="AY21" s="29"/>
      <c r="AZ21" s="29"/>
      <c r="BA21" s="29"/>
      <c r="BB21" s="17"/>
      <c r="BC21" s="17"/>
      <c r="BD21" s="17"/>
      <c r="CA21" s="30" t="str">
        <f t="shared" si="4"/>
        <v/>
      </c>
      <c r="CB21" s="31" t="str">
        <f t="shared" si="5"/>
        <v/>
      </c>
      <c r="CC21" s="31" t="str">
        <f t="shared" si="11"/>
        <v/>
      </c>
      <c r="CD21" s="31" t="str">
        <f t="shared" si="6"/>
        <v/>
      </c>
      <c r="CE21" s="31" t="str">
        <f t="shared" si="7"/>
        <v/>
      </c>
      <c r="CF21" s="30" t="str">
        <f t="shared" si="8"/>
        <v/>
      </c>
      <c r="CG21" s="32">
        <f t="shared" si="9"/>
        <v>0</v>
      </c>
      <c r="CH21" s="32">
        <f t="shared" si="9"/>
        <v>0</v>
      </c>
      <c r="CI21" s="32">
        <f t="shared" si="9"/>
        <v>0</v>
      </c>
      <c r="CJ21" s="32">
        <f t="shared" si="9"/>
        <v>0</v>
      </c>
      <c r="CK21" s="32">
        <f t="shared" si="9"/>
        <v>0</v>
      </c>
      <c r="CL21" s="32">
        <f t="shared" si="10"/>
        <v>0</v>
      </c>
    </row>
    <row r="22" spans="1:90" ht="36" customHeight="1" x14ac:dyDescent="0.2">
      <c r="A22" s="2610"/>
      <c r="B22" s="33" t="s">
        <v>42</v>
      </c>
      <c r="C22" s="42">
        <f t="shared" si="0"/>
        <v>0</v>
      </c>
      <c r="D22" s="50">
        <f t="shared" si="1"/>
        <v>0</v>
      </c>
      <c r="E22" s="44">
        <f t="shared" si="2"/>
        <v>0</v>
      </c>
      <c r="F22" s="45"/>
      <c r="G22" s="46"/>
      <c r="H22" s="45"/>
      <c r="I22" s="46"/>
      <c r="J22" s="45"/>
      <c r="K22" s="47"/>
      <c r="L22" s="45"/>
      <c r="M22" s="47"/>
      <c r="N22" s="45"/>
      <c r="O22" s="47"/>
      <c r="P22" s="45"/>
      <c r="Q22" s="47"/>
      <c r="R22" s="45"/>
      <c r="S22" s="47"/>
      <c r="T22" s="45"/>
      <c r="U22" s="47"/>
      <c r="V22" s="45"/>
      <c r="W22" s="47"/>
      <c r="X22" s="45"/>
      <c r="Y22" s="47"/>
      <c r="Z22" s="45"/>
      <c r="AA22" s="47"/>
      <c r="AB22" s="45"/>
      <c r="AC22" s="47"/>
      <c r="AD22" s="45"/>
      <c r="AE22" s="47"/>
      <c r="AF22" s="45"/>
      <c r="AG22" s="47"/>
      <c r="AH22" s="45"/>
      <c r="AI22" s="47"/>
      <c r="AJ22" s="45"/>
      <c r="AK22" s="47"/>
      <c r="AL22" s="48"/>
      <c r="AM22" s="49"/>
      <c r="AN22" s="46"/>
      <c r="AO22" s="46"/>
      <c r="AP22" s="46"/>
      <c r="AQ22" s="46"/>
      <c r="AR22" s="46"/>
      <c r="AS22" s="182" t="str">
        <f t="shared" si="3"/>
        <v/>
      </c>
      <c r="AT22" s="29"/>
      <c r="AU22" s="29"/>
      <c r="AV22" s="29"/>
      <c r="AW22" s="29"/>
      <c r="AX22" s="29"/>
      <c r="AY22" s="29"/>
      <c r="AZ22" s="29"/>
      <c r="BA22" s="29"/>
      <c r="BB22" s="17"/>
      <c r="BC22" s="17"/>
      <c r="BD22" s="17"/>
      <c r="CA22" s="30" t="str">
        <f t="shared" si="4"/>
        <v/>
      </c>
      <c r="CB22" s="31" t="str">
        <f t="shared" si="5"/>
        <v/>
      </c>
      <c r="CC22" s="31" t="str">
        <f t="shared" si="11"/>
        <v/>
      </c>
      <c r="CD22" s="31" t="str">
        <f t="shared" si="6"/>
        <v/>
      </c>
      <c r="CE22" s="31" t="str">
        <f t="shared" si="7"/>
        <v/>
      </c>
      <c r="CF22" s="30" t="str">
        <f t="shared" si="8"/>
        <v/>
      </c>
      <c r="CG22" s="32">
        <f t="shared" si="9"/>
        <v>0</v>
      </c>
      <c r="CH22" s="32">
        <f t="shared" si="9"/>
        <v>0</v>
      </c>
      <c r="CI22" s="32">
        <f t="shared" si="9"/>
        <v>0</v>
      </c>
      <c r="CJ22" s="32">
        <f t="shared" si="9"/>
        <v>0</v>
      </c>
      <c r="CK22" s="32">
        <f t="shared" si="9"/>
        <v>0</v>
      </c>
      <c r="CL22" s="32">
        <f t="shared" si="10"/>
        <v>0</v>
      </c>
    </row>
    <row r="23" spans="1:90" ht="16.350000000000001" customHeight="1" x14ac:dyDescent="0.2">
      <c r="A23" s="2823"/>
      <c r="B23" s="2355" t="s">
        <v>43</v>
      </c>
      <c r="C23" s="2356">
        <f t="shared" si="0"/>
        <v>358</v>
      </c>
      <c r="D23" s="2357">
        <f t="shared" si="1"/>
        <v>179</v>
      </c>
      <c r="E23" s="2142">
        <f t="shared" si="2"/>
        <v>179</v>
      </c>
      <c r="F23" s="2358">
        <f>SUM(F13:F22)</f>
        <v>9</v>
      </c>
      <c r="G23" s="2170">
        <f t="shared" ref="G23:AR23" si="12">SUM(G13:G22)</f>
        <v>0</v>
      </c>
      <c r="H23" s="2358">
        <f t="shared" si="12"/>
        <v>16</v>
      </c>
      <c r="I23" s="2170">
        <f t="shared" si="12"/>
        <v>9</v>
      </c>
      <c r="J23" s="2358">
        <f t="shared" si="12"/>
        <v>19</v>
      </c>
      <c r="K23" s="2360">
        <f t="shared" si="12"/>
        <v>27</v>
      </c>
      <c r="L23" s="2358">
        <f t="shared" si="12"/>
        <v>24</v>
      </c>
      <c r="M23" s="2360">
        <f t="shared" si="12"/>
        <v>34</v>
      </c>
      <c r="N23" s="2358">
        <f t="shared" si="12"/>
        <v>9</v>
      </c>
      <c r="O23" s="2360">
        <f t="shared" si="12"/>
        <v>2</v>
      </c>
      <c r="P23" s="2358">
        <f t="shared" si="12"/>
        <v>8</v>
      </c>
      <c r="Q23" s="2360">
        <f t="shared" si="12"/>
        <v>6</v>
      </c>
      <c r="R23" s="2358">
        <f t="shared" si="12"/>
        <v>18</v>
      </c>
      <c r="S23" s="2360">
        <f t="shared" si="12"/>
        <v>11</v>
      </c>
      <c r="T23" s="2358">
        <f t="shared" si="12"/>
        <v>19</v>
      </c>
      <c r="U23" s="2360">
        <f t="shared" si="12"/>
        <v>8</v>
      </c>
      <c r="V23" s="2358">
        <f t="shared" si="12"/>
        <v>17</v>
      </c>
      <c r="W23" s="2360">
        <f t="shared" si="12"/>
        <v>8</v>
      </c>
      <c r="X23" s="2358">
        <f t="shared" si="12"/>
        <v>11</v>
      </c>
      <c r="Y23" s="2360">
        <f t="shared" si="12"/>
        <v>12</v>
      </c>
      <c r="Z23" s="2358">
        <f t="shared" si="12"/>
        <v>9</v>
      </c>
      <c r="AA23" s="2360">
        <f t="shared" si="12"/>
        <v>22</v>
      </c>
      <c r="AB23" s="2358">
        <f t="shared" si="12"/>
        <v>4</v>
      </c>
      <c r="AC23" s="2360">
        <f t="shared" si="12"/>
        <v>19</v>
      </c>
      <c r="AD23" s="2358">
        <f t="shared" si="12"/>
        <v>8</v>
      </c>
      <c r="AE23" s="2360">
        <f t="shared" si="12"/>
        <v>14</v>
      </c>
      <c r="AF23" s="2358">
        <f t="shared" si="12"/>
        <v>4</v>
      </c>
      <c r="AG23" s="2360">
        <f t="shared" si="12"/>
        <v>7</v>
      </c>
      <c r="AH23" s="2358">
        <f t="shared" si="12"/>
        <v>3</v>
      </c>
      <c r="AI23" s="2360">
        <f t="shared" si="12"/>
        <v>0</v>
      </c>
      <c r="AJ23" s="2358">
        <f t="shared" si="12"/>
        <v>1</v>
      </c>
      <c r="AK23" s="2360">
        <f t="shared" si="12"/>
        <v>0</v>
      </c>
      <c r="AL23" s="2361">
        <f t="shared" si="12"/>
        <v>0</v>
      </c>
      <c r="AM23" s="2362">
        <f t="shared" si="12"/>
        <v>0</v>
      </c>
      <c r="AN23" s="2170">
        <f t="shared" si="12"/>
        <v>358</v>
      </c>
      <c r="AO23" s="2170">
        <f t="shared" si="12"/>
        <v>0</v>
      </c>
      <c r="AP23" s="2170">
        <f t="shared" si="12"/>
        <v>0</v>
      </c>
      <c r="AQ23" s="2170">
        <f t="shared" si="12"/>
        <v>0</v>
      </c>
      <c r="AR23" s="2170">
        <f t="shared" si="12"/>
        <v>0</v>
      </c>
      <c r="AS23" s="182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CA23" s="30"/>
      <c r="CB23" s="31"/>
      <c r="CC23" s="31" t="str">
        <f t="shared" si="11"/>
        <v/>
      </c>
      <c r="CD23" s="31" t="str">
        <f t="shared" si="6"/>
        <v/>
      </c>
      <c r="CE23" s="31" t="str">
        <f t="shared" si="7"/>
        <v/>
      </c>
      <c r="CF23" s="30" t="str">
        <f t="shared" si="8"/>
        <v/>
      </c>
      <c r="CG23" s="32">
        <f t="shared" si="9"/>
        <v>0</v>
      </c>
      <c r="CH23" s="32">
        <f t="shared" si="9"/>
        <v>0</v>
      </c>
      <c r="CI23" s="32">
        <f t="shared" si="9"/>
        <v>0</v>
      </c>
      <c r="CJ23" s="32">
        <f t="shared" si="9"/>
        <v>0</v>
      </c>
      <c r="CK23" s="32">
        <f t="shared" si="9"/>
        <v>0</v>
      </c>
      <c r="CL23" s="32">
        <f t="shared" si="10"/>
        <v>0</v>
      </c>
    </row>
    <row r="24" spans="1:90" ht="19.5" customHeight="1" x14ac:dyDescent="0.2">
      <c r="A24" s="3057" t="s">
        <v>44</v>
      </c>
      <c r="B24" s="2989"/>
      <c r="C24" s="2398">
        <f t="shared" si="0"/>
        <v>0</v>
      </c>
      <c r="D24" s="2399">
        <f t="shared" si="1"/>
        <v>0</v>
      </c>
      <c r="E24" s="2142">
        <f t="shared" si="2"/>
        <v>0</v>
      </c>
      <c r="F24" s="2400"/>
      <c r="G24" s="2198"/>
      <c r="H24" s="2400"/>
      <c r="I24" s="2198"/>
      <c r="J24" s="2400"/>
      <c r="K24" s="2401"/>
      <c r="L24" s="2400"/>
      <c r="M24" s="2401"/>
      <c r="N24" s="2400"/>
      <c r="O24" s="2401"/>
      <c r="P24" s="2400"/>
      <c r="Q24" s="2401"/>
      <c r="R24" s="2400"/>
      <c r="S24" s="2401"/>
      <c r="T24" s="2400"/>
      <c r="U24" s="2401"/>
      <c r="V24" s="2400"/>
      <c r="W24" s="2401"/>
      <c r="X24" s="2400"/>
      <c r="Y24" s="2401"/>
      <c r="Z24" s="2400"/>
      <c r="AA24" s="2401"/>
      <c r="AB24" s="2400"/>
      <c r="AC24" s="2401"/>
      <c r="AD24" s="2400"/>
      <c r="AE24" s="2401"/>
      <c r="AF24" s="2400"/>
      <c r="AG24" s="2401"/>
      <c r="AH24" s="2400"/>
      <c r="AI24" s="2401"/>
      <c r="AJ24" s="2400"/>
      <c r="AK24" s="2401"/>
      <c r="AL24" s="2402"/>
      <c r="AM24" s="2403"/>
      <c r="AN24" s="2198"/>
      <c r="AO24" s="2198"/>
      <c r="AP24" s="2198"/>
      <c r="AQ24" s="2198"/>
      <c r="AR24" s="2198"/>
      <c r="AS24" s="182" t="str">
        <f>CONCATENATE(CA24,CB24,CC24,CD24,CE24,CF24)</f>
        <v/>
      </c>
      <c r="AT24" s="29"/>
      <c r="AU24" s="29"/>
      <c r="AV24" s="29"/>
      <c r="AW24" s="29"/>
      <c r="AX24" s="29"/>
      <c r="AY24" s="29"/>
      <c r="AZ24" s="29"/>
      <c r="BA24" s="29"/>
      <c r="BB24" s="17"/>
      <c r="BC24" s="17"/>
      <c r="BD24" s="17"/>
      <c r="CA24" s="30" t="str">
        <f>IF(CG24=1,"* El número de Beneficiarios NO DEBE ser mayor que el Total. ","")</f>
        <v/>
      </c>
      <c r="CB24" s="31" t="str">
        <f>IF(CH24=1,"* Los Niños, Niñas, Adolescentes y Jóvenes de Programa SENAME NO DEBE ser mayor que el Total. ","")</f>
        <v/>
      </c>
      <c r="CC24" s="31" t="str">
        <f t="shared" si="11"/>
        <v/>
      </c>
      <c r="CD24" s="31" t="str">
        <f t="shared" si="6"/>
        <v/>
      </c>
      <c r="CE24" s="31" t="str">
        <f t="shared" si="7"/>
        <v/>
      </c>
      <c r="CF24" s="30" t="str">
        <f t="shared" si="8"/>
        <v/>
      </c>
      <c r="CG24" s="32">
        <f t="shared" si="9"/>
        <v>0</v>
      </c>
      <c r="CH24" s="32">
        <f t="shared" si="9"/>
        <v>0</v>
      </c>
      <c r="CI24" s="32">
        <f t="shared" si="9"/>
        <v>0</v>
      </c>
      <c r="CJ24" s="32">
        <f t="shared" si="9"/>
        <v>0</v>
      </c>
      <c r="CK24" s="32">
        <f t="shared" si="9"/>
        <v>0</v>
      </c>
      <c r="CL24" s="32">
        <f t="shared" si="10"/>
        <v>0</v>
      </c>
    </row>
    <row r="25" spans="1:90" ht="19.5" customHeight="1" x14ac:dyDescent="0.2">
      <c r="A25" s="2404" t="s">
        <v>45</v>
      </c>
      <c r="B25" s="63" t="s">
        <v>34</v>
      </c>
      <c r="C25" s="2405">
        <f t="shared" si="0"/>
        <v>0</v>
      </c>
      <c r="D25" s="2406">
        <f t="shared" si="1"/>
        <v>0</v>
      </c>
      <c r="E25" s="66">
        <f t="shared" si="2"/>
        <v>0</v>
      </c>
      <c r="F25" s="2407"/>
      <c r="G25" s="68"/>
      <c r="H25" s="2407"/>
      <c r="I25" s="68"/>
      <c r="J25" s="2407"/>
      <c r="K25" s="2408"/>
      <c r="L25" s="2407"/>
      <c r="M25" s="2408"/>
      <c r="N25" s="2407"/>
      <c r="O25" s="2408"/>
      <c r="P25" s="2407"/>
      <c r="Q25" s="2408"/>
      <c r="R25" s="2407"/>
      <c r="S25" s="2408"/>
      <c r="T25" s="2407"/>
      <c r="U25" s="2408"/>
      <c r="V25" s="2407"/>
      <c r="W25" s="2408"/>
      <c r="X25" s="2407"/>
      <c r="Y25" s="2408"/>
      <c r="Z25" s="2407"/>
      <c r="AA25" s="2408"/>
      <c r="AB25" s="2407"/>
      <c r="AC25" s="2408"/>
      <c r="AD25" s="2407"/>
      <c r="AE25" s="2408"/>
      <c r="AF25" s="2407"/>
      <c r="AG25" s="2408"/>
      <c r="AH25" s="2407"/>
      <c r="AI25" s="2408"/>
      <c r="AJ25" s="2407"/>
      <c r="AK25" s="2408"/>
      <c r="AL25" s="70"/>
      <c r="AM25" s="2409"/>
      <c r="AN25" s="68"/>
      <c r="AO25" s="68"/>
      <c r="AP25" s="68"/>
      <c r="AQ25" s="68"/>
      <c r="AR25" s="68"/>
      <c r="AS25" s="182" t="str">
        <f>CONCATENATE(CA25,CB25,CC25,CD25,CE25,CF25)</f>
        <v/>
      </c>
      <c r="AT25" s="29"/>
      <c r="AU25" s="29"/>
      <c r="AV25" s="29"/>
      <c r="AW25" s="29"/>
      <c r="AX25" s="29"/>
      <c r="AY25" s="29"/>
      <c r="AZ25" s="29"/>
      <c r="BA25" s="29"/>
      <c r="BB25" s="17"/>
      <c r="BC25" s="17"/>
      <c r="BD25" s="17"/>
      <c r="CA25" s="30" t="str">
        <f>IF(CG25=1,"* El número de Beneficiarios NO DEBE ser mayor que el Total. ","")</f>
        <v/>
      </c>
      <c r="CB25" s="31" t="str">
        <f>IF(CH25=1,"* Los Niños, Niñas, Adolescentes y Jóvenes de Programa SENAME NO DEBE ser mayor que el Total. ","")</f>
        <v/>
      </c>
      <c r="CC25" s="31" t="str">
        <f t="shared" si="11"/>
        <v/>
      </c>
      <c r="CD25" s="31" t="str">
        <f t="shared" si="6"/>
        <v/>
      </c>
      <c r="CE25" s="31" t="str">
        <f t="shared" si="7"/>
        <v/>
      </c>
      <c r="CF25" s="30" t="str">
        <f t="shared" si="8"/>
        <v/>
      </c>
      <c r="CG25" s="32">
        <f t="shared" si="9"/>
        <v>0</v>
      </c>
      <c r="CH25" s="32">
        <f t="shared" si="9"/>
        <v>0</v>
      </c>
      <c r="CI25" s="32">
        <f t="shared" si="9"/>
        <v>0</v>
      </c>
      <c r="CJ25" s="32">
        <f t="shared" si="9"/>
        <v>0</v>
      </c>
      <c r="CK25" s="32">
        <f t="shared" si="9"/>
        <v>0</v>
      </c>
      <c r="CL25" s="32">
        <f t="shared" si="10"/>
        <v>0</v>
      </c>
    </row>
    <row r="26" spans="1:90" ht="19.5" customHeight="1" x14ac:dyDescent="0.2">
      <c r="A26" s="2922" t="s">
        <v>46</v>
      </c>
      <c r="B26" s="2323" t="s">
        <v>34</v>
      </c>
      <c r="C26" s="2363">
        <f t="shared" si="0"/>
        <v>162</v>
      </c>
      <c r="D26" s="2364">
        <f t="shared" si="1"/>
        <v>54</v>
      </c>
      <c r="E26" s="2365">
        <f t="shared" si="2"/>
        <v>108</v>
      </c>
      <c r="F26" s="2366">
        <v>0</v>
      </c>
      <c r="G26" s="2367">
        <v>0</v>
      </c>
      <c r="H26" s="2366">
        <v>0</v>
      </c>
      <c r="I26" s="2367">
        <v>0</v>
      </c>
      <c r="J26" s="2366">
        <v>0</v>
      </c>
      <c r="K26" s="2368">
        <v>0</v>
      </c>
      <c r="L26" s="2366">
        <v>6</v>
      </c>
      <c r="M26" s="2368">
        <v>4</v>
      </c>
      <c r="N26" s="2366">
        <v>2</v>
      </c>
      <c r="O26" s="2368">
        <v>9</v>
      </c>
      <c r="P26" s="2366">
        <v>11</v>
      </c>
      <c r="Q26" s="2368">
        <v>4</v>
      </c>
      <c r="R26" s="2366">
        <v>6</v>
      </c>
      <c r="S26" s="2368">
        <v>12</v>
      </c>
      <c r="T26" s="2366">
        <v>3</v>
      </c>
      <c r="U26" s="2368">
        <v>13</v>
      </c>
      <c r="V26" s="2366">
        <v>6</v>
      </c>
      <c r="W26" s="2368">
        <v>10</v>
      </c>
      <c r="X26" s="2366">
        <v>9</v>
      </c>
      <c r="Y26" s="2368">
        <v>9</v>
      </c>
      <c r="Z26" s="2366">
        <v>2</v>
      </c>
      <c r="AA26" s="2368">
        <v>17</v>
      </c>
      <c r="AB26" s="2366">
        <v>1</v>
      </c>
      <c r="AC26" s="2368">
        <v>13</v>
      </c>
      <c r="AD26" s="2366">
        <v>3</v>
      </c>
      <c r="AE26" s="2368">
        <v>9</v>
      </c>
      <c r="AF26" s="2366">
        <v>5</v>
      </c>
      <c r="AG26" s="2368">
        <v>8</v>
      </c>
      <c r="AH26" s="2366">
        <v>0</v>
      </c>
      <c r="AI26" s="2368">
        <v>0</v>
      </c>
      <c r="AJ26" s="2366">
        <v>0</v>
      </c>
      <c r="AK26" s="2368">
        <v>0</v>
      </c>
      <c r="AL26" s="2369">
        <v>0</v>
      </c>
      <c r="AM26" s="2370">
        <v>0</v>
      </c>
      <c r="AN26" s="2367">
        <v>162</v>
      </c>
      <c r="AO26" s="2367">
        <v>0</v>
      </c>
      <c r="AP26" s="2367">
        <v>0</v>
      </c>
      <c r="AQ26" s="2367">
        <v>0</v>
      </c>
      <c r="AR26" s="2367">
        <v>0</v>
      </c>
      <c r="AS26" s="182" t="str">
        <f>CONCATENATE(CA26,CB26,CC26,CD26,CE26,CF26)</f>
        <v/>
      </c>
      <c r="AT26" s="29"/>
      <c r="AU26" s="29"/>
      <c r="AV26" s="29"/>
      <c r="AW26" s="29"/>
      <c r="AX26" s="29"/>
      <c r="AY26" s="29"/>
      <c r="AZ26" s="29"/>
      <c r="BA26" s="29"/>
      <c r="BB26" s="17"/>
      <c r="BC26" s="17"/>
      <c r="BD26" s="17"/>
      <c r="CA26" s="30" t="str">
        <f>IF(CG26=1,"* El número de Beneficiarios NO DEBE ser mayor que el Total. ","")</f>
        <v/>
      </c>
      <c r="CB26" s="31" t="str">
        <f>IF(CH26=1,"* Los Niños, Niñas, Adolescentes y Jóvenes de Programa SENAME NO DEBE ser mayor que el Total. ","")</f>
        <v/>
      </c>
      <c r="CC26" s="31" t="str">
        <f t="shared" si="11"/>
        <v/>
      </c>
      <c r="CD26" s="31" t="str">
        <f t="shared" si="6"/>
        <v/>
      </c>
      <c r="CE26" s="31" t="str">
        <f t="shared" si="7"/>
        <v/>
      </c>
      <c r="CF26" s="30" t="str">
        <f t="shared" si="8"/>
        <v/>
      </c>
      <c r="CG26" s="32">
        <f t="shared" si="9"/>
        <v>0</v>
      </c>
      <c r="CH26" s="32">
        <f t="shared" si="9"/>
        <v>0</v>
      </c>
      <c r="CI26" s="32">
        <f t="shared" si="9"/>
        <v>0</v>
      </c>
      <c r="CJ26" s="32">
        <f t="shared" si="9"/>
        <v>0</v>
      </c>
      <c r="CK26" s="32">
        <f t="shared" si="9"/>
        <v>0</v>
      </c>
      <c r="CL26" s="32">
        <f t="shared" si="10"/>
        <v>0</v>
      </c>
    </row>
    <row r="27" spans="1:90" ht="19.5" customHeight="1" x14ac:dyDescent="0.2">
      <c r="A27" s="2823"/>
      <c r="B27" s="1212" t="s">
        <v>47</v>
      </c>
      <c r="C27" s="2410">
        <f t="shared" si="0"/>
        <v>0</v>
      </c>
      <c r="D27" s="450">
        <f t="shared" si="1"/>
        <v>0</v>
      </c>
      <c r="E27" s="76">
        <f t="shared" si="2"/>
        <v>0</v>
      </c>
      <c r="F27" s="77"/>
      <c r="G27" s="893"/>
      <c r="H27" s="77"/>
      <c r="I27" s="79"/>
      <c r="J27" s="77"/>
      <c r="K27" s="79"/>
      <c r="L27" s="77"/>
      <c r="M27" s="79"/>
      <c r="N27" s="77"/>
      <c r="O27" s="80"/>
      <c r="P27" s="77"/>
      <c r="Q27" s="893"/>
      <c r="R27" s="920"/>
      <c r="S27" s="79"/>
      <c r="T27" s="77"/>
      <c r="U27" s="79"/>
      <c r="V27" s="77"/>
      <c r="W27" s="79"/>
      <c r="X27" s="77"/>
      <c r="Y27" s="893"/>
      <c r="Z27" s="77"/>
      <c r="AA27" s="893"/>
      <c r="AB27" s="77"/>
      <c r="AC27" s="79"/>
      <c r="AD27" s="77"/>
      <c r="AE27" s="893"/>
      <c r="AF27" s="77"/>
      <c r="AG27" s="893"/>
      <c r="AH27" s="77"/>
      <c r="AI27" s="79"/>
      <c r="AJ27" s="77"/>
      <c r="AK27" s="79"/>
      <c r="AL27" s="82"/>
      <c r="AM27" s="83"/>
      <c r="AN27" s="80"/>
      <c r="AO27" s="80"/>
      <c r="AP27" s="80"/>
      <c r="AQ27" s="80"/>
      <c r="AR27" s="80"/>
      <c r="AS27" s="182" t="str">
        <f>CONCATENATE(CA27,CB27,CC27,CD27,CE27,CF27)</f>
        <v/>
      </c>
      <c r="AT27" s="29"/>
      <c r="AU27" s="29"/>
      <c r="AV27" s="29"/>
      <c r="AW27" s="29"/>
      <c r="AX27" s="29"/>
      <c r="AY27" s="29"/>
      <c r="AZ27" s="29"/>
      <c r="BA27" s="29"/>
      <c r="BB27" s="17"/>
      <c r="BC27" s="17"/>
      <c r="BD27" s="17"/>
      <c r="CA27" s="30" t="str">
        <f>IF(CG27=1,"* El número de Beneficiarios NO DEBE ser mayor que el Total. ","")</f>
        <v/>
      </c>
      <c r="CB27" s="31" t="str">
        <f>IF(CH27=1,"* Los Niños, Niñas, Adolescentes y Jóvenes de Programa SENAME NO DEBE ser mayor que el Total. ","")</f>
        <v/>
      </c>
      <c r="CC27" s="31" t="str">
        <f t="shared" si="11"/>
        <v/>
      </c>
      <c r="CD27" s="31" t="str">
        <f t="shared" si="6"/>
        <v/>
      </c>
      <c r="CE27" s="31" t="str">
        <f t="shared" si="7"/>
        <v/>
      </c>
      <c r="CF27" s="30" t="str">
        <f t="shared" si="8"/>
        <v/>
      </c>
      <c r="CG27" s="32">
        <f t="shared" si="9"/>
        <v>0</v>
      </c>
      <c r="CH27" s="32">
        <f t="shared" si="9"/>
        <v>0</v>
      </c>
      <c r="CI27" s="32">
        <f t="shared" si="9"/>
        <v>0</v>
      </c>
      <c r="CJ27" s="32">
        <f t="shared" si="9"/>
        <v>0</v>
      </c>
      <c r="CK27" s="32">
        <f t="shared" si="9"/>
        <v>0</v>
      </c>
      <c r="CL27" s="32">
        <f t="shared" si="10"/>
        <v>0</v>
      </c>
    </row>
    <row r="28" spans="1:90" ht="31.35" customHeight="1" x14ac:dyDescent="0.2">
      <c r="A28" s="84" t="s">
        <v>48</v>
      </c>
      <c r="B28" s="14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"/>
      <c r="N28" s="1"/>
      <c r="O28" s="5"/>
      <c r="P28" s="5"/>
      <c r="Q28" s="5"/>
      <c r="R28" s="5"/>
      <c r="S28" s="5"/>
      <c r="T28" s="5"/>
      <c r="U28" s="5"/>
      <c r="V28" s="1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6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CG28" s="12"/>
      <c r="CH28" s="12"/>
      <c r="CI28" s="12"/>
      <c r="CJ28" s="12"/>
      <c r="CK28" s="12"/>
      <c r="CL28" s="12"/>
    </row>
    <row r="29" spans="1:90" ht="31.5" customHeight="1" x14ac:dyDescent="0.2">
      <c r="A29" s="2922" t="s">
        <v>3</v>
      </c>
      <c r="B29" s="2922" t="s">
        <v>49</v>
      </c>
      <c r="C29" s="3019" t="s">
        <v>50</v>
      </c>
      <c r="D29" s="2958"/>
      <c r="E29" s="3019" t="s">
        <v>51</v>
      </c>
      <c r="F29" s="2925"/>
      <c r="G29" s="2958"/>
      <c r="H29" s="3019" t="s">
        <v>12</v>
      </c>
      <c r="I29" s="2958"/>
      <c r="J29" s="3019" t="s">
        <v>13</v>
      </c>
      <c r="K29" s="2958"/>
      <c r="L29" s="3019" t="s">
        <v>14</v>
      </c>
      <c r="M29" s="2958"/>
      <c r="N29" s="3019" t="s">
        <v>15</v>
      </c>
      <c r="O29" s="2958"/>
      <c r="P29" s="3019" t="s">
        <v>16</v>
      </c>
      <c r="Q29" s="2958"/>
      <c r="R29" s="3021" t="s">
        <v>17</v>
      </c>
      <c r="S29" s="2973"/>
      <c r="T29" s="3065" t="s">
        <v>18</v>
      </c>
      <c r="U29" s="3065"/>
      <c r="V29" s="3021" t="s">
        <v>19</v>
      </c>
      <c r="W29" s="2973"/>
      <c r="X29" s="3021" t="s">
        <v>20</v>
      </c>
      <c r="Y29" s="2973"/>
      <c r="Z29" s="3021" t="s">
        <v>21</v>
      </c>
      <c r="AA29" s="2973"/>
      <c r="AB29" s="3021" t="s">
        <v>22</v>
      </c>
      <c r="AC29" s="2973"/>
      <c r="AD29" s="3021" t="s">
        <v>23</v>
      </c>
      <c r="AE29" s="2973"/>
      <c r="AF29" s="3021" t="s">
        <v>24</v>
      </c>
      <c r="AG29" s="2973"/>
      <c r="AH29" s="3021" t="s">
        <v>25</v>
      </c>
      <c r="AI29" s="2973"/>
      <c r="AJ29" s="3021" t="s">
        <v>26</v>
      </c>
      <c r="AK29" s="2973"/>
      <c r="AL29" s="3021" t="s">
        <v>27</v>
      </c>
      <c r="AM29" s="2973"/>
      <c r="AN29" s="3021" t="s">
        <v>28</v>
      </c>
      <c r="AO29" s="2973"/>
      <c r="AP29" s="1238"/>
      <c r="AQ29" s="1239"/>
      <c r="AR29" s="1238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X29" s="2"/>
      <c r="BY29" s="2"/>
      <c r="CG29" s="12"/>
      <c r="CH29" s="12"/>
      <c r="CI29" s="12"/>
      <c r="CJ29" s="12"/>
      <c r="CK29" s="12"/>
      <c r="CL29" s="12"/>
    </row>
    <row r="30" spans="1:90" ht="65.25" customHeight="1" x14ac:dyDescent="0.2">
      <c r="A30" s="2823"/>
      <c r="B30" s="2823"/>
      <c r="C30" s="1240" t="s">
        <v>52</v>
      </c>
      <c r="D30" s="1240" t="s">
        <v>53</v>
      </c>
      <c r="E30" s="2321" t="s">
        <v>29</v>
      </c>
      <c r="F30" s="2346" t="s">
        <v>30</v>
      </c>
      <c r="G30" s="2132" t="s">
        <v>31</v>
      </c>
      <c r="H30" s="2321" t="s">
        <v>30</v>
      </c>
      <c r="I30" s="2132" t="s">
        <v>31</v>
      </c>
      <c r="J30" s="2321" t="s">
        <v>30</v>
      </c>
      <c r="K30" s="2132" t="s">
        <v>31</v>
      </c>
      <c r="L30" s="2321" t="s">
        <v>30</v>
      </c>
      <c r="M30" s="2132" t="s">
        <v>31</v>
      </c>
      <c r="N30" s="2321" t="s">
        <v>30</v>
      </c>
      <c r="O30" s="2132" t="s">
        <v>31</v>
      </c>
      <c r="P30" s="2321" t="s">
        <v>30</v>
      </c>
      <c r="Q30" s="2132" t="s">
        <v>31</v>
      </c>
      <c r="R30" s="2321" t="s">
        <v>30</v>
      </c>
      <c r="S30" s="2132" t="s">
        <v>31</v>
      </c>
      <c r="T30" s="2321" t="s">
        <v>30</v>
      </c>
      <c r="U30" s="1831" t="s">
        <v>31</v>
      </c>
      <c r="V30" s="2321" t="s">
        <v>30</v>
      </c>
      <c r="W30" s="2132" t="s">
        <v>31</v>
      </c>
      <c r="X30" s="2321" t="s">
        <v>30</v>
      </c>
      <c r="Y30" s="2132" t="s">
        <v>31</v>
      </c>
      <c r="Z30" s="2321" t="s">
        <v>30</v>
      </c>
      <c r="AA30" s="2132" t="s">
        <v>31</v>
      </c>
      <c r="AB30" s="2321" t="s">
        <v>30</v>
      </c>
      <c r="AC30" s="2132" t="s">
        <v>31</v>
      </c>
      <c r="AD30" s="2321" t="s">
        <v>30</v>
      </c>
      <c r="AE30" s="2132" t="s">
        <v>31</v>
      </c>
      <c r="AF30" s="2321" t="s">
        <v>30</v>
      </c>
      <c r="AG30" s="2132" t="s">
        <v>31</v>
      </c>
      <c r="AH30" s="2321" t="s">
        <v>30</v>
      </c>
      <c r="AI30" s="2132" t="s">
        <v>31</v>
      </c>
      <c r="AJ30" s="2321" t="s">
        <v>30</v>
      </c>
      <c r="AK30" s="2132" t="s">
        <v>31</v>
      </c>
      <c r="AL30" s="2321" t="s">
        <v>30</v>
      </c>
      <c r="AM30" s="2132" t="s">
        <v>31</v>
      </c>
      <c r="AN30" s="2321" t="s">
        <v>30</v>
      </c>
      <c r="AO30" s="2132" t="s">
        <v>31</v>
      </c>
      <c r="AP30" s="2411"/>
      <c r="AQ30" s="2412"/>
      <c r="AR30" s="2411"/>
      <c r="AS30" s="2413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X30" s="2"/>
      <c r="BY30" s="2"/>
      <c r="CG30" s="12"/>
      <c r="CH30" s="12"/>
      <c r="CI30" s="12"/>
      <c r="CJ30" s="12"/>
      <c r="CK30" s="12"/>
      <c r="CL30" s="12"/>
    </row>
    <row r="31" spans="1:90" ht="19.5" customHeight="1" x14ac:dyDescent="0.2">
      <c r="A31" s="2323" t="s">
        <v>54</v>
      </c>
      <c r="B31" s="2414">
        <f>SUM(C31:D31)</f>
        <v>0</v>
      </c>
      <c r="C31" s="2367"/>
      <c r="D31" s="2311"/>
      <c r="E31" s="2415">
        <f>SUM(F31+G31)</f>
        <v>0</v>
      </c>
      <c r="F31" s="2416">
        <f>SUM(H31+J31+L31+N31+P31+R31+T31+V31+X31+Z31+AB31+AD31+AF31+AH31+AJ31+AL31+AN31)</f>
        <v>0</v>
      </c>
      <c r="G31" s="2417">
        <f>SUM(I31+K31+M31+O31+Q31+S31+U31+W31+Y31+AA31+AC31+AE31+AG31+AI31+AK31+AM31+AO31)</f>
        <v>0</v>
      </c>
      <c r="H31" s="2366"/>
      <c r="I31" s="2367"/>
      <c r="J31" s="2366"/>
      <c r="K31" s="2368"/>
      <c r="L31" s="2366"/>
      <c r="M31" s="2368"/>
      <c r="N31" s="2366"/>
      <c r="O31" s="2368"/>
      <c r="P31" s="2366"/>
      <c r="Q31" s="2367"/>
      <c r="R31" s="2366"/>
      <c r="S31" s="2367"/>
      <c r="T31" s="2369"/>
      <c r="U31" s="2368"/>
      <c r="V31" s="2366"/>
      <c r="W31" s="2368"/>
      <c r="X31" s="2366"/>
      <c r="Y31" s="2368"/>
      <c r="Z31" s="2366"/>
      <c r="AA31" s="2367"/>
      <c r="AB31" s="2366"/>
      <c r="AC31" s="2367"/>
      <c r="AD31" s="2366"/>
      <c r="AE31" s="2368"/>
      <c r="AF31" s="2366"/>
      <c r="AG31" s="2367"/>
      <c r="AH31" s="2366"/>
      <c r="AI31" s="2367"/>
      <c r="AJ31" s="2366"/>
      <c r="AK31" s="2368"/>
      <c r="AL31" s="2366"/>
      <c r="AM31" s="2368"/>
      <c r="AN31" s="2369"/>
      <c r="AO31" s="2368"/>
      <c r="AP31" s="676"/>
      <c r="AQ31" s="677"/>
      <c r="AR31" s="676"/>
      <c r="AS31" s="678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X31" s="2"/>
      <c r="BY31" s="2"/>
      <c r="CG31" s="12"/>
      <c r="CH31" s="12"/>
      <c r="CI31" s="12"/>
      <c r="CJ31" s="12"/>
      <c r="CK31" s="12"/>
      <c r="CL31" s="12"/>
    </row>
    <row r="32" spans="1:90" ht="19.5" customHeight="1" x14ac:dyDescent="0.2">
      <c r="A32" s="104" t="s">
        <v>55</v>
      </c>
      <c r="B32" s="105">
        <f>SUM(C32:D32)</f>
        <v>0</v>
      </c>
      <c r="C32" s="80"/>
      <c r="D32" s="106"/>
      <c r="E32" s="107">
        <f>SUM(F32+G32)</f>
        <v>0</v>
      </c>
      <c r="F32" s="108">
        <f>SUM(H32+J32+L32+N32+P32+R32+T32+V32+X32+Z32+AB32+AD32+AF32+AH32+AJ32+AL32+AN32)</f>
        <v>0</v>
      </c>
      <c r="G32" s="109">
        <f>SUM(I32+K32+M32+O32+Q32+S32+U32+W32+Y32+AA32+AC32+AE32+AG32+AI32+AK32+AM32+AO32)</f>
        <v>0</v>
      </c>
      <c r="H32" s="77"/>
      <c r="I32" s="80"/>
      <c r="J32" s="77"/>
      <c r="K32" s="79"/>
      <c r="L32" s="77"/>
      <c r="M32" s="79"/>
      <c r="N32" s="77"/>
      <c r="O32" s="79"/>
      <c r="P32" s="77"/>
      <c r="Q32" s="80"/>
      <c r="R32" s="77"/>
      <c r="S32" s="80"/>
      <c r="T32" s="82"/>
      <c r="U32" s="79"/>
      <c r="V32" s="77"/>
      <c r="W32" s="79"/>
      <c r="X32" s="77"/>
      <c r="Y32" s="79"/>
      <c r="Z32" s="77"/>
      <c r="AA32" s="80"/>
      <c r="AB32" s="77"/>
      <c r="AC32" s="80"/>
      <c r="AD32" s="77"/>
      <c r="AE32" s="79"/>
      <c r="AF32" s="77"/>
      <c r="AG32" s="80"/>
      <c r="AH32" s="77"/>
      <c r="AI32" s="80"/>
      <c r="AJ32" s="77"/>
      <c r="AK32" s="79"/>
      <c r="AL32" s="77"/>
      <c r="AM32" s="79"/>
      <c r="AN32" s="82"/>
      <c r="AO32" s="79"/>
      <c r="AP32" s="676"/>
      <c r="AQ32" s="677"/>
      <c r="AR32" s="676"/>
      <c r="AS32" s="678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X32" s="2"/>
      <c r="BY32" s="2"/>
      <c r="CG32" s="12"/>
      <c r="CH32" s="12"/>
      <c r="CI32" s="12"/>
      <c r="CJ32" s="12"/>
      <c r="CK32" s="12"/>
      <c r="CL32" s="12"/>
    </row>
    <row r="33" spans="1:90" ht="16.5" customHeight="1" x14ac:dyDescent="0.25">
      <c r="A33" s="2418" t="s">
        <v>43</v>
      </c>
      <c r="B33" s="2419">
        <f t="shared" ref="B33:H33" si="13">SUM(B31:B32)</f>
        <v>0</v>
      </c>
      <c r="C33" s="2211">
        <f t="shared" si="13"/>
        <v>0</v>
      </c>
      <c r="D33" s="2419">
        <f t="shared" si="13"/>
        <v>0</v>
      </c>
      <c r="E33" s="2420">
        <f t="shared" si="13"/>
        <v>0</v>
      </c>
      <c r="F33" s="2420">
        <f t="shared" si="13"/>
        <v>0</v>
      </c>
      <c r="G33" s="2420">
        <f t="shared" si="13"/>
        <v>0</v>
      </c>
      <c r="H33" s="2379">
        <f t="shared" si="13"/>
        <v>0</v>
      </c>
      <c r="I33" s="2421">
        <f t="shared" ref="I33:AO33" si="14">SUM(I31:I32)</f>
        <v>0</v>
      </c>
      <c r="J33" s="2379">
        <f t="shared" si="14"/>
        <v>0</v>
      </c>
      <c r="K33" s="2421">
        <f t="shared" si="14"/>
        <v>0</v>
      </c>
      <c r="L33" s="2379">
        <f t="shared" si="14"/>
        <v>0</v>
      </c>
      <c r="M33" s="2421">
        <f t="shared" si="14"/>
        <v>0</v>
      </c>
      <c r="N33" s="2379">
        <f t="shared" si="14"/>
        <v>0</v>
      </c>
      <c r="O33" s="2421">
        <f t="shared" si="14"/>
        <v>0</v>
      </c>
      <c r="P33" s="2379">
        <f t="shared" si="14"/>
        <v>0</v>
      </c>
      <c r="Q33" s="2421">
        <f t="shared" si="14"/>
        <v>0</v>
      </c>
      <c r="R33" s="2379">
        <f t="shared" si="14"/>
        <v>0</v>
      </c>
      <c r="S33" s="2421">
        <f t="shared" si="14"/>
        <v>0</v>
      </c>
      <c r="T33" s="2379">
        <f t="shared" si="14"/>
        <v>0</v>
      </c>
      <c r="U33" s="2421">
        <f t="shared" si="14"/>
        <v>0</v>
      </c>
      <c r="V33" s="2379">
        <f t="shared" si="14"/>
        <v>0</v>
      </c>
      <c r="W33" s="2421">
        <f t="shared" si="14"/>
        <v>0</v>
      </c>
      <c r="X33" s="2379">
        <f t="shared" si="14"/>
        <v>0</v>
      </c>
      <c r="Y33" s="2421">
        <f t="shared" si="14"/>
        <v>0</v>
      </c>
      <c r="Z33" s="2379">
        <f t="shared" si="14"/>
        <v>0</v>
      </c>
      <c r="AA33" s="2421">
        <f t="shared" si="14"/>
        <v>0</v>
      </c>
      <c r="AB33" s="2379">
        <f t="shared" si="14"/>
        <v>0</v>
      </c>
      <c r="AC33" s="2421">
        <f t="shared" si="14"/>
        <v>0</v>
      </c>
      <c r="AD33" s="2379">
        <f t="shared" si="14"/>
        <v>0</v>
      </c>
      <c r="AE33" s="2421">
        <f t="shared" si="14"/>
        <v>0</v>
      </c>
      <c r="AF33" s="2379">
        <f t="shared" si="14"/>
        <v>0</v>
      </c>
      <c r="AG33" s="2421">
        <f t="shared" si="14"/>
        <v>0</v>
      </c>
      <c r="AH33" s="2379">
        <f t="shared" si="14"/>
        <v>0</v>
      </c>
      <c r="AI33" s="2421">
        <f t="shared" si="14"/>
        <v>0</v>
      </c>
      <c r="AJ33" s="2379">
        <f t="shared" si="14"/>
        <v>0</v>
      </c>
      <c r="AK33" s="2421">
        <f t="shared" si="14"/>
        <v>0</v>
      </c>
      <c r="AL33" s="2379">
        <f t="shared" si="14"/>
        <v>0</v>
      </c>
      <c r="AM33" s="2421">
        <f t="shared" si="14"/>
        <v>0</v>
      </c>
      <c r="AN33" s="2379">
        <f t="shared" si="14"/>
        <v>0</v>
      </c>
      <c r="AO33" s="2191">
        <f t="shared" si="14"/>
        <v>0</v>
      </c>
      <c r="AP33" s="2422"/>
      <c r="AQ33" s="2412"/>
      <c r="AR33" s="2411"/>
      <c r="AS33" s="2413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X33" s="2"/>
      <c r="BY33" s="2"/>
      <c r="CG33" s="12"/>
      <c r="CH33" s="12"/>
      <c r="CI33" s="12"/>
      <c r="CJ33" s="12"/>
      <c r="CK33" s="12"/>
      <c r="CL33" s="12"/>
    </row>
    <row r="34" spans="1:90" ht="27" customHeight="1" x14ac:dyDescent="0.2">
      <c r="A34" s="84" t="s">
        <v>56</v>
      </c>
      <c r="B34" s="14"/>
      <c r="C34" s="85"/>
      <c r="D34" s="14"/>
      <c r="E34" s="14"/>
      <c r="F34" s="14"/>
      <c r="G34" s="14"/>
      <c r="H34" s="14"/>
      <c r="I34" s="14"/>
      <c r="J34" s="14"/>
      <c r="K34" s="14"/>
      <c r="L34" s="14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1238"/>
      <c r="AQ34" s="5"/>
      <c r="AR34" s="5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CG34" s="12"/>
      <c r="CH34" s="12"/>
      <c r="CI34" s="12"/>
      <c r="CJ34" s="12"/>
      <c r="CK34" s="12"/>
      <c r="CL34" s="12"/>
    </row>
    <row r="35" spans="1:90" ht="23.25" customHeight="1" x14ac:dyDescent="0.2">
      <c r="A35" s="3058" t="s">
        <v>3</v>
      </c>
      <c r="B35" s="3058" t="s">
        <v>57</v>
      </c>
      <c r="C35" s="3059" t="s">
        <v>58</v>
      </c>
      <c r="D35" s="3060"/>
      <c r="E35" s="3059" t="s">
        <v>51</v>
      </c>
      <c r="F35" s="3061"/>
      <c r="G35" s="3060"/>
      <c r="H35" s="3062" t="s">
        <v>59</v>
      </c>
      <c r="I35" s="3063"/>
      <c r="J35" s="3063"/>
      <c r="K35" s="3063"/>
      <c r="L35" s="3063"/>
      <c r="M35" s="306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CG35" s="12"/>
      <c r="CH35" s="12"/>
      <c r="CI35" s="12"/>
      <c r="CJ35" s="12"/>
      <c r="CK35" s="12"/>
      <c r="CL35" s="12"/>
    </row>
    <row r="36" spans="1:90" ht="62.25" customHeight="1" x14ac:dyDescent="0.2">
      <c r="A36" s="2746"/>
      <c r="B36" s="2746"/>
      <c r="C36" s="667" t="s">
        <v>52</v>
      </c>
      <c r="D36" s="667" t="s">
        <v>53</v>
      </c>
      <c r="E36" s="2423" t="s">
        <v>29</v>
      </c>
      <c r="F36" s="2424" t="s">
        <v>30</v>
      </c>
      <c r="G36" s="2425" t="s">
        <v>31</v>
      </c>
      <c r="H36" s="2426" t="s">
        <v>60</v>
      </c>
      <c r="I36" s="2427" t="s">
        <v>61</v>
      </c>
      <c r="J36" s="2427" t="s">
        <v>62</v>
      </c>
      <c r="K36" s="2427" t="s">
        <v>63</v>
      </c>
      <c r="L36" s="2427" t="s">
        <v>64</v>
      </c>
      <c r="M36" s="2428" t="s">
        <v>65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CG36" s="12"/>
      <c r="CH36" s="12"/>
      <c r="CI36" s="12"/>
      <c r="CJ36" s="12"/>
      <c r="CK36" s="12"/>
      <c r="CL36" s="12"/>
    </row>
    <row r="37" spans="1:90" ht="18.75" customHeight="1" x14ac:dyDescent="0.2">
      <c r="A37" s="2323" t="s">
        <v>54</v>
      </c>
      <c r="B37" s="2414">
        <f>SUM(C37:D37)</f>
        <v>0</v>
      </c>
      <c r="C37" s="2367"/>
      <c r="D37" s="2367"/>
      <c r="E37" s="2429">
        <f>SUM(F37:G37)</f>
        <v>0</v>
      </c>
      <c r="F37" s="2430"/>
      <c r="G37" s="2367"/>
      <c r="H37" s="2366"/>
      <c r="I37" s="2431"/>
      <c r="J37" s="2431"/>
      <c r="K37" s="2431"/>
      <c r="L37" s="2431"/>
      <c r="M37" s="2368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CG37" s="12"/>
      <c r="CH37" s="12"/>
      <c r="CI37" s="12"/>
      <c r="CJ37" s="12"/>
      <c r="CK37" s="12"/>
      <c r="CL37" s="12"/>
    </row>
    <row r="38" spans="1:90" ht="18.75" customHeight="1" x14ac:dyDescent="0.2">
      <c r="A38" s="454" t="s">
        <v>55</v>
      </c>
      <c r="B38" s="455">
        <f>SUM(C38:D38)</f>
        <v>0</v>
      </c>
      <c r="C38" s="2432"/>
      <c r="D38" s="2432"/>
      <c r="E38" s="456">
        <f>SUM(F38:G38)</f>
        <v>0</v>
      </c>
      <c r="F38" s="2433"/>
      <c r="G38" s="2432"/>
      <c r="H38" s="458"/>
      <c r="I38" s="459"/>
      <c r="J38" s="459"/>
      <c r="K38" s="459"/>
      <c r="L38" s="459"/>
      <c r="M38" s="46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CG38" s="12"/>
      <c r="CH38" s="12"/>
      <c r="CI38" s="12"/>
      <c r="CJ38" s="12"/>
      <c r="CK38" s="12"/>
      <c r="CL38" s="12"/>
    </row>
    <row r="39" spans="1:90" ht="14.25" customHeight="1" x14ac:dyDescent="0.25">
      <c r="A39" s="2434" t="s">
        <v>43</v>
      </c>
      <c r="B39" s="2435">
        <f t="shared" ref="B39:M39" si="15">SUM(B37:B38)</f>
        <v>0</v>
      </c>
      <c r="C39" s="2436">
        <f t="shared" si="15"/>
        <v>0</v>
      </c>
      <c r="D39" s="2437">
        <f t="shared" si="15"/>
        <v>0</v>
      </c>
      <c r="E39" s="2438">
        <f t="shared" si="15"/>
        <v>0</v>
      </c>
      <c r="F39" s="2439">
        <f t="shared" si="15"/>
        <v>0</v>
      </c>
      <c r="G39" s="2439">
        <f t="shared" si="15"/>
        <v>0</v>
      </c>
      <c r="H39" s="2436">
        <f t="shared" si="15"/>
        <v>0</v>
      </c>
      <c r="I39" s="2440">
        <f t="shared" si="15"/>
        <v>0</v>
      </c>
      <c r="J39" s="2440">
        <f t="shared" si="15"/>
        <v>0</v>
      </c>
      <c r="K39" s="2440">
        <f t="shared" si="15"/>
        <v>0</v>
      </c>
      <c r="L39" s="2440">
        <f t="shared" si="15"/>
        <v>0</v>
      </c>
      <c r="M39" s="2441">
        <f t="shared" si="15"/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CG39" s="12"/>
      <c r="CH39" s="12"/>
      <c r="CI39" s="12"/>
      <c r="CJ39" s="12"/>
      <c r="CK39" s="12"/>
      <c r="CL39" s="12"/>
    </row>
    <row r="40" spans="1:90" ht="31.35" customHeight="1" x14ac:dyDescent="0.2">
      <c r="A40" s="141" t="s">
        <v>66</v>
      </c>
      <c r="B40" s="14"/>
      <c r="C40" s="14"/>
      <c r="D40" s="8"/>
      <c r="E40" s="8"/>
      <c r="F40" s="8"/>
      <c r="G40" s="8"/>
      <c r="H40" s="8"/>
      <c r="I40" s="8"/>
      <c r="J40" s="8"/>
      <c r="K40" s="8"/>
      <c r="L40" s="142"/>
      <c r="M40" s="5"/>
      <c r="N40" s="5"/>
      <c r="O40" s="5"/>
      <c r="P40" s="5"/>
      <c r="Q40" s="5"/>
      <c r="R40" s="5"/>
      <c r="S40" s="5"/>
      <c r="T40" s="5"/>
      <c r="U40" s="5"/>
      <c r="V40" s="1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6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CG40" s="12"/>
      <c r="CH40" s="12"/>
      <c r="CI40" s="12"/>
      <c r="CJ40" s="12"/>
      <c r="CK40" s="12"/>
      <c r="CL40" s="12"/>
    </row>
    <row r="41" spans="1:90" ht="16.350000000000001" customHeight="1" x14ac:dyDescent="0.2">
      <c r="A41" s="3066" t="s">
        <v>3</v>
      </c>
      <c r="B41" s="3058" t="s">
        <v>4</v>
      </c>
      <c r="C41" s="3058" t="s">
        <v>5</v>
      </c>
      <c r="D41" s="143"/>
      <c r="E41" s="143"/>
      <c r="F41" s="143"/>
      <c r="G41" s="143"/>
      <c r="H41" s="143"/>
      <c r="I41" s="143"/>
      <c r="J41" s="143"/>
      <c r="K41" s="143"/>
      <c r="L41" s="144"/>
      <c r="M41" s="145"/>
      <c r="N41" s="5"/>
      <c r="O41" s="5"/>
      <c r="P41" s="5"/>
      <c r="Q41" s="5"/>
      <c r="R41" s="5"/>
      <c r="S41" s="5"/>
      <c r="T41" s="5"/>
      <c r="U41" s="5"/>
      <c r="V41" s="11"/>
      <c r="W41" s="5"/>
      <c r="X41" s="2442"/>
      <c r="Y41" s="2443"/>
      <c r="Z41" s="2443"/>
      <c r="AA41" s="2443"/>
      <c r="AB41" s="2443"/>
      <c r="AC41" s="2443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6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CG41" s="12"/>
      <c r="CH41" s="12"/>
      <c r="CI41" s="12"/>
      <c r="CJ41" s="12"/>
      <c r="CK41" s="12"/>
      <c r="CL41" s="12"/>
    </row>
    <row r="42" spans="1:90" ht="16.350000000000001" customHeight="1" x14ac:dyDescent="0.2">
      <c r="A42" s="2753"/>
      <c r="B42" s="2746"/>
      <c r="C42" s="2746"/>
      <c r="D42" s="148"/>
      <c r="E42" s="143"/>
      <c r="F42" s="143"/>
      <c r="G42" s="143"/>
      <c r="H42" s="143"/>
      <c r="I42" s="143"/>
      <c r="J42" s="143"/>
      <c r="K42" s="143"/>
      <c r="L42" s="144"/>
      <c r="M42" s="145"/>
      <c r="N42" s="5"/>
      <c r="O42" s="5"/>
      <c r="P42" s="5"/>
      <c r="Q42" s="5"/>
      <c r="R42" s="5"/>
      <c r="S42" s="5"/>
      <c r="T42" s="5"/>
      <c r="U42" s="5"/>
      <c r="V42" s="11"/>
      <c r="W42" s="5"/>
      <c r="X42" s="2442"/>
      <c r="Y42" s="2443"/>
      <c r="Z42" s="2443"/>
      <c r="AA42" s="2443"/>
      <c r="AB42" s="2443"/>
      <c r="AC42" s="2443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CG42" s="12"/>
      <c r="CH42" s="12"/>
      <c r="CI42" s="12"/>
      <c r="CJ42" s="12"/>
      <c r="CK42" s="12"/>
      <c r="CL42" s="12"/>
    </row>
    <row r="43" spans="1:90" ht="16.350000000000001" customHeight="1" x14ac:dyDescent="0.2">
      <c r="A43" s="2922" t="s">
        <v>67</v>
      </c>
      <c r="B43" s="63" t="s">
        <v>47</v>
      </c>
      <c r="C43" s="2444"/>
      <c r="D43" s="148"/>
      <c r="E43" s="143"/>
      <c r="F43" s="143"/>
      <c r="G43" s="143"/>
      <c r="H43" s="5"/>
      <c r="I43" s="143"/>
      <c r="J43" s="143"/>
      <c r="K43" s="5"/>
      <c r="L43" s="144"/>
      <c r="M43" s="145"/>
      <c r="N43" s="5"/>
      <c r="O43" s="5"/>
      <c r="P43" s="5"/>
      <c r="Q43" s="5"/>
      <c r="R43" s="5"/>
      <c r="S43" s="5"/>
      <c r="T43" s="5"/>
      <c r="U43" s="5"/>
      <c r="V43" s="11"/>
      <c r="W43" s="5"/>
      <c r="X43" s="1527"/>
      <c r="Y43" s="1528"/>
      <c r="Z43" s="1528"/>
      <c r="AA43" s="1528"/>
      <c r="AB43" s="1528"/>
      <c r="AC43" s="152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CG43" s="12"/>
      <c r="CH43" s="12"/>
      <c r="CI43" s="12"/>
      <c r="CJ43" s="12"/>
      <c r="CK43" s="12"/>
      <c r="CL43" s="12"/>
    </row>
    <row r="44" spans="1:90" ht="16.350000000000001" customHeight="1" x14ac:dyDescent="0.2">
      <c r="A44" s="2746"/>
      <c r="B44" s="150" t="s">
        <v>68</v>
      </c>
      <c r="C44" s="151"/>
      <c r="D44" s="148"/>
      <c r="E44" s="143"/>
      <c r="F44" s="143"/>
      <c r="G44" s="143"/>
      <c r="H44" s="143"/>
      <c r="I44" s="143"/>
      <c r="J44" s="143"/>
      <c r="K44" s="143"/>
      <c r="L44" s="144"/>
      <c r="M44" s="145"/>
      <c r="N44" s="5"/>
      <c r="O44" s="5"/>
      <c r="P44" s="5"/>
      <c r="Q44" s="5"/>
      <c r="R44" s="5"/>
      <c r="S44" s="5"/>
      <c r="T44" s="5"/>
      <c r="U44" s="5"/>
      <c r="V44" s="11"/>
      <c r="W44" s="5"/>
      <c r="X44" s="1527"/>
      <c r="Y44" s="1528"/>
      <c r="Z44" s="1528"/>
      <c r="AA44" s="1528"/>
      <c r="AB44" s="1528"/>
      <c r="AC44" s="1528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CG44" s="12"/>
      <c r="CH44" s="12"/>
      <c r="CI44" s="12"/>
      <c r="CJ44" s="12"/>
      <c r="CK44" s="12"/>
      <c r="CL44" s="12"/>
    </row>
    <row r="45" spans="1:90" ht="16.350000000000001" customHeight="1" x14ac:dyDescent="0.2">
      <c r="A45" s="3067" t="s">
        <v>69</v>
      </c>
      <c r="B45" s="63" t="s">
        <v>47</v>
      </c>
      <c r="C45" s="2445"/>
      <c r="D45" s="148"/>
      <c r="E45" s="143"/>
      <c r="F45" s="143"/>
      <c r="G45" s="143"/>
      <c r="H45" s="143"/>
      <c r="I45" s="143"/>
      <c r="J45" s="143"/>
      <c r="K45" s="143"/>
      <c r="L45" s="144"/>
      <c r="M45" s="145"/>
      <c r="N45" s="5"/>
      <c r="O45" s="5"/>
      <c r="P45" s="5"/>
      <c r="Q45" s="5"/>
      <c r="R45" s="5"/>
      <c r="S45" s="5"/>
      <c r="T45" s="5"/>
      <c r="U45" s="5"/>
      <c r="V45" s="11"/>
      <c r="W45" s="5"/>
      <c r="X45" s="2446"/>
      <c r="Y45" s="2447"/>
      <c r="Z45" s="2447"/>
      <c r="AA45" s="2447"/>
      <c r="AB45" s="2447"/>
      <c r="AC45" s="2447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CG45" s="12"/>
      <c r="CH45" s="12"/>
      <c r="CI45" s="12"/>
      <c r="CJ45" s="12"/>
      <c r="CK45" s="12"/>
      <c r="CL45" s="12"/>
    </row>
    <row r="46" spans="1:90" ht="16.350000000000001" customHeight="1" x14ac:dyDescent="0.2">
      <c r="A46" s="2746"/>
      <c r="B46" s="152" t="s">
        <v>68</v>
      </c>
      <c r="C46" s="106"/>
      <c r="D46" s="153"/>
      <c r="E46" s="143"/>
      <c r="F46" s="143"/>
      <c r="G46" s="143"/>
      <c r="H46" s="143"/>
      <c r="I46" s="143"/>
      <c r="J46" s="143"/>
      <c r="K46" s="143"/>
      <c r="L46" s="144"/>
      <c r="M46" s="145"/>
      <c r="N46" s="5"/>
      <c r="O46" s="5"/>
      <c r="P46" s="5"/>
      <c r="Q46" s="5"/>
      <c r="R46" s="5"/>
      <c r="S46" s="5"/>
      <c r="T46" s="5"/>
      <c r="U46" s="5"/>
      <c r="V46" s="11"/>
      <c r="W46" s="5"/>
      <c r="X46" s="2446"/>
      <c r="Y46" s="2447"/>
      <c r="Z46" s="2447"/>
      <c r="AA46" s="2447"/>
      <c r="AB46" s="2447"/>
      <c r="AC46" s="2447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CG46" s="12"/>
      <c r="CH46" s="12"/>
      <c r="CI46" s="12"/>
      <c r="CJ46" s="12"/>
      <c r="CK46" s="12"/>
      <c r="CL46" s="12"/>
    </row>
    <row r="47" spans="1:90" ht="31.35" customHeight="1" x14ac:dyDescent="0.2">
      <c r="A47" s="84" t="s">
        <v>70</v>
      </c>
      <c r="B47" s="154"/>
      <c r="C47" s="154"/>
      <c r="D47" s="155"/>
      <c r="E47" s="155"/>
      <c r="F47" s="155"/>
      <c r="G47" s="155"/>
      <c r="H47" s="155"/>
      <c r="I47" s="155"/>
      <c r="J47" s="155"/>
      <c r="K47" s="155"/>
      <c r="L47" s="156"/>
      <c r="M47" s="157"/>
      <c r="N47" s="158"/>
      <c r="O47" s="159"/>
      <c r="P47" s="159"/>
      <c r="Q47" s="159"/>
      <c r="R47" s="159"/>
      <c r="S47" s="159"/>
      <c r="T47" s="159"/>
      <c r="U47" s="159"/>
      <c r="V47" s="160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1"/>
      <c r="AO47" s="162"/>
      <c r="AP47" s="162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CG47" s="12"/>
      <c r="CH47" s="12"/>
      <c r="CI47" s="12"/>
      <c r="CJ47" s="12"/>
      <c r="CK47" s="12"/>
      <c r="CL47" s="12"/>
    </row>
    <row r="48" spans="1:90" ht="16.350000000000001" customHeight="1" x14ac:dyDescent="0.2">
      <c r="A48" s="2625" t="s">
        <v>71</v>
      </c>
      <c r="B48" s="2626"/>
      <c r="C48" s="2631" t="s">
        <v>5</v>
      </c>
      <c r="D48" s="2632"/>
      <c r="E48" s="2633"/>
      <c r="F48" s="3059" t="s">
        <v>72</v>
      </c>
      <c r="G48" s="2602"/>
      <c r="H48" s="2602"/>
      <c r="I48" s="2602"/>
      <c r="J48" s="2602"/>
      <c r="K48" s="2602"/>
      <c r="L48" s="2602"/>
      <c r="M48" s="2602"/>
      <c r="N48" s="2602"/>
      <c r="O48" s="2602"/>
      <c r="P48" s="2602"/>
      <c r="Q48" s="2602"/>
      <c r="R48" s="2602"/>
      <c r="S48" s="2602"/>
      <c r="T48" s="2602"/>
      <c r="U48" s="2602"/>
      <c r="V48" s="2602"/>
      <c r="W48" s="2602"/>
      <c r="X48" s="2602"/>
      <c r="Y48" s="2602"/>
      <c r="Z48" s="2602"/>
      <c r="AA48" s="2602"/>
      <c r="AB48" s="2602"/>
      <c r="AC48" s="2602"/>
      <c r="AD48" s="2602"/>
      <c r="AE48" s="2602"/>
      <c r="AF48" s="2602"/>
      <c r="AG48" s="2602"/>
      <c r="AH48" s="2602"/>
      <c r="AI48" s="2602"/>
      <c r="AJ48" s="2602"/>
      <c r="AK48" s="2602"/>
      <c r="AL48" s="2602"/>
      <c r="AM48" s="3070"/>
      <c r="AN48" s="2597" t="s">
        <v>7</v>
      </c>
      <c r="AO48" s="163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CG48" s="12"/>
      <c r="CH48" s="12"/>
      <c r="CI48" s="12"/>
      <c r="CJ48" s="12"/>
      <c r="CK48" s="12"/>
      <c r="CL48" s="12"/>
    </row>
    <row r="49" spans="1:90" ht="16.350000000000001" customHeight="1" x14ac:dyDescent="0.2">
      <c r="A49" s="2627"/>
      <c r="B49" s="2628"/>
      <c r="C49" s="2756"/>
      <c r="D49" s="2635"/>
      <c r="E49" s="3069"/>
      <c r="F49" s="3059" t="s">
        <v>12</v>
      </c>
      <c r="G49" s="3060"/>
      <c r="H49" s="2602" t="s">
        <v>13</v>
      </c>
      <c r="I49" s="3060"/>
      <c r="J49" s="3071" t="s">
        <v>14</v>
      </c>
      <c r="K49" s="3072"/>
      <c r="L49" s="3059" t="s">
        <v>15</v>
      </c>
      <c r="M49" s="3060"/>
      <c r="N49" s="3059" t="s">
        <v>16</v>
      </c>
      <c r="O49" s="3060"/>
      <c r="P49" s="3073" t="s">
        <v>17</v>
      </c>
      <c r="Q49" s="3074"/>
      <c r="R49" s="3073" t="s">
        <v>18</v>
      </c>
      <c r="S49" s="3074"/>
      <c r="T49" s="3073" t="s">
        <v>19</v>
      </c>
      <c r="U49" s="3074"/>
      <c r="V49" s="3073" t="s">
        <v>20</v>
      </c>
      <c r="W49" s="3074"/>
      <c r="X49" s="3073" t="s">
        <v>21</v>
      </c>
      <c r="Y49" s="3074"/>
      <c r="Z49" s="3073" t="s">
        <v>22</v>
      </c>
      <c r="AA49" s="3074"/>
      <c r="AB49" s="3073" t="s">
        <v>23</v>
      </c>
      <c r="AC49" s="3074"/>
      <c r="AD49" s="3073" t="s">
        <v>24</v>
      </c>
      <c r="AE49" s="3074"/>
      <c r="AF49" s="3073" t="s">
        <v>25</v>
      </c>
      <c r="AG49" s="3074"/>
      <c r="AH49" s="3073" t="s">
        <v>26</v>
      </c>
      <c r="AI49" s="3074"/>
      <c r="AJ49" s="3073" t="s">
        <v>27</v>
      </c>
      <c r="AK49" s="3074"/>
      <c r="AL49" s="2622" t="s">
        <v>28</v>
      </c>
      <c r="AM49" s="3075"/>
      <c r="AN49" s="2604"/>
      <c r="AO49" s="163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CG49" s="12"/>
      <c r="CH49" s="12"/>
      <c r="CI49" s="12"/>
      <c r="CJ49" s="12"/>
      <c r="CK49" s="12"/>
      <c r="CL49" s="12"/>
    </row>
    <row r="50" spans="1:90" ht="16.350000000000001" customHeight="1" x14ac:dyDescent="0.2">
      <c r="A50" s="2754"/>
      <c r="B50" s="3068"/>
      <c r="C50" s="164" t="s">
        <v>29</v>
      </c>
      <c r="D50" s="165" t="s">
        <v>30</v>
      </c>
      <c r="E50" s="2448" t="s">
        <v>31</v>
      </c>
      <c r="F50" s="2423" t="s">
        <v>30</v>
      </c>
      <c r="G50" s="2449" t="s">
        <v>31</v>
      </c>
      <c r="H50" s="2423" t="s">
        <v>30</v>
      </c>
      <c r="I50" s="2449" t="s">
        <v>31</v>
      </c>
      <c r="J50" s="2423" t="s">
        <v>30</v>
      </c>
      <c r="K50" s="2449" t="s">
        <v>31</v>
      </c>
      <c r="L50" s="2423" t="s">
        <v>30</v>
      </c>
      <c r="M50" s="2449" t="s">
        <v>31</v>
      </c>
      <c r="N50" s="2423" t="s">
        <v>30</v>
      </c>
      <c r="O50" s="2449" t="s">
        <v>31</v>
      </c>
      <c r="P50" s="2423" t="s">
        <v>30</v>
      </c>
      <c r="Q50" s="2449" t="s">
        <v>31</v>
      </c>
      <c r="R50" s="2423" t="s">
        <v>30</v>
      </c>
      <c r="S50" s="2449" t="s">
        <v>31</v>
      </c>
      <c r="T50" s="2423" t="s">
        <v>30</v>
      </c>
      <c r="U50" s="2449" t="s">
        <v>31</v>
      </c>
      <c r="V50" s="2423" t="s">
        <v>30</v>
      </c>
      <c r="W50" s="2449" t="s">
        <v>31</v>
      </c>
      <c r="X50" s="2423" t="s">
        <v>30</v>
      </c>
      <c r="Y50" s="2449" t="s">
        <v>31</v>
      </c>
      <c r="Z50" s="2423" t="s">
        <v>30</v>
      </c>
      <c r="AA50" s="2449" t="s">
        <v>31</v>
      </c>
      <c r="AB50" s="2423" t="s">
        <v>30</v>
      </c>
      <c r="AC50" s="2449" t="s">
        <v>31</v>
      </c>
      <c r="AD50" s="2423" t="s">
        <v>30</v>
      </c>
      <c r="AE50" s="2449" t="s">
        <v>31</v>
      </c>
      <c r="AF50" s="2423" t="s">
        <v>30</v>
      </c>
      <c r="AG50" s="2449" t="s">
        <v>31</v>
      </c>
      <c r="AH50" s="2423" t="s">
        <v>30</v>
      </c>
      <c r="AI50" s="2449" t="s">
        <v>31</v>
      </c>
      <c r="AJ50" s="2423" t="s">
        <v>30</v>
      </c>
      <c r="AK50" s="2449" t="s">
        <v>31</v>
      </c>
      <c r="AL50" s="2450" t="s">
        <v>30</v>
      </c>
      <c r="AM50" s="2451" t="s">
        <v>31</v>
      </c>
      <c r="AN50" s="3056"/>
      <c r="AO50" s="170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CG50" s="12"/>
      <c r="CH50" s="12"/>
      <c r="CI50" s="12"/>
      <c r="CJ50" s="12"/>
      <c r="CK50" s="12"/>
      <c r="CL50" s="12"/>
    </row>
    <row r="51" spans="1:90" ht="20.25" customHeight="1" x14ac:dyDescent="0.2">
      <c r="A51" s="664" t="s">
        <v>73</v>
      </c>
      <c r="B51" s="172" t="s">
        <v>74</v>
      </c>
      <c r="C51" s="2452">
        <f>SUM(D51+E51)</f>
        <v>0</v>
      </c>
      <c r="D51" s="2453">
        <f>SUM(F51+H51+J51+L51+N51+P51+R51+T51+V51+X51+Z51+AB51+AD51+AF51+AH51+AJ51+AL51)</f>
        <v>0</v>
      </c>
      <c r="E51" s="2454">
        <f>SUM(G51+I51+K51+M51+O51+Q51+S51+U51+W51+Y51+AA51+AC51+AE51+AG51+AI51+AK51+AM51)</f>
        <v>0</v>
      </c>
      <c r="F51" s="2455"/>
      <c r="G51" s="2456"/>
      <c r="H51" s="2455"/>
      <c r="I51" s="2456"/>
      <c r="J51" s="2455"/>
      <c r="K51" s="2456"/>
      <c r="L51" s="2455"/>
      <c r="M51" s="2456"/>
      <c r="N51" s="2455"/>
      <c r="O51" s="2456"/>
      <c r="P51" s="2457"/>
      <c r="Q51" s="2456"/>
      <c r="R51" s="2457"/>
      <c r="S51" s="2456"/>
      <c r="T51" s="2457"/>
      <c r="U51" s="2456"/>
      <c r="V51" s="2457"/>
      <c r="W51" s="2456"/>
      <c r="X51" s="2457"/>
      <c r="Y51" s="2456"/>
      <c r="Z51" s="2457"/>
      <c r="AA51" s="2456"/>
      <c r="AB51" s="2457"/>
      <c r="AC51" s="2456"/>
      <c r="AD51" s="2457"/>
      <c r="AE51" s="2456"/>
      <c r="AF51" s="2457"/>
      <c r="AG51" s="2456"/>
      <c r="AH51" s="2457"/>
      <c r="AI51" s="2456"/>
      <c r="AJ51" s="2457"/>
      <c r="AK51" s="2456"/>
      <c r="AL51" s="179"/>
      <c r="AM51" s="2458"/>
      <c r="AN51" s="2459"/>
      <c r="AO51" s="182" t="str">
        <f>CA51&amp;CB51</f>
        <v/>
      </c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17"/>
      <c r="BB51" s="17"/>
      <c r="CA51" s="30" t="str">
        <f>IF(CG51=1,"* El número de Beneficiarios NO DEBE ser mayor que el total. ","")</f>
        <v/>
      </c>
      <c r="CB51" s="31" t="str">
        <f>IF(CH51=1,"* No olvide digitar la columna Beneficiarios. ","")</f>
        <v/>
      </c>
      <c r="CC51" s="30"/>
      <c r="CD51" s="30"/>
      <c r="CE51" s="30"/>
      <c r="CF51" s="30"/>
      <c r="CG51" s="32">
        <f>IF(C51&lt;AN51,1,0)</f>
        <v>0</v>
      </c>
      <c r="CH51" s="32">
        <f>IF(AND(C51&lt;&gt;0,AN51=""),1,0)</f>
        <v>0</v>
      </c>
      <c r="CI51" s="12"/>
      <c r="CJ51" s="12"/>
      <c r="CK51" s="12"/>
      <c r="CL51" s="12"/>
    </row>
    <row r="52" spans="1:90" ht="20.25" customHeight="1" x14ac:dyDescent="0.2">
      <c r="A52" s="2460" t="s">
        <v>75</v>
      </c>
      <c r="B52" s="2461" t="s">
        <v>74</v>
      </c>
      <c r="C52" s="2410">
        <f>SUM(D52+E52)</f>
        <v>0</v>
      </c>
      <c r="D52" s="450">
        <f>SUM(F52+H52+J52+L52+N52+P52+R52+T52+V52+X52+Z52+AB52+AD52+AF52+AH52+AJ52+AL52)</f>
        <v>0</v>
      </c>
      <c r="E52" s="2462">
        <f>SUM(G52+I52+K52+M52+O52+Q52+S52+U52+W52+Y52+AA52+AC52+AE52+AG52+AI52+AK52+AM52)</f>
        <v>0</v>
      </c>
      <c r="F52" s="2463"/>
      <c r="G52" s="2464"/>
      <c r="H52" s="2463"/>
      <c r="I52" s="2464"/>
      <c r="J52" s="2463"/>
      <c r="K52" s="2464"/>
      <c r="L52" s="2463"/>
      <c r="M52" s="2464"/>
      <c r="N52" s="2463"/>
      <c r="O52" s="2464"/>
      <c r="P52" s="920"/>
      <c r="Q52" s="2464"/>
      <c r="R52" s="920"/>
      <c r="S52" s="2464"/>
      <c r="T52" s="920"/>
      <c r="U52" s="2464"/>
      <c r="V52" s="920"/>
      <c r="W52" s="2464"/>
      <c r="X52" s="920"/>
      <c r="Y52" s="2464"/>
      <c r="Z52" s="920"/>
      <c r="AA52" s="2464"/>
      <c r="AB52" s="920"/>
      <c r="AC52" s="2464"/>
      <c r="AD52" s="920"/>
      <c r="AE52" s="2464"/>
      <c r="AF52" s="920"/>
      <c r="AG52" s="2464"/>
      <c r="AH52" s="920"/>
      <c r="AI52" s="2464"/>
      <c r="AJ52" s="920"/>
      <c r="AK52" s="2464"/>
      <c r="AL52" s="188"/>
      <c r="AM52" s="2465"/>
      <c r="AN52" s="2466"/>
      <c r="AO52" s="182" t="str">
        <f>CA52&amp;CB52</f>
        <v/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17"/>
      <c r="BB52" s="17"/>
      <c r="CA52" s="30" t="str">
        <f>IF(CG52=1,"* El número de Beneficiarios NO DEBE ser mayor que el total. ","")</f>
        <v/>
      </c>
      <c r="CB52" s="31" t="str">
        <f>IF(CH52=1,"* No olvide digitar la columna Beneficiarios. ","")</f>
        <v/>
      </c>
      <c r="CC52" s="30"/>
      <c r="CD52" s="30"/>
      <c r="CE52" s="30"/>
      <c r="CF52" s="30"/>
      <c r="CG52" s="32">
        <f>IF(C52&lt;AN52,1,0)</f>
        <v>0</v>
      </c>
      <c r="CH52" s="32">
        <f>IF(AND(C52&lt;&gt;0,AN52=""),1,0)</f>
        <v>0</v>
      </c>
      <c r="CI52" s="12"/>
      <c r="CJ52" s="12"/>
      <c r="CK52" s="12"/>
      <c r="CL52" s="12"/>
    </row>
    <row r="53" spans="1:90" ht="31.35" customHeight="1" x14ac:dyDescent="0.2">
      <c r="A53" s="2643" t="s">
        <v>76</v>
      </c>
      <c r="B53" s="2643"/>
      <c r="C53" s="2643"/>
      <c r="D53" s="2643"/>
      <c r="E53" s="2643"/>
      <c r="F53" s="2643"/>
      <c r="G53" s="2643"/>
      <c r="H53" s="2643"/>
      <c r="I53" s="2643"/>
      <c r="J53" s="2643"/>
      <c r="K53" s="2643"/>
      <c r="L53" s="2643"/>
      <c r="M53" s="2643"/>
      <c r="N53" s="191"/>
      <c r="O53" s="161"/>
      <c r="P53" s="161"/>
      <c r="Q53" s="161"/>
      <c r="R53" s="161"/>
      <c r="S53" s="161"/>
      <c r="T53" s="161"/>
      <c r="U53" s="161"/>
      <c r="V53" s="192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70"/>
      <c r="AP53" s="162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CG53" s="12"/>
      <c r="CH53" s="12"/>
      <c r="CI53" s="12"/>
      <c r="CJ53" s="12"/>
      <c r="CK53" s="12"/>
      <c r="CL53" s="12"/>
    </row>
    <row r="54" spans="1:90" ht="16.350000000000001" customHeight="1" x14ac:dyDescent="0.2">
      <c r="A54" s="2625" t="s">
        <v>3</v>
      </c>
      <c r="B54" s="2626"/>
      <c r="C54" s="2632" t="s">
        <v>5</v>
      </c>
      <c r="D54" s="2632"/>
      <c r="E54" s="2633"/>
      <c r="F54" s="3071" t="s">
        <v>72</v>
      </c>
      <c r="G54" s="2644"/>
      <c r="H54" s="2644"/>
      <c r="I54" s="2644"/>
      <c r="J54" s="2644"/>
      <c r="K54" s="2644"/>
      <c r="L54" s="2644"/>
      <c r="M54" s="2644"/>
      <c r="N54" s="2644"/>
      <c r="O54" s="2644"/>
      <c r="P54" s="2644"/>
      <c r="Q54" s="2644"/>
      <c r="R54" s="2644"/>
      <c r="S54" s="2644"/>
      <c r="T54" s="2644"/>
      <c r="U54" s="2644"/>
      <c r="V54" s="2644"/>
      <c r="W54" s="2644"/>
      <c r="X54" s="2644"/>
      <c r="Y54" s="2644"/>
      <c r="Z54" s="2644"/>
      <c r="AA54" s="2644"/>
      <c r="AB54" s="2644"/>
      <c r="AC54" s="2644"/>
      <c r="AD54" s="2644"/>
      <c r="AE54" s="2644"/>
      <c r="AF54" s="2644"/>
      <c r="AG54" s="2644"/>
      <c r="AH54" s="2644"/>
      <c r="AI54" s="2644"/>
      <c r="AJ54" s="2644"/>
      <c r="AK54" s="2644"/>
      <c r="AL54" s="2644"/>
      <c r="AM54" s="3076"/>
      <c r="AN54" s="2597" t="s">
        <v>7</v>
      </c>
      <c r="AO54" s="170"/>
      <c r="AP54" s="246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CG54" s="12"/>
      <c r="CH54" s="12"/>
      <c r="CI54" s="12"/>
      <c r="CJ54" s="12"/>
      <c r="CK54" s="12"/>
      <c r="CL54" s="12"/>
    </row>
    <row r="55" spans="1:90" ht="16.350000000000001" customHeight="1" x14ac:dyDescent="0.2">
      <c r="A55" s="2627"/>
      <c r="B55" s="2628"/>
      <c r="C55" s="2635"/>
      <c r="D55" s="2635"/>
      <c r="E55" s="3069"/>
      <c r="F55" s="3080" t="s">
        <v>12</v>
      </c>
      <c r="G55" s="3080"/>
      <c r="H55" s="3081" t="s">
        <v>13</v>
      </c>
      <c r="I55" s="3060"/>
      <c r="J55" s="3082" t="s">
        <v>14</v>
      </c>
      <c r="K55" s="3072"/>
      <c r="L55" s="3081" t="s">
        <v>15</v>
      </c>
      <c r="M55" s="3060"/>
      <c r="N55" s="3081" t="s">
        <v>16</v>
      </c>
      <c r="O55" s="3060"/>
      <c r="P55" s="3077" t="s">
        <v>17</v>
      </c>
      <c r="Q55" s="3074"/>
      <c r="R55" s="3077" t="s">
        <v>18</v>
      </c>
      <c r="S55" s="3074"/>
      <c r="T55" s="3077" t="s">
        <v>19</v>
      </c>
      <c r="U55" s="3074"/>
      <c r="V55" s="3077" t="s">
        <v>20</v>
      </c>
      <c r="W55" s="3074"/>
      <c r="X55" s="3077" t="s">
        <v>21</v>
      </c>
      <c r="Y55" s="3074"/>
      <c r="Z55" s="3077" t="s">
        <v>22</v>
      </c>
      <c r="AA55" s="3074"/>
      <c r="AB55" s="3077" t="s">
        <v>23</v>
      </c>
      <c r="AC55" s="3074"/>
      <c r="AD55" s="3077" t="s">
        <v>24</v>
      </c>
      <c r="AE55" s="3074"/>
      <c r="AF55" s="3077" t="s">
        <v>25</v>
      </c>
      <c r="AG55" s="3074"/>
      <c r="AH55" s="3077" t="s">
        <v>26</v>
      </c>
      <c r="AI55" s="3074"/>
      <c r="AJ55" s="3077" t="s">
        <v>27</v>
      </c>
      <c r="AK55" s="3074"/>
      <c r="AL55" s="3077" t="s">
        <v>28</v>
      </c>
      <c r="AM55" s="3078"/>
      <c r="AN55" s="2604"/>
      <c r="AO55" s="170"/>
      <c r="AP55" s="2468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CG55" s="12"/>
      <c r="CH55" s="12"/>
      <c r="CI55" s="12"/>
      <c r="CJ55" s="12"/>
      <c r="CK55" s="12"/>
      <c r="CL55" s="12"/>
    </row>
    <row r="56" spans="1:90" ht="16.350000000000001" customHeight="1" x14ac:dyDescent="0.2">
      <c r="A56" s="2754"/>
      <c r="B56" s="3068"/>
      <c r="C56" s="2469" t="s">
        <v>29</v>
      </c>
      <c r="D56" s="2470" t="s">
        <v>30</v>
      </c>
      <c r="E56" s="197" t="s">
        <v>31</v>
      </c>
      <c r="F56" s="18" t="s">
        <v>30</v>
      </c>
      <c r="G56" s="661" t="s">
        <v>31</v>
      </c>
      <c r="H56" s="18" t="s">
        <v>30</v>
      </c>
      <c r="I56" s="661" t="s">
        <v>31</v>
      </c>
      <c r="J56" s="18" t="s">
        <v>30</v>
      </c>
      <c r="K56" s="661" t="s">
        <v>31</v>
      </c>
      <c r="L56" s="18" t="s">
        <v>30</v>
      </c>
      <c r="M56" s="661" t="s">
        <v>31</v>
      </c>
      <c r="N56" s="18" t="s">
        <v>30</v>
      </c>
      <c r="O56" s="661" t="s">
        <v>31</v>
      </c>
      <c r="P56" s="18" t="s">
        <v>30</v>
      </c>
      <c r="Q56" s="661" t="s">
        <v>31</v>
      </c>
      <c r="R56" s="18" t="s">
        <v>30</v>
      </c>
      <c r="S56" s="661" t="s">
        <v>31</v>
      </c>
      <c r="T56" s="18" t="s">
        <v>30</v>
      </c>
      <c r="U56" s="661" t="s">
        <v>31</v>
      </c>
      <c r="V56" s="18" t="s">
        <v>30</v>
      </c>
      <c r="W56" s="661" t="s">
        <v>31</v>
      </c>
      <c r="X56" s="18" t="s">
        <v>30</v>
      </c>
      <c r="Y56" s="661" t="s">
        <v>31</v>
      </c>
      <c r="Z56" s="18" t="s">
        <v>30</v>
      </c>
      <c r="AA56" s="661" t="s">
        <v>31</v>
      </c>
      <c r="AB56" s="18" t="s">
        <v>30</v>
      </c>
      <c r="AC56" s="661" t="s">
        <v>31</v>
      </c>
      <c r="AD56" s="18" t="s">
        <v>30</v>
      </c>
      <c r="AE56" s="661" t="s">
        <v>31</v>
      </c>
      <c r="AF56" s="18" t="s">
        <v>30</v>
      </c>
      <c r="AG56" s="661" t="s">
        <v>31</v>
      </c>
      <c r="AH56" s="18" t="s">
        <v>30</v>
      </c>
      <c r="AI56" s="661" t="s">
        <v>31</v>
      </c>
      <c r="AJ56" s="18" t="s">
        <v>30</v>
      </c>
      <c r="AK56" s="661" t="s">
        <v>31</v>
      </c>
      <c r="AL56" s="396" t="s">
        <v>30</v>
      </c>
      <c r="AM56" s="200" t="s">
        <v>31</v>
      </c>
      <c r="AN56" s="3056"/>
      <c r="AO56" s="170"/>
      <c r="AP56" s="2468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CG56" s="12"/>
      <c r="CH56" s="12"/>
      <c r="CI56" s="12"/>
      <c r="CJ56" s="12"/>
      <c r="CK56" s="12"/>
      <c r="CL56" s="12"/>
    </row>
    <row r="57" spans="1:90" ht="16.350000000000001" customHeight="1" x14ac:dyDescent="0.2">
      <c r="A57" s="2649" t="s">
        <v>77</v>
      </c>
      <c r="B57" s="2471" t="s">
        <v>33</v>
      </c>
      <c r="C57" s="2472">
        <f t="shared" ref="C57:C78" si="16">SUM(D57+E57)</f>
        <v>0</v>
      </c>
      <c r="D57" s="2473">
        <f t="shared" ref="D57:E62" si="17">SUM(H57+J57+L57+N57+P57+R57+T57+V57+X57+Z57+AB57+AD57+AF57+AH57+AJ57+AL57)</f>
        <v>0</v>
      </c>
      <c r="E57" s="2474">
        <f t="shared" si="17"/>
        <v>0</v>
      </c>
      <c r="F57" s="2475"/>
      <c r="G57" s="2476"/>
      <c r="H57" s="2477"/>
      <c r="I57" s="2478"/>
      <c r="J57" s="2477"/>
      <c r="K57" s="2479"/>
      <c r="L57" s="2477"/>
      <c r="M57" s="2479"/>
      <c r="N57" s="2477"/>
      <c r="O57" s="2479"/>
      <c r="P57" s="2480"/>
      <c r="Q57" s="2479"/>
      <c r="R57" s="2480"/>
      <c r="S57" s="2479"/>
      <c r="T57" s="2480"/>
      <c r="U57" s="2479"/>
      <c r="V57" s="2480"/>
      <c r="W57" s="2479"/>
      <c r="X57" s="2480"/>
      <c r="Y57" s="2479"/>
      <c r="Z57" s="2480"/>
      <c r="AA57" s="2479"/>
      <c r="AB57" s="2480"/>
      <c r="AC57" s="2479"/>
      <c r="AD57" s="2480"/>
      <c r="AE57" s="2479"/>
      <c r="AF57" s="2480"/>
      <c r="AG57" s="2479"/>
      <c r="AH57" s="2480"/>
      <c r="AI57" s="2479"/>
      <c r="AJ57" s="2480"/>
      <c r="AK57" s="2479"/>
      <c r="AL57" s="2480"/>
      <c r="AM57" s="2481"/>
      <c r="AN57" s="2482"/>
      <c r="AO57" s="182" t="str">
        <f t="shared" ref="AO57:AO78" si="18">CA57&amp;CB57</f>
        <v/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17"/>
      <c r="BB57" s="17"/>
      <c r="CA57" s="30" t="str">
        <f t="shared" ref="CA57:CA78" si="19">IF(CG57=1,"* El número de Beneficiarios NO DEBE ser mayor que el total. ","")</f>
        <v/>
      </c>
      <c r="CB57" s="31" t="str">
        <f t="shared" ref="CB57:CB78" si="20">IF(CH57=1,"* No olvide digitar la columna Beneficiarios. ","")</f>
        <v/>
      </c>
      <c r="CG57" s="32">
        <f t="shared" ref="CG57:CG78" si="21">IF(C57&lt;AN57,1,0)</f>
        <v>0</v>
      </c>
      <c r="CH57" s="32">
        <f t="shared" ref="CH57:CH78" si="22">IF(AND(C57&lt;&gt;0,AN57=""),1,0)</f>
        <v>0</v>
      </c>
      <c r="CI57" s="12"/>
      <c r="CJ57" s="12"/>
      <c r="CK57" s="12"/>
      <c r="CL57" s="12"/>
    </row>
    <row r="58" spans="1:90" ht="16.350000000000001" customHeight="1" x14ac:dyDescent="0.2">
      <c r="A58" s="2650"/>
      <c r="B58" s="665" t="s">
        <v>47</v>
      </c>
      <c r="C58" s="34">
        <f t="shared" si="16"/>
        <v>0</v>
      </c>
      <c r="D58" s="35">
        <f t="shared" si="17"/>
        <v>0</v>
      </c>
      <c r="E58" s="36">
        <f t="shared" si="17"/>
        <v>0</v>
      </c>
      <c r="F58" s="214"/>
      <c r="G58" s="215"/>
      <c r="H58" s="37"/>
      <c r="I58" s="38"/>
      <c r="J58" s="37"/>
      <c r="K58" s="39"/>
      <c r="L58" s="37"/>
      <c r="M58" s="39"/>
      <c r="N58" s="37"/>
      <c r="O58" s="39"/>
      <c r="P58" s="40"/>
      <c r="Q58" s="39"/>
      <c r="R58" s="40"/>
      <c r="S58" s="39"/>
      <c r="T58" s="40"/>
      <c r="U58" s="39"/>
      <c r="V58" s="40"/>
      <c r="W58" s="39"/>
      <c r="X58" s="40"/>
      <c r="Y58" s="39"/>
      <c r="Z58" s="40"/>
      <c r="AA58" s="39"/>
      <c r="AB58" s="40"/>
      <c r="AC58" s="39"/>
      <c r="AD58" s="40"/>
      <c r="AE58" s="39"/>
      <c r="AF58" s="40"/>
      <c r="AG58" s="39"/>
      <c r="AH58" s="40"/>
      <c r="AI58" s="39"/>
      <c r="AJ58" s="40"/>
      <c r="AK58" s="39"/>
      <c r="AL58" s="40"/>
      <c r="AM58" s="41"/>
      <c r="AN58" s="216"/>
      <c r="AO58" s="182" t="str">
        <f t="shared" si="18"/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7"/>
      <c r="BB58" s="17"/>
      <c r="CA58" s="30" t="str">
        <f t="shared" si="19"/>
        <v/>
      </c>
      <c r="CB58" s="31" t="str">
        <f t="shared" si="20"/>
        <v/>
      </c>
      <c r="CG58" s="32">
        <f t="shared" si="21"/>
        <v>0</v>
      </c>
      <c r="CH58" s="32">
        <f t="shared" si="22"/>
        <v>0</v>
      </c>
      <c r="CI58" s="12"/>
      <c r="CJ58" s="12"/>
      <c r="CK58" s="12"/>
      <c r="CL58" s="12"/>
    </row>
    <row r="59" spans="1:90" ht="16.350000000000001" customHeight="1" x14ac:dyDescent="0.2">
      <c r="A59" s="2650"/>
      <c r="B59" s="665" t="s">
        <v>34</v>
      </c>
      <c r="C59" s="34">
        <f t="shared" si="16"/>
        <v>0</v>
      </c>
      <c r="D59" s="35">
        <f t="shared" si="17"/>
        <v>0</v>
      </c>
      <c r="E59" s="36">
        <f t="shared" si="17"/>
        <v>0</v>
      </c>
      <c r="F59" s="214"/>
      <c r="G59" s="215"/>
      <c r="H59" s="37"/>
      <c r="I59" s="38"/>
      <c r="J59" s="37"/>
      <c r="K59" s="39"/>
      <c r="L59" s="37"/>
      <c r="M59" s="39"/>
      <c r="N59" s="37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  <c r="AA59" s="39"/>
      <c r="AB59" s="40"/>
      <c r="AC59" s="39"/>
      <c r="AD59" s="40"/>
      <c r="AE59" s="39"/>
      <c r="AF59" s="40"/>
      <c r="AG59" s="39"/>
      <c r="AH59" s="40"/>
      <c r="AI59" s="39"/>
      <c r="AJ59" s="40"/>
      <c r="AK59" s="39"/>
      <c r="AL59" s="40"/>
      <c r="AM59" s="41"/>
      <c r="AN59" s="216"/>
      <c r="AO59" s="182" t="str">
        <f t="shared" si="18"/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7"/>
      <c r="BB59" s="17"/>
      <c r="CA59" s="30" t="str">
        <f t="shared" si="19"/>
        <v/>
      </c>
      <c r="CB59" s="31" t="str">
        <f t="shared" si="20"/>
        <v/>
      </c>
      <c r="CG59" s="32">
        <f t="shared" si="21"/>
        <v>0</v>
      </c>
      <c r="CH59" s="32">
        <f t="shared" si="22"/>
        <v>0</v>
      </c>
      <c r="CI59" s="12"/>
      <c r="CJ59" s="12"/>
      <c r="CK59" s="12"/>
      <c r="CL59" s="12"/>
    </row>
    <row r="60" spans="1:90" ht="16.350000000000001" customHeight="1" x14ac:dyDescent="0.2">
      <c r="A60" s="2650"/>
      <c r="B60" s="665" t="s">
        <v>78</v>
      </c>
      <c r="C60" s="34">
        <f t="shared" si="16"/>
        <v>0</v>
      </c>
      <c r="D60" s="35">
        <f t="shared" si="17"/>
        <v>0</v>
      </c>
      <c r="E60" s="36">
        <f t="shared" si="17"/>
        <v>0</v>
      </c>
      <c r="F60" s="214"/>
      <c r="G60" s="215"/>
      <c r="H60" s="37"/>
      <c r="I60" s="38"/>
      <c r="J60" s="37"/>
      <c r="K60" s="39"/>
      <c r="L60" s="37"/>
      <c r="M60" s="39"/>
      <c r="N60" s="37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39"/>
      <c r="Z60" s="40"/>
      <c r="AA60" s="39"/>
      <c r="AB60" s="40"/>
      <c r="AC60" s="39"/>
      <c r="AD60" s="40"/>
      <c r="AE60" s="39"/>
      <c r="AF60" s="40"/>
      <c r="AG60" s="39"/>
      <c r="AH60" s="40"/>
      <c r="AI60" s="39"/>
      <c r="AJ60" s="40"/>
      <c r="AK60" s="39"/>
      <c r="AL60" s="40"/>
      <c r="AM60" s="41"/>
      <c r="AN60" s="216"/>
      <c r="AO60" s="182" t="str">
        <f t="shared" si="18"/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7"/>
      <c r="BB60" s="17"/>
      <c r="CA60" s="30" t="str">
        <f t="shared" si="19"/>
        <v/>
      </c>
      <c r="CB60" s="31" t="str">
        <f t="shared" si="20"/>
        <v/>
      </c>
      <c r="CG60" s="32">
        <f t="shared" si="21"/>
        <v>0</v>
      </c>
      <c r="CH60" s="32">
        <f t="shared" si="22"/>
        <v>0</v>
      </c>
      <c r="CI60" s="12"/>
      <c r="CJ60" s="12"/>
      <c r="CK60" s="12"/>
      <c r="CL60" s="12"/>
    </row>
    <row r="61" spans="1:90" ht="16.350000000000001" customHeight="1" x14ac:dyDescent="0.2">
      <c r="A61" s="2650"/>
      <c r="B61" s="665" t="s">
        <v>37</v>
      </c>
      <c r="C61" s="34">
        <f t="shared" si="16"/>
        <v>0</v>
      </c>
      <c r="D61" s="35">
        <f t="shared" si="17"/>
        <v>0</v>
      </c>
      <c r="E61" s="36">
        <f t="shared" si="17"/>
        <v>0</v>
      </c>
      <c r="F61" s="214"/>
      <c r="G61" s="215"/>
      <c r="H61" s="37"/>
      <c r="I61" s="38"/>
      <c r="J61" s="37"/>
      <c r="K61" s="39"/>
      <c r="L61" s="37"/>
      <c r="M61" s="39"/>
      <c r="N61" s="37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39"/>
      <c r="Z61" s="40"/>
      <c r="AA61" s="39"/>
      <c r="AB61" s="40"/>
      <c r="AC61" s="39"/>
      <c r="AD61" s="40"/>
      <c r="AE61" s="39"/>
      <c r="AF61" s="40"/>
      <c r="AG61" s="39"/>
      <c r="AH61" s="40"/>
      <c r="AI61" s="39"/>
      <c r="AJ61" s="40"/>
      <c r="AK61" s="39"/>
      <c r="AL61" s="40"/>
      <c r="AM61" s="41"/>
      <c r="AN61" s="216"/>
      <c r="AO61" s="182" t="str">
        <f t="shared" si="18"/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7"/>
      <c r="BB61" s="17"/>
      <c r="CA61" s="30" t="str">
        <f t="shared" si="19"/>
        <v/>
      </c>
      <c r="CB61" s="31" t="str">
        <f t="shared" si="20"/>
        <v/>
      </c>
      <c r="CG61" s="32">
        <f t="shared" si="21"/>
        <v>0</v>
      </c>
      <c r="CH61" s="32">
        <f t="shared" si="22"/>
        <v>0</v>
      </c>
      <c r="CI61" s="12"/>
      <c r="CJ61" s="12"/>
      <c r="CK61" s="12"/>
      <c r="CL61" s="12"/>
    </row>
    <row r="62" spans="1:90" ht="16.350000000000001" customHeight="1" x14ac:dyDescent="0.2">
      <c r="A62" s="3079"/>
      <c r="B62" s="666" t="s">
        <v>38</v>
      </c>
      <c r="C62" s="218">
        <f t="shared" si="16"/>
        <v>0</v>
      </c>
      <c r="D62" s="50">
        <f t="shared" si="17"/>
        <v>0</v>
      </c>
      <c r="E62" s="219">
        <f t="shared" si="17"/>
        <v>0</v>
      </c>
      <c r="F62" s="220"/>
      <c r="G62" s="221"/>
      <c r="H62" s="77"/>
      <c r="I62" s="80"/>
      <c r="J62" s="77"/>
      <c r="K62" s="79"/>
      <c r="L62" s="77"/>
      <c r="M62" s="79"/>
      <c r="N62" s="77"/>
      <c r="O62" s="79"/>
      <c r="P62" s="82"/>
      <c r="Q62" s="79"/>
      <c r="R62" s="82"/>
      <c r="S62" s="79"/>
      <c r="T62" s="82"/>
      <c r="U62" s="79"/>
      <c r="V62" s="82"/>
      <c r="W62" s="79"/>
      <c r="X62" s="82"/>
      <c r="Y62" s="79"/>
      <c r="Z62" s="82"/>
      <c r="AA62" s="79"/>
      <c r="AB62" s="82"/>
      <c r="AC62" s="79"/>
      <c r="AD62" s="82"/>
      <c r="AE62" s="79"/>
      <c r="AF62" s="82"/>
      <c r="AG62" s="79"/>
      <c r="AH62" s="82"/>
      <c r="AI62" s="79"/>
      <c r="AJ62" s="82"/>
      <c r="AK62" s="79"/>
      <c r="AL62" s="82"/>
      <c r="AM62" s="83"/>
      <c r="AN62" s="222"/>
      <c r="AO62" s="182" t="str">
        <f t="shared" si="18"/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7"/>
      <c r="BB62" s="17"/>
      <c r="CA62" s="30" t="str">
        <f t="shared" si="19"/>
        <v/>
      </c>
      <c r="CB62" s="31" t="str">
        <f t="shared" si="20"/>
        <v/>
      </c>
      <c r="CG62" s="32">
        <f t="shared" si="21"/>
        <v>0</v>
      </c>
      <c r="CH62" s="32">
        <f t="shared" si="22"/>
        <v>0</v>
      </c>
      <c r="CI62" s="12"/>
      <c r="CJ62" s="12"/>
      <c r="CK62" s="12"/>
      <c r="CL62" s="12"/>
    </row>
    <row r="63" spans="1:90" ht="16.350000000000001" customHeight="1" x14ac:dyDescent="0.2">
      <c r="A63" s="2649" t="s">
        <v>79</v>
      </c>
      <c r="B63" s="2483" t="s">
        <v>34</v>
      </c>
      <c r="C63" s="2363">
        <f t="shared" si="16"/>
        <v>0</v>
      </c>
      <c r="D63" s="2364">
        <f t="shared" ref="D63:E68" si="23">SUM(J63+L63+N63)</f>
        <v>0</v>
      </c>
      <c r="E63" s="2365">
        <f t="shared" si="23"/>
        <v>0</v>
      </c>
      <c r="F63" s="2484"/>
      <c r="G63" s="2485"/>
      <c r="H63" s="2484"/>
      <c r="I63" s="2485"/>
      <c r="J63" s="2366"/>
      <c r="K63" s="2368"/>
      <c r="L63" s="2366"/>
      <c r="M63" s="2368"/>
      <c r="N63" s="2366"/>
      <c r="O63" s="2368"/>
      <c r="P63" s="2486"/>
      <c r="Q63" s="2487"/>
      <c r="R63" s="2486"/>
      <c r="S63" s="2487"/>
      <c r="T63" s="2486"/>
      <c r="U63" s="2487"/>
      <c r="V63" s="2486"/>
      <c r="W63" s="2487"/>
      <c r="X63" s="2486"/>
      <c r="Y63" s="2487"/>
      <c r="Z63" s="2486"/>
      <c r="AA63" s="2487"/>
      <c r="AB63" s="2486"/>
      <c r="AC63" s="2487"/>
      <c r="AD63" s="2486"/>
      <c r="AE63" s="2487"/>
      <c r="AF63" s="2486"/>
      <c r="AG63" s="2487"/>
      <c r="AH63" s="2486"/>
      <c r="AI63" s="2487"/>
      <c r="AJ63" s="2484"/>
      <c r="AK63" s="2487"/>
      <c r="AL63" s="2486"/>
      <c r="AM63" s="2488"/>
      <c r="AN63" s="2489"/>
      <c r="AO63" s="182" t="str">
        <f t="shared" si="18"/>
        <v/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7"/>
      <c r="BB63" s="17"/>
      <c r="CA63" s="30" t="str">
        <f t="shared" si="19"/>
        <v/>
      </c>
      <c r="CB63" s="31" t="str">
        <f t="shared" si="20"/>
        <v/>
      </c>
      <c r="CG63" s="32">
        <f t="shared" si="21"/>
        <v>0</v>
      </c>
      <c r="CH63" s="32">
        <f t="shared" si="22"/>
        <v>0</v>
      </c>
      <c r="CI63" s="12"/>
      <c r="CJ63" s="12"/>
      <c r="CK63" s="12"/>
      <c r="CL63" s="12"/>
    </row>
    <row r="64" spans="1:90" ht="16.350000000000001" customHeight="1" x14ac:dyDescent="0.2">
      <c r="A64" s="3079"/>
      <c r="B64" s="666" t="s">
        <v>37</v>
      </c>
      <c r="C64" s="218">
        <f t="shared" si="16"/>
        <v>0</v>
      </c>
      <c r="D64" s="50">
        <f t="shared" si="23"/>
        <v>0</v>
      </c>
      <c r="E64" s="219">
        <f t="shared" si="23"/>
        <v>0</v>
      </c>
      <c r="F64" s="220"/>
      <c r="G64" s="221"/>
      <c r="H64" s="220"/>
      <c r="I64" s="221"/>
      <c r="J64" s="77"/>
      <c r="K64" s="79"/>
      <c r="L64" s="77"/>
      <c r="M64" s="79"/>
      <c r="N64" s="77"/>
      <c r="O64" s="79"/>
      <c r="P64" s="230"/>
      <c r="Q64" s="231"/>
      <c r="R64" s="230"/>
      <c r="S64" s="231"/>
      <c r="T64" s="230"/>
      <c r="U64" s="231"/>
      <c r="V64" s="230"/>
      <c r="W64" s="231"/>
      <c r="X64" s="230"/>
      <c r="Y64" s="231"/>
      <c r="Z64" s="230"/>
      <c r="AA64" s="231"/>
      <c r="AB64" s="230"/>
      <c r="AC64" s="231"/>
      <c r="AD64" s="230"/>
      <c r="AE64" s="231"/>
      <c r="AF64" s="230"/>
      <c r="AG64" s="231"/>
      <c r="AH64" s="230"/>
      <c r="AI64" s="231"/>
      <c r="AJ64" s="220"/>
      <c r="AK64" s="231"/>
      <c r="AL64" s="230"/>
      <c r="AM64" s="232"/>
      <c r="AN64" s="222"/>
      <c r="AO64" s="182" t="str">
        <f t="shared" si="18"/>
        <v/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17"/>
      <c r="BB64" s="17"/>
      <c r="CA64" s="30" t="str">
        <f t="shared" si="19"/>
        <v/>
      </c>
      <c r="CB64" s="31" t="str">
        <f t="shared" si="20"/>
        <v/>
      </c>
      <c r="CG64" s="32">
        <f t="shared" si="21"/>
        <v>0</v>
      </c>
      <c r="CH64" s="32">
        <f t="shared" si="22"/>
        <v>0</v>
      </c>
      <c r="CI64" s="12"/>
      <c r="CJ64" s="12"/>
      <c r="CK64" s="12"/>
      <c r="CL64" s="12"/>
    </row>
    <row r="65" spans="1:90" ht="16.350000000000001" customHeight="1" x14ac:dyDescent="0.2">
      <c r="A65" s="2649" t="s">
        <v>80</v>
      </c>
      <c r="B65" s="2483" t="s">
        <v>33</v>
      </c>
      <c r="C65" s="2363">
        <f t="shared" si="16"/>
        <v>0</v>
      </c>
      <c r="D65" s="2364">
        <f t="shared" si="23"/>
        <v>0</v>
      </c>
      <c r="E65" s="2365">
        <f t="shared" si="23"/>
        <v>0</v>
      </c>
      <c r="F65" s="2484"/>
      <c r="G65" s="2485"/>
      <c r="H65" s="2484"/>
      <c r="I65" s="2485"/>
      <c r="J65" s="2366"/>
      <c r="K65" s="2368"/>
      <c r="L65" s="2366"/>
      <c r="M65" s="2368"/>
      <c r="N65" s="2366"/>
      <c r="O65" s="2368"/>
      <c r="P65" s="2486"/>
      <c r="Q65" s="2487"/>
      <c r="R65" s="2486"/>
      <c r="S65" s="2487"/>
      <c r="T65" s="2486"/>
      <c r="U65" s="2487"/>
      <c r="V65" s="2486"/>
      <c r="W65" s="2487"/>
      <c r="X65" s="2486"/>
      <c r="Y65" s="2487"/>
      <c r="Z65" s="2486"/>
      <c r="AA65" s="2487"/>
      <c r="AB65" s="2486"/>
      <c r="AC65" s="2487"/>
      <c r="AD65" s="2486"/>
      <c r="AE65" s="2487"/>
      <c r="AF65" s="2486"/>
      <c r="AG65" s="2487"/>
      <c r="AH65" s="2486"/>
      <c r="AI65" s="2487"/>
      <c r="AJ65" s="2484"/>
      <c r="AK65" s="2487"/>
      <c r="AL65" s="2486"/>
      <c r="AM65" s="2488"/>
      <c r="AN65" s="2489"/>
      <c r="AO65" s="182" t="str">
        <f t="shared" si="18"/>
        <v/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17"/>
      <c r="BB65" s="17"/>
      <c r="CA65" s="30" t="str">
        <f t="shared" si="19"/>
        <v/>
      </c>
      <c r="CB65" s="31" t="str">
        <f t="shared" si="20"/>
        <v/>
      </c>
      <c r="CG65" s="32">
        <f t="shared" si="21"/>
        <v>0</v>
      </c>
      <c r="CH65" s="32">
        <f t="shared" si="22"/>
        <v>0</v>
      </c>
      <c r="CI65" s="12"/>
      <c r="CJ65" s="12"/>
      <c r="CK65" s="12"/>
      <c r="CL65" s="12"/>
    </row>
    <row r="66" spans="1:90" ht="16.350000000000001" customHeight="1" x14ac:dyDescent="0.2">
      <c r="A66" s="2650"/>
      <c r="B66" s="665" t="s">
        <v>47</v>
      </c>
      <c r="C66" s="34">
        <f t="shared" si="16"/>
        <v>0</v>
      </c>
      <c r="D66" s="35">
        <f t="shared" si="23"/>
        <v>0</v>
      </c>
      <c r="E66" s="36">
        <f t="shared" si="23"/>
        <v>0</v>
      </c>
      <c r="F66" s="214"/>
      <c r="G66" s="215"/>
      <c r="H66" s="214"/>
      <c r="I66" s="215"/>
      <c r="J66" s="37"/>
      <c r="K66" s="39"/>
      <c r="L66" s="37"/>
      <c r="M66" s="39"/>
      <c r="N66" s="37"/>
      <c r="O66" s="39"/>
      <c r="P66" s="233"/>
      <c r="Q66" s="234"/>
      <c r="R66" s="233"/>
      <c r="S66" s="234"/>
      <c r="T66" s="233"/>
      <c r="U66" s="234"/>
      <c r="V66" s="233"/>
      <c r="W66" s="234"/>
      <c r="X66" s="233"/>
      <c r="Y66" s="234"/>
      <c r="Z66" s="233"/>
      <c r="AA66" s="234"/>
      <c r="AB66" s="233"/>
      <c r="AC66" s="234"/>
      <c r="AD66" s="233"/>
      <c r="AE66" s="234"/>
      <c r="AF66" s="233"/>
      <c r="AG66" s="234"/>
      <c r="AH66" s="233"/>
      <c r="AI66" s="234"/>
      <c r="AJ66" s="214"/>
      <c r="AK66" s="234"/>
      <c r="AL66" s="233"/>
      <c r="AM66" s="235"/>
      <c r="AN66" s="216"/>
      <c r="AO66" s="182" t="str">
        <f t="shared" si="18"/>
        <v/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17"/>
      <c r="BB66" s="17"/>
      <c r="CA66" s="30" t="str">
        <f t="shared" si="19"/>
        <v/>
      </c>
      <c r="CB66" s="31" t="str">
        <f t="shared" si="20"/>
        <v/>
      </c>
      <c r="CG66" s="32">
        <f t="shared" si="21"/>
        <v>0</v>
      </c>
      <c r="CH66" s="32">
        <f t="shared" si="22"/>
        <v>0</v>
      </c>
      <c r="CI66" s="12"/>
      <c r="CJ66" s="12"/>
      <c r="CK66" s="12"/>
      <c r="CL66" s="12"/>
    </row>
    <row r="67" spans="1:90" ht="16.350000000000001" customHeight="1" x14ac:dyDescent="0.2">
      <c r="A67" s="2650"/>
      <c r="B67" s="665" t="s">
        <v>34</v>
      </c>
      <c r="C67" s="34">
        <f t="shared" si="16"/>
        <v>0</v>
      </c>
      <c r="D67" s="35">
        <f t="shared" si="23"/>
        <v>0</v>
      </c>
      <c r="E67" s="36">
        <f t="shared" si="23"/>
        <v>0</v>
      </c>
      <c r="F67" s="214"/>
      <c r="G67" s="215"/>
      <c r="H67" s="214"/>
      <c r="I67" s="215"/>
      <c r="J67" s="37"/>
      <c r="K67" s="39"/>
      <c r="L67" s="37"/>
      <c r="M67" s="39"/>
      <c r="N67" s="37"/>
      <c r="O67" s="39"/>
      <c r="P67" s="233"/>
      <c r="Q67" s="234"/>
      <c r="R67" s="233"/>
      <c r="S67" s="234"/>
      <c r="T67" s="233"/>
      <c r="U67" s="234"/>
      <c r="V67" s="233"/>
      <c r="W67" s="234"/>
      <c r="X67" s="233"/>
      <c r="Y67" s="234"/>
      <c r="Z67" s="233"/>
      <c r="AA67" s="234"/>
      <c r="AB67" s="233"/>
      <c r="AC67" s="234"/>
      <c r="AD67" s="233"/>
      <c r="AE67" s="234"/>
      <c r="AF67" s="233"/>
      <c r="AG67" s="234"/>
      <c r="AH67" s="233"/>
      <c r="AI67" s="234"/>
      <c r="AJ67" s="214"/>
      <c r="AK67" s="234"/>
      <c r="AL67" s="233"/>
      <c r="AM67" s="235"/>
      <c r="AN67" s="216"/>
      <c r="AO67" s="182" t="str">
        <f t="shared" si="18"/>
        <v/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17"/>
      <c r="BB67" s="17"/>
      <c r="CA67" s="30" t="str">
        <f t="shared" si="19"/>
        <v/>
      </c>
      <c r="CB67" s="31" t="str">
        <f t="shared" si="20"/>
        <v/>
      </c>
      <c r="CG67" s="32">
        <f t="shared" si="21"/>
        <v>0</v>
      </c>
      <c r="CH67" s="32">
        <f t="shared" si="22"/>
        <v>0</v>
      </c>
      <c r="CI67" s="12"/>
      <c r="CJ67" s="12"/>
      <c r="CK67" s="12"/>
      <c r="CL67" s="12"/>
    </row>
    <row r="68" spans="1:90" ht="16.350000000000001" customHeight="1" x14ac:dyDescent="0.2">
      <c r="A68" s="3079"/>
      <c r="B68" s="666" t="s">
        <v>37</v>
      </c>
      <c r="C68" s="218">
        <f t="shared" si="16"/>
        <v>0</v>
      </c>
      <c r="D68" s="50">
        <f t="shared" si="23"/>
        <v>0</v>
      </c>
      <c r="E68" s="219">
        <f t="shared" si="23"/>
        <v>0</v>
      </c>
      <c r="F68" s="220"/>
      <c r="G68" s="221"/>
      <c r="H68" s="220"/>
      <c r="I68" s="221"/>
      <c r="J68" s="77"/>
      <c r="K68" s="79"/>
      <c r="L68" s="77"/>
      <c r="M68" s="79"/>
      <c r="N68" s="77"/>
      <c r="O68" s="79"/>
      <c r="P68" s="230"/>
      <c r="Q68" s="231"/>
      <c r="R68" s="230"/>
      <c r="S68" s="231"/>
      <c r="T68" s="230"/>
      <c r="U68" s="231"/>
      <c r="V68" s="230"/>
      <c r="W68" s="231"/>
      <c r="X68" s="230"/>
      <c r="Y68" s="231"/>
      <c r="Z68" s="230"/>
      <c r="AA68" s="231"/>
      <c r="AB68" s="230"/>
      <c r="AC68" s="231"/>
      <c r="AD68" s="230"/>
      <c r="AE68" s="231"/>
      <c r="AF68" s="230"/>
      <c r="AG68" s="231"/>
      <c r="AH68" s="230"/>
      <c r="AI68" s="231"/>
      <c r="AJ68" s="220"/>
      <c r="AK68" s="231"/>
      <c r="AL68" s="230"/>
      <c r="AM68" s="232"/>
      <c r="AN68" s="222"/>
      <c r="AO68" s="182" t="str">
        <f t="shared" si="18"/>
        <v/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17"/>
      <c r="BB68" s="17"/>
      <c r="CA68" s="30" t="str">
        <f t="shared" si="19"/>
        <v/>
      </c>
      <c r="CB68" s="31" t="str">
        <f t="shared" si="20"/>
        <v/>
      </c>
      <c r="CG68" s="32">
        <f t="shared" si="21"/>
        <v>0</v>
      </c>
      <c r="CH68" s="32">
        <f t="shared" si="22"/>
        <v>0</v>
      </c>
      <c r="CI68" s="12"/>
      <c r="CJ68" s="12"/>
      <c r="CK68" s="12"/>
      <c r="CL68" s="12"/>
    </row>
    <row r="69" spans="1:90" ht="16.350000000000001" customHeight="1" x14ac:dyDescent="0.2">
      <c r="A69" s="2649" t="s">
        <v>81</v>
      </c>
      <c r="B69" s="2483" t="s">
        <v>33</v>
      </c>
      <c r="C69" s="2363">
        <f t="shared" si="16"/>
        <v>0</v>
      </c>
      <c r="D69" s="2364">
        <f t="shared" ref="D69:D78" si="24">SUM(J69+L69+N69+P69+R69+T69+V69+X69+Z69+AB69+AD69+AF69+AH69+AJ69+AL69)</f>
        <v>0</v>
      </c>
      <c r="E69" s="2365">
        <f t="shared" ref="E69:E78" si="25">SUM(K69+M69+O69+Q69+S69+U69+W69+Y69+AA69+AC69+AE69+AG69+AI69+AK69+AM69)</f>
        <v>0</v>
      </c>
      <c r="F69" s="2484"/>
      <c r="G69" s="2485"/>
      <c r="H69" s="2484"/>
      <c r="I69" s="2487"/>
      <c r="J69" s="2366"/>
      <c r="K69" s="2368"/>
      <c r="L69" s="2366"/>
      <c r="M69" s="2368"/>
      <c r="N69" s="2366"/>
      <c r="O69" s="2368"/>
      <c r="P69" s="2366"/>
      <c r="Q69" s="2368"/>
      <c r="R69" s="2366"/>
      <c r="S69" s="2368"/>
      <c r="T69" s="2366"/>
      <c r="U69" s="2368"/>
      <c r="V69" s="2366"/>
      <c r="W69" s="2368"/>
      <c r="X69" s="2366"/>
      <c r="Y69" s="2368"/>
      <c r="Z69" s="2366"/>
      <c r="AA69" s="2368"/>
      <c r="AB69" s="2366"/>
      <c r="AC69" s="2368"/>
      <c r="AD69" s="2366"/>
      <c r="AE69" s="2368"/>
      <c r="AF69" s="2366"/>
      <c r="AG69" s="2368"/>
      <c r="AH69" s="2366"/>
      <c r="AI69" s="2368"/>
      <c r="AJ69" s="2366"/>
      <c r="AK69" s="2368"/>
      <c r="AL69" s="2366"/>
      <c r="AM69" s="2370"/>
      <c r="AN69" s="2489"/>
      <c r="AO69" s="182" t="str">
        <f t="shared" si="18"/>
        <v/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17"/>
      <c r="BB69" s="17"/>
      <c r="CA69" s="30" t="str">
        <f t="shared" si="19"/>
        <v/>
      </c>
      <c r="CB69" s="31" t="str">
        <f t="shared" si="20"/>
        <v/>
      </c>
      <c r="CG69" s="32">
        <f t="shared" si="21"/>
        <v>0</v>
      </c>
      <c r="CH69" s="32">
        <f t="shared" si="22"/>
        <v>0</v>
      </c>
      <c r="CI69" s="12"/>
      <c r="CJ69" s="12"/>
      <c r="CK69" s="12"/>
      <c r="CL69" s="12"/>
    </row>
    <row r="70" spans="1:90" ht="16.350000000000001" customHeight="1" x14ac:dyDescent="0.2">
      <c r="A70" s="3079"/>
      <c r="B70" s="665" t="s">
        <v>47</v>
      </c>
      <c r="C70" s="42">
        <f t="shared" si="16"/>
        <v>0</v>
      </c>
      <c r="D70" s="43">
        <f t="shared" si="24"/>
        <v>0</v>
      </c>
      <c r="E70" s="219">
        <f t="shared" si="25"/>
        <v>0</v>
      </c>
      <c r="F70" s="220"/>
      <c r="G70" s="221"/>
      <c r="H70" s="220"/>
      <c r="I70" s="231"/>
      <c r="J70" s="77"/>
      <c r="K70" s="79"/>
      <c r="L70" s="77"/>
      <c r="M70" s="79"/>
      <c r="N70" s="77"/>
      <c r="O70" s="79"/>
      <c r="P70" s="77"/>
      <c r="Q70" s="79"/>
      <c r="R70" s="77"/>
      <c r="S70" s="79"/>
      <c r="T70" s="77"/>
      <c r="U70" s="79"/>
      <c r="V70" s="77"/>
      <c r="W70" s="79"/>
      <c r="X70" s="77"/>
      <c r="Y70" s="79"/>
      <c r="Z70" s="77"/>
      <c r="AA70" s="79"/>
      <c r="AB70" s="77"/>
      <c r="AC70" s="79"/>
      <c r="AD70" s="77"/>
      <c r="AE70" s="79"/>
      <c r="AF70" s="77"/>
      <c r="AG70" s="79"/>
      <c r="AH70" s="77"/>
      <c r="AI70" s="79"/>
      <c r="AJ70" s="77"/>
      <c r="AK70" s="79"/>
      <c r="AL70" s="77"/>
      <c r="AM70" s="83"/>
      <c r="AN70" s="222"/>
      <c r="AO70" s="182" t="str">
        <f t="shared" si="18"/>
        <v/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17"/>
      <c r="BB70" s="17"/>
      <c r="CA70" s="30" t="str">
        <f t="shared" si="19"/>
        <v/>
      </c>
      <c r="CB70" s="31" t="str">
        <f t="shared" si="20"/>
        <v/>
      </c>
      <c r="CG70" s="32">
        <f t="shared" si="21"/>
        <v>0</v>
      </c>
      <c r="CH70" s="32">
        <f t="shared" si="22"/>
        <v>0</v>
      </c>
      <c r="CI70" s="12"/>
      <c r="CJ70" s="12"/>
      <c r="CK70" s="12"/>
      <c r="CL70" s="12"/>
    </row>
    <row r="71" spans="1:90" ht="16.350000000000001" customHeight="1" x14ac:dyDescent="0.2">
      <c r="A71" s="2649" t="s">
        <v>82</v>
      </c>
      <c r="B71" s="2483" t="s">
        <v>33</v>
      </c>
      <c r="C71" s="2363">
        <f t="shared" si="16"/>
        <v>0</v>
      </c>
      <c r="D71" s="2364">
        <f t="shared" si="24"/>
        <v>0</v>
      </c>
      <c r="E71" s="2365">
        <f t="shared" si="25"/>
        <v>0</v>
      </c>
      <c r="F71" s="2484"/>
      <c r="G71" s="2485"/>
      <c r="H71" s="2484"/>
      <c r="I71" s="2485"/>
      <c r="J71" s="2366"/>
      <c r="K71" s="2368"/>
      <c r="L71" s="2366"/>
      <c r="M71" s="2368"/>
      <c r="N71" s="2366"/>
      <c r="O71" s="2368"/>
      <c r="P71" s="2366"/>
      <c r="Q71" s="2368"/>
      <c r="R71" s="2366"/>
      <c r="S71" s="2368"/>
      <c r="T71" s="2366"/>
      <c r="U71" s="2368"/>
      <c r="V71" s="2366"/>
      <c r="W71" s="2368"/>
      <c r="X71" s="2366"/>
      <c r="Y71" s="2368"/>
      <c r="Z71" s="2366"/>
      <c r="AA71" s="2368"/>
      <c r="AB71" s="2366"/>
      <c r="AC71" s="2368"/>
      <c r="AD71" s="2366"/>
      <c r="AE71" s="2368"/>
      <c r="AF71" s="2366"/>
      <c r="AG71" s="2368"/>
      <c r="AH71" s="2366"/>
      <c r="AI71" s="2368"/>
      <c r="AJ71" s="2366"/>
      <c r="AK71" s="2368"/>
      <c r="AL71" s="2366"/>
      <c r="AM71" s="2370"/>
      <c r="AN71" s="2489"/>
      <c r="AO71" s="182" t="str">
        <f t="shared" si="18"/>
        <v/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17"/>
      <c r="BB71" s="17"/>
      <c r="CA71" s="30" t="str">
        <f t="shared" si="19"/>
        <v/>
      </c>
      <c r="CB71" s="31" t="str">
        <f t="shared" si="20"/>
        <v/>
      </c>
      <c r="CG71" s="32">
        <f t="shared" si="21"/>
        <v>0</v>
      </c>
      <c r="CH71" s="32">
        <f t="shared" si="22"/>
        <v>0</v>
      </c>
      <c r="CI71" s="12"/>
      <c r="CJ71" s="12"/>
      <c r="CK71" s="12"/>
      <c r="CL71" s="12"/>
    </row>
    <row r="72" spans="1:90" ht="16.350000000000001" customHeight="1" x14ac:dyDescent="0.2">
      <c r="A72" s="3079"/>
      <c r="B72" s="666" t="s">
        <v>47</v>
      </c>
      <c r="C72" s="218">
        <f t="shared" si="16"/>
        <v>0</v>
      </c>
      <c r="D72" s="50">
        <f t="shared" si="24"/>
        <v>0</v>
      </c>
      <c r="E72" s="219">
        <f t="shared" si="25"/>
        <v>0</v>
      </c>
      <c r="F72" s="220"/>
      <c r="G72" s="221"/>
      <c r="H72" s="220"/>
      <c r="I72" s="221"/>
      <c r="J72" s="77"/>
      <c r="K72" s="79"/>
      <c r="L72" s="77"/>
      <c r="M72" s="79"/>
      <c r="N72" s="77"/>
      <c r="O72" s="79"/>
      <c r="P72" s="77"/>
      <c r="Q72" s="79"/>
      <c r="R72" s="77"/>
      <c r="S72" s="79"/>
      <c r="T72" s="77"/>
      <c r="U72" s="79"/>
      <c r="V72" s="77"/>
      <c r="W72" s="79"/>
      <c r="X72" s="77"/>
      <c r="Y72" s="79"/>
      <c r="Z72" s="77"/>
      <c r="AA72" s="79"/>
      <c r="AB72" s="77"/>
      <c r="AC72" s="79"/>
      <c r="AD72" s="77"/>
      <c r="AE72" s="79"/>
      <c r="AF72" s="77"/>
      <c r="AG72" s="79"/>
      <c r="AH72" s="77"/>
      <c r="AI72" s="79"/>
      <c r="AJ72" s="77"/>
      <c r="AK72" s="79"/>
      <c r="AL72" s="77"/>
      <c r="AM72" s="83"/>
      <c r="AN72" s="222"/>
      <c r="AO72" s="182" t="str">
        <f t="shared" si="18"/>
        <v/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17"/>
      <c r="BB72" s="17"/>
      <c r="CA72" s="30" t="str">
        <f t="shared" si="19"/>
        <v/>
      </c>
      <c r="CB72" s="31" t="str">
        <f t="shared" si="20"/>
        <v/>
      </c>
      <c r="CG72" s="32">
        <f t="shared" si="21"/>
        <v>0</v>
      </c>
      <c r="CH72" s="32">
        <f t="shared" si="22"/>
        <v>0</v>
      </c>
      <c r="CI72" s="12"/>
      <c r="CJ72" s="12"/>
      <c r="CK72" s="12"/>
      <c r="CL72" s="12"/>
    </row>
    <row r="73" spans="1:90" ht="16.350000000000001" customHeight="1" x14ac:dyDescent="0.2">
      <c r="A73" s="2649" t="s">
        <v>83</v>
      </c>
      <c r="B73" s="2483" t="s">
        <v>33</v>
      </c>
      <c r="C73" s="2363">
        <f t="shared" si="16"/>
        <v>0</v>
      </c>
      <c r="D73" s="2364">
        <f t="shared" si="24"/>
        <v>0</v>
      </c>
      <c r="E73" s="2365">
        <f t="shared" si="25"/>
        <v>0</v>
      </c>
      <c r="F73" s="2484"/>
      <c r="G73" s="2485"/>
      <c r="H73" s="2484"/>
      <c r="I73" s="2485"/>
      <c r="J73" s="2366"/>
      <c r="K73" s="2368"/>
      <c r="L73" s="2366"/>
      <c r="M73" s="2368"/>
      <c r="N73" s="2366"/>
      <c r="O73" s="2368"/>
      <c r="P73" s="2366"/>
      <c r="Q73" s="2368"/>
      <c r="R73" s="2366"/>
      <c r="S73" s="2368"/>
      <c r="T73" s="2366"/>
      <c r="U73" s="2368"/>
      <c r="V73" s="2366"/>
      <c r="W73" s="2368"/>
      <c r="X73" s="2366"/>
      <c r="Y73" s="2368"/>
      <c r="Z73" s="2366"/>
      <c r="AA73" s="2368"/>
      <c r="AB73" s="2366"/>
      <c r="AC73" s="2368"/>
      <c r="AD73" s="2366"/>
      <c r="AE73" s="2368"/>
      <c r="AF73" s="2366"/>
      <c r="AG73" s="2368"/>
      <c r="AH73" s="2366"/>
      <c r="AI73" s="2368"/>
      <c r="AJ73" s="2366"/>
      <c r="AK73" s="2368"/>
      <c r="AL73" s="2366"/>
      <c r="AM73" s="2370"/>
      <c r="AN73" s="2489"/>
      <c r="AO73" s="182" t="str">
        <f t="shared" si="18"/>
        <v/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17"/>
      <c r="BB73" s="17"/>
      <c r="CA73" s="30" t="str">
        <f t="shared" si="19"/>
        <v/>
      </c>
      <c r="CB73" s="31" t="str">
        <f t="shared" si="20"/>
        <v/>
      </c>
      <c r="CG73" s="32">
        <f t="shared" si="21"/>
        <v>0</v>
      </c>
      <c r="CH73" s="32">
        <f t="shared" si="22"/>
        <v>0</v>
      </c>
      <c r="CI73" s="12"/>
      <c r="CJ73" s="12"/>
      <c r="CK73" s="12"/>
      <c r="CL73" s="12"/>
    </row>
    <row r="74" spans="1:90" ht="16.350000000000001" customHeight="1" x14ac:dyDescent="0.2">
      <c r="A74" s="2650"/>
      <c r="B74" s="665" t="s">
        <v>47</v>
      </c>
      <c r="C74" s="34">
        <f t="shared" si="16"/>
        <v>0</v>
      </c>
      <c r="D74" s="35">
        <f t="shared" si="24"/>
        <v>0</v>
      </c>
      <c r="E74" s="36">
        <f t="shared" si="25"/>
        <v>0</v>
      </c>
      <c r="F74" s="214"/>
      <c r="G74" s="215"/>
      <c r="H74" s="214"/>
      <c r="I74" s="215"/>
      <c r="J74" s="37"/>
      <c r="K74" s="39"/>
      <c r="L74" s="37"/>
      <c r="M74" s="39"/>
      <c r="N74" s="37"/>
      <c r="O74" s="39"/>
      <c r="P74" s="37"/>
      <c r="Q74" s="39"/>
      <c r="R74" s="37"/>
      <c r="S74" s="39"/>
      <c r="T74" s="37"/>
      <c r="U74" s="39"/>
      <c r="V74" s="37"/>
      <c r="W74" s="39"/>
      <c r="X74" s="37"/>
      <c r="Y74" s="39"/>
      <c r="Z74" s="37"/>
      <c r="AA74" s="39"/>
      <c r="AB74" s="37"/>
      <c r="AC74" s="39"/>
      <c r="AD74" s="37"/>
      <c r="AE74" s="39"/>
      <c r="AF74" s="37"/>
      <c r="AG74" s="39"/>
      <c r="AH74" s="37"/>
      <c r="AI74" s="39"/>
      <c r="AJ74" s="37"/>
      <c r="AK74" s="39"/>
      <c r="AL74" s="37"/>
      <c r="AM74" s="41"/>
      <c r="AN74" s="216"/>
      <c r="AO74" s="182" t="str">
        <f t="shared" si="18"/>
        <v/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17"/>
      <c r="BB74" s="17"/>
      <c r="CA74" s="30" t="str">
        <f t="shared" si="19"/>
        <v/>
      </c>
      <c r="CB74" s="31" t="str">
        <f t="shared" si="20"/>
        <v/>
      </c>
      <c r="CG74" s="32">
        <f t="shared" si="21"/>
        <v>0</v>
      </c>
      <c r="CH74" s="32">
        <f t="shared" si="22"/>
        <v>0</v>
      </c>
      <c r="CI74" s="12"/>
      <c r="CJ74" s="12"/>
      <c r="CK74" s="12"/>
      <c r="CL74" s="12"/>
    </row>
    <row r="75" spans="1:90" ht="16.350000000000001" customHeight="1" x14ac:dyDescent="0.2">
      <c r="A75" s="2650"/>
      <c r="B75" s="665" t="s">
        <v>34</v>
      </c>
      <c r="C75" s="34">
        <f t="shared" si="16"/>
        <v>0</v>
      </c>
      <c r="D75" s="35">
        <f t="shared" si="24"/>
        <v>0</v>
      </c>
      <c r="E75" s="36">
        <f t="shared" si="25"/>
        <v>0</v>
      </c>
      <c r="F75" s="214"/>
      <c r="G75" s="215"/>
      <c r="H75" s="214"/>
      <c r="I75" s="215"/>
      <c r="J75" s="37"/>
      <c r="K75" s="39"/>
      <c r="L75" s="37"/>
      <c r="M75" s="39"/>
      <c r="N75" s="37"/>
      <c r="O75" s="39"/>
      <c r="P75" s="37"/>
      <c r="Q75" s="39"/>
      <c r="R75" s="37"/>
      <c r="S75" s="39"/>
      <c r="T75" s="37"/>
      <c r="U75" s="39"/>
      <c r="V75" s="37"/>
      <c r="W75" s="39"/>
      <c r="X75" s="37"/>
      <c r="Y75" s="39"/>
      <c r="Z75" s="37"/>
      <c r="AA75" s="39"/>
      <c r="AB75" s="37"/>
      <c r="AC75" s="39"/>
      <c r="AD75" s="37"/>
      <c r="AE75" s="39"/>
      <c r="AF75" s="37"/>
      <c r="AG75" s="39"/>
      <c r="AH75" s="37"/>
      <c r="AI75" s="39"/>
      <c r="AJ75" s="37"/>
      <c r="AK75" s="39"/>
      <c r="AL75" s="37"/>
      <c r="AM75" s="41"/>
      <c r="AN75" s="216"/>
      <c r="AO75" s="182" t="str">
        <f t="shared" si="18"/>
        <v/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17"/>
      <c r="BB75" s="17"/>
      <c r="CA75" s="30" t="str">
        <f t="shared" si="19"/>
        <v/>
      </c>
      <c r="CB75" s="31" t="str">
        <f t="shared" si="20"/>
        <v/>
      </c>
      <c r="CG75" s="32">
        <f t="shared" si="21"/>
        <v>0</v>
      </c>
      <c r="CH75" s="32">
        <f t="shared" si="22"/>
        <v>0</v>
      </c>
      <c r="CI75" s="12"/>
      <c r="CJ75" s="12"/>
      <c r="CK75" s="12"/>
      <c r="CL75" s="12"/>
    </row>
    <row r="76" spans="1:90" ht="16.350000000000001" customHeight="1" x14ac:dyDescent="0.2">
      <c r="A76" s="2650"/>
      <c r="B76" s="665" t="s">
        <v>78</v>
      </c>
      <c r="C76" s="34">
        <f t="shared" si="16"/>
        <v>0</v>
      </c>
      <c r="D76" s="35">
        <f t="shared" si="24"/>
        <v>0</v>
      </c>
      <c r="E76" s="36">
        <f t="shared" si="25"/>
        <v>0</v>
      </c>
      <c r="F76" s="214"/>
      <c r="G76" s="215"/>
      <c r="H76" s="214"/>
      <c r="I76" s="215"/>
      <c r="J76" s="37"/>
      <c r="K76" s="39"/>
      <c r="L76" s="37"/>
      <c r="M76" s="39"/>
      <c r="N76" s="37"/>
      <c r="O76" s="39"/>
      <c r="P76" s="37"/>
      <c r="Q76" s="39"/>
      <c r="R76" s="37"/>
      <c r="S76" s="39"/>
      <c r="T76" s="37"/>
      <c r="U76" s="39"/>
      <c r="V76" s="37"/>
      <c r="W76" s="39"/>
      <c r="X76" s="37"/>
      <c r="Y76" s="39"/>
      <c r="Z76" s="37"/>
      <c r="AA76" s="39"/>
      <c r="AB76" s="37"/>
      <c r="AC76" s="39"/>
      <c r="AD76" s="37"/>
      <c r="AE76" s="39"/>
      <c r="AF76" s="37"/>
      <c r="AG76" s="39"/>
      <c r="AH76" s="37"/>
      <c r="AI76" s="39"/>
      <c r="AJ76" s="37"/>
      <c r="AK76" s="39"/>
      <c r="AL76" s="37"/>
      <c r="AM76" s="41"/>
      <c r="AN76" s="216"/>
      <c r="AO76" s="182" t="str">
        <f t="shared" si="18"/>
        <v/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17"/>
      <c r="BB76" s="17"/>
      <c r="CA76" s="30" t="str">
        <f t="shared" si="19"/>
        <v/>
      </c>
      <c r="CB76" s="31" t="str">
        <f t="shared" si="20"/>
        <v/>
      </c>
      <c r="CG76" s="32">
        <f t="shared" si="21"/>
        <v>0</v>
      </c>
      <c r="CH76" s="32">
        <f t="shared" si="22"/>
        <v>0</v>
      </c>
      <c r="CI76" s="12"/>
      <c r="CJ76" s="12"/>
      <c r="CK76" s="12"/>
      <c r="CL76" s="12"/>
    </row>
    <row r="77" spans="1:90" ht="16.350000000000001" customHeight="1" x14ac:dyDescent="0.2">
      <c r="A77" s="2650"/>
      <c r="B77" s="665" t="s">
        <v>37</v>
      </c>
      <c r="C77" s="34">
        <f t="shared" si="16"/>
        <v>0</v>
      </c>
      <c r="D77" s="35">
        <f t="shared" si="24"/>
        <v>0</v>
      </c>
      <c r="E77" s="36">
        <f t="shared" si="25"/>
        <v>0</v>
      </c>
      <c r="F77" s="214"/>
      <c r="G77" s="215"/>
      <c r="H77" s="214"/>
      <c r="I77" s="215"/>
      <c r="J77" s="37"/>
      <c r="K77" s="39"/>
      <c r="L77" s="37"/>
      <c r="M77" s="39"/>
      <c r="N77" s="37"/>
      <c r="O77" s="39"/>
      <c r="P77" s="37"/>
      <c r="Q77" s="39"/>
      <c r="R77" s="37"/>
      <c r="S77" s="39"/>
      <c r="T77" s="37"/>
      <c r="U77" s="39"/>
      <c r="V77" s="37"/>
      <c r="W77" s="39"/>
      <c r="X77" s="37"/>
      <c r="Y77" s="39"/>
      <c r="Z77" s="37"/>
      <c r="AA77" s="39"/>
      <c r="AB77" s="37"/>
      <c r="AC77" s="39"/>
      <c r="AD77" s="37"/>
      <c r="AE77" s="39"/>
      <c r="AF77" s="37"/>
      <c r="AG77" s="39"/>
      <c r="AH77" s="37"/>
      <c r="AI77" s="39"/>
      <c r="AJ77" s="37"/>
      <c r="AK77" s="39"/>
      <c r="AL77" s="37"/>
      <c r="AM77" s="41"/>
      <c r="AN77" s="216"/>
      <c r="AO77" s="182" t="str">
        <f t="shared" si="18"/>
        <v/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17"/>
      <c r="BB77" s="17"/>
      <c r="CA77" s="30" t="str">
        <f t="shared" si="19"/>
        <v/>
      </c>
      <c r="CB77" s="31" t="str">
        <f t="shared" si="20"/>
        <v/>
      </c>
      <c r="CG77" s="32">
        <f t="shared" si="21"/>
        <v>0</v>
      </c>
      <c r="CH77" s="32">
        <f t="shared" si="22"/>
        <v>0</v>
      </c>
      <c r="CI77" s="12"/>
      <c r="CJ77" s="12"/>
      <c r="CK77" s="12"/>
      <c r="CL77" s="12"/>
    </row>
    <row r="78" spans="1:90" ht="16.350000000000001" customHeight="1" x14ac:dyDescent="0.2">
      <c r="A78" s="3079"/>
      <c r="B78" s="666" t="s">
        <v>38</v>
      </c>
      <c r="C78" s="218">
        <f t="shared" si="16"/>
        <v>0</v>
      </c>
      <c r="D78" s="50">
        <f t="shared" si="24"/>
        <v>0</v>
      </c>
      <c r="E78" s="219">
        <f t="shared" si="25"/>
        <v>0</v>
      </c>
      <c r="F78" s="220"/>
      <c r="G78" s="221"/>
      <c r="H78" s="220"/>
      <c r="I78" s="221"/>
      <c r="J78" s="77"/>
      <c r="K78" s="79"/>
      <c r="L78" s="77"/>
      <c r="M78" s="79"/>
      <c r="N78" s="77"/>
      <c r="O78" s="79"/>
      <c r="P78" s="77"/>
      <c r="Q78" s="79"/>
      <c r="R78" s="77"/>
      <c r="S78" s="79"/>
      <c r="T78" s="77"/>
      <c r="U78" s="79"/>
      <c r="V78" s="77"/>
      <c r="W78" s="79"/>
      <c r="X78" s="77"/>
      <c r="Y78" s="79"/>
      <c r="Z78" s="77"/>
      <c r="AA78" s="79"/>
      <c r="AB78" s="77"/>
      <c r="AC78" s="79"/>
      <c r="AD78" s="77"/>
      <c r="AE78" s="79"/>
      <c r="AF78" s="77"/>
      <c r="AG78" s="79"/>
      <c r="AH78" s="77"/>
      <c r="AI78" s="79"/>
      <c r="AJ78" s="77"/>
      <c r="AK78" s="79"/>
      <c r="AL78" s="77"/>
      <c r="AM78" s="83"/>
      <c r="AN78" s="222"/>
      <c r="AO78" s="182" t="str">
        <f t="shared" si="18"/>
        <v/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17"/>
      <c r="BB78" s="17"/>
      <c r="CA78" s="30" t="str">
        <f t="shared" si="19"/>
        <v/>
      </c>
      <c r="CB78" s="31" t="str">
        <f t="shared" si="20"/>
        <v/>
      </c>
      <c r="CG78" s="32">
        <f t="shared" si="21"/>
        <v>0</v>
      </c>
      <c r="CH78" s="32">
        <f t="shared" si="22"/>
        <v>0</v>
      </c>
      <c r="CI78" s="12"/>
      <c r="CJ78" s="12"/>
      <c r="CK78" s="12"/>
      <c r="CL78" s="12"/>
    </row>
    <row r="79" spans="1:90" ht="31.35" customHeight="1" x14ac:dyDescent="0.2">
      <c r="A79" s="237" t="s">
        <v>84</v>
      </c>
      <c r="B79" s="238"/>
      <c r="C79" s="238"/>
      <c r="D79" s="239"/>
      <c r="E79" s="239"/>
      <c r="F79" s="239"/>
      <c r="G79" s="240"/>
      <c r="H79" s="240"/>
      <c r="I79" s="240"/>
      <c r="J79" s="240"/>
      <c r="K79" s="241"/>
      <c r="L79" s="241"/>
      <c r="M79" s="161"/>
      <c r="N79" s="192"/>
      <c r="O79" s="161"/>
      <c r="P79" s="161"/>
      <c r="Q79" s="161"/>
      <c r="R79" s="161"/>
      <c r="S79" s="161"/>
      <c r="T79" s="161"/>
      <c r="U79" s="161"/>
      <c r="V79" s="192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2"/>
      <c r="AP79" s="162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CG79" s="12"/>
      <c r="CH79" s="12"/>
      <c r="CI79" s="12"/>
      <c r="CJ79" s="12"/>
      <c r="CK79" s="12"/>
      <c r="CL79" s="12"/>
    </row>
    <row r="80" spans="1:90" ht="31.35" customHeight="1" x14ac:dyDescent="0.2">
      <c r="A80" s="2649" t="s">
        <v>85</v>
      </c>
      <c r="B80" s="2649"/>
      <c r="C80" s="3083" t="s">
        <v>86</v>
      </c>
      <c r="D80" s="3083"/>
      <c r="E80" s="3083" t="s">
        <v>87</v>
      </c>
      <c r="F80" s="3086"/>
      <c r="G80" s="3072" t="s">
        <v>88</v>
      </c>
      <c r="H80" s="3083"/>
      <c r="I80" s="3072" t="s">
        <v>89</v>
      </c>
      <c r="J80" s="3083"/>
      <c r="K80" s="242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2490"/>
      <c r="Y80" s="2491"/>
      <c r="Z80" s="2491"/>
      <c r="AA80" s="2491"/>
      <c r="AB80" s="2491"/>
      <c r="AC80" s="249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2"/>
      <c r="AP80" s="162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CG80" s="12"/>
      <c r="CH80" s="12"/>
      <c r="CI80" s="12"/>
      <c r="CJ80" s="12"/>
      <c r="CK80" s="12"/>
      <c r="CL80" s="12"/>
    </row>
    <row r="81" spans="1:90" ht="31.35" customHeight="1" x14ac:dyDescent="0.2">
      <c r="A81" s="3079"/>
      <c r="B81" s="3079"/>
      <c r="C81" s="2492" t="s">
        <v>90</v>
      </c>
      <c r="D81" s="2493" t="s">
        <v>91</v>
      </c>
      <c r="E81" s="2492" t="s">
        <v>90</v>
      </c>
      <c r="F81" s="2494" t="s">
        <v>91</v>
      </c>
      <c r="G81" s="2495" t="s">
        <v>90</v>
      </c>
      <c r="H81" s="2493" t="s">
        <v>91</v>
      </c>
      <c r="I81" s="2495" t="s">
        <v>90</v>
      </c>
      <c r="J81" s="2493" t="s">
        <v>91</v>
      </c>
      <c r="K81" s="242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2490"/>
      <c r="Y81" s="2491"/>
      <c r="Z81" s="2491"/>
      <c r="AA81" s="2491"/>
      <c r="AB81" s="2491"/>
      <c r="AC81" s="249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2"/>
      <c r="AP81" s="16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CG81" s="12"/>
      <c r="CH81" s="12"/>
      <c r="CI81" s="12"/>
      <c r="CJ81" s="12"/>
      <c r="CK81" s="12"/>
      <c r="CL81" s="12"/>
    </row>
    <row r="82" spans="1:90" ht="16.350000000000001" customHeight="1" x14ac:dyDescent="0.2">
      <c r="A82" s="3084" t="s">
        <v>92</v>
      </c>
      <c r="B82" s="3084"/>
      <c r="C82" s="2496"/>
      <c r="D82" s="2497"/>
      <c r="E82" s="2496"/>
      <c r="F82" s="2498"/>
      <c r="G82" s="2499"/>
      <c r="H82" s="2497"/>
      <c r="I82" s="2499"/>
      <c r="J82" s="2497"/>
      <c r="K82" s="242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2490"/>
      <c r="Y82" s="2491"/>
      <c r="Z82" s="2491"/>
      <c r="AA82" s="2491"/>
      <c r="AB82" s="2491"/>
      <c r="AC82" s="249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2"/>
      <c r="AP82" s="162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CG82" s="12"/>
      <c r="CH82" s="12"/>
      <c r="CI82" s="12"/>
      <c r="CJ82" s="12"/>
      <c r="CK82" s="12"/>
      <c r="CL82" s="12"/>
    </row>
    <row r="83" spans="1:90" ht="16.350000000000001" customHeight="1" x14ac:dyDescent="0.2">
      <c r="A83" s="2660" t="s">
        <v>93</v>
      </c>
      <c r="B83" s="2660"/>
      <c r="C83" s="253"/>
      <c r="D83" s="254"/>
      <c r="E83" s="253"/>
      <c r="F83" s="255"/>
      <c r="G83" s="256"/>
      <c r="H83" s="254"/>
      <c r="I83" s="256"/>
      <c r="J83" s="254"/>
      <c r="K83" s="242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2490"/>
      <c r="Y83" s="2491"/>
      <c r="Z83" s="2491"/>
      <c r="AA83" s="2491"/>
      <c r="AB83" s="2491"/>
      <c r="AC83" s="249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2"/>
      <c r="AP83" s="162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CG83" s="12"/>
      <c r="CH83" s="12"/>
      <c r="CI83" s="12"/>
      <c r="CJ83" s="12"/>
      <c r="CK83" s="12"/>
      <c r="CL83" s="12"/>
    </row>
    <row r="84" spans="1:90" ht="16.350000000000001" customHeight="1" x14ac:dyDescent="0.2">
      <c r="A84" s="2660" t="s">
        <v>94</v>
      </c>
      <c r="B84" s="2660"/>
      <c r="C84" s="253"/>
      <c r="D84" s="254"/>
      <c r="E84" s="253"/>
      <c r="F84" s="255"/>
      <c r="G84" s="256"/>
      <c r="H84" s="254"/>
      <c r="I84" s="256"/>
      <c r="J84" s="254"/>
      <c r="K84" s="242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2490"/>
      <c r="Y84" s="2491"/>
      <c r="Z84" s="2491"/>
      <c r="AA84" s="2491"/>
      <c r="AB84" s="2491"/>
      <c r="AC84" s="249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2"/>
      <c r="AP84" s="162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CG84" s="12"/>
      <c r="CH84" s="12"/>
      <c r="CI84" s="12"/>
      <c r="CJ84" s="12"/>
      <c r="CK84" s="12"/>
      <c r="CL84" s="12"/>
    </row>
    <row r="85" spans="1:90" ht="16.350000000000001" customHeight="1" x14ac:dyDescent="0.2">
      <c r="A85" s="2661" t="s">
        <v>95</v>
      </c>
      <c r="B85" s="2661"/>
      <c r="C85" s="77"/>
      <c r="D85" s="231"/>
      <c r="E85" s="77"/>
      <c r="F85" s="232"/>
      <c r="G85" s="257"/>
      <c r="H85" s="231"/>
      <c r="I85" s="257"/>
      <c r="J85" s="231"/>
      <c r="K85" s="242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2490"/>
      <c r="Y85" s="2491"/>
      <c r="Z85" s="2491"/>
      <c r="AA85" s="2491"/>
      <c r="AB85" s="2491"/>
      <c r="AC85" s="249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2"/>
      <c r="AP85" s="162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CG85" s="12"/>
      <c r="CH85" s="12"/>
      <c r="CI85" s="12"/>
      <c r="CJ85" s="12"/>
      <c r="CK85" s="12"/>
      <c r="CL85" s="12"/>
    </row>
    <row r="86" spans="1:90" ht="31.35" customHeight="1" x14ac:dyDescent="0.2">
      <c r="A86" s="84" t="s">
        <v>96</v>
      </c>
      <c r="B86" s="258"/>
      <c r="C86" s="258"/>
      <c r="D86" s="258"/>
      <c r="E86" s="259"/>
      <c r="F86" s="259"/>
      <c r="G86" s="259"/>
      <c r="H86" s="259"/>
      <c r="I86" s="259"/>
      <c r="J86" s="259"/>
      <c r="K86" s="260"/>
      <c r="L86" s="259"/>
      <c r="M86" s="191"/>
      <c r="N86" s="191"/>
      <c r="O86" s="161"/>
      <c r="P86" s="161"/>
      <c r="Q86" s="161"/>
      <c r="R86" s="161"/>
      <c r="S86" s="161"/>
      <c r="T86" s="161"/>
      <c r="U86" s="161"/>
      <c r="V86" s="2490"/>
      <c r="W86" s="2500"/>
      <c r="X86" s="2501"/>
      <c r="Y86" s="2501"/>
      <c r="Z86" s="2501"/>
      <c r="AA86" s="2501"/>
      <c r="AB86" s="2501"/>
      <c r="AC86" s="2501"/>
      <c r="AD86" s="161"/>
      <c r="AE86" s="161"/>
      <c r="AF86" s="161"/>
      <c r="AG86" s="161"/>
      <c r="AH86" s="2501"/>
      <c r="AI86" s="2501"/>
      <c r="AJ86" s="2501"/>
      <c r="AK86" s="2501"/>
      <c r="AL86" s="161"/>
      <c r="AM86" s="161"/>
      <c r="AN86" s="161"/>
      <c r="AO86" s="161"/>
      <c r="AP86" s="161"/>
      <c r="CG86" s="12"/>
      <c r="CH86" s="12"/>
      <c r="CI86" s="12"/>
      <c r="CJ86" s="12"/>
      <c r="CK86" s="12"/>
      <c r="CL86" s="12"/>
    </row>
    <row r="87" spans="1:90" ht="24.6" customHeight="1" x14ac:dyDescent="0.2">
      <c r="A87" s="2649" t="s">
        <v>97</v>
      </c>
      <c r="B87" s="2649" t="s">
        <v>98</v>
      </c>
      <c r="C87" s="2662" t="s">
        <v>99</v>
      </c>
      <c r="D87" s="2633" t="s">
        <v>100</v>
      </c>
      <c r="E87" s="2502"/>
      <c r="F87" s="2503"/>
      <c r="G87" s="2504"/>
      <c r="H87" s="2504"/>
      <c r="I87" s="161"/>
      <c r="J87" s="161"/>
      <c r="K87" s="161"/>
      <c r="L87" s="161"/>
      <c r="M87" s="161"/>
      <c r="N87" s="161"/>
      <c r="O87" s="161"/>
      <c r="P87" s="161"/>
      <c r="Q87" s="192"/>
      <c r="R87" s="161"/>
      <c r="S87" s="161"/>
      <c r="T87" s="161"/>
      <c r="U87" s="266"/>
      <c r="V87" s="2505"/>
      <c r="W87" s="2505"/>
      <c r="X87" s="2506"/>
      <c r="Y87" s="2506"/>
      <c r="Z87" s="2507"/>
      <c r="AA87" s="2507"/>
      <c r="AB87" s="2507"/>
      <c r="AC87" s="161"/>
      <c r="AD87" s="161"/>
      <c r="AE87" s="161"/>
      <c r="AF87" s="161"/>
      <c r="AG87" s="266"/>
      <c r="AH87" s="2505"/>
      <c r="AI87" s="2505"/>
      <c r="AJ87" s="2505"/>
      <c r="AK87" s="2508"/>
      <c r="CG87" s="12"/>
      <c r="CH87" s="12"/>
      <c r="CI87" s="12"/>
      <c r="CJ87" s="12"/>
      <c r="CK87" s="12"/>
      <c r="CL87" s="12"/>
    </row>
    <row r="88" spans="1:90" ht="24.6" customHeight="1" x14ac:dyDescent="0.2">
      <c r="A88" s="3079"/>
      <c r="B88" s="3079"/>
      <c r="C88" s="3085"/>
      <c r="D88" s="3069"/>
      <c r="E88" s="5"/>
      <c r="F88" s="161"/>
      <c r="G88" s="161"/>
      <c r="H88" s="271"/>
      <c r="I88" s="241"/>
      <c r="J88" s="241"/>
      <c r="K88" s="161"/>
      <c r="L88" s="161"/>
      <c r="M88" s="161"/>
      <c r="N88" s="161"/>
      <c r="O88" s="161"/>
      <c r="P88" s="161"/>
      <c r="Q88" s="161"/>
      <c r="R88" s="161"/>
      <c r="S88" s="192"/>
      <c r="T88" s="161"/>
      <c r="U88" s="161"/>
      <c r="V88" s="2501"/>
      <c r="W88" s="2505"/>
      <c r="X88" s="2505"/>
      <c r="Y88" s="2505"/>
      <c r="Z88" s="2505"/>
      <c r="AA88" s="2505"/>
      <c r="AB88" s="2501"/>
      <c r="AC88" s="161"/>
      <c r="AD88" s="161"/>
      <c r="AE88" s="161"/>
      <c r="AF88" s="161"/>
      <c r="AG88" s="161"/>
      <c r="AH88" s="2501"/>
      <c r="AI88" s="2505"/>
      <c r="AJ88" s="2505"/>
      <c r="AK88" s="2508"/>
      <c r="CG88" s="12"/>
      <c r="CH88" s="12"/>
      <c r="CI88" s="12"/>
      <c r="CJ88" s="12"/>
      <c r="CK88" s="12"/>
      <c r="CL88" s="12"/>
    </row>
    <row r="89" spans="1:90" ht="16.350000000000001" customHeight="1" x14ac:dyDescent="0.2">
      <c r="A89" s="272" t="s">
        <v>101</v>
      </c>
      <c r="B89" s="2509">
        <v>65</v>
      </c>
      <c r="C89" s="2510">
        <v>1</v>
      </c>
      <c r="D89" s="2511">
        <v>32</v>
      </c>
      <c r="E89" s="5"/>
      <c r="F89" s="161"/>
      <c r="G89" s="161"/>
      <c r="H89" s="271"/>
      <c r="I89" s="241"/>
      <c r="J89" s="241"/>
      <c r="K89" s="161"/>
      <c r="L89" s="161"/>
      <c r="M89" s="161"/>
      <c r="N89" s="161"/>
      <c r="O89" s="161"/>
      <c r="P89" s="161"/>
      <c r="Q89" s="161"/>
      <c r="R89" s="161"/>
      <c r="S89" s="192"/>
      <c r="T89" s="161"/>
      <c r="U89" s="161"/>
      <c r="V89" s="2501"/>
      <c r="W89" s="2505"/>
      <c r="X89" s="2505"/>
      <c r="Y89" s="2505"/>
      <c r="Z89" s="2505"/>
      <c r="AA89" s="2505"/>
      <c r="AB89" s="2501"/>
      <c r="AC89" s="161"/>
      <c r="AD89" s="161"/>
      <c r="AE89" s="161"/>
      <c r="AF89" s="161"/>
      <c r="AG89" s="161"/>
      <c r="AH89" s="2501"/>
      <c r="AI89" s="2505"/>
      <c r="AJ89" s="2505"/>
      <c r="AK89" s="2508"/>
      <c r="CG89" s="12"/>
      <c r="CH89" s="12"/>
      <c r="CI89" s="12"/>
      <c r="CJ89" s="12"/>
      <c r="CK89" s="12"/>
      <c r="CL89" s="12"/>
    </row>
    <row r="90" spans="1:90" ht="27.75" customHeight="1" x14ac:dyDescent="0.2">
      <c r="A90" s="275" t="s">
        <v>102</v>
      </c>
      <c r="B90" s="276"/>
      <c r="C90" s="277"/>
      <c r="D90" s="278"/>
      <c r="E90" s="5"/>
      <c r="F90" s="161"/>
      <c r="G90" s="161"/>
      <c r="H90" s="271"/>
      <c r="I90" s="241"/>
      <c r="J90" s="241"/>
      <c r="K90" s="161"/>
      <c r="L90" s="161"/>
      <c r="M90" s="161"/>
      <c r="N90" s="161"/>
      <c r="O90" s="161"/>
      <c r="P90" s="161"/>
      <c r="Q90" s="161"/>
      <c r="R90" s="161"/>
      <c r="S90" s="192"/>
      <c r="T90" s="161"/>
      <c r="U90" s="161"/>
      <c r="V90" s="2501"/>
      <c r="W90" s="2505"/>
      <c r="X90" s="2505"/>
      <c r="Y90" s="2505"/>
      <c r="Z90" s="2505"/>
      <c r="AA90" s="2505"/>
      <c r="AB90" s="2501"/>
      <c r="AC90" s="161"/>
      <c r="AD90" s="161"/>
      <c r="AE90" s="161"/>
      <c r="AF90" s="161"/>
      <c r="AG90" s="161"/>
      <c r="AH90" s="2501"/>
      <c r="AI90" s="2505"/>
      <c r="AJ90" s="2505"/>
      <c r="AK90" s="2508"/>
      <c r="CG90" s="12"/>
      <c r="CH90" s="12"/>
      <c r="CI90" s="12"/>
      <c r="CJ90" s="12"/>
      <c r="CK90" s="12"/>
      <c r="CL90" s="12"/>
    </row>
    <row r="91" spans="1:90" ht="27.75" customHeight="1" x14ac:dyDescent="0.2">
      <c r="A91" s="275" t="s">
        <v>103</v>
      </c>
      <c r="B91" s="276"/>
      <c r="C91" s="277"/>
      <c r="D91" s="278"/>
      <c r="E91" s="5"/>
      <c r="F91" s="161"/>
      <c r="G91" s="161"/>
      <c r="H91" s="271"/>
      <c r="I91" s="241"/>
      <c r="J91" s="241"/>
      <c r="K91" s="161"/>
      <c r="L91" s="161"/>
      <c r="M91" s="161"/>
      <c r="N91" s="161"/>
      <c r="O91" s="161"/>
      <c r="P91" s="161"/>
      <c r="Q91" s="161"/>
      <c r="R91" s="161"/>
      <c r="S91" s="192"/>
      <c r="T91" s="161"/>
      <c r="U91" s="161"/>
      <c r="V91" s="2501"/>
      <c r="W91" s="2505"/>
      <c r="X91" s="2505"/>
      <c r="Y91" s="2505"/>
      <c r="Z91" s="2505"/>
      <c r="AA91" s="2505"/>
      <c r="AB91" s="2501"/>
      <c r="AC91" s="161"/>
      <c r="AD91" s="161"/>
      <c r="AE91" s="161"/>
      <c r="AF91" s="161"/>
      <c r="AG91" s="161"/>
      <c r="AH91" s="2501"/>
      <c r="AI91" s="2505"/>
      <c r="AJ91" s="2505"/>
      <c r="AK91" s="2508"/>
      <c r="CG91" s="12"/>
      <c r="CH91" s="12"/>
      <c r="CI91" s="12"/>
      <c r="CJ91" s="12"/>
      <c r="CK91" s="12"/>
      <c r="CL91" s="12"/>
    </row>
    <row r="92" spans="1:90" ht="18" customHeight="1" x14ac:dyDescent="0.2">
      <c r="A92" s="279" t="s">
        <v>104</v>
      </c>
      <c r="B92" s="276"/>
      <c r="C92" s="277"/>
      <c r="D92" s="278"/>
      <c r="E92" s="5"/>
      <c r="F92" s="161"/>
      <c r="G92" s="161"/>
      <c r="H92" s="271"/>
      <c r="I92" s="241"/>
      <c r="J92" s="241"/>
      <c r="K92" s="161"/>
      <c r="L92" s="161"/>
      <c r="M92" s="161"/>
      <c r="N92" s="161"/>
      <c r="O92" s="161"/>
      <c r="P92" s="161"/>
      <c r="Q92" s="161"/>
      <c r="R92" s="161"/>
      <c r="S92" s="192"/>
      <c r="T92" s="161"/>
      <c r="U92" s="161"/>
      <c r="V92" s="2501"/>
      <c r="W92" s="2505"/>
      <c r="X92" s="2505"/>
      <c r="Y92" s="2505"/>
      <c r="Z92" s="2505"/>
      <c r="AA92" s="2505"/>
      <c r="AB92" s="2501"/>
      <c r="AC92" s="161"/>
      <c r="AD92" s="161"/>
      <c r="AE92" s="161"/>
      <c r="AF92" s="161"/>
      <c r="AG92" s="161"/>
      <c r="AH92" s="2501"/>
      <c r="AI92" s="2505"/>
      <c r="AJ92" s="2505"/>
      <c r="AK92" s="2508"/>
      <c r="CG92" s="12"/>
      <c r="CH92" s="12"/>
      <c r="CI92" s="12"/>
      <c r="CJ92" s="12"/>
      <c r="CK92" s="12"/>
      <c r="CL92" s="12"/>
    </row>
    <row r="93" spans="1:90" ht="27.75" customHeight="1" x14ac:dyDescent="0.2">
      <c r="A93" s="280" t="s">
        <v>105</v>
      </c>
      <c r="B93" s="276"/>
      <c r="C93" s="277"/>
      <c r="D93" s="278"/>
      <c r="E93" s="5"/>
      <c r="F93" s="161"/>
      <c r="G93" s="161"/>
      <c r="H93" s="271"/>
      <c r="I93" s="241"/>
      <c r="J93" s="241"/>
      <c r="K93" s="161"/>
      <c r="L93" s="161"/>
      <c r="M93" s="161"/>
      <c r="N93" s="161"/>
      <c r="O93" s="161"/>
      <c r="P93" s="161"/>
      <c r="Q93" s="161"/>
      <c r="R93" s="161"/>
      <c r="S93" s="192"/>
      <c r="T93" s="161"/>
      <c r="U93" s="161"/>
      <c r="V93" s="2501"/>
      <c r="W93" s="2505"/>
      <c r="X93" s="2505"/>
      <c r="Y93" s="2505"/>
      <c r="Z93" s="2505"/>
      <c r="AA93" s="2505"/>
      <c r="AB93" s="2501"/>
      <c r="AC93" s="161"/>
      <c r="AD93" s="161"/>
      <c r="AE93" s="161"/>
      <c r="AF93" s="161"/>
      <c r="AG93" s="161"/>
      <c r="AH93" s="2501"/>
      <c r="AI93" s="2505"/>
      <c r="AJ93" s="2505"/>
      <c r="AK93" s="2508"/>
      <c r="CG93" s="12"/>
      <c r="CH93" s="12"/>
      <c r="CI93" s="12"/>
      <c r="CJ93" s="12"/>
      <c r="CK93" s="12"/>
      <c r="CL93" s="12"/>
    </row>
    <row r="94" spans="1:90" ht="27.75" customHeight="1" x14ac:dyDescent="0.2">
      <c r="A94" s="280" t="s">
        <v>106</v>
      </c>
      <c r="B94" s="281"/>
      <c r="C94" s="277"/>
      <c r="D94" s="278"/>
      <c r="E94" s="5"/>
      <c r="F94" s="161"/>
      <c r="G94" s="161"/>
      <c r="H94" s="271"/>
      <c r="I94" s="241"/>
      <c r="J94" s="241"/>
      <c r="K94" s="161"/>
      <c r="L94" s="161"/>
      <c r="M94" s="161"/>
      <c r="N94" s="161"/>
      <c r="O94" s="161"/>
      <c r="P94" s="161"/>
      <c r="Q94" s="161"/>
      <c r="R94" s="161"/>
      <c r="S94" s="192"/>
      <c r="T94" s="161"/>
      <c r="U94" s="161"/>
      <c r="V94" s="2501"/>
      <c r="W94" s="2505"/>
      <c r="X94" s="2505"/>
      <c r="Y94" s="2505"/>
      <c r="Z94" s="2505"/>
      <c r="AA94" s="2505"/>
      <c r="AB94" s="2501"/>
      <c r="AC94" s="161"/>
      <c r="AD94" s="161"/>
      <c r="AE94" s="161"/>
      <c r="AF94" s="161"/>
      <c r="AG94" s="161"/>
      <c r="AH94" s="2501"/>
      <c r="AI94" s="2505"/>
      <c r="AJ94" s="2512"/>
      <c r="AK94" s="2513"/>
      <c r="CG94" s="12"/>
      <c r="CH94" s="12"/>
      <c r="CI94" s="12"/>
      <c r="CJ94" s="12"/>
      <c r="CK94" s="12"/>
      <c r="CL94" s="12"/>
    </row>
    <row r="95" spans="1:90" ht="27.75" customHeight="1" x14ac:dyDescent="0.2">
      <c r="A95" s="2514" t="s">
        <v>107</v>
      </c>
      <c r="B95" s="285"/>
      <c r="C95" s="286"/>
      <c r="D95" s="287"/>
      <c r="E95" s="5"/>
      <c r="F95" s="161"/>
      <c r="G95" s="161"/>
      <c r="H95" s="271"/>
      <c r="I95" s="241"/>
      <c r="J95" s="241"/>
      <c r="K95" s="161"/>
      <c r="L95" s="161"/>
      <c r="M95" s="161"/>
      <c r="N95" s="161"/>
      <c r="O95" s="161"/>
      <c r="P95" s="161"/>
      <c r="Q95" s="161"/>
      <c r="R95" s="161"/>
      <c r="S95" s="192"/>
      <c r="T95" s="161"/>
      <c r="U95" s="161"/>
      <c r="V95" s="2501"/>
      <c r="W95" s="2505"/>
      <c r="X95" s="2505"/>
      <c r="Y95" s="2505"/>
      <c r="Z95" s="2505"/>
      <c r="AA95" s="2505"/>
      <c r="AB95" s="2501"/>
      <c r="AC95" s="161"/>
      <c r="AD95" s="161"/>
      <c r="AE95" s="161"/>
      <c r="AF95" s="161"/>
      <c r="AG95" s="161"/>
      <c r="AH95" s="2501"/>
      <c r="AI95" s="2515"/>
      <c r="AJ95" s="2505"/>
      <c r="AK95" s="2508"/>
      <c r="AL95" s="2508"/>
      <c r="AM95" s="2508"/>
      <c r="AN95" s="2508"/>
      <c r="AO95" s="2508"/>
      <c r="AP95" s="2508"/>
      <c r="AQ95" s="2508"/>
      <c r="CG95" s="12"/>
      <c r="CH95" s="12"/>
      <c r="CI95" s="12"/>
      <c r="CJ95" s="12"/>
      <c r="CK95" s="12"/>
      <c r="CL95" s="12"/>
    </row>
    <row r="96" spans="1:90" ht="31.35" customHeight="1" x14ac:dyDescent="0.2">
      <c r="A96" s="289" t="s">
        <v>108</v>
      </c>
      <c r="B96" s="241"/>
      <c r="C96" s="241"/>
      <c r="D96" s="241"/>
      <c r="E96" s="8"/>
      <c r="F96" s="241"/>
      <c r="G96" s="241"/>
      <c r="H96" s="161"/>
      <c r="I96" s="161"/>
      <c r="J96" s="161"/>
      <c r="K96" s="27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2490"/>
      <c r="W96" s="2501"/>
      <c r="X96" s="2501"/>
      <c r="Y96" s="2501"/>
      <c r="Z96" s="2501"/>
      <c r="AA96" s="2501"/>
      <c r="AB96" s="2501"/>
      <c r="AC96" s="161"/>
      <c r="AD96" s="161"/>
      <c r="AE96" s="161"/>
      <c r="AF96" s="161"/>
      <c r="AG96" s="161"/>
      <c r="AH96" s="161"/>
      <c r="AI96" s="161"/>
      <c r="AJ96" s="2501"/>
      <c r="AK96" s="2501"/>
      <c r="AL96" s="2501"/>
      <c r="AM96" s="2501"/>
      <c r="AN96" s="2501"/>
      <c r="AO96" s="2501"/>
      <c r="AP96" s="2501"/>
      <c r="AQ96" s="2508"/>
      <c r="CG96" s="12"/>
      <c r="CH96" s="12"/>
      <c r="CI96" s="12"/>
      <c r="CJ96" s="12"/>
      <c r="CK96" s="12"/>
      <c r="CL96" s="12"/>
    </row>
    <row r="97" spans="1:90" ht="16.350000000000001" customHeight="1" x14ac:dyDescent="0.2">
      <c r="A97" s="2649" t="s">
        <v>109</v>
      </c>
      <c r="B97" s="2649" t="s">
        <v>110</v>
      </c>
      <c r="C97" s="3087" t="s">
        <v>111</v>
      </c>
      <c r="D97" s="3072"/>
      <c r="E97" s="5"/>
      <c r="F97" s="161"/>
      <c r="G97" s="161"/>
      <c r="H97" s="161"/>
      <c r="I97" s="161"/>
      <c r="J97" s="271"/>
      <c r="K97" s="290"/>
      <c r="L97" s="241"/>
      <c r="M97" s="161"/>
      <c r="N97" s="161"/>
      <c r="O97" s="161"/>
      <c r="P97" s="161"/>
      <c r="Q97" s="161"/>
      <c r="R97" s="161"/>
      <c r="S97" s="161"/>
      <c r="T97" s="161"/>
      <c r="U97" s="192"/>
      <c r="V97" s="2501"/>
      <c r="W97" s="2501"/>
      <c r="X97" s="2501"/>
      <c r="Y97" s="2491"/>
      <c r="Z97" s="2491"/>
      <c r="AA97" s="2491"/>
      <c r="AB97" s="2491"/>
      <c r="AC97" s="2516"/>
      <c r="AD97" s="2501"/>
      <c r="AE97" s="161"/>
      <c r="AF97" s="161"/>
      <c r="AG97" s="161"/>
      <c r="AH97" s="161"/>
      <c r="AI97" s="161"/>
      <c r="AJ97" s="2501"/>
      <c r="AK97" s="2491"/>
      <c r="AL97" s="2491"/>
      <c r="AM97" s="2491"/>
      <c r="AN97" s="2491"/>
      <c r="AO97" s="2491"/>
      <c r="AP97" s="2491"/>
      <c r="AQ97" s="2508"/>
      <c r="CG97" s="12"/>
      <c r="CH97" s="12"/>
      <c r="CI97" s="12"/>
      <c r="CJ97" s="12"/>
      <c r="CK97" s="12"/>
      <c r="CL97" s="12"/>
    </row>
    <row r="98" spans="1:90" ht="27.75" customHeight="1" x14ac:dyDescent="0.2">
      <c r="A98" s="3079"/>
      <c r="B98" s="3079"/>
      <c r="C98" s="2492" t="s">
        <v>112</v>
      </c>
      <c r="D98" s="2517" t="s">
        <v>113</v>
      </c>
      <c r="E98" s="5"/>
      <c r="F98" s="161"/>
      <c r="G98" s="161"/>
      <c r="H98" s="161"/>
      <c r="I98" s="161"/>
      <c r="J98" s="271"/>
      <c r="K98" s="290"/>
      <c r="L98" s="241"/>
      <c r="M98" s="161"/>
      <c r="N98" s="161"/>
      <c r="O98" s="161"/>
      <c r="P98" s="161"/>
      <c r="Q98" s="161"/>
      <c r="R98" s="161"/>
      <c r="S98" s="161"/>
      <c r="T98" s="161"/>
      <c r="U98" s="192"/>
      <c r="V98" s="2501"/>
      <c r="W98" s="2501"/>
      <c r="X98" s="2501"/>
      <c r="Y98" s="2491"/>
      <c r="Z98" s="2491"/>
      <c r="AA98" s="2491"/>
      <c r="AB98" s="2491"/>
      <c r="AC98" s="2516"/>
      <c r="AD98" s="2501"/>
      <c r="AE98" s="161"/>
      <c r="AF98" s="161"/>
      <c r="AG98" s="161"/>
      <c r="AH98" s="161"/>
      <c r="AI98" s="161"/>
      <c r="AJ98" s="2501"/>
      <c r="AK98" s="2491"/>
      <c r="AL98" s="2491"/>
      <c r="AM98" s="2491"/>
      <c r="AN98" s="2491"/>
      <c r="AO98" s="2491"/>
      <c r="AP98" s="2491"/>
      <c r="AQ98" s="2508"/>
      <c r="CG98" s="12"/>
      <c r="CH98" s="12"/>
      <c r="CI98" s="12"/>
      <c r="CJ98" s="12"/>
      <c r="CK98" s="12"/>
      <c r="CL98" s="12"/>
    </row>
    <row r="99" spans="1:90" ht="16.350000000000001" customHeight="1" x14ac:dyDescent="0.2">
      <c r="A99" s="2518" t="s">
        <v>114</v>
      </c>
      <c r="B99" s="2519">
        <v>22</v>
      </c>
      <c r="C99" s="2520"/>
      <c r="D99" s="2521"/>
      <c r="E99" s="5"/>
      <c r="F99" s="161"/>
      <c r="G99" s="161"/>
      <c r="H99" s="161"/>
      <c r="I99" s="161"/>
      <c r="J99" s="271"/>
      <c r="K99" s="293"/>
      <c r="L99" s="241"/>
      <c r="M99" s="161"/>
      <c r="N99" s="161"/>
      <c r="O99" s="161"/>
      <c r="P99" s="161"/>
      <c r="Q99" s="161"/>
      <c r="R99" s="161"/>
      <c r="S99" s="161"/>
      <c r="T99" s="161"/>
      <c r="U99" s="192"/>
      <c r="V99" s="2501"/>
      <c r="W99" s="2501"/>
      <c r="X99" s="2501"/>
      <c r="Y99" s="2491"/>
      <c r="Z99" s="2491"/>
      <c r="AA99" s="2491"/>
      <c r="AB99" s="2491"/>
      <c r="AC99" s="2516"/>
      <c r="AD99" s="2501"/>
      <c r="AE99" s="161"/>
      <c r="AF99" s="161"/>
      <c r="AG99" s="161"/>
      <c r="AH99" s="161"/>
      <c r="AI99" s="161"/>
      <c r="AJ99" s="2501"/>
      <c r="AK99" s="2491"/>
      <c r="AL99" s="2491"/>
      <c r="AM99" s="2491"/>
      <c r="AN99" s="2491"/>
      <c r="AO99" s="2491"/>
      <c r="AP99" s="2491"/>
      <c r="AQ99" s="2508"/>
      <c r="CG99" s="12"/>
      <c r="CH99" s="12"/>
      <c r="CI99" s="12"/>
      <c r="CJ99" s="12"/>
      <c r="CK99" s="12"/>
      <c r="CL99" s="12"/>
    </row>
    <row r="100" spans="1:90" ht="16.350000000000001" customHeight="1" x14ac:dyDescent="0.2">
      <c r="A100" s="665" t="s">
        <v>115</v>
      </c>
      <c r="B100" s="151"/>
      <c r="C100" s="37"/>
      <c r="D100" s="38"/>
      <c r="E100" s="5"/>
      <c r="F100" s="161"/>
      <c r="G100" s="161"/>
      <c r="H100" s="161"/>
      <c r="I100" s="161"/>
      <c r="J100" s="271"/>
      <c r="K100" s="293"/>
      <c r="L100" s="241"/>
      <c r="M100" s="161"/>
      <c r="N100" s="161"/>
      <c r="O100" s="161"/>
      <c r="P100" s="161"/>
      <c r="Q100" s="161"/>
      <c r="R100" s="161"/>
      <c r="S100" s="161"/>
      <c r="T100" s="161"/>
      <c r="U100" s="192"/>
      <c r="V100" s="2501"/>
      <c r="W100" s="2501"/>
      <c r="X100" s="2501"/>
      <c r="Y100" s="2491"/>
      <c r="Z100" s="2491"/>
      <c r="AA100" s="2491"/>
      <c r="AB100" s="2491"/>
      <c r="AC100" s="2516"/>
      <c r="AD100" s="2501"/>
      <c r="AE100" s="161"/>
      <c r="AF100" s="161"/>
      <c r="AG100" s="161"/>
      <c r="AH100" s="161"/>
      <c r="AI100" s="161"/>
      <c r="AJ100" s="2501"/>
      <c r="AK100" s="2491"/>
      <c r="AL100" s="2491"/>
      <c r="AM100" s="2491"/>
      <c r="AN100" s="2491"/>
      <c r="AO100" s="2491"/>
      <c r="AP100" s="2491"/>
      <c r="AQ100" s="2508"/>
      <c r="CG100" s="12"/>
      <c r="CH100" s="12"/>
      <c r="CI100" s="12"/>
      <c r="CJ100" s="12"/>
      <c r="CK100" s="12"/>
      <c r="CL100" s="12"/>
    </row>
    <row r="101" spans="1:90" ht="16.350000000000001" customHeight="1" x14ac:dyDescent="0.2">
      <c r="A101" s="665" t="s">
        <v>116</v>
      </c>
      <c r="B101" s="151"/>
      <c r="C101" s="37"/>
      <c r="D101" s="38"/>
      <c r="E101" s="5"/>
      <c r="F101" s="161"/>
      <c r="G101" s="161"/>
      <c r="H101" s="161"/>
      <c r="I101" s="161"/>
      <c r="J101" s="161"/>
      <c r="K101" s="294"/>
      <c r="L101" s="241"/>
      <c r="M101" s="161"/>
      <c r="N101" s="161"/>
      <c r="O101" s="161"/>
      <c r="P101" s="161"/>
      <c r="Q101" s="161"/>
      <c r="R101" s="161"/>
      <c r="S101" s="161"/>
      <c r="T101" s="161"/>
      <c r="U101" s="192"/>
      <c r="V101" s="2501"/>
      <c r="W101" s="2501"/>
      <c r="X101" s="2501"/>
      <c r="Y101" s="2491"/>
      <c r="Z101" s="2491"/>
      <c r="AA101" s="2491"/>
      <c r="AB101" s="2491"/>
      <c r="AC101" s="2516"/>
      <c r="AD101" s="2501"/>
      <c r="AE101" s="161"/>
      <c r="AF101" s="161"/>
      <c r="AG101" s="161"/>
      <c r="AH101" s="161"/>
      <c r="AI101" s="161"/>
      <c r="AJ101" s="2501"/>
      <c r="AK101" s="2491"/>
      <c r="AL101" s="2491"/>
      <c r="AM101" s="2491"/>
      <c r="AN101" s="2491"/>
      <c r="AO101" s="2491"/>
      <c r="AP101" s="2491"/>
      <c r="AQ101" s="2508"/>
      <c r="CG101" s="12"/>
      <c r="CH101" s="12"/>
      <c r="CI101" s="12"/>
      <c r="CJ101" s="12"/>
      <c r="CK101" s="12"/>
      <c r="CL101" s="12"/>
    </row>
    <row r="102" spans="1:90" ht="16.350000000000001" customHeight="1" x14ac:dyDescent="0.2">
      <c r="A102" s="665" t="s">
        <v>117</v>
      </c>
      <c r="B102" s="151"/>
      <c r="C102" s="37"/>
      <c r="D102" s="38"/>
      <c r="E102" s="5"/>
      <c r="F102" s="161"/>
      <c r="G102" s="161"/>
      <c r="H102" s="161"/>
      <c r="I102" s="161"/>
      <c r="J102" s="161"/>
      <c r="K102" s="294"/>
      <c r="L102" s="241"/>
      <c r="M102" s="161"/>
      <c r="N102" s="161"/>
      <c r="O102" s="161"/>
      <c r="P102" s="161"/>
      <c r="Q102" s="161"/>
      <c r="R102" s="161"/>
      <c r="S102" s="161"/>
      <c r="T102" s="161"/>
      <c r="U102" s="192"/>
      <c r="V102" s="2501"/>
      <c r="W102" s="2501"/>
      <c r="X102" s="2501"/>
      <c r="Y102" s="2491"/>
      <c r="Z102" s="2491"/>
      <c r="AA102" s="2491"/>
      <c r="AB102" s="2491"/>
      <c r="AC102" s="2516"/>
      <c r="AD102" s="2501"/>
      <c r="AE102" s="161"/>
      <c r="AF102" s="161"/>
      <c r="AG102" s="161"/>
      <c r="AH102" s="161"/>
      <c r="AI102" s="161"/>
      <c r="AJ102" s="2501"/>
      <c r="AK102" s="2491"/>
      <c r="AL102" s="2491"/>
      <c r="AM102" s="2491"/>
      <c r="AN102" s="2491"/>
      <c r="AO102" s="2491"/>
      <c r="AP102" s="2491"/>
      <c r="AQ102" s="2508"/>
      <c r="CG102" s="12"/>
      <c r="CH102" s="12"/>
      <c r="CI102" s="12"/>
      <c r="CJ102" s="12"/>
      <c r="CK102" s="12"/>
      <c r="CL102" s="12"/>
    </row>
    <row r="103" spans="1:90" ht="16.350000000000001" customHeight="1" x14ac:dyDescent="0.2">
      <c r="A103" s="665" t="s">
        <v>118</v>
      </c>
      <c r="B103" s="151"/>
      <c r="C103" s="37"/>
      <c r="D103" s="38"/>
      <c r="E103" s="5"/>
      <c r="F103" s="161"/>
      <c r="G103" s="161"/>
      <c r="H103" s="161"/>
      <c r="I103" s="161"/>
      <c r="J103" s="161"/>
      <c r="K103" s="294"/>
      <c r="L103" s="241"/>
      <c r="M103" s="161"/>
      <c r="N103" s="161"/>
      <c r="O103" s="161"/>
      <c r="P103" s="161"/>
      <c r="Q103" s="161"/>
      <c r="R103" s="161"/>
      <c r="S103" s="161"/>
      <c r="T103" s="161"/>
      <c r="U103" s="192"/>
      <c r="V103" s="2501"/>
      <c r="W103" s="2501"/>
      <c r="X103" s="2501"/>
      <c r="Y103" s="2491"/>
      <c r="Z103" s="2491"/>
      <c r="AA103" s="2491"/>
      <c r="AB103" s="2491"/>
      <c r="AC103" s="2516"/>
      <c r="AD103" s="2501"/>
      <c r="AE103" s="161"/>
      <c r="AF103" s="161"/>
      <c r="AG103" s="161"/>
      <c r="AH103" s="161"/>
      <c r="AI103" s="161"/>
      <c r="AJ103" s="2501"/>
      <c r="AK103" s="2491"/>
      <c r="AL103" s="2491"/>
      <c r="AM103" s="2491"/>
      <c r="AN103" s="2491"/>
      <c r="AO103" s="2491"/>
      <c r="AP103" s="2491"/>
      <c r="AQ103" s="2508"/>
      <c r="CG103" s="12"/>
      <c r="CH103" s="12"/>
      <c r="CI103" s="12"/>
      <c r="CJ103" s="12"/>
      <c r="CK103" s="12"/>
      <c r="CL103" s="12"/>
    </row>
    <row r="104" spans="1:90" ht="16.350000000000001" customHeight="1" x14ac:dyDescent="0.2">
      <c r="A104" s="2522" t="s">
        <v>43</v>
      </c>
      <c r="B104" s="2523">
        <f>SUM(B99:B103)</f>
        <v>22</v>
      </c>
      <c r="C104" s="2524">
        <f>SUM(C99:C103)</f>
        <v>0</v>
      </c>
      <c r="D104" s="2525">
        <f>SUM(D99:D103)</f>
        <v>0</v>
      </c>
      <c r="E104" s="5"/>
      <c r="F104" s="161"/>
      <c r="G104" s="161"/>
      <c r="H104" s="161"/>
      <c r="I104" s="161"/>
      <c r="J104" s="161"/>
      <c r="K104" s="294"/>
      <c r="L104" s="241"/>
      <c r="M104" s="161"/>
      <c r="N104" s="161"/>
      <c r="O104" s="161"/>
      <c r="P104" s="161"/>
      <c r="Q104" s="161"/>
      <c r="R104" s="161"/>
      <c r="S104" s="161"/>
      <c r="T104" s="161"/>
      <c r="U104" s="192"/>
      <c r="V104" s="2501"/>
      <c r="W104" s="2501"/>
      <c r="X104" s="2501"/>
      <c r="Y104" s="2491"/>
      <c r="Z104" s="2491"/>
      <c r="AA104" s="2491"/>
      <c r="AB104" s="2491"/>
      <c r="AC104" s="2516"/>
      <c r="AD104" s="2501"/>
      <c r="AE104" s="161"/>
      <c r="AF104" s="161"/>
      <c r="AG104" s="161"/>
      <c r="AH104" s="161"/>
      <c r="AI104" s="161"/>
      <c r="AJ104" s="2501"/>
      <c r="AK104" s="2491"/>
      <c r="AL104" s="2491"/>
      <c r="AM104" s="2491"/>
      <c r="AN104" s="2491"/>
      <c r="AO104" s="2491"/>
      <c r="AP104" s="2491"/>
      <c r="AQ104" s="2508"/>
      <c r="CG104" s="12"/>
      <c r="CH104" s="12"/>
      <c r="CI104" s="12"/>
      <c r="CJ104" s="12"/>
      <c r="CK104" s="12"/>
      <c r="CL104" s="12"/>
    </row>
    <row r="105" spans="1:90" ht="31.35" customHeight="1" x14ac:dyDescent="0.2">
      <c r="A105" s="2526" t="s">
        <v>119</v>
      </c>
      <c r="B105" s="266"/>
      <c r="C105" s="266"/>
      <c r="D105" s="266"/>
      <c r="E105" s="300"/>
      <c r="F105" s="300"/>
      <c r="G105" s="301"/>
      <c r="H105" s="301"/>
      <c r="I105" s="301"/>
      <c r="J105" s="301"/>
      <c r="K105" s="302"/>
      <c r="L105" s="159"/>
      <c r="M105" s="159"/>
      <c r="N105" s="161"/>
      <c r="O105" s="161"/>
      <c r="P105" s="161"/>
      <c r="Q105" s="161"/>
      <c r="R105" s="161"/>
      <c r="S105" s="161"/>
      <c r="T105" s="161"/>
      <c r="U105" s="2490"/>
      <c r="V105" s="2501"/>
      <c r="W105" s="2501"/>
      <c r="X105" s="2501"/>
      <c r="Y105" s="2501"/>
      <c r="Z105" s="2501"/>
      <c r="AA105" s="2501"/>
      <c r="AB105" s="2527"/>
      <c r="AC105" s="2501"/>
      <c r="AD105" s="161"/>
      <c r="AE105" s="161"/>
      <c r="AF105" s="161"/>
      <c r="AG105" s="161"/>
      <c r="AH105" s="161"/>
      <c r="AI105" s="2501"/>
      <c r="AJ105" s="2501"/>
      <c r="AK105" s="2501"/>
      <c r="AL105" s="2501"/>
      <c r="AM105" s="2501"/>
      <c r="AN105" s="2501"/>
      <c r="AO105" s="2501"/>
      <c r="AP105" s="2508"/>
      <c r="CG105" s="12"/>
      <c r="CH105" s="12"/>
      <c r="CI105" s="12"/>
      <c r="CJ105" s="12"/>
      <c r="CK105" s="12"/>
      <c r="CL105" s="12"/>
    </row>
    <row r="106" spans="1:90" ht="16.350000000000001" customHeight="1" x14ac:dyDescent="0.2">
      <c r="A106" s="2592" t="s">
        <v>3</v>
      </c>
      <c r="B106" s="2595" t="s">
        <v>5</v>
      </c>
      <c r="C106" s="2596"/>
      <c r="D106" s="2597"/>
      <c r="E106" s="2816" t="s">
        <v>6</v>
      </c>
      <c r="F106" s="2599"/>
      <c r="G106" s="2599"/>
      <c r="H106" s="2599"/>
      <c r="I106" s="2599"/>
      <c r="J106" s="2599"/>
      <c r="K106" s="2599"/>
      <c r="L106" s="2599"/>
      <c r="M106" s="2599"/>
      <c r="N106" s="2528"/>
      <c r="O106" s="161"/>
      <c r="P106" s="161"/>
      <c r="Q106" s="161"/>
      <c r="R106" s="161"/>
      <c r="S106" s="161"/>
      <c r="T106" s="161"/>
      <c r="U106" s="161"/>
      <c r="V106" s="192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2501"/>
      <c r="AK106" s="2501"/>
      <c r="AL106" s="2501"/>
      <c r="AM106" s="2501"/>
      <c r="AN106" s="2501"/>
      <c r="AO106" s="2501"/>
      <c r="AP106" s="2501"/>
      <c r="AQ106" s="2508"/>
      <c r="CG106" s="12"/>
      <c r="CH106" s="12"/>
      <c r="CI106" s="12"/>
      <c r="CJ106" s="12"/>
      <c r="CK106" s="12"/>
      <c r="CL106" s="12"/>
    </row>
    <row r="107" spans="1:90" ht="16.350000000000001" customHeight="1" x14ac:dyDescent="0.2">
      <c r="A107" s="2593"/>
      <c r="B107" s="2816"/>
      <c r="C107" s="2599"/>
      <c r="D107" s="3056"/>
      <c r="E107" s="3088" t="s">
        <v>12</v>
      </c>
      <c r="F107" s="3060"/>
      <c r="G107" s="3088" t="s">
        <v>13</v>
      </c>
      <c r="H107" s="3060"/>
      <c r="I107" s="3088" t="s">
        <v>14</v>
      </c>
      <c r="J107" s="3060"/>
      <c r="K107" s="3088" t="s">
        <v>15</v>
      </c>
      <c r="L107" s="3060"/>
      <c r="M107" s="3088" t="s">
        <v>16</v>
      </c>
      <c r="N107" s="3060"/>
      <c r="O107" s="161"/>
      <c r="P107" s="161"/>
      <c r="Q107" s="161"/>
      <c r="R107" s="161"/>
      <c r="S107" s="161"/>
      <c r="T107" s="161"/>
      <c r="U107" s="161"/>
      <c r="V107" s="161"/>
      <c r="W107" s="192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2501"/>
      <c r="AK107" s="2501"/>
      <c r="AL107" s="2501"/>
      <c r="AM107" s="2501"/>
      <c r="AN107" s="2501"/>
      <c r="AO107" s="2501"/>
      <c r="AP107" s="2501"/>
      <c r="AQ107" s="2508"/>
      <c r="CG107" s="12"/>
      <c r="CH107" s="12"/>
      <c r="CI107" s="12"/>
      <c r="CJ107" s="12"/>
      <c r="CK107" s="12"/>
      <c r="CL107" s="12"/>
    </row>
    <row r="108" spans="1:90" ht="16.350000000000001" customHeight="1" x14ac:dyDescent="0.2">
      <c r="A108" s="3055"/>
      <c r="B108" s="2529" t="s">
        <v>29</v>
      </c>
      <c r="C108" s="2530" t="s">
        <v>30</v>
      </c>
      <c r="D108" s="2531" t="s">
        <v>31</v>
      </c>
      <c r="E108" s="2532" t="s">
        <v>30</v>
      </c>
      <c r="F108" s="2449" t="s">
        <v>31</v>
      </c>
      <c r="G108" s="2532" t="s">
        <v>30</v>
      </c>
      <c r="H108" s="2449" t="s">
        <v>31</v>
      </c>
      <c r="I108" s="2532" t="s">
        <v>30</v>
      </c>
      <c r="J108" s="2449" t="s">
        <v>31</v>
      </c>
      <c r="K108" s="2532" t="s">
        <v>30</v>
      </c>
      <c r="L108" s="2449" t="s">
        <v>31</v>
      </c>
      <c r="M108" s="2532" t="s">
        <v>30</v>
      </c>
      <c r="N108" s="2449" t="s">
        <v>31</v>
      </c>
      <c r="O108" s="402"/>
      <c r="P108" s="161"/>
      <c r="Q108" s="294"/>
      <c r="R108" s="161"/>
      <c r="S108" s="161"/>
      <c r="T108" s="161"/>
      <c r="U108" s="161"/>
      <c r="V108" s="161"/>
      <c r="W108" s="161"/>
      <c r="X108" s="161"/>
      <c r="Y108" s="161"/>
      <c r="Z108" s="161"/>
      <c r="AA108" s="192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CG108" s="12"/>
      <c r="CH108" s="12"/>
      <c r="CI108" s="12"/>
      <c r="CJ108" s="12"/>
      <c r="CK108" s="12"/>
      <c r="CL108" s="12"/>
    </row>
    <row r="109" spans="1:90" ht="16.350000000000001" customHeight="1" x14ac:dyDescent="0.2">
      <c r="A109" s="2533" t="s">
        <v>120</v>
      </c>
      <c r="B109" s="2534">
        <f>SUM(C109:D109)</f>
        <v>0</v>
      </c>
      <c r="C109" s="2535">
        <f>SUM(E109+G109+I109+K109+M109)</f>
        <v>0</v>
      </c>
      <c r="D109" s="2536">
        <f>SUM(F109+H109+J109+L109+N109)</f>
        <v>0</v>
      </c>
      <c r="E109" s="2510"/>
      <c r="F109" s="2511"/>
      <c r="G109" s="2510"/>
      <c r="H109" s="2511"/>
      <c r="I109" s="2510"/>
      <c r="J109" s="2537"/>
      <c r="K109" s="2510"/>
      <c r="L109" s="2537"/>
      <c r="M109" s="2538"/>
      <c r="N109" s="2537"/>
      <c r="O109" s="2539"/>
      <c r="P109" s="161"/>
      <c r="Q109" s="294"/>
      <c r="R109" s="161"/>
      <c r="S109" s="161"/>
      <c r="T109" s="161"/>
      <c r="U109" s="161"/>
      <c r="V109" s="161"/>
      <c r="W109" s="161"/>
      <c r="X109" s="161"/>
      <c r="Y109" s="161"/>
      <c r="Z109" s="161"/>
      <c r="AA109" s="192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CG109" s="12"/>
      <c r="CH109" s="12"/>
      <c r="CI109" s="12"/>
      <c r="CJ109" s="12"/>
      <c r="CK109" s="12"/>
      <c r="CL109" s="12"/>
    </row>
    <row r="110" spans="1:90" ht="25.35" customHeight="1" x14ac:dyDescent="0.2">
      <c r="A110" s="316" t="s">
        <v>121</v>
      </c>
      <c r="B110" s="317">
        <f>SUM(C110:D110)</f>
        <v>0</v>
      </c>
      <c r="C110" s="2540">
        <f>SUM(E110+G110+I110+K110+M110)</f>
        <v>0</v>
      </c>
      <c r="D110" s="185">
        <f>SUM(F110+H110+J110+L110+N110)</f>
        <v>0</v>
      </c>
      <c r="E110" s="319"/>
      <c r="F110" s="320"/>
      <c r="G110" s="319"/>
      <c r="H110" s="2541"/>
      <c r="I110" s="319"/>
      <c r="J110" s="320"/>
      <c r="K110" s="319"/>
      <c r="L110" s="320"/>
      <c r="M110" s="322"/>
      <c r="N110" s="2541"/>
      <c r="O110" s="2539"/>
      <c r="P110" s="161"/>
      <c r="Q110" s="294"/>
      <c r="R110" s="161"/>
      <c r="S110" s="161"/>
      <c r="T110" s="161"/>
      <c r="U110" s="161"/>
      <c r="V110" s="161"/>
      <c r="W110" s="161"/>
      <c r="X110" s="161"/>
      <c r="Y110" s="161"/>
      <c r="Z110" s="161"/>
      <c r="AA110" s="192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CG110" s="12"/>
      <c r="CH110" s="12"/>
      <c r="CI110" s="12"/>
      <c r="CJ110" s="12"/>
      <c r="CK110" s="12"/>
      <c r="CL110" s="12"/>
    </row>
    <row r="111" spans="1:90" ht="21" customHeight="1" x14ac:dyDescent="0.25">
      <c r="A111" s="401" t="s">
        <v>122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323"/>
    </row>
    <row r="112" spans="1:90" ht="20.25" customHeight="1" x14ac:dyDescent="0.2">
      <c r="A112" s="2592" t="s">
        <v>3</v>
      </c>
      <c r="B112" s="2595" t="s">
        <v>5</v>
      </c>
      <c r="C112" s="2596"/>
      <c r="D112" s="2597"/>
      <c r="E112" s="3088" t="s">
        <v>6</v>
      </c>
      <c r="F112" s="2602"/>
      <c r="G112" s="2602"/>
      <c r="H112" s="2602"/>
      <c r="I112" s="2602"/>
      <c r="J112" s="2602"/>
      <c r="K112" s="2602"/>
      <c r="L112" s="2602"/>
      <c r="M112" s="2602"/>
      <c r="N112" s="2602"/>
      <c r="O112" s="2602"/>
      <c r="P112" s="2602"/>
      <c r="Q112" s="2602"/>
      <c r="R112" s="2602"/>
      <c r="S112" s="2602"/>
      <c r="T112" s="2602"/>
      <c r="U112" s="2602"/>
      <c r="V112" s="2602"/>
      <c r="W112" s="2602"/>
      <c r="X112" s="2602"/>
      <c r="Y112" s="2602"/>
      <c r="Z112" s="2602"/>
      <c r="AA112" s="2602"/>
      <c r="AB112" s="2602"/>
      <c r="AC112" s="2602"/>
      <c r="AD112" s="2602"/>
      <c r="AE112" s="2602"/>
      <c r="AF112" s="2602"/>
      <c r="AG112" s="2602"/>
      <c r="AH112" s="2602"/>
      <c r="AI112" s="2602"/>
      <c r="AJ112" s="2602"/>
      <c r="AK112" s="2602"/>
      <c r="AL112" s="3089"/>
      <c r="AM112" s="2597" t="s">
        <v>8</v>
      </c>
    </row>
    <row r="113" spans="1:86" ht="20.25" customHeight="1" x14ac:dyDescent="0.2">
      <c r="A113" s="2593"/>
      <c r="B113" s="2598"/>
      <c r="C113" s="2599"/>
      <c r="D113" s="2600"/>
      <c r="E113" s="3088" t="s">
        <v>12</v>
      </c>
      <c r="F113" s="3060"/>
      <c r="G113" s="3088" t="s">
        <v>13</v>
      </c>
      <c r="H113" s="3060"/>
      <c r="I113" s="3088" t="s">
        <v>14</v>
      </c>
      <c r="J113" s="3060"/>
      <c r="K113" s="3088" t="s">
        <v>15</v>
      </c>
      <c r="L113" s="3060"/>
      <c r="M113" s="3088" t="s">
        <v>16</v>
      </c>
      <c r="N113" s="3060"/>
      <c r="O113" s="3090" t="s">
        <v>17</v>
      </c>
      <c r="P113" s="3074"/>
      <c r="Q113" s="3090" t="s">
        <v>18</v>
      </c>
      <c r="R113" s="3074"/>
      <c r="S113" s="3090" t="s">
        <v>19</v>
      </c>
      <c r="T113" s="3074"/>
      <c r="U113" s="3090" t="s">
        <v>20</v>
      </c>
      <c r="V113" s="3074"/>
      <c r="W113" s="3090" t="s">
        <v>21</v>
      </c>
      <c r="X113" s="3074"/>
      <c r="Y113" s="3090" t="s">
        <v>22</v>
      </c>
      <c r="Z113" s="3074"/>
      <c r="AA113" s="3090" t="s">
        <v>23</v>
      </c>
      <c r="AB113" s="3074"/>
      <c r="AC113" s="3090" t="s">
        <v>24</v>
      </c>
      <c r="AD113" s="3074"/>
      <c r="AE113" s="3090" t="s">
        <v>25</v>
      </c>
      <c r="AF113" s="3074"/>
      <c r="AG113" s="3090" t="s">
        <v>26</v>
      </c>
      <c r="AH113" s="3074"/>
      <c r="AI113" s="3090" t="s">
        <v>27</v>
      </c>
      <c r="AJ113" s="3074"/>
      <c r="AK113" s="3090" t="s">
        <v>28</v>
      </c>
      <c r="AL113" s="3091"/>
      <c r="AM113" s="2604"/>
    </row>
    <row r="114" spans="1:86" ht="25.5" customHeight="1" x14ac:dyDescent="0.2">
      <c r="A114" s="2594"/>
      <c r="B114" s="2529" t="s">
        <v>29</v>
      </c>
      <c r="C114" s="2530" t="s">
        <v>30</v>
      </c>
      <c r="D114" s="662" t="s">
        <v>31</v>
      </c>
      <c r="E114" s="2532" t="s">
        <v>30</v>
      </c>
      <c r="F114" s="2449" t="s">
        <v>31</v>
      </c>
      <c r="G114" s="2532" t="s">
        <v>30</v>
      </c>
      <c r="H114" s="2449" t="s">
        <v>31</v>
      </c>
      <c r="I114" s="2532" t="s">
        <v>30</v>
      </c>
      <c r="J114" s="2449" t="s">
        <v>31</v>
      </c>
      <c r="K114" s="2532" t="s">
        <v>30</v>
      </c>
      <c r="L114" s="2449" t="s">
        <v>31</v>
      </c>
      <c r="M114" s="2532" t="s">
        <v>30</v>
      </c>
      <c r="N114" s="2449" t="s">
        <v>31</v>
      </c>
      <c r="O114" s="2532" t="s">
        <v>30</v>
      </c>
      <c r="P114" s="663" t="s">
        <v>31</v>
      </c>
      <c r="Q114" s="2532" t="s">
        <v>30</v>
      </c>
      <c r="R114" s="663" t="s">
        <v>31</v>
      </c>
      <c r="S114" s="2532" t="s">
        <v>30</v>
      </c>
      <c r="T114" s="663" t="s">
        <v>31</v>
      </c>
      <c r="U114" s="2532" t="s">
        <v>30</v>
      </c>
      <c r="V114" s="663" t="s">
        <v>31</v>
      </c>
      <c r="W114" s="2532" t="s">
        <v>30</v>
      </c>
      <c r="X114" s="663" t="s">
        <v>31</v>
      </c>
      <c r="Y114" s="2532" t="s">
        <v>30</v>
      </c>
      <c r="Z114" s="663" t="s">
        <v>31</v>
      </c>
      <c r="AA114" s="2532" t="s">
        <v>30</v>
      </c>
      <c r="AB114" s="663" t="s">
        <v>31</v>
      </c>
      <c r="AC114" s="2532" t="s">
        <v>30</v>
      </c>
      <c r="AD114" s="663" t="s">
        <v>31</v>
      </c>
      <c r="AE114" s="2532" t="s">
        <v>30</v>
      </c>
      <c r="AF114" s="663" t="s">
        <v>31</v>
      </c>
      <c r="AG114" s="2532" t="s">
        <v>30</v>
      </c>
      <c r="AH114" s="663" t="s">
        <v>31</v>
      </c>
      <c r="AI114" s="2532" t="s">
        <v>30</v>
      </c>
      <c r="AJ114" s="663" t="s">
        <v>31</v>
      </c>
      <c r="AK114" s="2532" t="s">
        <v>30</v>
      </c>
      <c r="AL114" s="22" t="s">
        <v>31</v>
      </c>
      <c r="AM114" s="2600"/>
    </row>
    <row r="115" spans="1:86" ht="22.5" customHeight="1" x14ac:dyDescent="0.2">
      <c r="A115" s="2542" t="s">
        <v>123</v>
      </c>
      <c r="B115" s="2543">
        <f>SUM(C115:D115)</f>
        <v>0</v>
      </c>
      <c r="C115" s="2544">
        <f>+E115+G115+I115+K115+M115+O115+Q115+S115+U115+W115+Y115+AA115+AC115+AE115+AG115+AI115+AK115</f>
        <v>0</v>
      </c>
      <c r="D115" s="2454">
        <f>+F115+H115+J115+L115+N115+P115+R115+T115+V115+X115+Z115+AB115+AD115+AF115+AH115+AJ115+AL115</f>
        <v>0</v>
      </c>
      <c r="E115" s="2545"/>
      <c r="F115" s="2546"/>
      <c r="G115" s="2545"/>
      <c r="H115" s="2546"/>
      <c r="I115" s="2545"/>
      <c r="J115" s="2547"/>
      <c r="K115" s="2545"/>
      <c r="L115" s="2547"/>
      <c r="M115" s="2548"/>
      <c r="N115" s="2547"/>
      <c r="O115" s="2548"/>
      <c r="P115" s="2547"/>
      <c r="Q115" s="2548"/>
      <c r="R115" s="2547"/>
      <c r="S115" s="2548"/>
      <c r="T115" s="2547"/>
      <c r="U115" s="2548"/>
      <c r="V115" s="2547"/>
      <c r="W115" s="2548"/>
      <c r="X115" s="2547"/>
      <c r="Y115" s="2548"/>
      <c r="Z115" s="2547"/>
      <c r="AA115" s="2548"/>
      <c r="AB115" s="2547"/>
      <c r="AC115" s="2548"/>
      <c r="AD115" s="2547"/>
      <c r="AE115" s="2548"/>
      <c r="AF115" s="2547"/>
      <c r="AG115" s="2548"/>
      <c r="AH115" s="2547"/>
      <c r="AI115" s="2548"/>
      <c r="AJ115" s="2547"/>
      <c r="AK115" s="2548"/>
      <c r="AL115" s="2549"/>
      <c r="AM115" s="2546"/>
      <c r="AN115" s="2" t="str">
        <f>CA115&amp;CB115</f>
        <v/>
      </c>
      <c r="CA115" s="4" t="str">
        <f>IF(CG115=1,"* No olvide ingresar la Población SENAME (Digite CERO si no tiene). ","")</f>
        <v/>
      </c>
      <c r="CB115" s="4" t="str">
        <f>IF(CH115=1,"* La Población SENAME ingresada NO PUEDE superar la suma de ambos sexos. ","")</f>
        <v/>
      </c>
      <c r="CG115" s="4">
        <f>IF(AND(B115&lt;&gt;0,AM115=""),1,0)</f>
        <v>0</v>
      </c>
      <c r="CH115" s="4">
        <f>IF(AM115&gt;B115,1,0)</f>
        <v>0</v>
      </c>
    </row>
    <row r="116" spans="1:86" ht="27" customHeight="1" x14ac:dyDescent="0.25">
      <c r="A116" s="141" t="s">
        <v>124</v>
      </c>
      <c r="B116" s="323"/>
      <c r="C116" s="323"/>
      <c r="E116" s="323"/>
    </row>
    <row r="117" spans="1:86" ht="21.75" customHeight="1" x14ac:dyDescent="0.2">
      <c r="A117" s="2609" t="s">
        <v>125</v>
      </c>
      <c r="B117" s="3090" t="s">
        <v>126</v>
      </c>
      <c r="C117" s="2622"/>
      <c r="D117" s="3091"/>
      <c r="E117" s="2672" t="s">
        <v>127</v>
      </c>
    </row>
    <row r="118" spans="1:86" ht="30.75" customHeight="1" x14ac:dyDescent="0.2">
      <c r="A118" s="2611"/>
      <c r="B118" s="2550" t="s">
        <v>128</v>
      </c>
      <c r="C118" s="2550" t="s">
        <v>129</v>
      </c>
      <c r="D118" s="2551" t="s">
        <v>130</v>
      </c>
      <c r="E118" s="3092"/>
    </row>
    <row r="119" spans="1:86" ht="22.5" customHeight="1" x14ac:dyDescent="0.25">
      <c r="A119" s="2552" t="s">
        <v>43</v>
      </c>
      <c r="B119" s="2545"/>
      <c r="C119" s="2545"/>
      <c r="D119" s="2553"/>
      <c r="E119" s="2554"/>
    </row>
    <row r="120" spans="1:86" ht="21.75" customHeight="1" x14ac:dyDescent="0.2">
      <c r="A120" s="401" t="s">
        <v>131</v>
      </c>
      <c r="B120" s="266"/>
      <c r="C120" s="266"/>
      <c r="H120" s="340"/>
      <c r="I120" s="340"/>
      <c r="J120" s="159"/>
    </row>
    <row r="121" spans="1:86" x14ac:dyDescent="0.2">
      <c r="A121" s="2592" t="s">
        <v>3</v>
      </c>
      <c r="B121" s="2595" t="s">
        <v>5</v>
      </c>
      <c r="C121" s="2596"/>
      <c r="D121" s="2597"/>
      <c r="E121" s="3088"/>
      <c r="F121" s="2602"/>
      <c r="G121" s="2602"/>
      <c r="H121" s="2602"/>
      <c r="I121" s="2602"/>
      <c r="J121" s="3060"/>
    </row>
    <row r="122" spans="1:86" x14ac:dyDescent="0.2">
      <c r="A122" s="2593"/>
      <c r="B122" s="2598"/>
      <c r="C122" s="2599"/>
      <c r="D122" s="2600"/>
      <c r="E122" s="3088" t="s">
        <v>132</v>
      </c>
      <c r="F122" s="3060"/>
      <c r="G122" s="3088" t="s">
        <v>133</v>
      </c>
      <c r="H122" s="3060"/>
      <c r="I122" s="3088" t="s">
        <v>134</v>
      </c>
      <c r="J122" s="3060"/>
    </row>
    <row r="123" spans="1:86" x14ac:dyDescent="0.2">
      <c r="A123" s="2594"/>
      <c r="B123" s="2529" t="s">
        <v>29</v>
      </c>
      <c r="C123" s="2530" t="s">
        <v>30</v>
      </c>
      <c r="D123" s="662" t="s">
        <v>31</v>
      </c>
      <c r="E123" s="2532" t="s">
        <v>30</v>
      </c>
      <c r="F123" s="2449" t="s">
        <v>31</v>
      </c>
      <c r="G123" s="2532" t="s">
        <v>30</v>
      </c>
      <c r="H123" s="2449" t="s">
        <v>31</v>
      </c>
      <c r="I123" s="2532" t="s">
        <v>30</v>
      </c>
      <c r="J123" s="2449" t="s">
        <v>31</v>
      </c>
    </row>
    <row r="124" spans="1:86" ht="27" customHeight="1" x14ac:dyDescent="0.2">
      <c r="A124" s="2533" t="s">
        <v>135</v>
      </c>
      <c r="B124" s="2534">
        <f>SUM(C124:D124)</f>
        <v>0</v>
      </c>
      <c r="C124" s="2535">
        <f t="shared" ref="C124:D126" si="26">+E124+G124+I124</f>
        <v>0</v>
      </c>
      <c r="D124" s="2536">
        <f t="shared" si="26"/>
        <v>0</v>
      </c>
      <c r="E124" s="2510"/>
      <c r="F124" s="2511"/>
      <c r="G124" s="2510"/>
      <c r="H124" s="2511"/>
      <c r="I124" s="2510"/>
      <c r="J124" s="2537"/>
    </row>
    <row r="125" spans="1:86" ht="26.25" customHeight="1" x14ac:dyDescent="0.2">
      <c r="A125" s="341" t="s">
        <v>136</v>
      </c>
      <c r="B125" s="342">
        <f>SUM(C125:D125)</f>
        <v>0</v>
      </c>
      <c r="C125" s="343">
        <f t="shared" si="26"/>
        <v>0</v>
      </c>
      <c r="D125" s="344">
        <f t="shared" si="26"/>
        <v>0</v>
      </c>
      <c r="E125" s="345"/>
      <c r="F125" s="346"/>
      <c r="G125" s="345"/>
      <c r="H125" s="346"/>
      <c r="I125" s="345"/>
      <c r="J125" s="347"/>
    </row>
    <row r="126" spans="1:86" ht="41.25" customHeight="1" x14ac:dyDescent="0.2">
      <c r="A126" s="348" t="s">
        <v>137</v>
      </c>
      <c r="B126" s="317">
        <f>SUM(C126:D126)</f>
        <v>0</v>
      </c>
      <c r="C126" s="2540">
        <f t="shared" si="26"/>
        <v>0</v>
      </c>
      <c r="D126" s="185">
        <f t="shared" si="26"/>
        <v>0</v>
      </c>
      <c r="E126" s="319"/>
      <c r="F126" s="320"/>
      <c r="G126" s="319"/>
      <c r="H126" s="2541"/>
      <c r="I126" s="319"/>
      <c r="J126" s="320"/>
    </row>
    <row r="127" spans="1:86" ht="24" customHeight="1" x14ac:dyDescent="0.25">
      <c r="A127" s="2555" t="s">
        <v>138</v>
      </c>
      <c r="B127" s="2556"/>
      <c r="C127" s="351"/>
      <c r="D127" s="351"/>
      <c r="F127" s="352"/>
      <c r="G127" s="353"/>
      <c r="H127" s="353"/>
      <c r="I127" s="323"/>
    </row>
    <row r="128" spans="1:86" ht="30" customHeight="1" x14ac:dyDescent="0.2">
      <c r="A128" s="2597" t="s">
        <v>3</v>
      </c>
      <c r="B128" s="2592" t="s">
        <v>43</v>
      </c>
      <c r="C128" s="2595" t="s">
        <v>139</v>
      </c>
      <c r="D128" s="2597"/>
      <c r="E128" s="2595" t="s">
        <v>140</v>
      </c>
      <c r="F128" s="2597"/>
      <c r="G128" s="3088" t="s">
        <v>141</v>
      </c>
      <c r="H128" s="2602"/>
      <c r="I128" s="3060"/>
    </row>
    <row r="129" spans="1:90" ht="47.25" customHeight="1" x14ac:dyDescent="0.2">
      <c r="A129" s="2600"/>
      <c r="B129" s="2594"/>
      <c r="C129" s="2532" t="s">
        <v>30</v>
      </c>
      <c r="D129" s="2557" t="s">
        <v>31</v>
      </c>
      <c r="E129" s="2558" t="s">
        <v>142</v>
      </c>
      <c r="F129" s="2449" t="s">
        <v>143</v>
      </c>
      <c r="G129" s="2558" t="s">
        <v>144</v>
      </c>
      <c r="H129" s="2424" t="s">
        <v>145</v>
      </c>
      <c r="I129" s="2449" t="s">
        <v>146</v>
      </c>
    </row>
    <row r="130" spans="1:90" ht="22.5" customHeight="1" x14ac:dyDescent="0.2">
      <c r="A130" s="2559" t="s">
        <v>147</v>
      </c>
      <c r="B130" s="2560">
        <f>SUM(C130:D130)</f>
        <v>0</v>
      </c>
      <c r="C130" s="2561"/>
      <c r="D130" s="2547"/>
      <c r="E130" s="2561"/>
      <c r="F130" s="2546"/>
      <c r="G130" s="2561"/>
      <c r="H130" s="2561"/>
      <c r="I130" s="2546"/>
    </row>
    <row r="131" spans="1:90" ht="21.75" customHeight="1" x14ac:dyDescent="0.25">
      <c r="A131" s="84" t="s">
        <v>148</v>
      </c>
      <c r="B131" s="323"/>
      <c r="C131" s="323"/>
    </row>
    <row r="132" spans="1:90" ht="14.25" customHeight="1" x14ac:dyDescent="0.2">
      <c r="A132" s="2592" t="s">
        <v>3</v>
      </c>
      <c r="B132" s="2592" t="s">
        <v>4</v>
      </c>
      <c r="C132" s="2595" t="s">
        <v>5</v>
      </c>
      <c r="D132" s="2596"/>
      <c r="E132" s="2597"/>
      <c r="F132" s="3088" t="s">
        <v>6</v>
      </c>
      <c r="G132" s="2602"/>
      <c r="H132" s="2602"/>
      <c r="I132" s="2602"/>
      <c r="J132" s="2602"/>
      <c r="K132" s="2602"/>
      <c r="L132" s="2602"/>
      <c r="M132" s="2602"/>
      <c r="N132" s="2602"/>
      <c r="O132" s="2602"/>
      <c r="P132" s="2602"/>
      <c r="Q132" s="2602"/>
      <c r="R132" s="2602"/>
      <c r="S132" s="2602"/>
      <c r="T132" s="2602"/>
      <c r="U132" s="2602"/>
      <c r="V132" s="2602"/>
      <c r="W132" s="2602"/>
      <c r="X132" s="2602"/>
      <c r="Y132" s="2602"/>
      <c r="Z132" s="2602"/>
      <c r="AA132" s="2602"/>
      <c r="AB132" s="2602"/>
      <c r="AC132" s="2602"/>
      <c r="AD132" s="2602"/>
      <c r="AE132" s="2602"/>
      <c r="AF132" s="2602"/>
      <c r="AG132" s="2602"/>
      <c r="AH132" s="2602"/>
      <c r="AI132" s="2602"/>
      <c r="AJ132" s="2602"/>
      <c r="AK132" s="2602"/>
      <c r="AL132" s="2602"/>
      <c r="AM132" s="3089"/>
      <c r="AN132" s="2597" t="s">
        <v>7</v>
      </c>
      <c r="AO132" s="2597" t="s">
        <v>8</v>
      </c>
      <c r="AP132" s="2597" t="s">
        <v>9</v>
      </c>
      <c r="AQ132" s="2597" t="s">
        <v>10</v>
      </c>
      <c r="AR132" s="2597" t="s">
        <v>149</v>
      </c>
      <c r="AS132" s="2597" t="s">
        <v>150</v>
      </c>
    </row>
    <row r="133" spans="1:90" x14ac:dyDescent="0.2">
      <c r="A133" s="2593"/>
      <c r="B133" s="2593"/>
      <c r="C133" s="2598"/>
      <c r="D133" s="2599"/>
      <c r="E133" s="2600"/>
      <c r="F133" s="3088" t="s">
        <v>12</v>
      </c>
      <c r="G133" s="3060"/>
      <c r="H133" s="3088" t="s">
        <v>13</v>
      </c>
      <c r="I133" s="3060"/>
      <c r="J133" s="3088" t="s">
        <v>14</v>
      </c>
      <c r="K133" s="3060"/>
      <c r="L133" s="3088" t="s">
        <v>15</v>
      </c>
      <c r="M133" s="3060"/>
      <c r="N133" s="3088" t="s">
        <v>16</v>
      </c>
      <c r="O133" s="3060"/>
      <c r="P133" s="3090" t="s">
        <v>17</v>
      </c>
      <c r="Q133" s="3074"/>
      <c r="R133" s="3090" t="s">
        <v>18</v>
      </c>
      <c r="S133" s="3074"/>
      <c r="T133" s="3090" t="s">
        <v>19</v>
      </c>
      <c r="U133" s="3074"/>
      <c r="V133" s="3090" t="s">
        <v>20</v>
      </c>
      <c r="W133" s="3074"/>
      <c r="X133" s="3090" t="s">
        <v>21</v>
      </c>
      <c r="Y133" s="3074"/>
      <c r="Z133" s="3090" t="s">
        <v>22</v>
      </c>
      <c r="AA133" s="3074"/>
      <c r="AB133" s="3090" t="s">
        <v>23</v>
      </c>
      <c r="AC133" s="3074"/>
      <c r="AD133" s="3090" t="s">
        <v>24</v>
      </c>
      <c r="AE133" s="3074"/>
      <c r="AF133" s="3090" t="s">
        <v>25</v>
      </c>
      <c r="AG133" s="3074"/>
      <c r="AH133" s="3090" t="s">
        <v>26</v>
      </c>
      <c r="AI133" s="3074"/>
      <c r="AJ133" s="3090" t="s">
        <v>27</v>
      </c>
      <c r="AK133" s="3074"/>
      <c r="AL133" s="3090" t="s">
        <v>28</v>
      </c>
      <c r="AM133" s="3091"/>
      <c r="AN133" s="2604"/>
      <c r="AO133" s="2604"/>
      <c r="AP133" s="2604"/>
      <c r="AQ133" s="2604"/>
      <c r="AR133" s="2604"/>
      <c r="AS133" s="2604"/>
    </row>
    <row r="134" spans="1:90" x14ac:dyDescent="0.2">
      <c r="A134" s="2594"/>
      <c r="B134" s="2594"/>
      <c r="C134" s="18" t="s">
        <v>29</v>
      </c>
      <c r="D134" s="19" t="s">
        <v>30</v>
      </c>
      <c r="E134" s="663" t="s">
        <v>31</v>
      </c>
      <c r="F134" s="2532" t="s">
        <v>30</v>
      </c>
      <c r="G134" s="663" t="s">
        <v>31</v>
      </c>
      <c r="H134" s="2532" t="s">
        <v>30</v>
      </c>
      <c r="I134" s="663" t="s">
        <v>31</v>
      </c>
      <c r="J134" s="2532" t="s">
        <v>30</v>
      </c>
      <c r="K134" s="663" t="s">
        <v>31</v>
      </c>
      <c r="L134" s="2532" t="s">
        <v>30</v>
      </c>
      <c r="M134" s="663" t="s">
        <v>31</v>
      </c>
      <c r="N134" s="2532" t="s">
        <v>30</v>
      </c>
      <c r="O134" s="663" t="s">
        <v>31</v>
      </c>
      <c r="P134" s="2532" t="s">
        <v>30</v>
      </c>
      <c r="Q134" s="663" t="s">
        <v>31</v>
      </c>
      <c r="R134" s="2532" t="s">
        <v>30</v>
      </c>
      <c r="S134" s="663" t="s">
        <v>31</v>
      </c>
      <c r="T134" s="2532" t="s">
        <v>30</v>
      </c>
      <c r="U134" s="663" t="s">
        <v>31</v>
      </c>
      <c r="V134" s="2532" t="s">
        <v>30</v>
      </c>
      <c r="W134" s="663" t="s">
        <v>31</v>
      </c>
      <c r="X134" s="2532" t="s">
        <v>30</v>
      </c>
      <c r="Y134" s="663" t="s">
        <v>31</v>
      </c>
      <c r="Z134" s="2532" t="s">
        <v>30</v>
      </c>
      <c r="AA134" s="663" t="s">
        <v>31</v>
      </c>
      <c r="AB134" s="2532" t="s">
        <v>30</v>
      </c>
      <c r="AC134" s="663" t="s">
        <v>31</v>
      </c>
      <c r="AD134" s="2532" t="s">
        <v>30</v>
      </c>
      <c r="AE134" s="663" t="s">
        <v>31</v>
      </c>
      <c r="AF134" s="2532" t="s">
        <v>30</v>
      </c>
      <c r="AG134" s="663" t="s">
        <v>31</v>
      </c>
      <c r="AH134" s="2532" t="s">
        <v>30</v>
      </c>
      <c r="AI134" s="663" t="s">
        <v>31</v>
      </c>
      <c r="AJ134" s="2532" t="s">
        <v>30</v>
      </c>
      <c r="AK134" s="663" t="s">
        <v>31</v>
      </c>
      <c r="AL134" s="2532" t="s">
        <v>30</v>
      </c>
      <c r="AM134" s="22" t="s">
        <v>31</v>
      </c>
      <c r="AN134" s="2600"/>
      <c r="AO134" s="2600"/>
      <c r="AP134" s="2600"/>
      <c r="AQ134" s="2600"/>
      <c r="AR134" s="2600"/>
      <c r="AS134" s="2600"/>
    </row>
    <row r="135" spans="1:90" ht="14.25" customHeight="1" x14ac:dyDescent="0.2">
      <c r="A135" s="2609" t="s">
        <v>151</v>
      </c>
      <c r="B135" s="2562" t="s">
        <v>33</v>
      </c>
      <c r="C135" s="2563">
        <f t="shared" ref="C135:C147" si="27">SUM(D135+E135)</f>
        <v>0</v>
      </c>
      <c r="D135" s="2564">
        <f t="shared" ref="D135:D147" si="28">SUM(F135+H135+J135+L135+N135+P135+R135+T135+V135+X135+Z135+AB135+AD135+AF135+AH135+AJ135+AL135)</f>
        <v>0</v>
      </c>
      <c r="E135" s="2536">
        <f t="shared" ref="E135:E147" si="29">SUM(G135+I135+K135+M135+O135+Q135+S135+U135+W135+Y135+AA135+AC135+AE135+AG135+AI135+AK135+AM135)</f>
        <v>0</v>
      </c>
      <c r="F135" s="2520"/>
      <c r="G135" s="2521"/>
      <c r="H135" s="2520"/>
      <c r="I135" s="2521"/>
      <c r="J135" s="2520"/>
      <c r="K135" s="2565"/>
      <c r="L135" s="2520"/>
      <c r="M135" s="2565"/>
      <c r="N135" s="2520"/>
      <c r="O135" s="2565"/>
      <c r="P135" s="2520"/>
      <c r="Q135" s="2565"/>
      <c r="R135" s="2520"/>
      <c r="S135" s="2565"/>
      <c r="T135" s="2520"/>
      <c r="U135" s="2565"/>
      <c r="V135" s="2520"/>
      <c r="W135" s="2565"/>
      <c r="X135" s="2520"/>
      <c r="Y135" s="2565"/>
      <c r="Z135" s="2520"/>
      <c r="AA135" s="2565"/>
      <c r="AB135" s="2520"/>
      <c r="AC135" s="2565"/>
      <c r="AD135" s="2520"/>
      <c r="AE135" s="2565"/>
      <c r="AF135" s="2520"/>
      <c r="AG135" s="2565"/>
      <c r="AH135" s="2520"/>
      <c r="AI135" s="2565"/>
      <c r="AJ135" s="2520"/>
      <c r="AK135" s="2565"/>
      <c r="AL135" s="2566"/>
      <c r="AM135" s="2567"/>
      <c r="AN135" s="2521"/>
      <c r="AO135" s="2521"/>
      <c r="AP135" s="2521"/>
      <c r="AQ135" s="2521"/>
      <c r="AR135" s="2521"/>
      <c r="AS135" s="2521"/>
      <c r="AT135" s="182" t="str">
        <f>CA135&amp;CB135&amp;CC135&amp;CD135&amp;CE135&amp;CF135</f>
        <v/>
      </c>
      <c r="CA135" s="30" t="str">
        <f t="shared" ref="CA135:CA147" si="30">IF(CG135=1,"* El número de Beneficiarios NO DEBE ser mayor que el Total. ","")</f>
        <v/>
      </c>
      <c r="CB135" s="31" t="str">
        <f t="shared" ref="CB135:CB147" si="31">IF(CH135=1,"* Los Niños, Niñas, Adolescentes y Jóvenes de Programa SENAME NO DEBE ser mayor que el Total. ","")</f>
        <v/>
      </c>
      <c r="CC135" s="31" t="str">
        <f t="shared" ref="CC135:CC147" si="32">IF(CI135=1,"* El número de personas pertenecientes a Pueblos Originarios NO DEBE ser mayor que el Total. ","")</f>
        <v/>
      </c>
      <c r="CD135" s="31" t="str">
        <f t="shared" ref="CD135:CD147" si="33">IF(CJ135=1,"* El número de personas Migrantes NO DEBE ser mayor que el Total. ","")</f>
        <v/>
      </c>
      <c r="CE135" s="31"/>
      <c r="CF135" s="30" t="str">
        <f>IF(CL135=1,"* No olvide digitar la columna Beneficiarios y/o Niños, Niñas, Adolescentes y Jóvenes de Programa SENAME y/o Pueblos Originarios y/o Migrantes y/o Demencia (Digite CEROS si no tiene). ","")</f>
        <v/>
      </c>
      <c r="CG135" s="32">
        <f t="shared" ref="CG135:CJ147" si="34">IF($C135&lt;AN135,1,0)</f>
        <v>0</v>
      </c>
      <c r="CH135" s="32">
        <f t="shared" si="34"/>
        <v>0</v>
      </c>
      <c r="CI135" s="32">
        <f t="shared" si="34"/>
        <v>0</v>
      </c>
      <c r="CJ135" s="32">
        <f t="shared" si="34"/>
        <v>0</v>
      </c>
      <c r="CK135" s="32"/>
      <c r="CL135" s="32">
        <f t="shared" ref="CL135:CL147" si="35">IF(AND(C135&lt;&gt;0,OR(AN135="",AO135="",AP135="",AQ135="")),1,0)</f>
        <v>0</v>
      </c>
    </row>
    <row r="136" spans="1:90" ht="14.25" customHeight="1" x14ac:dyDescent="0.2">
      <c r="A136" s="2610"/>
      <c r="B136" s="33" t="s">
        <v>34</v>
      </c>
      <c r="C136" s="34">
        <f t="shared" si="27"/>
        <v>0</v>
      </c>
      <c r="D136" s="35">
        <f t="shared" si="28"/>
        <v>0</v>
      </c>
      <c r="E136" s="36">
        <f t="shared" si="29"/>
        <v>0</v>
      </c>
      <c r="F136" s="37"/>
      <c r="G136" s="38"/>
      <c r="H136" s="37"/>
      <c r="I136" s="38"/>
      <c r="J136" s="37"/>
      <c r="K136" s="39"/>
      <c r="L136" s="37"/>
      <c r="M136" s="39"/>
      <c r="N136" s="37"/>
      <c r="O136" s="39"/>
      <c r="P136" s="37"/>
      <c r="Q136" s="39"/>
      <c r="R136" s="37"/>
      <c r="S136" s="39"/>
      <c r="T136" s="37"/>
      <c r="U136" s="39"/>
      <c r="V136" s="37"/>
      <c r="W136" s="39"/>
      <c r="X136" s="37"/>
      <c r="Y136" s="39"/>
      <c r="Z136" s="37"/>
      <c r="AA136" s="39"/>
      <c r="AB136" s="37"/>
      <c r="AC136" s="39"/>
      <c r="AD136" s="37"/>
      <c r="AE136" s="39"/>
      <c r="AF136" s="37"/>
      <c r="AG136" s="39"/>
      <c r="AH136" s="37"/>
      <c r="AI136" s="39"/>
      <c r="AJ136" s="37"/>
      <c r="AK136" s="39"/>
      <c r="AL136" s="40"/>
      <c r="AM136" s="41"/>
      <c r="AN136" s="38"/>
      <c r="AO136" s="38"/>
      <c r="AP136" s="38"/>
      <c r="AQ136" s="38"/>
      <c r="AR136" s="38"/>
      <c r="AS136" s="38"/>
      <c r="AT136" s="182" t="str">
        <f t="shared" ref="AT136:AT147" si="36">CA136&amp;CB136&amp;CC136&amp;CD136&amp;CE136&amp;CF136</f>
        <v/>
      </c>
      <c r="CA136" s="30" t="str">
        <f t="shared" si="30"/>
        <v/>
      </c>
      <c r="CB136" s="31" t="str">
        <f t="shared" si="31"/>
        <v/>
      </c>
      <c r="CC136" s="31" t="str">
        <f t="shared" si="32"/>
        <v/>
      </c>
      <c r="CD136" s="31" t="str">
        <f t="shared" si="33"/>
        <v/>
      </c>
      <c r="CE136" s="31"/>
      <c r="CF136" s="30" t="str">
        <f t="shared" ref="CF136:CF147" si="37">IF(CL136=1,"* No olvide digitar la columna Beneficiarios y/o Niños, Niñas, Adolescentes y Jóvenes de Programa SENAME y/o Pueblos Originarios y/o Migrantes y/o Demencia (Digite CEROS si no tiene). ","")</f>
        <v/>
      </c>
      <c r="CG136" s="32">
        <f t="shared" si="34"/>
        <v>0</v>
      </c>
      <c r="CH136" s="32">
        <f t="shared" si="34"/>
        <v>0</v>
      </c>
      <c r="CI136" s="32">
        <f t="shared" si="34"/>
        <v>0</v>
      </c>
      <c r="CJ136" s="32">
        <f t="shared" si="34"/>
        <v>0</v>
      </c>
      <c r="CK136" s="32"/>
      <c r="CL136" s="32">
        <f t="shared" si="35"/>
        <v>0</v>
      </c>
    </row>
    <row r="137" spans="1:90" ht="14.25" customHeight="1" x14ac:dyDescent="0.2">
      <c r="A137" s="2610"/>
      <c r="B137" s="33" t="s">
        <v>35</v>
      </c>
      <c r="C137" s="34">
        <f t="shared" si="27"/>
        <v>0</v>
      </c>
      <c r="D137" s="35">
        <f t="shared" si="28"/>
        <v>0</v>
      </c>
      <c r="E137" s="36">
        <f t="shared" si="29"/>
        <v>0</v>
      </c>
      <c r="F137" s="37"/>
      <c r="G137" s="38"/>
      <c r="H137" s="37"/>
      <c r="I137" s="38"/>
      <c r="J137" s="37"/>
      <c r="K137" s="39"/>
      <c r="L137" s="37"/>
      <c r="M137" s="39"/>
      <c r="N137" s="37"/>
      <c r="O137" s="39"/>
      <c r="P137" s="37"/>
      <c r="Q137" s="39"/>
      <c r="R137" s="37"/>
      <c r="S137" s="39"/>
      <c r="T137" s="37"/>
      <c r="U137" s="39"/>
      <c r="V137" s="37"/>
      <c r="W137" s="39"/>
      <c r="X137" s="37"/>
      <c r="Y137" s="39"/>
      <c r="Z137" s="37"/>
      <c r="AA137" s="39"/>
      <c r="AB137" s="37"/>
      <c r="AC137" s="39"/>
      <c r="AD137" s="37"/>
      <c r="AE137" s="39"/>
      <c r="AF137" s="37"/>
      <c r="AG137" s="39"/>
      <c r="AH137" s="37"/>
      <c r="AI137" s="39"/>
      <c r="AJ137" s="37"/>
      <c r="AK137" s="39"/>
      <c r="AL137" s="40"/>
      <c r="AM137" s="41"/>
      <c r="AN137" s="38"/>
      <c r="AO137" s="38"/>
      <c r="AP137" s="38"/>
      <c r="AQ137" s="38"/>
      <c r="AR137" s="38"/>
      <c r="AS137" s="38"/>
      <c r="AT137" s="182" t="str">
        <f t="shared" si="36"/>
        <v/>
      </c>
      <c r="CA137" s="30" t="str">
        <f t="shared" si="30"/>
        <v/>
      </c>
      <c r="CB137" s="31" t="str">
        <f t="shared" si="31"/>
        <v/>
      </c>
      <c r="CC137" s="31" t="str">
        <f t="shared" si="32"/>
        <v/>
      </c>
      <c r="CD137" s="31" t="str">
        <f t="shared" si="33"/>
        <v/>
      </c>
      <c r="CE137" s="31"/>
      <c r="CF137" s="30" t="str">
        <f t="shared" si="37"/>
        <v/>
      </c>
      <c r="CG137" s="32">
        <f t="shared" si="34"/>
        <v>0</v>
      </c>
      <c r="CH137" s="32">
        <f t="shared" si="34"/>
        <v>0</v>
      </c>
      <c r="CI137" s="32">
        <f t="shared" si="34"/>
        <v>0</v>
      </c>
      <c r="CJ137" s="32">
        <f t="shared" si="34"/>
        <v>0</v>
      </c>
      <c r="CK137" s="32"/>
      <c r="CL137" s="32">
        <f t="shared" si="35"/>
        <v>0</v>
      </c>
    </row>
    <row r="138" spans="1:90" ht="14.25" customHeight="1" x14ac:dyDescent="0.2">
      <c r="A138" s="2610"/>
      <c r="B138" s="33" t="s">
        <v>36</v>
      </c>
      <c r="C138" s="34">
        <f t="shared" si="27"/>
        <v>0</v>
      </c>
      <c r="D138" s="35">
        <f t="shared" si="28"/>
        <v>0</v>
      </c>
      <c r="E138" s="36">
        <f t="shared" si="29"/>
        <v>0</v>
      </c>
      <c r="F138" s="37"/>
      <c r="G138" s="38"/>
      <c r="H138" s="37"/>
      <c r="I138" s="38"/>
      <c r="J138" s="37"/>
      <c r="K138" s="39"/>
      <c r="L138" s="37"/>
      <c r="M138" s="39"/>
      <c r="N138" s="37"/>
      <c r="O138" s="39"/>
      <c r="P138" s="37"/>
      <c r="Q138" s="39"/>
      <c r="R138" s="37"/>
      <c r="S138" s="39"/>
      <c r="T138" s="37"/>
      <c r="U138" s="39"/>
      <c r="V138" s="37"/>
      <c r="W138" s="39"/>
      <c r="X138" s="37"/>
      <c r="Y138" s="39"/>
      <c r="Z138" s="37"/>
      <c r="AA138" s="39"/>
      <c r="AB138" s="37"/>
      <c r="AC138" s="39"/>
      <c r="AD138" s="37"/>
      <c r="AE138" s="39"/>
      <c r="AF138" s="37"/>
      <c r="AG138" s="39"/>
      <c r="AH138" s="37"/>
      <c r="AI138" s="39"/>
      <c r="AJ138" s="37"/>
      <c r="AK138" s="39"/>
      <c r="AL138" s="40"/>
      <c r="AM138" s="41"/>
      <c r="AN138" s="38"/>
      <c r="AO138" s="38"/>
      <c r="AP138" s="38"/>
      <c r="AQ138" s="38"/>
      <c r="AR138" s="38"/>
      <c r="AS138" s="38"/>
      <c r="AT138" s="182" t="str">
        <f t="shared" si="36"/>
        <v/>
      </c>
      <c r="CA138" s="30" t="str">
        <f t="shared" si="30"/>
        <v/>
      </c>
      <c r="CB138" s="31" t="str">
        <f t="shared" si="31"/>
        <v/>
      </c>
      <c r="CC138" s="31" t="str">
        <f t="shared" si="32"/>
        <v/>
      </c>
      <c r="CD138" s="31" t="str">
        <f t="shared" si="33"/>
        <v/>
      </c>
      <c r="CE138" s="31"/>
      <c r="CF138" s="30" t="str">
        <f t="shared" si="37"/>
        <v/>
      </c>
      <c r="CG138" s="32">
        <f t="shared" si="34"/>
        <v>0</v>
      </c>
      <c r="CH138" s="32">
        <f t="shared" si="34"/>
        <v>0</v>
      </c>
      <c r="CI138" s="32">
        <f t="shared" si="34"/>
        <v>0</v>
      </c>
      <c r="CJ138" s="32">
        <f t="shared" si="34"/>
        <v>0</v>
      </c>
      <c r="CK138" s="32"/>
      <c r="CL138" s="32">
        <f t="shared" si="35"/>
        <v>0</v>
      </c>
    </row>
    <row r="139" spans="1:90" ht="14.25" customHeight="1" x14ac:dyDescent="0.2">
      <c r="A139" s="2610"/>
      <c r="B139" s="33" t="s">
        <v>37</v>
      </c>
      <c r="C139" s="34">
        <f t="shared" si="27"/>
        <v>0</v>
      </c>
      <c r="D139" s="35">
        <f t="shared" si="28"/>
        <v>0</v>
      </c>
      <c r="E139" s="36">
        <f t="shared" si="29"/>
        <v>0</v>
      </c>
      <c r="F139" s="37"/>
      <c r="G139" s="38"/>
      <c r="H139" s="37"/>
      <c r="I139" s="38"/>
      <c r="J139" s="37"/>
      <c r="K139" s="39"/>
      <c r="L139" s="37"/>
      <c r="M139" s="39"/>
      <c r="N139" s="37"/>
      <c r="O139" s="39"/>
      <c r="P139" s="37"/>
      <c r="Q139" s="39"/>
      <c r="R139" s="37"/>
      <c r="S139" s="39"/>
      <c r="T139" s="37"/>
      <c r="U139" s="39"/>
      <c r="V139" s="37"/>
      <c r="W139" s="39"/>
      <c r="X139" s="37"/>
      <c r="Y139" s="39"/>
      <c r="Z139" s="37"/>
      <c r="AA139" s="39"/>
      <c r="AB139" s="37"/>
      <c r="AC139" s="39"/>
      <c r="AD139" s="37"/>
      <c r="AE139" s="39"/>
      <c r="AF139" s="37"/>
      <c r="AG139" s="39"/>
      <c r="AH139" s="37"/>
      <c r="AI139" s="39"/>
      <c r="AJ139" s="37"/>
      <c r="AK139" s="39"/>
      <c r="AL139" s="40"/>
      <c r="AM139" s="41"/>
      <c r="AN139" s="38"/>
      <c r="AO139" s="38"/>
      <c r="AP139" s="38"/>
      <c r="AQ139" s="38"/>
      <c r="AR139" s="38"/>
      <c r="AS139" s="38"/>
      <c r="AT139" s="182" t="str">
        <f t="shared" si="36"/>
        <v/>
      </c>
      <c r="CA139" s="30" t="str">
        <f t="shared" si="30"/>
        <v/>
      </c>
      <c r="CB139" s="31" t="str">
        <f t="shared" si="31"/>
        <v/>
      </c>
      <c r="CC139" s="31" t="str">
        <f t="shared" si="32"/>
        <v/>
      </c>
      <c r="CD139" s="31" t="str">
        <f t="shared" si="33"/>
        <v/>
      </c>
      <c r="CE139" s="31"/>
      <c r="CF139" s="30" t="str">
        <f t="shared" si="37"/>
        <v/>
      </c>
      <c r="CG139" s="32">
        <f t="shared" si="34"/>
        <v>0</v>
      </c>
      <c r="CH139" s="32">
        <f t="shared" si="34"/>
        <v>0</v>
      </c>
      <c r="CI139" s="32">
        <f t="shared" si="34"/>
        <v>0</v>
      </c>
      <c r="CJ139" s="32">
        <f t="shared" si="34"/>
        <v>0</v>
      </c>
      <c r="CK139" s="32"/>
      <c r="CL139" s="32">
        <f t="shared" si="35"/>
        <v>0</v>
      </c>
    </row>
    <row r="140" spans="1:90" ht="14.25" customHeight="1" x14ac:dyDescent="0.2">
      <c r="A140" s="2610"/>
      <c r="B140" s="33" t="s">
        <v>38</v>
      </c>
      <c r="C140" s="34">
        <f t="shared" si="27"/>
        <v>0</v>
      </c>
      <c r="D140" s="35">
        <f t="shared" si="28"/>
        <v>0</v>
      </c>
      <c r="E140" s="36">
        <f t="shared" si="29"/>
        <v>0</v>
      </c>
      <c r="F140" s="37"/>
      <c r="G140" s="38"/>
      <c r="H140" s="37"/>
      <c r="I140" s="38"/>
      <c r="J140" s="37"/>
      <c r="K140" s="39"/>
      <c r="L140" s="37"/>
      <c r="M140" s="39"/>
      <c r="N140" s="37"/>
      <c r="O140" s="39"/>
      <c r="P140" s="37"/>
      <c r="Q140" s="39"/>
      <c r="R140" s="37"/>
      <c r="S140" s="39"/>
      <c r="T140" s="37"/>
      <c r="U140" s="39"/>
      <c r="V140" s="37"/>
      <c r="W140" s="39"/>
      <c r="X140" s="37"/>
      <c r="Y140" s="39"/>
      <c r="Z140" s="37"/>
      <c r="AA140" s="39"/>
      <c r="AB140" s="37"/>
      <c r="AC140" s="39"/>
      <c r="AD140" s="37"/>
      <c r="AE140" s="39"/>
      <c r="AF140" s="37"/>
      <c r="AG140" s="39"/>
      <c r="AH140" s="37"/>
      <c r="AI140" s="39"/>
      <c r="AJ140" s="37"/>
      <c r="AK140" s="39"/>
      <c r="AL140" s="40"/>
      <c r="AM140" s="41"/>
      <c r="AN140" s="38"/>
      <c r="AO140" s="38"/>
      <c r="AP140" s="38"/>
      <c r="AQ140" s="38"/>
      <c r="AR140" s="38"/>
      <c r="AS140" s="38"/>
      <c r="AT140" s="182" t="str">
        <f t="shared" si="36"/>
        <v/>
      </c>
      <c r="CA140" s="30" t="str">
        <f t="shared" si="30"/>
        <v/>
      </c>
      <c r="CB140" s="31" t="str">
        <f t="shared" si="31"/>
        <v/>
      </c>
      <c r="CC140" s="31" t="str">
        <f t="shared" si="32"/>
        <v/>
      </c>
      <c r="CD140" s="31" t="str">
        <f t="shared" si="33"/>
        <v/>
      </c>
      <c r="CE140" s="31"/>
      <c r="CF140" s="30" t="str">
        <f t="shared" si="37"/>
        <v/>
      </c>
      <c r="CG140" s="32">
        <f t="shared" si="34"/>
        <v>0</v>
      </c>
      <c r="CH140" s="32">
        <f t="shared" si="34"/>
        <v>0</v>
      </c>
      <c r="CI140" s="32">
        <f t="shared" si="34"/>
        <v>0</v>
      </c>
      <c r="CJ140" s="32">
        <f t="shared" si="34"/>
        <v>0</v>
      </c>
      <c r="CK140" s="32"/>
      <c r="CL140" s="32">
        <f t="shared" si="35"/>
        <v>0</v>
      </c>
    </row>
    <row r="141" spans="1:90" ht="14.25" customHeight="1" x14ac:dyDescent="0.2">
      <c r="A141" s="2610"/>
      <c r="B141" s="33" t="s">
        <v>39</v>
      </c>
      <c r="C141" s="42">
        <f t="shared" si="27"/>
        <v>0</v>
      </c>
      <c r="D141" s="43">
        <f t="shared" si="28"/>
        <v>0</v>
      </c>
      <c r="E141" s="44">
        <f t="shared" si="29"/>
        <v>0</v>
      </c>
      <c r="F141" s="45"/>
      <c r="G141" s="46"/>
      <c r="H141" s="45"/>
      <c r="I141" s="46"/>
      <c r="J141" s="45"/>
      <c r="K141" s="47"/>
      <c r="L141" s="45"/>
      <c r="M141" s="47"/>
      <c r="N141" s="45"/>
      <c r="O141" s="47"/>
      <c r="P141" s="45"/>
      <c r="Q141" s="47"/>
      <c r="R141" s="45"/>
      <c r="S141" s="47"/>
      <c r="T141" s="45"/>
      <c r="U141" s="47"/>
      <c r="V141" s="45"/>
      <c r="W141" s="47"/>
      <c r="X141" s="45"/>
      <c r="Y141" s="47"/>
      <c r="Z141" s="45"/>
      <c r="AA141" s="47"/>
      <c r="AB141" s="45"/>
      <c r="AC141" s="47"/>
      <c r="AD141" s="45"/>
      <c r="AE141" s="47"/>
      <c r="AF141" s="45"/>
      <c r="AG141" s="47"/>
      <c r="AH141" s="45"/>
      <c r="AI141" s="47"/>
      <c r="AJ141" s="45"/>
      <c r="AK141" s="47"/>
      <c r="AL141" s="48"/>
      <c r="AM141" s="49"/>
      <c r="AN141" s="46"/>
      <c r="AO141" s="46"/>
      <c r="AP141" s="46"/>
      <c r="AQ141" s="46"/>
      <c r="AR141" s="46"/>
      <c r="AS141" s="46"/>
      <c r="AT141" s="182" t="str">
        <f t="shared" si="36"/>
        <v/>
      </c>
      <c r="CA141" s="30" t="str">
        <f t="shared" si="30"/>
        <v/>
      </c>
      <c r="CB141" s="31" t="str">
        <f t="shared" si="31"/>
        <v/>
      </c>
      <c r="CC141" s="31" t="str">
        <f t="shared" si="32"/>
        <v/>
      </c>
      <c r="CD141" s="31" t="str">
        <f t="shared" si="33"/>
        <v/>
      </c>
      <c r="CE141" s="31"/>
      <c r="CF141" s="30" t="str">
        <f t="shared" si="37"/>
        <v/>
      </c>
      <c r="CG141" s="32">
        <f t="shared" si="34"/>
        <v>0</v>
      </c>
      <c r="CH141" s="32">
        <f t="shared" si="34"/>
        <v>0</v>
      </c>
      <c r="CI141" s="32">
        <f t="shared" si="34"/>
        <v>0</v>
      </c>
      <c r="CJ141" s="32">
        <f t="shared" si="34"/>
        <v>0</v>
      </c>
      <c r="CK141" s="32"/>
      <c r="CL141" s="32">
        <f t="shared" si="35"/>
        <v>0</v>
      </c>
    </row>
    <row r="142" spans="1:90" ht="21" customHeight="1" x14ac:dyDescent="0.2">
      <c r="A142" s="2610"/>
      <c r="B142" s="33" t="s">
        <v>40</v>
      </c>
      <c r="C142" s="42">
        <f t="shared" si="27"/>
        <v>0</v>
      </c>
      <c r="D142" s="43">
        <f t="shared" si="28"/>
        <v>0</v>
      </c>
      <c r="E142" s="44">
        <f t="shared" si="29"/>
        <v>0</v>
      </c>
      <c r="F142" s="45"/>
      <c r="G142" s="46"/>
      <c r="H142" s="45"/>
      <c r="I142" s="46"/>
      <c r="J142" s="45"/>
      <c r="K142" s="47"/>
      <c r="L142" s="45"/>
      <c r="M142" s="47"/>
      <c r="N142" s="45"/>
      <c r="O142" s="47"/>
      <c r="P142" s="45"/>
      <c r="Q142" s="47"/>
      <c r="R142" s="45"/>
      <c r="S142" s="47"/>
      <c r="T142" s="45"/>
      <c r="U142" s="47"/>
      <c r="V142" s="45"/>
      <c r="W142" s="47"/>
      <c r="X142" s="45"/>
      <c r="Y142" s="47"/>
      <c r="Z142" s="45"/>
      <c r="AA142" s="47"/>
      <c r="AB142" s="45"/>
      <c r="AC142" s="47"/>
      <c r="AD142" s="45"/>
      <c r="AE142" s="47"/>
      <c r="AF142" s="45"/>
      <c r="AG142" s="47"/>
      <c r="AH142" s="45"/>
      <c r="AI142" s="47"/>
      <c r="AJ142" s="45"/>
      <c r="AK142" s="47"/>
      <c r="AL142" s="48"/>
      <c r="AM142" s="49"/>
      <c r="AN142" s="46"/>
      <c r="AO142" s="46"/>
      <c r="AP142" s="46"/>
      <c r="AQ142" s="46"/>
      <c r="AR142" s="46"/>
      <c r="AS142" s="46"/>
      <c r="AT142" s="182" t="str">
        <f t="shared" si="36"/>
        <v/>
      </c>
      <c r="CA142" s="30" t="str">
        <f t="shared" si="30"/>
        <v/>
      </c>
      <c r="CB142" s="31" t="str">
        <f t="shared" si="31"/>
        <v/>
      </c>
      <c r="CC142" s="31" t="str">
        <f t="shared" si="32"/>
        <v/>
      </c>
      <c r="CD142" s="31" t="str">
        <f t="shared" si="33"/>
        <v/>
      </c>
      <c r="CE142" s="31"/>
      <c r="CF142" s="30" t="str">
        <f t="shared" si="37"/>
        <v/>
      </c>
      <c r="CG142" s="32">
        <f t="shared" si="34"/>
        <v>0</v>
      </c>
      <c r="CH142" s="32">
        <f t="shared" si="34"/>
        <v>0</v>
      </c>
      <c r="CI142" s="32">
        <f t="shared" si="34"/>
        <v>0</v>
      </c>
      <c r="CJ142" s="32">
        <f t="shared" si="34"/>
        <v>0</v>
      </c>
      <c r="CK142" s="32"/>
      <c r="CL142" s="32">
        <f t="shared" si="35"/>
        <v>0</v>
      </c>
    </row>
    <row r="143" spans="1:90" ht="14.25" customHeight="1" x14ac:dyDescent="0.2">
      <c r="A143" s="2610"/>
      <c r="B143" s="33" t="s">
        <v>41</v>
      </c>
      <c r="C143" s="42">
        <f t="shared" si="27"/>
        <v>0</v>
      </c>
      <c r="D143" s="43">
        <f t="shared" si="28"/>
        <v>0</v>
      </c>
      <c r="E143" s="44">
        <f t="shared" si="29"/>
        <v>0</v>
      </c>
      <c r="F143" s="45"/>
      <c r="G143" s="46"/>
      <c r="H143" s="45"/>
      <c r="I143" s="46"/>
      <c r="J143" s="45"/>
      <c r="K143" s="47"/>
      <c r="L143" s="45"/>
      <c r="M143" s="47"/>
      <c r="N143" s="45"/>
      <c r="O143" s="47"/>
      <c r="P143" s="45"/>
      <c r="Q143" s="47"/>
      <c r="R143" s="45"/>
      <c r="S143" s="47"/>
      <c r="T143" s="45"/>
      <c r="U143" s="47"/>
      <c r="V143" s="45"/>
      <c r="W143" s="47"/>
      <c r="X143" s="45"/>
      <c r="Y143" s="47"/>
      <c r="Z143" s="45"/>
      <c r="AA143" s="47"/>
      <c r="AB143" s="45"/>
      <c r="AC143" s="47"/>
      <c r="AD143" s="45"/>
      <c r="AE143" s="47"/>
      <c r="AF143" s="45"/>
      <c r="AG143" s="47"/>
      <c r="AH143" s="45"/>
      <c r="AI143" s="47"/>
      <c r="AJ143" s="45"/>
      <c r="AK143" s="47"/>
      <c r="AL143" s="48"/>
      <c r="AM143" s="49"/>
      <c r="AN143" s="46"/>
      <c r="AO143" s="46"/>
      <c r="AP143" s="46"/>
      <c r="AQ143" s="46"/>
      <c r="AR143" s="46"/>
      <c r="AS143" s="46"/>
      <c r="AT143" s="182" t="str">
        <f t="shared" si="36"/>
        <v/>
      </c>
      <c r="CA143" s="30" t="str">
        <f t="shared" si="30"/>
        <v/>
      </c>
      <c r="CB143" s="31" t="str">
        <f t="shared" si="31"/>
        <v/>
      </c>
      <c r="CC143" s="31" t="str">
        <f t="shared" si="32"/>
        <v/>
      </c>
      <c r="CD143" s="31" t="str">
        <f t="shared" si="33"/>
        <v/>
      </c>
      <c r="CE143" s="31"/>
      <c r="CF143" s="30" t="str">
        <f t="shared" si="37"/>
        <v/>
      </c>
      <c r="CG143" s="32">
        <f t="shared" si="34"/>
        <v>0</v>
      </c>
      <c r="CH143" s="32">
        <f t="shared" si="34"/>
        <v>0</v>
      </c>
      <c r="CI143" s="32">
        <f t="shared" si="34"/>
        <v>0</v>
      </c>
      <c r="CJ143" s="32">
        <f t="shared" si="34"/>
        <v>0</v>
      </c>
      <c r="CK143" s="32"/>
      <c r="CL143" s="32">
        <f t="shared" si="35"/>
        <v>0</v>
      </c>
    </row>
    <row r="144" spans="1:90" ht="24.75" customHeight="1" x14ac:dyDescent="0.2">
      <c r="A144" s="2610"/>
      <c r="B144" s="362" t="s">
        <v>42</v>
      </c>
      <c r="C144" s="42">
        <f t="shared" si="27"/>
        <v>0</v>
      </c>
      <c r="D144" s="50">
        <f t="shared" si="28"/>
        <v>0</v>
      </c>
      <c r="E144" s="44">
        <f t="shared" si="29"/>
        <v>0</v>
      </c>
      <c r="F144" s="45"/>
      <c r="G144" s="46"/>
      <c r="H144" s="45"/>
      <c r="I144" s="46"/>
      <c r="J144" s="45"/>
      <c r="K144" s="47"/>
      <c r="L144" s="45"/>
      <c r="M144" s="47"/>
      <c r="N144" s="45"/>
      <c r="O144" s="47"/>
      <c r="P144" s="45"/>
      <c r="Q144" s="47"/>
      <c r="R144" s="45"/>
      <c r="S144" s="47"/>
      <c r="T144" s="45"/>
      <c r="U144" s="47"/>
      <c r="V144" s="45"/>
      <c r="W144" s="47"/>
      <c r="X144" s="45"/>
      <c r="Y144" s="47"/>
      <c r="Z144" s="45"/>
      <c r="AA144" s="47"/>
      <c r="AB144" s="45"/>
      <c r="AC144" s="47"/>
      <c r="AD144" s="45"/>
      <c r="AE144" s="47"/>
      <c r="AF144" s="45"/>
      <c r="AG144" s="47"/>
      <c r="AH144" s="45"/>
      <c r="AI144" s="47"/>
      <c r="AJ144" s="45"/>
      <c r="AK144" s="47"/>
      <c r="AL144" s="48"/>
      <c r="AM144" s="49"/>
      <c r="AN144" s="46"/>
      <c r="AO144" s="46"/>
      <c r="AP144" s="46"/>
      <c r="AQ144" s="46"/>
      <c r="AR144" s="46"/>
      <c r="AS144" s="46"/>
      <c r="AT144" s="182" t="str">
        <f t="shared" si="36"/>
        <v/>
      </c>
      <c r="CA144" s="30" t="str">
        <f t="shared" si="30"/>
        <v/>
      </c>
      <c r="CB144" s="31" t="str">
        <f t="shared" si="31"/>
        <v/>
      </c>
      <c r="CC144" s="31" t="str">
        <f t="shared" si="32"/>
        <v/>
      </c>
      <c r="CD144" s="31" t="str">
        <f t="shared" si="33"/>
        <v/>
      </c>
      <c r="CE144" s="31"/>
      <c r="CF144" s="30" t="str">
        <f t="shared" si="37"/>
        <v/>
      </c>
      <c r="CG144" s="32">
        <f t="shared" si="34"/>
        <v>0</v>
      </c>
      <c r="CH144" s="32">
        <f t="shared" si="34"/>
        <v>0</v>
      </c>
      <c r="CI144" s="32">
        <f t="shared" si="34"/>
        <v>0</v>
      </c>
      <c r="CJ144" s="32">
        <f t="shared" si="34"/>
        <v>0</v>
      </c>
      <c r="CK144" s="32"/>
      <c r="CL144" s="32">
        <f t="shared" si="35"/>
        <v>0</v>
      </c>
    </row>
    <row r="145" spans="1:90" ht="14.25" customHeight="1" x14ac:dyDescent="0.2">
      <c r="A145" s="2611"/>
      <c r="B145" s="2568" t="s">
        <v>43</v>
      </c>
      <c r="C145" s="2569">
        <f t="shared" si="27"/>
        <v>0</v>
      </c>
      <c r="D145" s="2570">
        <f t="shared" si="28"/>
        <v>0</v>
      </c>
      <c r="E145" s="2454">
        <f t="shared" si="29"/>
        <v>0</v>
      </c>
      <c r="F145" s="2571">
        <f>SUM(F135:F144)</f>
        <v>0</v>
      </c>
      <c r="G145" s="2572">
        <f t="shared" ref="G145:AS145" si="38">SUM(G135:G144)</f>
        <v>0</v>
      </c>
      <c r="H145" s="2571">
        <f t="shared" si="38"/>
        <v>0</v>
      </c>
      <c r="I145" s="2572">
        <f t="shared" si="38"/>
        <v>0</v>
      </c>
      <c r="J145" s="2571">
        <f t="shared" si="38"/>
        <v>0</v>
      </c>
      <c r="K145" s="2573">
        <f t="shared" si="38"/>
        <v>0</v>
      </c>
      <c r="L145" s="2571">
        <f t="shared" si="38"/>
        <v>0</v>
      </c>
      <c r="M145" s="2573">
        <f t="shared" si="38"/>
        <v>0</v>
      </c>
      <c r="N145" s="2571">
        <f t="shared" si="38"/>
        <v>0</v>
      </c>
      <c r="O145" s="2573">
        <f t="shared" si="38"/>
        <v>0</v>
      </c>
      <c r="P145" s="2571">
        <f t="shared" si="38"/>
        <v>0</v>
      </c>
      <c r="Q145" s="2573">
        <f t="shared" si="38"/>
        <v>0</v>
      </c>
      <c r="R145" s="2571">
        <f t="shared" si="38"/>
        <v>0</v>
      </c>
      <c r="S145" s="2573">
        <f t="shared" si="38"/>
        <v>0</v>
      </c>
      <c r="T145" s="2571">
        <f t="shared" si="38"/>
        <v>0</v>
      </c>
      <c r="U145" s="2573">
        <f t="shared" si="38"/>
        <v>0</v>
      </c>
      <c r="V145" s="2571">
        <f t="shared" si="38"/>
        <v>0</v>
      </c>
      <c r="W145" s="2573">
        <f t="shared" si="38"/>
        <v>0</v>
      </c>
      <c r="X145" s="2571">
        <f t="shared" si="38"/>
        <v>0</v>
      </c>
      <c r="Y145" s="2573">
        <f t="shared" si="38"/>
        <v>0</v>
      </c>
      <c r="Z145" s="2571">
        <f t="shared" si="38"/>
        <v>0</v>
      </c>
      <c r="AA145" s="2573">
        <f t="shared" si="38"/>
        <v>0</v>
      </c>
      <c r="AB145" s="2571">
        <f t="shared" si="38"/>
        <v>0</v>
      </c>
      <c r="AC145" s="2573">
        <f t="shared" si="38"/>
        <v>0</v>
      </c>
      <c r="AD145" s="2571">
        <f t="shared" si="38"/>
        <v>0</v>
      </c>
      <c r="AE145" s="2573">
        <f t="shared" si="38"/>
        <v>0</v>
      </c>
      <c r="AF145" s="2571">
        <f t="shared" si="38"/>
        <v>0</v>
      </c>
      <c r="AG145" s="2573">
        <f t="shared" si="38"/>
        <v>0</v>
      </c>
      <c r="AH145" s="2571">
        <f t="shared" si="38"/>
        <v>0</v>
      </c>
      <c r="AI145" s="2573">
        <f t="shared" si="38"/>
        <v>0</v>
      </c>
      <c r="AJ145" s="2571">
        <f t="shared" si="38"/>
        <v>0</v>
      </c>
      <c r="AK145" s="2573">
        <f t="shared" si="38"/>
        <v>0</v>
      </c>
      <c r="AL145" s="2574">
        <f t="shared" si="38"/>
        <v>0</v>
      </c>
      <c r="AM145" s="2575">
        <f t="shared" si="38"/>
        <v>0</v>
      </c>
      <c r="AN145" s="2572">
        <f t="shared" si="38"/>
        <v>0</v>
      </c>
      <c r="AO145" s="2572">
        <f t="shared" si="38"/>
        <v>0</v>
      </c>
      <c r="AP145" s="2572">
        <f t="shared" si="38"/>
        <v>0</v>
      </c>
      <c r="AQ145" s="2572">
        <f t="shared" si="38"/>
        <v>0</v>
      </c>
      <c r="AR145" s="2572">
        <f t="shared" si="38"/>
        <v>0</v>
      </c>
      <c r="AS145" s="2572">
        <f t="shared" si="38"/>
        <v>0</v>
      </c>
      <c r="AT145" s="182"/>
      <c r="CA145" s="30" t="str">
        <f t="shared" si="30"/>
        <v/>
      </c>
      <c r="CB145" s="31" t="str">
        <f t="shared" si="31"/>
        <v/>
      </c>
      <c r="CC145" s="31" t="str">
        <f t="shared" si="32"/>
        <v/>
      </c>
      <c r="CD145" s="31" t="str">
        <f t="shared" si="33"/>
        <v/>
      </c>
      <c r="CE145" s="31"/>
      <c r="CF145" s="30" t="str">
        <f t="shared" si="37"/>
        <v/>
      </c>
      <c r="CG145" s="32">
        <f t="shared" si="34"/>
        <v>0</v>
      </c>
      <c r="CH145" s="32">
        <f t="shared" si="34"/>
        <v>0</v>
      </c>
      <c r="CI145" s="32">
        <f t="shared" si="34"/>
        <v>0</v>
      </c>
      <c r="CJ145" s="32">
        <f t="shared" si="34"/>
        <v>0</v>
      </c>
      <c r="CK145" s="32"/>
      <c r="CL145" s="32">
        <f t="shared" si="35"/>
        <v>0</v>
      </c>
    </row>
    <row r="146" spans="1:90" x14ac:dyDescent="0.2">
      <c r="A146" s="3023" t="s">
        <v>44</v>
      </c>
      <c r="B146" s="3093"/>
      <c r="C146" s="2363">
        <f t="shared" si="27"/>
        <v>0</v>
      </c>
      <c r="D146" s="2364">
        <f t="shared" si="28"/>
        <v>0</v>
      </c>
      <c r="E146" s="2536">
        <f t="shared" si="29"/>
        <v>0</v>
      </c>
      <c r="F146" s="2366"/>
      <c r="G146" s="2521"/>
      <c r="H146" s="2366"/>
      <c r="I146" s="2521"/>
      <c r="J146" s="2366"/>
      <c r="K146" s="2368"/>
      <c r="L146" s="2366"/>
      <c r="M146" s="2368"/>
      <c r="N146" s="2366"/>
      <c r="O146" s="2368"/>
      <c r="P146" s="2366"/>
      <c r="Q146" s="2368"/>
      <c r="R146" s="2366"/>
      <c r="S146" s="2368"/>
      <c r="T146" s="2366"/>
      <c r="U146" s="2368"/>
      <c r="V146" s="2366"/>
      <c r="W146" s="2368"/>
      <c r="X146" s="2366"/>
      <c r="Y146" s="2368"/>
      <c r="Z146" s="2366"/>
      <c r="AA146" s="2368"/>
      <c r="AB146" s="2366"/>
      <c r="AC146" s="2368"/>
      <c r="AD146" s="2366"/>
      <c r="AE146" s="2368"/>
      <c r="AF146" s="2366"/>
      <c r="AG146" s="2368"/>
      <c r="AH146" s="2366"/>
      <c r="AI146" s="2368"/>
      <c r="AJ146" s="2366"/>
      <c r="AK146" s="2368"/>
      <c r="AL146" s="2369"/>
      <c r="AM146" s="2370"/>
      <c r="AN146" s="2521"/>
      <c r="AO146" s="2521"/>
      <c r="AP146" s="2521"/>
      <c r="AQ146" s="2521"/>
      <c r="AR146" s="2521"/>
      <c r="AS146" s="2521"/>
      <c r="AT146" s="182" t="str">
        <f t="shared" si="36"/>
        <v/>
      </c>
      <c r="CA146" s="30" t="str">
        <f t="shared" si="30"/>
        <v/>
      </c>
      <c r="CB146" s="31" t="str">
        <f t="shared" si="31"/>
        <v/>
      </c>
      <c r="CC146" s="31" t="str">
        <f t="shared" si="32"/>
        <v/>
      </c>
      <c r="CD146" s="31" t="str">
        <f t="shared" si="33"/>
        <v/>
      </c>
      <c r="CE146" s="31"/>
      <c r="CF146" s="30" t="str">
        <f t="shared" si="37"/>
        <v/>
      </c>
      <c r="CG146" s="32">
        <f t="shared" si="34"/>
        <v>0</v>
      </c>
      <c r="CH146" s="32">
        <f t="shared" si="34"/>
        <v>0</v>
      </c>
      <c r="CI146" s="32">
        <f t="shared" si="34"/>
        <v>0</v>
      </c>
      <c r="CJ146" s="32">
        <f t="shared" si="34"/>
        <v>0</v>
      </c>
      <c r="CK146" s="32"/>
      <c r="CL146" s="32">
        <f t="shared" si="35"/>
        <v>0</v>
      </c>
    </row>
    <row r="147" spans="1:90" x14ac:dyDescent="0.2">
      <c r="A147" s="2784" t="s">
        <v>152</v>
      </c>
      <c r="B147" s="2785"/>
      <c r="C147" s="74">
        <f t="shared" si="27"/>
        <v>0</v>
      </c>
      <c r="D147" s="464">
        <f t="shared" si="28"/>
        <v>0</v>
      </c>
      <c r="E147" s="185">
        <f t="shared" si="29"/>
        <v>0</v>
      </c>
      <c r="F147" s="186"/>
      <c r="G147" s="78"/>
      <c r="H147" s="186"/>
      <c r="I147" s="78"/>
      <c r="J147" s="186"/>
      <c r="K147" s="2576"/>
      <c r="L147" s="186"/>
      <c r="M147" s="2576"/>
      <c r="N147" s="186"/>
      <c r="O147" s="2576"/>
      <c r="P147" s="186"/>
      <c r="Q147" s="2576"/>
      <c r="R147" s="186"/>
      <c r="S147" s="2576"/>
      <c r="T147" s="186"/>
      <c r="U147" s="2576"/>
      <c r="V147" s="186"/>
      <c r="W147" s="2576"/>
      <c r="X147" s="186"/>
      <c r="Y147" s="2576"/>
      <c r="Z147" s="186"/>
      <c r="AA147" s="2576"/>
      <c r="AB147" s="186"/>
      <c r="AC147" s="2576"/>
      <c r="AD147" s="186"/>
      <c r="AE147" s="2576"/>
      <c r="AF147" s="186"/>
      <c r="AG147" s="2576"/>
      <c r="AH147" s="186"/>
      <c r="AI147" s="2576"/>
      <c r="AJ147" s="186"/>
      <c r="AK147" s="2576"/>
      <c r="AL147" s="81"/>
      <c r="AM147" s="728"/>
      <c r="AN147" s="78"/>
      <c r="AO147" s="78"/>
      <c r="AP147" s="78"/>
      <c r="AQ147" s="78"/>
      <c r="AR147" s="78"/>
      <c r="AS147" s="78"/>
      <c r="AT147" s="182" t="str">
        <f t="shared" si="36"/>
        <v/>
      </c>
      <c r="CA147" s="30" t="str">
        <f t="shared" si="30"/>
        <v/>
      </c>
      <c r="CB147" s="31" t="str">
        <f t="shared" si="31"/>
        <v/>
      </c>
      <c r="CC147" s="31" t="str">
        <f t="shared" si="32"/>
        <v/>
      </c>
      <c r="CD147" s="31" t="str">
        <f t="shared" si="33"/>
        <v/>
      </c>
      <c r="CE147" s="31"/>
      <c r="CF147" s="30" t="str">
        <f t="shared" si="37"/>
        <v/>
      </c>
      <c r="CG147" s="32">
        <f t="shared" si="34"/>
        <v>0</v>
      </c>
      <c r="CH147" s="32">
        <f t="shared" si="34"/>
        <v>0</v>
      </c>
      <c r="CI147" s="32">
        <f t="shared" si="34"/>
        <v>0</v>
      </c>
      <c r="CJ147" s="32">
        <f t="shared" si="34"/>
        <v>0</v>
      </c>
      <c r="CK147" s="32"/>
      <c r="CL147" s="32">
        <f t="shared" si="35"/>
        <v>0</v>
      </c>
    </row>
    <row r="148" spans="1:90" ht="24" customHeight="1" x14ac:dyDescent="0.25">
      <c r="A148" s="84" t="s">
        <v>153</v>
      </c>
      <c r="B148" s="323"/>
      <c r="C148" s="323"/>
      <c r="D148" s="323"/>
      <c r="E148" s="5"/>
    </row>
    <row r="149" spans="1:90" x14ac:dyDescent="0.2">
      <c r="A149" s="2592" t="s">
        <v>3</v>
      </c>
      <c r="B149" s="2592" t="s">
        <v>4</v>
      </c>
      <c r="C149" s="2595" t="s">
        <v>5</v>
      </c>
      <c r="D149" s="2596"/>
      <c r="E149" s="2597"/>
      <c r="F149" s="3088" t="s">
        <v>6</v>
      </c>
      <c r="G149" s="2602"/>
      <c r="H149" s="2602"/>
      <c r="I149" s="2602"/>
      <c r="J149" s="2602"/>
      <c r="K149" s="2602"/>
      <c r="L149" s="2602"/>
      <c r="M149" s="2602"/>
      <c r="N149" s="2602"/>
      <c r="O149" s="2602"/>
      <c r="P149" s="2602"/>
      <c r="Q149" s="2602"/>
      <c r="R149" s="2602"/>
      <c r="S149" s="2602"/>
      <c r="T149" s="2602"/>
      <c r="U149" s="2602"/>
      <c r="V149" s="2602"/>
      <c r="W149" s="2602"/>
      <c r="X149" s="2602"/>
      <c r="Y149" s="2602"/>
      <c r="Z149" s="2602"/>
      <c r="AA149" s="2602"/>
      <c r="AB149" s="2602"/>
      <c r="AC149" s="2602"/>
      <c r="AD149" s="2602"/>
      <c r="AE149" s="2602"/>
      <c r="AF149" s="2602"/>
      <c r="AG149" s="2602"/>
      <c r="AH149" s="2602"/>
      <c r="AI149" s="2602"/>
      <c r="AJ149" s="2602"/>
      <c r="AK149" s="2602"/>
      <c r="AL149" s="2602"/>
      <c r="AM149" s="3089"/>
      <c r="AN149" s="2597" t="s">
        <v>7</v>
      </c>
      <c r="AO149" s="2597" t="s">
        <v>8</v>
      </c>
      <c r="AP149" s="2609" t="s">
        <v>9</v>
      </c>
      <c r="AQ149" s="2597" t="s">
        <v>10</v>
      </c>
    </row>
    <row r="150" spans="1:90" ht="18" customHeight="1" x14ac:dyDescent="0.2">
      <c r="A150" s="2593"/>
      <c r="B150" s="2593"/>
      <c r="C150" s="2598"/>
      <c r="D150" s="2599"/>
      <c r="E150" s="2600"/>
      <c r="F150" s="3088" t="s">
        <v>12</v>
      </c>
      <c r="G150" s="3060"/>
      <c r="H150" s="3088" t="s">
        <v>13</v>
      </c>
      <c r="I150" s="3060"/>
      <c r="J150" s="3088" t="s">
        <v>14</v>
      </c>
      <c r="K150" s="3060"/>
      <c r="L150" s="3088" t="s">
        <v>15</v>
      </c>
      <c r="M150" s="3060"/>
      <c r="N150" s="3088" t="s">
        <v>16</v>
      </c>
      <c r="O150" s="3060"/>
      <c r="P150" s="3090" t="s">
        <v>17</v>
      </c>
      <c r="Q150" s="3074"/>
      <c r="R150" s="3090" t="s">
        <v>18</v>
      </c>
      <c r="S150" s="3074"/>
      <c r="T150" s="3090" t="s">
        <v>19</v>
      </c>
      <c r="U150" s="3074"/>
      <c r="V150" s="3090" t="s">
        <v>20</v>
      </c>
      <c r="W150" s="3074"/>
      <c r="X150" s="3090" t="s">
        <v>21</v>
      </c>
      <c r="Y150" s="3074"/>
      <c r="Z150" s="3090" t="s">
        <v>22</v>
      </c>
      <c r="AA150" s="3074"/>
      <c r="AB150" s="3090" t="s">
        <v>23</v>
      </c>
      <c r="AC150" s="3074"/>
      <c r="AD150" s="3090" t="s">
        <v>24</v>
      </c>
      <c r="AE150" s="3074"/>
      <c r="AF150" s="3090" t="s">
        <v>25</v>
      </c>
      <c r="AG150" s="3074"/>
      <c r="AH150" s="3090" t="s">
        <v>26</v>
      </c>
      <c r="AI150" s="3074"/>
      <c r="AJ150" s="3090" t="s">
        <v>27</v>
      </c>
      <c r="AK150" s="3074"/>
      <c r="AL150" s="3090" t="s">
        <v>28</v>
      </c>
      <c r="AM150" s="3091"/>
      <c r="AN150" s="2604"/>
      <c r="AO150" s="2604"/>
      <c r="AP150" s="2610"/>
      <c r="AQ150" s="2604"/>
    </row>
    <row r="151" spans="1:90" ht="33.75" customHeight="1" x14ac:dyDescent="0.2">
      <c r="A151" s="2594"/>
      <c r="B151" s="2594"/>
      <c r="C151" s="18" t="s">
        <v>29</v>
      </c>
      <c r="D151" s="19" t="s">
        <v>30</v>
      </c>
      <c r="E151" s="663" t="s">
        <v>31</v>
      </c>
      <c r="F151" s="2532" t="s">
        <v>30</v>
      </c>
      <c r="G151" s="663" t="s">
        <v>31</v>
      </c>
      <c r="H151" s="2532" t="s">
        <v>30</v>
      </c>
      <c r="I151" s="663" t="s">
        <v>31</v>
      </c>
      <c r="J151" s="2532" t="s">
        <v>30</v>
      </c>
      <c r="K151" s="663" t="s">
        <v>31</v>
      </c>
      <c r="L151" s="2532" t="s">
        <v>30</v>
      </c>
      <c r="M151" s="663" t="s">
        <v>31</v>
      </c>
      <c r="N151" s="2532" t="s">
        <v>30</v>
      </c>
      <c r="O151" s="663" t="s">
        <v>31</v>
      </c>
      <c r="P151" s="2532" t="s">
        <v>30</v>
      </c>
      <c r="Q151" s="663" t="s">
        <v>31</v>
      </c>
      <c r="R151" s="2532" t="s">
        <v>30</v>
      </c>
      <c r="S151" s="663" t="s">
        <v>31</v>
      </c>
      <c r="T151" s="2532" t="s">
        <v>30</v>
      </c>
      <c r="U151" s="663" t="s">
        <v>31</v>
      </c>
      <c r="V151" s="2532" t="s">
        <v>30</v>
      </c>
      <c r="W151" s="663" t="s">
        <v>31</v>
      </c>
      <c r="X151" s="2532" t="s">
        <v>30</v>
      </c>
      <c r="Y151" s="663" t="s">
        <v>31</v>
      </c>
      <c r="Z151" s="2532" t="s">
        <v>30</v>
      </c>
      <c r="AA151" s="663" t="s">
        <v>31</v>
      </c>
      <c r="AB151" s="2532" t="s">
        <v>30</v>
      </c>
      <c r="AC151" s="663" t="s">
        <v>31</v>
      </c>
      <c r="AD151" s="2532" t="s">
        <v>30</v>
      </c>
      <c r="AE151" s="663" t="s">
        <v>31</v>
      </c>
      <c r="AF151" s="2532" t="s">
        <v>30</v>
      </c>
      <c r="AG151" s="663" t="s">
        <v>31</v>
      </c>
      <c r="AH151" s="2532" t="s">
        <v>30</v>
      </c>
      <c r="AI151" s="663" t="s">
        <v>31</v>
      </c>
      <c r="AJ151" s="2532" t="s">
        <v>30</v>
      </c>
      <c r="AK151" s="663" t="s">
        <v>31</v>
      </c>
      <c r="AL151" s="2532" t="s">
        <v>30</v>
      </c>
      <c r="AM151" s="22" t="s">
        <v>31</v>
      </c>
      <c r="AN151" s="2600"/>
      <c r="AO151" s="2600"/>
      <c r="AP151" s="2611"/>
      <c r="AQ151" s="2600"/>
    </row>
    <row r="152" spans="1:90" x14ac:dyDescent="0.2">
      <c r="A152" s="2740" t="s">
        <v>154</v>
      </c>
      <c r="B152" s="2577" t="s">
        <v>155</v>
      </c>
      <c r="C152" s="2578">
        <f>SUM(D152+E152)</f>
        <v>42</v>
      </c>
      <c r="D152" s="2579">
        <f t="shared" ref="D152:E155" si="39">SUM(F152+H152+J152+L152+N152+P152+R152+T152+V152+X152+Z152+AB152+AD152+AF152+AH152+AJ152+AL152)</f>
        <v>21</v>
      </c>
      <c r="E152" s="2580">
        <f t="shared" si="39"/>
        <v>21</v>
      </c>
      <c r="F152" s="2366">
        <v>1</v>
      </c>
      <c r="G152" s="2368">
        <v>0</v>
      </c>
      <c r="H152" s="2366">
        <v>3</v>
      </c>
      <c r="I152" s="2368">
        <v>0</v>
      </c>
      <c r="J152" s="2366">
        <v>4</v>
      </c>
      <c r="K152" s="2368">
        <v>3</v>
      </c>
      <c r="L152" s="2366">
        <v>7</v>
      </c>
      <c r="M152" s="2368">
        <v>6</v>
      </c>
      <c r="N152" s="2366">
        <v>0</v>
      </c>
      <c r="O152" s="2368">
        <v>1</v>
      </c>
      <c r="P152" s="2366">
        <v>0</v>
      </c>
      <c r="Q152" s="2368">
        <v>1</v>
      </c>
      <c r="R152" s="2366">
        <v>2</v>
      </c>
      <c r="S152" s="2368">
        <v>0</v>
      </c>
      <c r="T152" s="2366">
        <v>1</v>
      </c>
      <c r="U152" s="2368">
        <v>1</v>
      </c>
      <c r="V152" s="2366">
        <v>1</v>
      </c>
      <c r="W152" s="2368">
        <v>2</v>
      </c>
      <c r="X152" s="2366">
        <v>1</v>
      </c>
      <c r="Y152" s="2368">
        <v>1</v>
      </c>
      <c r="Z152" s="2366">
        <v>0</v>
      </c>
      <c r="AA152" s="2368">
        <v>1</v>
      </c>
      <c r="AB152" s="2366">
        <v>0</v>
      </c>
      <c r="AC152" s="2368">
        <v>2</v>
      </c>
      <c r="AD152" s="2366">
        <v>0</v>
      </c>
      <c r="AE152" s="2368">
        <v>2</v>
      </c>
      <c r="AF152" s="2366">
        <v>1</v>
      </c>
      <c r="AG152" s="2368">
        <v>0</v>
      </c>
      <c r="AH152" s="2366">
        <v>0</v>
      </c>
      <c r="AI152" s="2368">
        <v>1</v>
      </c>
      <c r="AJ152" s="2366">
        <v>0</v>
      </c>
      <c r="AK152" s="2368">
        <v>0</v>
      </c>
      <c r="AL152" s="2366">
        <v>0</v>
      </c>
      <c r="AM152" s="2370">
        <v>0</v>
      </c>
      <c r="AN152" s="2521">
        <v>42</v>
      </c>
      <c r="AO152" s="2521">
        <v>0</v>
      </c>
      <c r="AP152" s="2311">
        <v>0</v>
      </c>
      <c r="AQ152" s="2521">
        <v>0</v>
      </c>
      <c r="AR152" s="182" t="str">
        <f>CONCATENATE(CF152,CA152,CB152,CC152,CD152,CE152)</f>
        <v/>
      </c>
      <c r="CA152" s="30" t="str">
        <f>IF(CG152=1,"* El número de Beneficiarios NO DEBE ser mayor que el Total. ","")</f>
        <v/>
      </c>
      <c r="CB152" s="31" t="str">
        <f>IF(CH152=1,"* Los Niños, Niñas, Adolescentes y Jóvenes de Programa SENAME NO DEBE ser mayor que el Total. ","")</f>
        <v/>
      </c>
      <c r="CC152" s="31" t="str">
        <f>IF(CI152=1,"* El número de personas pertenecientes a Pueblos Originarios NO DEBE ser mayor que el Total. ","")</f>
        <v/>
      </c>
      <c r="CD152" s="31" t="str">
        <f>IF(CJ152=1,"* El número de personas Migrantes NO DEBE ser mayor que el Total. ","")</f>
        <v/>
      </c>
      <c r="CE152" s="31"/>
      <c r="CF152" s="30" t="str">
        <f>IF(CL152=1,"* No olvide digitar la columna Beneficiarios y/o Niños, Niñas, Adolescentes y Jóvenes de Programa SENAME y/o Pueblos Originarios y/o Migrantes y/o Demencia (Digite CEROS si no tiene). ","")</f>
        <v/>
      </c>
      <c r="CG152" s="32">
        <f t="shared" ref="CG152:CJ154" si="40">IF($C152&lt;AN152,1,0)</f>
        <v>0</v>
      </c>
      <c r="CH152" s="32">
        <f t="shared" si="40"/>
        <v>0</v>
      </c>
      <c r="CI152" s="32">
        <f t="shared" si="40"/>
        <v>0</v>
      </c>
      <c r="CJ152" s="32">
        <f t="shared" si="40"/>
        <v>0</v>
      </c>
      <c r="CK152" s="32"/>
      <c r="CL152" s="32">
        <f>IF(AND(C152&lt;&gt;0,OR(AN152="",AO152="",AP152="",AQ152="")),1,0)</f>
        <v>0</v>
      </c>
    </row>
    <row r="153" spans="1:90" x14ac:dyDescent="0.2">
      <c r="A153" s="2741"/>
      <c r="B153" s="380" t="s">
        <v>156</v>
      </c>
      <c r="C153" s="381">
        <f>SUM(D153+E153)</f>
        <v>0</v>
      </c>
      <c r="D153" s="382">
        <f t="shared" si="39"/>
        <v>0</v>
      </c>
      <c r="E153" s="383">
        <f t="shared" si="39"/>
        <v>0</v>
      </c>
      <c r="F153" s="37"/>
      <c r="G153" s="39"/>
      <c r="H153" s="37"/>
      <c r="I153" s="39"/>
      <c r="J153" s="37"/>
      <c r="K153" s="39"/>
      <c r="L153" s="37"/>
      <c r="M153" s="39"/>
      <c r="N153" s="37"/>
      <c r="O153" s="39"/>
      <c r="P153" s="37"/>
      <c r="Q153" s="39"/>
      <c r="R153" s="37"/>
      <c r="S153" s="39"/>
      <c r="T153" s="37"/>
      <c r="U153" s="39"/>
      <c r="V153" s="37"/>
      <c r="W153" s="39"/>
      <c r="X153" s="37"/>
      <c r="Y153" s="39"/>
      <c r="Z153" s="37"/>
      <c r="AA153" s="39"/>
      <c r="AB153" s="37"/>
      <c r="AC153" s="39"/>
      <c r="AD153" s="37"/>
      <c r="AE153" s="39"/>
      <c r="AF153" s="37"/>
      <c r="AG153" s="39"/>
      <c r="AH153" s="37"/>
      <c r="AI153" s="39"/>
      <c r="AJ153" s="37"/>
      <c r="AK153" s="39"/>
      <c r="AL153" s="37"/>
      <c r="AM153" s="41"/>
      <c r="AN153" s="38"/>
      <c r="AO153" s="38"/>
      <c r="AP153" s="151"/>
      <c r="AQ153" s="38"/>
      <c r="AR153" s="182" t="str">
        <f>CONCATENATE(CF153,CA153,CB153,CC153,CD153,CE153)</f>
        <v/>
      </c>
      <c r="CA153" s="30" t="str">
        <f>IF(CG153=1,"* El número de Beneficiarios NO DEBE ser mayor que el Total. ","")</f>
        <v/>
      </c>
      <c r="CB153" s="31" t="str">
        <f>IF(CH153=1,"* Los Niños, Niñas, Adolescentes y Jóvenes de Programa SENAME NO DEBE ser mayor que el Total. ","")</f>
        <v/>
      </c>
      <c r="CC153" s="31" t="str">
        <f>IF(CI153=1,"* El número de personas pertenecientes a Pueblos Originarios NO DEBE ser mayor que el Total. ","")</f>
        <v/>
      </c>
      <c r="CD153" s="31" t="str">
        <f>IF(CJ153=1,"* El número de personas Migrantes NO DEBE ser mayor que el Total. ","")</f>
        <v/>
      </c>
      <c r="CE153" s="31"/>
      <c r="CF153" s="30" t="str">
        <f>IF(CL153=1,"* No olvide digitar la columna Beneficiarios y/o Niños, Niñas, Adolescentes y Jóvenes de Programa SENAME y/o Pueblos Originarios y/o Migrantes y/o Demencia (Digite CEROS si no tiene). ","")</f>
        <v/>
      </c>
      <c r="CG153" s="32">
        <f t="shared" si="40"/>
        <v>0</v>
      </c>
      <c r="CH153" s="32">
        <f t="shared" si="40"/>
        <v>0</v>
      </c>
      <c r="CI153" s="32">
        <f t="shared" si="40"/>
        <v>0</v>
      </c>
      <c r="CJ153" s="32">
        <f t="shared" si="40"/>
        <v>0</v>
      </c>
      <c r="CK153" s="32"/>
      <c r="CL153" s="32">
        <f>IF(AND(C153&lt;&gt;0,OR(AN153="",AO153="",AP153="",AQ153="")),1,0)</f>
        <v>0</v>
      </c>
    </row>
    <row r="154" spans="1:90" x14ac:dyDescent="0.2">
      <c r="A154" s="2741"/>
      <c r="B154" s="380" t="s">
        <v>157</v>
      </c>
      <c r="C154" s="381">
        <f>SUM(D154+E154)</f>
        <v>0</v>
      </c>
      <c r="D154" s="382">
        <f t="shared" si="39"/>
        <v>0</v>
      </c>
      <c r="E154" s="383">
        <f t="shared" si="39"/>
        <v>0</v>
      </c>
      <c r="F154" s="77"/>
      <c r="G154" s="79"/>
      <c r="H154" s="77"/>
      <c r="I154" s="79"/>
      <c r="J154" s="77"/>
      <c r="K154" s="79"/>
      <c r="L154" s="77"/>
      <c r="M154" s="79"/>
      <c r="N154" s="77"/>
      <c r="O154" s="79"/>
      <c r="P154" s="77"/>
      <c r="Q154" s="79"/>
      <c r="R154" s="77"/>
      <c r="S154" s="79"/>
      <c r="T154" s="77"/>
      <c r="U154" s="79"/>
      <c r="V154" s="77"/>
      <c r="W154" s="79"/>
      <c r="X154" s="77"/>
      <c r="Y154" s="79"/>
      <c r="Z154" s="77"/>
      <c r="AA154" s="79"/>
      <c r="AB154" s="77"/>
      <c r="AC154" s="79"/>
      <c r="AD154" s="77"/>
      <c r="AE154" s="79"/>
      <c r="AF154" s="77"/>
      <c r="AG154" s="79"/>
      <c r="AH154" s="77"/>
      <c r="AI154" s="79"/>
      <c r="AJ154" s="77"/>
      <c r="AK154" s="79"/>
      <c r="AL154" s="77"/>
      <c r="AM154" s="83"/>
      <c r="AN154" s="80"/>
      <c r="AO154" s="80"/>
      <c r="AP154" s="106"/>
      <c r="AQ154" s="80"/>
      <c r="AR154" s="182" t="str">
        <f>CONCATENATE(CF154,CA154,CB154,CC154,CD154,CE154)</f>
        <v/>
      </c>
      <c r="CA154" s="30" t="str">
        <f>IF(CG154=1,"* El número de Beneficiarios NO DEBE ser mayor que el Total. ","")</f>
        <v/>
      </c>
      <c r="CB154" s="31" t="str">
        <f>IF(CH154=1,"* Los Niños, Niñas, Adolescentes y Jóvenes de Programa SENAME NO DEBE ser mayor que el Total. ","")</f>
        <v/>
      </c>
      <c r="CC154" s="31" t="str">
        <f>IF(CI154=1,"* El número de personas pertenecientes a Pueblos Originarios NO DEBE ser mayor que el Total. ","")</f>
        <v/>
      </c>
      <c r="CD154" s="31" t="str">
        <f>IF(CJ154=1,"* El número de personas Migrantes NO DEBE ser mayor que el Total. ","")</f>
        <v/>
      </c>
      <c r="CE154" s="31"/>
      <c r="CF154" s="30" t="str">
        <f>IF(CL154=1,"* No olvide digitar la columna Beneficiarios y/o Niños, Niñas, Adolescentes y Jóvenes de Programa SENAME y/o Pueblos Originarios y/o Migrantes y/o Demencia (Digite CEROS si no tiene). ","")</f>
        <v/>
      </c>
      <c r="CG154" s="32">
        <f t="shared" si="40"/>
        <v>0</v>
      </c>
      <c r="CH154" s="32">
        <f t="shared" si="40"/>
        <v>0</v>
      </c>
      <c r="CI154" s="32">
        <f t="shared" si="40"/>
        <v>0</v>
      </c>
      <c r="CJ154" s="32">
        <f t="shared" si="40"/>
        <v>0</v>
      </c>
      <c r="CK154" s="32"/>
      <c r="CL154" s="32">
        <f>IF(AND(C154&lt;&gt;0,OR(AN154="",AO154="",AP154="",AQ154="")),1,0)</f>
        <v>0</v>
      </c>
    </row>
    <row r="155" spans="1:90" x14ac:dyDescent="0.2">
      <c r="A155" s="2786"/>
      <c r="B155" s="2581" t="s">
        <v>43</v>
      </c>
      <c r="C155" s="2582">
        <f>SUM(D155+E155)</f>
        <v>42</v>
      </c>
      <c r="D155" s="2583">
        <f t="shared" si="39"/>
        <v>21</v>
      </c>
      <c r="E155" s="2584">
        <f t="shared" si="39"/>
        <v>21</v>
      </c>
      <c r="F155" s="2585">
        <f t="shared" ref="F155:AQ155" si="41">SUM(F152:F154)</f>
        <v>1</v>
      </c>
      <c r="G155" s="2586">
        <f t="shared" si="41"/>
        <v>0</v>
      </c>
      <c r="H155" s="2585">
        <f t="shared" si="41"/>
        <v>3</v>
      </c>
      <c r="I155" s="2586">
        <f t="shared" si="41"/>
        <v>0</v>
      </c>
      <c r="J155" s="2585">
        <f t="shared" si="41"/>
        <v>4</v>
      </c>
      <c r="K155" s="2587">
        <f t="shared" si="41"/>
        <v>3</v>
      </c>
      <c r="L155" s="2585">
        <f t="shared" si="41"/>
        <v>7</v>
      </c>
      <c r="M155" s="2587">
        <f t="shared" si="41"/>
        <v>6</v>
      </c>
      <c r="N155" s="2585">
        <f t="shared" si="41"/>
        <v>0</v>
      </c>
      <c r="O155" s="2587">
        <f t="shared" si="41"/>
        <v>1</v>
      </c>
      <c r="P155" s="2585">
        <f t="shared" si="41"/>
        <v>0</v>
      </c>
      <c r="Q155" s="2587">
        <f t="shared" si="41"/>
        <v>1</v>
      </c>
      <c r="R155" s="2585">
        <f t="shared" si="41"/>
        <v>2</v>
      </c>
      <c r="S155" s="2587">
        <f t="shared" si="41"/>
        <v>0</v>
      </c>
      <c r="T155" s="2585">
        <f t="shared" si="41"/>
        <v>1</v>
      </c>
      <c r="U155" s="2587">
        <f t="shared" si="41"/>
        <v>1</v>
      </c>
      <c r="V155" s="2585">
        <f t="shared" si="41"/>
        <v>1</v>
      </c>
      <c r="W155" s="2587">
        <f t="shared" si="41"/>
        <v>2</v>
      </c>
      <c r="X155" s="2585">
        <f t="shared" si="41"/>
        <v>1</v>
      </c>
      <c r="Y155" s="2587">
        <f t="shared" si="41"/>
        <v>1</v>
      </c>
      <c r="Z155" s="2585">
        <f t="shared" si="41"/>
        <v>0</v>
      </c>
      <c r="AA155" s="2587">
        <f t="shared" si="41"/>
        <v>1</v>
      </c>
      <c r="AB155" s="2585">
        <f t="shared" si="41"/>
        <v>0</v>
      </c>
      <c r="AC155" s="2587">
        <f t="shared" si="41"/>
        <v>2</v>
      </c>
      <c r="AD155" s="2585">
        <f t="shared" si="41"/>
        <v>0</v>
      </c>
      <c r="AE155" s="2587">
        <f t="shared" si="41"/>
        <v>2</v>
      </c>
      <c r="AF155" s="2585">
        <f t="shared" si="41"/>
        <v>1</v>
      </c>
      <c r="AG155" s="2587">
        <f t="shared" si="41"/>
        <v>0</v>
      </c>
      <c r="AH155" s="2585">
        <f t="shared" si="41"/>
        <v>0</v>
      </c>
      <c r="AI155" s="2587">
        <f t="shared" si="41"/>
        <v>1</v>
      </c>
      <c r="AJ155" s="2585">
        <f t="shared" si="41"/>
        <v>0</v>
      </c>
      <c r="AK155" s="2587">
        <f t="shared" si="41"/>
        <v>0</v>
      </c>
      <c r="AL155" s="2588">
        <f t="shared" si="41"/>
        <v>0</v>
      </c>
      <c r="AM155" s="2589">
        <f t="shared" si="41"/>
        <v>0</v>
      </c>
      <c r="AN155" s="2586">
        <f t="shared" si="41"/>
        <v>42</v>
      </c>
      <c r="AO155" s="2586">
        <f t="shared" si="41"/>
        <v>0</v>
      </c>
      <c r="AP155" s="2590">
        <f t="shared" si="41"/>
        <v>0</v>
      </c>
      <c r="AQ155" s="2586">
        <f t="shared" si="41"/>
        <v>0</v>
      </c>
    </row>
    <row r="175" spans="1:104" ht="14.25" customHeight="1" x14ac:dyDescent="0.2"/>
    <row r="176" spans="1:104" s="394" customFormat="1" ht="16.5" hidden="1" customHeight="1" x14ac:dyDescent="0.2">
      <c r="A176" s="394">
        <f>SUM(C23,C25:C27,C51:C52,C57:C78,B109:B110,B89:D95,B104,C43:C46,C82:J85,B115,B119:E119,B124:B126,B130,C135:C147,C152:C155,B39,B33)</f>
        <v>724</v>
      </c>
      <c r="B176" s="394">
        <f>SUM(CG8:CL155)</f>
        <v>0</v>
      </c>
      <c r="BX176" s="395"/>
      <c r="BY176" s="395"/>
      <c r="BZ176" s="395"/>
      <c r="CA176" s="395"/>
      <c r="CB176" s="395"/>
      <c r="CC176" s="395"/>
      <c r="CD176" s="395"/>
      <c r="CE176" s="395"/>
      <c r="CF176" s="395"/>
      <c r="CG176" s="395"/>
      <c r="CH176" s="395"/>
      <c r="CI176" s="395"/>
      <c r="CJ176" s="395"/>
      <c r="CK176" s="395"/>
      <c r="CL176" s="395"/>
      <c r="CM176" s="395"/>
      <c r="CN176" s="395"/>
      <c r="CO176" s="395"/>
      <c r="CP176" s="395"/>
      <c r="CQ176" s="395"/>
      <c r="CR176" s="395"/>
      <c r="CS176" s="395"/>
      <c r="CT176" s="395"/>
      <c r="CU176" s="395"/>
      <c r="CV176" s="395"/>
      <c r="CW176" s="395"/>
      <c r="CX176" s="395"/>
      <c r="CY176" s="395"/>
      <c r="CZ176" s="395"/>
    </row>
    <row r="177" ht="16.5" customHeight="1" x14ac:dyDescent="0.2"/>
    <row r="178" ht="15.6" customHeight="1" x14ac:dyDescent="0.2"/>
  </sheetData>
  <mergeCells count="225">
    <mergeCell ref="A152:A155"/>
    <mergeCell ref="AB150:AC150"/>
    <mergeCell ref="AD150:AE150"/>
    <mergeCell ref="AF150:AG150"/>
    <mergeCell ref="AH150:AI150"/>
    <mergeCell ref="AJ150:AK150"/>
    <mergeCell ref="AL150:AM150"/>
    <mergeCell ref="AO149:AO151"/>
    <mergeCell ref="AP149:AP151"/>
    <mergeCell ref="AQ149:AQ151"/>
    <mergeCell ref="F150:G150"/>
    <mergeCell ref="H150:I150"/>
    <mergeCell ref="J150:K150"/>
    <mergeCell ref="L150:M150"/>
    <mergeCell ref="N150:O150"/>
    <mergeCell ref="P150:Q150"/>
    <mergeCell ref="R150:S150"/>
    <mergeCell ref="A147:B147"/>
    <mergeCell ref="A149:A151"/>
    <mergeCell ref="B149:B151"/>
    <mergeCell ref="C149:E150"/>
    <mergeCell ref="F149:AM149"/>
    <mergeCell ref="AN149:AN151"/>
    <mergeCell ref="T150:U150"/>
    <mergeCell ref="V150:W150"/>
    <mergeCell ref="X150:Y150"/>
    <mergeCell ref="Z150:AA150"/>
    <mergeCell ref="A135:A145"/>
    <mergeCell ref="A146:B146"/>
    <mergeCell ref="T133:U133"/>
    <mergeCell ref="V133:W133"/>
    <mergeCell ref="X133:Y133"/>
    <mergeCell ref="Z133:AA133"/>
    <mergeCell ref="AB133:AC133"/>
    <mergeCell ref="AD133:AE133"/>
    <mergeCell ref="H133:I133"/>
    <mergeCell ref="J133:K133"/>
    <mergeCell ref="L133:M133"/>
    <mergeCell ref="N133:O133"/>
    <mergeCell ref="P133:Q133"/>
    <mergeCell ref="R133:S133"/>
    <mergeCell ref="AN132:AN134"/>
    <mergeCell ref="AO132:AO134"/>
    <mergeCell ref="AP132:AP134"/>
    <mergeCell ref="AQ132:AQ134"/>
    <mergeCell ref="AR132:AR134"/>
    <mergeCell ref="AS132:AS134"/>
    <mergeCell ref="A128:A129"/>
    <mergeCell ref="B128:B129"/>
    <mergeCell ref="C128:D128"/>
    <mergeCell ref="E128:F128"/>
    <mergeCell ref="G128:I128"/>
    <mergeCell ref="A132:A134"/>
    <mergeCell ref="B132:B134"/>
    <mergeCell ref="C132:E133"/>
    <mergeCell ref="F132:AM132"/>
    <mergeCell ref="F133:G133"/>
    <mergeCell ref="AF133:AG133"/>
    <mergeCell ref="AH133:AI133"/>
    <mergeCell ref="AJ133:AK133"/>
    <mergeCell ref="AL133:AM133"/>
    <mergeCell ref="A117:A118"/>
    <mergeCell ref="B117:D117"/>
    <mergeCell ref="E117:E118"/>
    <mergeCell ref="A121:A123"/>
    <mergeCell ref="B121:D122"/>
    <mergeCell ref="E121:J121"/>
    <mergeCell ref="E122:F122"/>
    <mergeCell ref="G122:H122"/>
    <mergeCell ref="I122:J122"/>
    <mergeCell ref="A112:A114"/>
    <mergeCell ref="B112:D113"/>
    <mergeCell ref="E112:AL112"/>
    <mergeCell ref="AM112:AM114"/>
    <mergeCell ref="E113:F113"/>
    <mergeCell ref="G113:H113"/>
    <mergeCell ref="I113:J113"/>
    <mergeCell ref="K113:L113"/>
    <mergeCell ref="M113:N113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A97:A98"/>
    <mergeCell ref="B97:B98"/>
    <mergeCell ref="C97:D97"/>
    <mergeCell ref="A106:A108"/>
    <mergeCell ref="B106:D107"/>
    <mergeCell ref="E106:M106"/>
    <mergeCell ref="E107:F107"/>
    <mergeCell ref="G107:H107"/>
    <mergeCell ref="I107:J107"/>
    <mergeCell ref="K107:L107"/>
    <mergeCell ref="M107:N107"/>
    <mergeCell ref="A84:B84"/>
    <mergeCell ref="A85:B85"/>
    <mergeCell ref="A87:A88"/>
    <mergeCell ref="B87:B88"/>
    <mergeCell ref="C87:C88"/>
    <mergeCell ref="D87:D88"/>
    <mergeCell ref="C80:D80"/>
    <mergeCell ref="E80:F80"/>
    <mergeCell ref="G80:H80"/>
    <mergeCell ref="I80:J80"/>
    <mergeCell ref="A82:B82"/>
    <mergeCell ref="A83:B83"/>
    <mergeCell ref="A63:A64"/>
    <mergeCell ref="A65:A68"/>
    <mergeCell ref="A69:A70"/>
    <mergeCell ref="A71:A72"/>
    <mergeCell ref="A73:A78"/>
    <mergeCell ref="A80:B81"/>
    <mergeCell ref="A57:A62"/>
    <mergeCell ref="AN54:AN56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A53:M53"/>
    <mergeCell ref="A54:B56"/>
    <mergeCell ref="C54:E55"/>
    <mergeCell ref="F54:AM54"/>
    <mergeCell ref="X55:Y55"/>
    <mergeCell ref="Z55:AA55"/>
    <mergeCell ref="AB55:AC55"/>
    <mergeCell ref="V49:W49"/>
    <mergeCell ref="X49:Y49"/>
    <mergeCell ref="Z49:AA49"/>
    <mergeCell ref="AB49:AC49"/>
    <mergeCell ref="AD49:AE49"/>
    <mergeCell ref="AF49:AG49"/>
    <mergeCell ref="AD55:AE55"/>
    <mergeCell ref="AF55:AG55"/>
    <mergeCell ref="AH55:AI55"/>
    <mergeCell ref="AJ55:AK55"/>
    <mergeCell ref="AL55:AM55"/>
    <mergeCell ref="AN48:AN50"/>
    <mergeCell ref="F49:G49"/>
    <mergeCell ref="H49:I49"/>
    <mergeCell ref="J49:K49"/>
    <mergeCell ref="L49:M49"/>
    <mergeCell ref="N49:O49"/>
    <mergeCell ref="P49:Q49"/>
    <mergeCell ref="R49:S49"/>
    <mergeCell ref="T49:U49"/>
    <mergeCell ref="AH49:AI49"/>
    <mergeCell ref="AJ49:AK49"/>
    <mergeCell ref="AL49:AM49"/>
    <mergeCell ref="A41:A42"/>
    <mergeCell ref="B41:B42"/>
    <mergeCell ref="C41:C42"/>
    <mergeCell ref="A43:A44"/>
    <mergeCell ref="A45:A46"/>
    <mergeCell ref="A48:B50"/>
    <mergeCell ref="C48:E49"/>
    <mergeCell ref="AJ29:AK29"/>
    <mergeCell ref="AL29:AM29"/>
    <mergeCell ref="F48:AM48"/>
    <mergeCell ref="AN29:AO29"/>
    <mergeCell ref="A35:A36"/>
    <mergeCell ref="B35:B36"/>
    <mergeCell ref="C35:D35"/>
    <mergeCell ref="E35:G35"/>
    <mergeCell ref="H35:M35"/>
    <mergeCell ref="X29:Y29"/>
    <mergeCell ref="Z29:AA29"/>
    <mergeCell ref="AB29:AC29"/>
    <mergeCell ref="AD29:AE29"/>
    <mergeCell ref="AF29:AG29"/>
    <mergeCell ref="AH29:AI29"/>
    <mergeCell ref="L29:M29"/>
    <mergeCell ref="N29:O29"/>
    <mergeCell ref="P29:Q29"/>
    <mergeCell ref="R29:S29"/>
    <mergeCell ref="T29:U29"/>
    <mergeCell ref="V29:W29"/>
    <mergeCell ref="A13:A23"/>
    <mergeCell ref="A24:B24"/>
    <mergeCell ref="A26:A27"/>
    <mergeCell ref="A29:A30"/>
    <mergeCell ref="B29:B30"/>
    <mergeCell ref="C29:D29"/>
    <mergeCell ref="E29:G29"/>
    <mergeCell ref="H29:I29"/>
    <mergeCell ref="J29:K29"/>
    <mergeCell ref="AO10:AO12"/>
    <mergeCell ref="AP10:AP12"/>
    <mergeCell ref="AQ10:AQ12"/>
    <mergeCell ref="AR10:AR12"/>
    <mergeCell ref="F11:G11"/>
    <mergeCell ref="H11:I11"/>
    <mergeCell ref="J11:K11"/>
    <mergeCell ref="L11:M11"/>
    <mergeCell ref="N11:O11"/>
    <mergeCell ref="P11:Q11"/>
    <mergeCell ref="AL11:AM11"/>
    <mergeCell ref="Z11:AA11"/>
    <mergeCell ref="AB11:AC11"/>
    <mergeCell ref="AD11:AE11"/>
    <mergeCell ref="AF11:AG11"/>
    <mergeCell ref="AH11:AI11"/>
    <mergeCell ref="AJ11:AK11"/>
    <mergeCell ref="A6:W6"/>
    <mergeCell ref="A10:A12"/>
    <mergeCell ref="B10:B12"/>
    <mergeCell ref="C10:E11"/>
    <mergeCell ref="F10:AM10"/>
    <mergeCell ref="AN10:AN12"/>
    <mergeCell ref="R11:S11"/>
    <mergeCell ref="T11:U11"/>
    <mergeCell ref="V11:W11"/>
    <mergeCell ref="X11:Y11"/>
  </mergeCells>
  <dataValidations count="2">
    <dataValidation showInputMessage="1" showErrorMessage="1" sqref="AT135:AT147" xr:uid="{191FABC3-9113-4973-813B-54F3CDC4F94D}"/>
    <dataValidation type="whole" allowBlank="1" showInputMessage="1" showErrorMessage="1" sqref="E35:E38 AN116:AN1048576 A1:AO27 B31:D32 E28:AO32 B28:D28 A28:A31 AR135:AS1048576 AP1:AQ1048576 CG1:XFD1048576 AO34:AO1048576 AN34:AN114 CA1:CF114 CA116:CF1048576 AR1:AS131 N34:AM1048576 A40:M1048576 B37:D38 A35:A37 A34:M34 F36:G38 H37:M38 AU1:BZ1048576 AT1:AT134 AT148:AT1048576" xr:uid="{C5964B4E-EDAE-4BAC-8809-6A28C89F3753}">
      <formula1>0</formula1>
      <formula2>1E+30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Z178"/>
  <sheetViews>
    <sheetView tabSelected="1" workbookViewId="0">
      <selection sqref="A1:XFD104857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2.42578125" style="2" customWidth="1"/>
    <col min="9" max="9" width="12.140625" style="2" customWidth="1"/>
    <col min="10" max="10" width="12.28515625" style="2" customWidth="1"/>
    <col min="11" max="13" width="12" style="2" customWidth="1"/>
    <col min="14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2" customWidth="1"/>
    <col min="106" max="16384" width="11.42578125" style="2"/>
  </cols>
  <sheetData>
    <row r="1" spans="1:90" ht="16.350000000000001" customHeight="1" x14ac:dyDescent="0.2">
      <c r="A1" s="1" t="s">
        <v>0</v>
      </c>
    </row>
    <row r="2" spans="1:90" ht="16.350000000000001" customHeight="1" x14ac:dyDescent="0.2">
      <c r="A2" s="1" t="str">
        <f>CONCATENATE("COMUNA: ",[13]NOMBRE!B2," - ","( ",[13]NOMBRE!C2,[13]NOMBRE!D2,[13]NOMBRE!E2,[13]NOMBRE!F2,[13]NOMBRE!G2," )")</f>
        <v>COMUNA: LINARES - ( 07401 )</v>
      </c>
    </row>
    <row r="3" spans="1:90" ht="16.350000000000001" customHeight="1" x14ac:dyDescent="0.2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</row>
    <row r="4" spans="1:90" ht="16.350000000000001" customHeight="1" x14ac:dyDescent="0.2">
      <c r="A4" s="1" t="str">
        <f>CONCATENATE("MES: ",[13]NOMBRE!B6," - ","( ",[13]NOMBRE!C6,[13]NOMBRE!D6," )")</f>
        <v>MES: DICIEMBRE - ( 12 )</v>
      </c>
    </row>
    <row r="5" spans="1:90" ht="16.350000000000001" customHeight="1" x14ac:dyDescent="0.2">
      <c r="A5" s="1" t="str">
        <f>CONCATENATE("AÑO: ",[13]NOMBRE!B7)</f>
        <v>AÑO: 2021</v>
      </c>
    </row>
    <row r="6" spans="1:90" ht="15" x14ac:dyDescent="0.2">
      <c r="A6" s="2591" t="s">
        <v>1</v>
      </c>
      <c r="B6" s="2591"/>
      <c r="C6" s="2591"/>
      <c r="D6" s="2591"/>
      <c r="E6" s="2591"/>
      <c r="F6" s="2591"/>
      <c r="G6" s="2591"/>
      <c r="H6" s="2591"/>
      <c r="I6" s="2591"/>
      <c r="J6" s="2591"/>
      <c r="K6" s="2591"/>
      <c r="L6" s="2591"/>
      <c r="M6" s="2591"/>
      <c r="N6" s="2591"/>
      <c r="O6" s="2591"/>
      <c r="P6" s="2591"/>
      <c r="Q6" s="2591"/>
      <c r="R6" s="2591"/>
      <c r="S6" s="2591"/>
      <c r="T6" s="2591"/>
      <c r="U6" s="2591"/>
      <c r="V6" s="2591"/>
      <c r="W6" s="2591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90" ht="15" x14ac:dyDescent="0.2">
      <c r="A7" s="2391"/>
      <c r="B7" s="2391"/>
      <c r="C7" s="2391"/>
      <c r="D7" s="2391"/>
      <c r="E7" s="2391"/>
      <c r="F7" s="2391"/>
      <c r="G7" s="2391"/>
      <c r="H7" s="2391"/>
      <c r="I7" s="2391"/>
      <c r="J7" s="2391"/>
      <c r="K7" s="2391"/>
      <c r="L7" s="2391"/>
      <c r="M7" s="2391"/>
      <c r="N7" s="2391"/>
      <c r="O7" s="2391"/>
      <c r="P7" s="2391"/>
      <c r="Q7" s="2391"/>
      <c r="R7" s="2391"/>
      <c r="S7" s="2391"/>
      <c r="T7" s="2391"/>
      <c r="U7" s="2391"/>
      <c r="V7" s="2391"/>
      <c r="W7" s="2391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90" ht="31.35" customHeight="1" x14ac:dyDescent="0.2">
      <c r="A8" s="3094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5"/>
      <c r="N8" s="5"/>
      <c r="O8" s="5"/>
      <c r="P8" s="5"/>
      <c r="Q8" s="5"/>
      <c r="R8" s="5"/>
      <c r="S8" s="5"/>
      <c r="T8" s="5"/>
      <c r="U8" s="5"/>
      <c r="V8" s="1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CG8" s="12"/>
      <c r="CH8" s="12"/>
      <c r="CI8" s="12"/>
      <c r="CJ8" s="12"/>
      <c r="CK8" s="12"/>
      <c r="CL8" s="12"/>
    </row>
    <row r="9" spans="1:90" ht="31.35" customHeight="1" x14ac:dyDescent="0.2">
      <c r="A9" s="13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4"/>
      <c r="M9" s="1"/>
      <c r="N9" s="1"/>
      <c r="O9" s="5"/>
      <c r="P9" s="5"/>
      <c r="Q9" s="5"/>
      <c r="R9" s="5"/>
      <c r="S9" s="5"/>
      <c r="T9" s="5"/>
      <c r="U9" s="5"/>
      <c r="V9" s="1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CG9" s="12"/>
      <c r="CH9" s="12"/>
      <c r="CI9" s="12"/>
      <c r="CJ9" s="12"/>
      <c r="CK9" s="12"/>
      <c r="CL9" s="12"/>
    </row>
    <row r="10" spans="1:90" ht="25.35" customHeight="1" x14ac:dyDescent="0.2">
      <c r="A10" s="3095" t="s">
        <v>3</v>
      </c>
      <c r="B10" s="3095" t="s">
        <v>4</v>
      </c>
      <c r="C10" s="2595" t="s">
        <v>5</v>
      </c>
      <c r="D10" s="2596"/>
      <c r="E10" s="2597"/>
      <c r="F10" s="3088" t="s">
        <v>6</v>
      </c>
      <c r="G10" s="3061"/>
      <c r="H10" s="3061"/>
      <c r="I10" s="3061"/>
      <c r="J10" s="3061"/>
      <c r="K10" s="3061"/>
      <c r="L10" s="3061"/>
      <c r="M10" s="3061"/>
      <c r="N10" s="3061"/>
      <c r="O10" s="3061"/>
      <c r="P10" s="3061"/>
      <c r="Q10" s="3061"/>
      <c r="R10" s="3061"/>
      <c r="S10" s="3061"/>
      <c r="T10" s="3061"/>
      <c r="U10" s="3061"/>
      <c r="V10" s="3061"/>
      <c r="W10" s="3061"/>
      <c r="X10" s="3061"/>
      <c r="Y10" s="3061"/>
      <c r="Z10" s="3061"/>
      <c r="AA10" s="3061"/>
      <c r="AB10" s="3061"/>
      <c r="AC10" s="3061"/>
      <c r="AD10" s="3061"/>
      <c r="AE10" s="3061"/>
      <c r="AF10" s="3061"/>
      <c r="AG10" s="3061"/>
      <c r="AH10" s="3061"/>
      <c r="AI10" s="3061"/>
      <c r="AJ10" s="3061"/>
      <c r="AK10" s="3061"/>
      <c r="AL10" s="3061"/>
      <c r="AM10" s="3089"/>
      <c r="AN10" s="2597" t="s">
        <v>7</v>
      </c>
      <c r="AO10" s="2597" t="s">
        <v>8</v>
      </c>
      <c r="AP10" s="2597" t="s">
        <v>9</v>
      </c>
      <c r="AQ10" s="2597" t="s">
        <v>10</v>
      </c>
      <c r="AR10" s="2597" t="s">
        <v>11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CG10" s="12"/>
      <c r="CH10" s="12"/>
      <c r="CI10" s="12"/>
      <c r="CJ10" s="12"/>
      <c r="CK10" s="12"/>
      <c r="CL10" s="12"/>
    </row>
    <row r="11" spans="1:90" ht="19.5" customHeight="1" x14ac:dyDescent="0.2">
      <c r="A11" s="2593"/>
      <c r="B11" s="2593"/>
      <c r="C11" s="2816"/>
      <c r="D11" s="2599"/>
      <c r="E11" s="3096"/>
      <c r="F11" s="3088" t="s">
        <v>12</v>
      </c>
      <c r="G11" s="3060"/>
      <c r="H11" s="3088" t="s">
        <v>13</v>
      </c>
      <c r="I11" s="3060"/>
      <c r="J11" s="3088" t="s">
        <v>14</v>
      </c>
      <c r="K11" s="3060"/>
      <c r="L11" s="3088" t="s">
        <v>15</v>
      </c>
      <c r="M11" s="3060"/>
      <c r="N11" s="3088" t="s">
        <v>16</v>
      </c>
      <c r="O11" s="3060"/>
      <c r="P11" s="3090" t="s">
        <v>17</v>
      </c>
      <c r="Q11" s="3074"/>
      <c r="R11" s="3090" t="s">
        <v>18</v>
      </c>
      <c r="S11" s="3074"/>
      <c r="T11" s="3090" t="s">
        <v>19</v>
      </c>
      <c r="U11" s="3074"/>
      <c r="V11" s="3090" t="s">
        <v>20</v>
      </c>
      <c r="W11" s="3074"/>
      <c r="X11" s="3090" t="s">
        <v>21</v>
      </c>
      <c r="Y11" s="3074"/>
      <c r="Z11" s="3090" t="s">
        <v>22</v>
      </c>
      <c r="AA11" s="3074"/>
      <c r="AB11" s="3090" t="s">
        <v>23</v>
      </c>
      <c r="AC11" s="3074"/>
      <c r="AD11" s="3090" t="s">
        <v>24</v>
      </c>
      <c r="AE11" s="3074"/>
      <c r="AF11" s="3090" t="s">
        <v>25</v>
      </c>
      <c r="AG11" s="3074"/>
      <c r="AH11" s="3090" t="s">
        <v>26</v>
      </c>
      <c r="AI11" s="3074"/>
      <c r="AJ11" s="3090" t="s">
        <v>27</v>
      </c>
      <c r="AK11" s="3074"/>
      <c r="AL11" s="3090" t="s">
        <v>28</v>
      </c>
      <c r="AM11" s="3091"/>
      <c r="AN11" s="2604"/>
      <c r="AO11" s="2604"/>
      <c r="AP11" s="2604"/>
      <c r="AQ11" s="2604"/>
      <c r="AR11" s="2604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CG11" s="12"/>
      <c r="CH11" s="12"/>
      <c r="CI11" s="12"/>
      <c r="CJ11" s="12"/>
      <c r="CK11" s="12"/>
      <c r="CL11" s="12"/>
    </row>
    <row r="12" spans="1:90" ht="19.5" customHeight="1" x14ac:dyDescent="0.2">
      <c r="A12" s="3055"/>
      <c r="B12" s="3055"/>
      <c r="C12" s="3097" t="s">
        <v>29</v>
      </c>
      <c r="D12" s="3098" t="s">
        <v>30</v>
      </c>
      <c r="E12" s="2386" t="s">
        <v>31</v>
      </c>
      <c r="F12" s="2532" t="s">
        <v>30</v>
      </c>
      <c r="G12" s="2386" t="s">
        <v>31</v>
      </c>
      <c r="H12" s="2532" t="s">
        <v>30</v>
      </c>
      <c r="I12" s="2386" t="s">
        <v>31</v>
      </c>
      <c r="J12" s="2532" t="s">
        <v>30</v>
      </c>
      <c r="K12" s="2386" t="s">
        <v>31</v>
      </c>
      <c r="L12" s="2532" t="s">
        <v>30</v>
      </c>
      <c r="M12" s="2386" t="s">
        <v>31</v>
      </c>
      <c r="N12" s="2532" t="s">
        <v>30</v>
      </c>
      <c r="O12" s="2386" t="s">
        <v>31</v>
      </c>
      <c r="P12" s="2532" t="s">
        <v>30</v>
      </c>
      <c r="Q12" s="2386" t="s">
        <v>31</v>
      </c>
      <c r="R12" s="2532" t="s">
        <v>30</v>
      </c>
      <c r="S12" s="2386" t="s">
        <v>31</v>
      </c>
      <c r="T12" s="2532" t="s">
        <v>30</v>
      </c>
      <c r="U12" s="2386" t="s">
        <v>31</v>
      </c>
      <c r="V12" s="2532" t="s">
        <v>30</v>
      </c>
      <c r="W12" s="2386" t="s">
        <v>31</v>
      </c>
      <c r="X12" s="2532" t="s">
        <v>30</v>
      </c>
      <c r="Y12" s="2386" t="s">
        <v>31</v>
      </c>
      <c r="Z12" s="2532" t="s">
        <v>30</v>
      </c>
      <c r="AA12" s="2386" t="s">
        <v>31</v>
      </c>
      <c r="AB12" s="2532" t="s">
        <v>30</v>
      </c>
      <c r="AC12" s="2386" t="s">
        <v>31</v>
      </c>
      <c r="AD12" s="2532" t="s">
        <v>30</v>
      </c>
      <c r="AE12" s="2386" t="s">
        <v>31</v>
      </c>
      <c r="AF12" s="2532" t="s">
        <v>30</v>
      </c>
      <c r="AG12" s="2386" t="s">
        <v>31</v>
      </c>
      <c r="AH12" s="2532" t="s">
        <v>30</v>
      </c>
      <c r="AI12" s="2386" t="s">
        <v>31</v>
      </c>
      <c r="AJ12" s="2532" t="s">
        <v>30</v>
      </c>
      <c r="AK12" s="2386" t="s">
        <v>31</v>
      </c>
      <c r="AL12" s="2532" t="s">
        <v>30</v>
      </c>
      <c r="AM12" s="22" t="s">
        <v>31</v>
      </c>
      <c r="AN12" s="3096"/>
      <c r="AO12" s="3096"/>
      <c r="AP12" s="3096"/>
      <c r="AQ12" s="3096"/>
      <c r="AR12" s="3096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CG12" s="12"/>
      <c r="CH12" s="12"/>
      <c r="CI12" s="12"/>
      <c r="CJ12" s="12"/>
      <c r="CK12" s="12"/>
      <c r="CL12" s="12"/>
    </row>
    <row r="13" spans="1:90" ht="16.350000000000001" customHeight="1" x14ac:dyDescent="0.2">
      <c r="A13" s="2789" t="s">
        <v>32</v>
      </c>
      <c r="B13" s="3099" t="s">
        <v>33</v>
      </c>
      <c r="C13" s="3100">
        <f t="shared" ref="C13:C27" si="0">SUM(D13+E13)</f>
        <v>0</v>
      </c>
      <c r="D13" s="3101">
        <f t="shared" ref="D13:D27" si="1">SUM(F13+H13+J13+L13+N13+P13+R13+T13+V13+X13+Z13+AB13+AD13+AF13+AH13+AJ13+AL13)</f>
        <v>0</v>
      </c>
      <c r="E13" s="3102">
        <f t="shared" ref="E13:E27" si="2">SUM(G13+I13+K13+M13+O13+Q13+S13+U13+W13+Y13+AA13+AC13+AE13+AG13+AI13+AK13+AM13)</f>
        <v>0</v>
      </c>
      <c r="F13" s="3103"/>
      <c r="G13" s="3104"/>
      <c r="H13" s="3103"/>
      <c r="I13" s="3104"/>
      <c r="J13" s="3103"/>
      <c r="K13" s="3105"/>
      <c r="L13" s="3103"/>
      <c r="M13" s="3105"/>
      <c r="N13" s="3103"/>
      <c r="O13" s="3105"/>
      <c r="P13" s="3103"/>
      <c r="Q13" s="3105"/>
      <c r="R13" s="3103"/>
      <c r="S13" s="3105"/>
      <c r="T13" s="3103"/>
      <c r="U13" s="3105"/>
      <c r="V13" s="3103"/>
      <c r="W13" s="3105"/>
      <c r="X13" s="3103"/>
      <c r="Y13" s="3105"/>
      <c r="Z13" s="3103"/>
      <c r="AA13" s="3105"/>
      <c r="AB13" s="3103"/>
      <c r="AC13" s="3105"/>
      <c r="AD13" s="3103"/>
      <c r="AE13" s="3105"/>
      <c r="AF13" s="3103"/>
      <c r="AG13" s="3105"/>
      <c r="AH13" s="3103"/>
      <c r="AI13" s="3105"/>
      <c r="AJ13" s="3103"/>
      <c r="AK13" s="3105"/>
      <c r="AL13" s="3106"/>
      <c r="AM13" s="3107"/>
      <c r="AN13" s="3104"/>
      <c r="AO13" s="3104"/>
      <c r="AP13" s="3104"/>
      <c r="AQ13" s="3104"/>
      <c r="AR13" s="3104"/>
      <c r="AS13" s="182" t="str">
        <f t="shared" ref="AS13:AS22" si="3">CONCATENATE(CA13,CB13,CC13,CD13,CE13,CF13)</f>
        <v/>
      </c>
      <c r="AT13" s="29"/>
      <c r="AU13" s="29"/>
      <c r="AV13" s="29"/>
      <c r="AW13" s="29"/>
      <c r="AX13" s="29"/>
      <c r="AY13" s="29"/>
      <c r="AZ13" s="29"/>
      <c r="BA13" s="29"/>
      <c r="BB13" s="17"/>
      <c r="BC13" s="17"/>
      <c r="BD13" s="17"/>
      <c r="CA13" s="30" t="str">
        <f t="shared" ref="CA13:CA22" si="4">IF(CG13=1,"* El número de Beneficiarios NO DEBE ser mayor que el Total. ","")</f>
        <v/>
      </c>
      <c r="CB13" s="31" t="str">
        <f t="shared" ref="CB13:CB22" si="5">IF(CH13=1,"* Los Niños, Niñas, Adolescentes y Jóvenes de Programa SENAME NO DEBE ser mayor que el Total. ","")</f>
        <v/>
      </c>
      <c r="CC13" s="31" t="str">
        <f>IF(CI13=1,"* El número de personas pertenecientes a Pueblos Originarios NO DEBE ser mayor que el Total. ","")</f>
        <v/>
      </c>
      <c r="CD13" s="31" t="str">
        <f t="shared" ref="CD13:CD27" si="6">IF(CJ13=1,"* El número de personas Migrantes NO DEBE ser mayor que el Total. ","")</f>
        <v/>
      </c>
      <c r="CE13" s="31" t="str">
        <f t="shared" ref="CE13:CE27" si="7">IF(CK13=1,"* El número de personas con Demencia NO DEBE ser mayor que el Total. ","")</f>
        <v/>
      </c>
      <c r="CF13" s="30" t="str">
        <f t="shared" ref="CF13:CF27" si="8">IF(CL13=1,"* No olvide digitar la columna Beneficiarios y/o Niños, Niñas, Adolescentes y Jóvenes de Programa SENAME y/o Pueblos Originarios y/o Migrantes y/o Demencia (Digite CEROS si no tiene). ","")</f>
        <v/>
      </c>
      <c r="CG13" s="32">
        <f t="shared" ref="CG13:CK27" si="9">IF($C13&lt;AN13,1,0)</f>
        <v>0</v>
      </c>
      <c r="CH13" s="32">
        <f t="shared" si="9"/>
        <v>0</v>
      </c>
      <c r="CI13" s="32">
        <f t="shared" si="9"/>
        <v>0</v>
      </c>
      <c r="CJ13" s="32">
        <f t="shared" si="9"/>
        <v>0</v>
      </c>
      <c r="CK13" s="32">
        <f t="shared" si="9"/>
        <v>0</v>
      </c>
      <c r="CL13" s="32">
        <f t="shared" ref="CL13:CL27" si="10">IF(AND(C13&lt;&gt;0,OR(AN13="",AO13="",AP13="",AQ13="",AR13="")),1,0)</f>
        <v>0</v>
      </c>
    </row>
    <row r="14" spans="1:90" ht="16.350000000000001" customHeight="1" x14ac:dyDescent="0.2">
      <c r="A14" s="2610"/>
      <c r="B14" s="33" t="s">
        <v>34</v>
      </c>
      <c r="C14" s="34">
        <f t="shared" si="0"/>
        <v>66</v>
      </c>
      <c r="D14" s="35">
        <f t="shared" si="1"/>
        <v>23</v>
      </c>
      <c r="E14" s="36">
        <f t="shared" si="2"/>
        <v>43</v>
      </c>
      <c r="F14" s="37">
        <v>1</v>
      </c>
      <c r="G14" s="38">
        <v>0</v>
      </c>
      <c r="H14" s="37">
        <v>3</v>
      </c>
      <c r="I14" s="38">
        <v>1</v>
      </c>
      <c r="J14" s="37">
        <v>4</v>
      </c>
      <c r="K14" s="39">
        <v>13</v>
      </c>
      <c r="L14" s="37">
        <v>13</v>
      </c>
      <c r="M14" s="39">
        <v>26</v>
      </c>
      <c r="N14" s="37">
        <v>0</v>
      </c>
      <c r="O14" s="39">
        <v>0</v>
      </c>
      <c r="P14" s="37">
        <v>0</v>
      </c>
      <c r="Q14" s="39">
        <v>0</v>
      </c>
      <c r="R14" s="37">
        <v>1</v>
      </c>
      <c r="S14" s="39">
        <v>0</v>
      </c>
      <c r="T14" s="37">
        <v>0</v>
      </c>
      <c r="U14" s="39">
        <v>0</v>
      </c>
      <c r="V14" s="37">
        <v>0</v>
      </c>
      <c r="W14" s="39">
        <v>0</v>
      </c>
      <c r="X14" s="37">
        <v>0</v>
      </c>
      <c r="Y14" s="39">
        <v>2</v>
      </c>
      <c r="Z14" s="37">
        <v>0</v>
      </c>
      <c r="AA14" s="39">
        <v>0</v>
      </c>
      <c r="AB14" s="37">
        <v>1</v>
      </c>
      <c r="AC14" s="39">
        <v>0</v>
      </c>
      <c r="AD14" s="37">
        <v>0</v>
      </c>
      <c r="AE14" s="39">
        <v>0</v>
      </c>
      <c r="AF14" s="37">
        <v>0</v>
      </c>
      <c r="AG14" s="39">
        <v>1</v>
      </c>
      <c r="AH14" s="37">
        <v>0</v>
      </c>
      <c r="AI14" s="39">
        <v>0</v>
      </c>
      <c r="AJ14" s="37">
        <v>0</v>
      </c>
      <c r="AK14" s="39">
        <v>0</v>
      </c>
      <c r="AL14" s="40">
        <v>0</v>
      </c>
      <c r="AM14" s="41">
        <v>0</v>
      </c>
      <c r="AN14" s="38">
        <v>66</v>
      </c>
      <c r="AO14" s="38">
        <v>0</v>
      </c>
      <c r="AP14" s="38">
        <v>0</v>
      </c>
      <c r="AQ14" s="38">
        <v>0</v>
      </c>
      <c r="AR14" s="38">
        <v>0</v>
      </c>
      <c r="AS14" s="182" t="str">
        <f t="shared" si="3"/>
        <v/>
      </c>
      <c r="AT14" s="29"/>
      <c r="AU14" s="29"/>
      <c r="AV14" s="29"/>
      <c r="AW14" s="29"/>
      <c r="AX14" s="29"/>
      <c r="AY14" s="29"/>
      <c r="AZ14" s="29"/>
      <c r="BA14" s="29"/>
      <c r="BB14" s="17"/>
      <c r="BC14" s="17"/>
      <c r="BD14" s="17"/>
      <c r="CA14" s="30" t="str">
        <f t="shared" si="4"/>
        <v/>
      </c>
      <c r="CB14" s="31" t="str">
        <f t="shared" si="5"/>
        <v/>
      </c>
      <c r="CC14" s="31" t="str">
        <f t="shared" ref="CC14:CC27" si="11">IF(CI14=1,"* El total de personas pertenecientes a Pueblos Originarios NO DEBE ser mayor que el Total. ","")</f>
        <v/>
      </c>
      <c r="CD14" s="31" t="str">
        <f t="shared" si="6"/>
        <v/>
      </c>
      <c r="CE14" s="31" t="str">
        <f t="shared" si="7"/>
        <v/>
      </c>
      <c r="CF14" s="30" t="str">
        <f t="shared" si="8"/>
        <v/>
      </c>
      <c r="CG14" s="32">
        <f t="shared" si="9"/>
        <v>0</v>
      </c>
      <c r="CH14" s="32">
        <f t="shared" si="9"/>
        <v>0</v>
      </c>
      <c r="CI14" s="32">
        <f t="shared" si="9"/>
        <v>0</v>
      </c>
      <c r="CJ14" s="32">
        <f t="shared" si="9"/>
        <v>0</v>
      </c>
      <c r="CK14" s="32">
        <f t="shared" si="9"/>
        <v>0</v>
      </c>
      <c r="CL14" s="32">
        <f t="shared" si="10"/>
        <v>0</v>
      </c>
    </row>
    <row r="15" spans="1:90" ht="16.350000000000001" customHeight="1" x14ac:dyDescent="0.2">
      <c r="A15" s="2610"/>
      <c r="B15" s="33" t="s">
        <v>35</v>
      </c>
      <c r="C15" s="34">
        <f t="shared" si="0"/>
        <v>190</v>
      </c>
      <c r="D15" s="35">
        <f t="shared" si="1"/>
        <v>98</v>
      </c>
      <c r="E15" s="36">
        <f t="shared" si="2"/>
        <v>92</v>
      </c>
      <c r="F15" s="37">
        <v>0</v>
      </c>
      <c r="G15" s="38">
        <v>0</v>
      </c>
      <c r="H15" s="37">
        <v>0</v>
      </c>
      <c r="I15" s="38">
        <v>0</v>
      </c>
      <c r="J15" s="37">
        <v>0</v>
      </c>
      <c r="K15" s="39">
        <v>0</v>
      </c>
      <c r="L15" s="37">
        <v>2</v>
      </c>
      <c r="M15" s="39">
        <v>1</v>
      </c>
      <c r="N15" s="37">
        <v>6</v>
      </c>
      <c r="O15" s="39">
        <v>2</v>
      </c>
      <c r="P15" s="37">
        <v>12</v>
      </c>
      <c r="Q15" s="39">
        <v>4</v>
      </c>
      <c r="R15" s="37">
        <v>11</v>
      </c>
      <c r="S15" s="39">
        <v>6</v>
      </c>
      <c r="T15" s="37">
        <v>15</v>
      </c>
      <c r="U15" s="39">
        <v>7</v>
      </c>
      <c r="V15" s="37">
        <v>17</v>
      </c>
      <c r="W15" s="39">
        <v>7</v>
      </c>
      <c r="X15" s="37">
        <v>7</v>
      </c>
      <c r="Y15" s="39">
        <v>8</v>
      </c>
      <c r="Z15" s="37">
        <v>8</v>
      </c>
      <c r="AA15" s="39">
        <v>15</v>
      </c>
      <c r="AB15" s="37">
        <v>4</v>
      </c>
      <c r="AC15" s="39">
        <v>12</v>
      </c>
      <c r="AD15" s="37">
        <v>10</v>
      </c>
      <c r="AE15" s="39">
        <v>20</v>
      </c>
      <c r="AF15" s="37">
        <v>2</v>
      </c>
      <c r="AG15" s="39">
        <v>5</v>
      </c>
      <c r="AH15" s="37">
        <v>4</v>
      </c>
      <c r="AI15" s="39">
        <v>5</v>
      </c>
      <c r="AJ15" s="37">
        <v>0</v>
      </c>
      <c r="AK15" s="39">
        <v>0</v>
      </c>
      <c r="AL15" s="40">
        <v>0</v>
      </c>
      <c r="AM15" s="41">
        <v>0</v>
      </c>
      <c r="AN15" s="38">
        <v>190</v>
      </c>
      <c r="AO15" s="38">
        <v>0</v>
      </c>
      <c r="AP15" s="38">
        <v>0</v>
      </c>
      <c r="AQ15" s="38">
        <v>0</v>
      </c>
      <c r="AR15" s="38">
        <v>0</v>
      </c>
      <c r="AS15" s="182" t="str">
        <f t="shared" si="3"/>
        <v/>
      </c>
      <c r="AT15" s="29"/>
      <c r="AU15" s="29"/>
      <c r="AV15" s="29"/>
      <c r="AW15" s="29"/>
      <c r="AX15" s="29"/>
      <c r="AY15" s="29"/>
      <c r="AZ15" s="29"/>
      <c r="BA15" s="29"/>
      <c r="BB15" s="17"/>
      <c r="BC15" s="17"/>
      <c r="BD15" s="17"/>
      <c r="CA15" s="30" t="str">
        <f t="shared" si="4"/>
        <v/>
      </c>
      <c r="CB15" s="31" t="str">
        <f t="shared" si="5"/>
        <v/>
      </c>
      <c r="CC15" s="31" t="str">
        <f t="shared" si="11"/>
        <v/>
      </c>
      <c r="CD15" s="31" t="str">
        <f t="shared" si="6"/>
        <v/>
      </c>
      <c r="CE15" s="31" t="str">
        <f t="shared" si="7"/>
        <v/>
      </c>
      <c r="CF15" s="30" t="str">
        <f t="shared" si="8"/>
        <v/>
      </c>
      <c r="CG15" s="32">
        <f t="shared" si="9"/>
        <v>0</v>
      </c>
      <c r="CH15" s="32">
        <f t="shared" si="9"/>
        <v>0</v>
      </c>
      <c r="CI15" s="32">
        <f t="shared" si="9"/>
        <v>0</v>
      </c>
      <c r="CJ15" s="32">
        <f t="shared" si="9"/>
        <v>0</v>
      </c>
      <c r="CK15" s="32">
        <f t="shared" si="9"/>
        <v>0</v>
      </c>
      <c r="CL15" s="32">
        <f t="shared" si="10"/>
        <v>0</v>
      </c>
    </row>
    <row r="16" spans="1:90" ht="16.350000000000001" customHeight="1" x14ac:dyDescent="0.2">
      <c r="A16" s="2610"/>
      <c r="B16" s="33" t="s">
        <v>36</v>
      </c>
      <c r="C16" s="34">
        <f t="shared" si="0"/>
        <v>0</v>
      </c>
      <c r="D16" s="35">
        <f t="shared" si="1"/>
        <v>0</v>
      </c>
      <c r="E16" s="36">
        <f t="shared" si="2"/>
        <v>0</v>
      </c>
      <c r="F16" s="37"/>
      <c r="G16" s="38"/>
      <c r="H16" s="37"/>
      <c r="I16" s="38"/>
      <c r="J16" s="37"/>
      <c r="K16" s="39"/>
      <c r="L16" s="37"/>
      <c r="M16" s="39"/>
      <c r="N16" s="37"/>
      <c r="O16" s="39"/>
      <c r="P16" s="37"/>
      <c r="Q16" s="39"/>
      <c r="R16" s="37"/>
      <c r="S16" s="39"/>
      <c r="T16" s="37"/>
      <c r="U16" s="39"/>
      <c r="V16" s="37"/>
      <c r="W16" s="39"/>
      <c r="X16" s="37"/>
      <c r="Y16" s="39"/>
      <c r="Z16" s="37"/>
      <c r="AA16" s="39"/>
      <c r="AB16" s="37"/>
      <c r="AC16" s="39"/>
      <c r="AD16" s="37"/>
      <c r="AE16" s="39"/>
      <c r="AF16" s="37"/>
      <c r="AG16" s="39"/>
      <c r="AH16" s="37"/>
      <c r="AI16" s="39"/>
      <c r="AJ16" s="37"/>
      <c r="AK16" s="39"/>
      <c r="AL16" s="40"/>
      <c r="AM16" s="41"/>
      <c r="AN16" s="38"/>
      <c r="AO16" s="38"/>
      <c r="AP16" s="38"/>
      <c r="AQ16" s="38"/>
      <c r="AR16" s="38"/>
      <c r="AS16" s="182" t="str">
        <f t="shared" si="3"/>
        <v/>
      </c>
      <c r="AT16" s="29"/>
      <c r="AU16" s="29"/>
      <c r="AV16" s="29"/>
      <c r="AW16" s="29"/>
      <c r="AX16" s="29"/>
      <c r="AY16" s="29"/>
      <c r="AZ16" s="29"/>
      <c r="BA16" s="29"/>
      <c r="BB16" s="17"/>
      <c r="BC16" s="17"/>
      <c r="BD16" s="17"/>
      <c r="CA16" s="30" t="str">
        <f t="shared" si="4"/>
        <v/>
      </c>
      <c r="CB16" s="31" t="str">
        <f t="shared" si="5"/>
        <v/>
      </c>
      <c r="CC16" s="31" t="str">
        <f t="shared" si="11"/>
        <v/>
      </c>
      <c r="CD16" s="31" t="str">
        <f t="shared" si="6"/>
        <v/>
      </c>
      <c r="CE16" s="31" t="str">
        <f t="shared" si="7"/>
        <v/>
      </c>
      <c r="CF16" s="30" t="str">
        <f t="shared" si="8"/>
        <v/>
      </c>
      <c r="CG16" s="32">
        <f t="shared" si="9"/>
        <v>0</v>
      </c>
      <c r="CH16" s="32">
        <f t="shared" si="9"/>
        <v>0</v>
      </c>
      <c r="CI16" s="32">
        <f t="shared" si="9"/>
        <v>0</v>
      </c>
      <c r="CJ16" s="32">
        <f t="shared" si="9"/>
        <v>0</v>
      </c>
      <c r="CK16" s="32">
        <f t="shared" si="9"/>
        <v>0</v>
      </c>
      <c r="CL16" s="32">
        <f t="shared" si="10"/>
        <v>0</v>
      </c>
    </row>
    <row r="17" spans="1:90" ht="16.350000000000001" customHeight="1" x14ac:dyDescent="0.2">
      <c r="A17" s="2610"/>
      <c r="B17" s="33" t="s">
        <v>37</v>
      </c>
      <c r="C17" s="34">
        <f t="shared" si="0"/>
        <v>76</v>
      </c>
      <c r="D17" s="35">
        <f t="shared" si="1"/>
        <v>33</v>
      </c>
      <c r="E17" s="36">
        <f t="shared" si="2"/>
        <v>43</v>
      </c>
      <c r="F17" s="37">
        <v>0</v>
      </c>
      <c r="G17" s="38">
        <v>0</v>
      </c>
      <c r="H17" s="37">
        <v>1</v>
      </c>
      <c r="I17" s="38">
        <v>0</v>
      </c>
      <c r="J17" s="37">
        <v>1</v>
      </c>
      <c r="K17" s="39">
        <v>3</v>
      </c>
      <c r="L17" s="37">
        <v>2</v>
      </c>
      <c r="M17" s="39">
        <v>9</v>
      </c>
      <c r="N17" s="37">
        <v>1</v>
      </c>
      <c r="O17" s="39">
        <v>1</v>
      </c>
      <c r="P17" s="37">
        <v>3</v>
      </c>
      <c r="Q17" s="39">
        <v>3</v>
      </c>
      <c r="R17" s="37">
        <v>4</v>
      </c>
      <c r="S17" s="39">
        <v>2</v>
      </c>
      <c r="T17" s="37">
        <v>2</v>
      </c>
      <c r="U17" s="39">
        <v>2</v>
      </c>
      <c r="V17" s="37">
        <v>5</v>
      </c>
      <c r="W17" s="39">
        <v>3</v>
      </c>
      <c r="X17" s="37">
        <v>5</v>
      </c>
      <c r="Y17" s="39">
        <v>4</v>
      </c>
      <c r="Z17" s="37">
        <v>3</v>
      </c>
      <c r="AA17" s="39">
        <v>6</v>
      </c>
      <c r="AB17" s="37">
        <v>1</v>
      </c>
      <c r="AC17" s="39">
        <v>4</v>
      </c>
      <c r="AD17" s="37">
        <v>2</v>
      </c>
      <c r="AE17" s="39">
        <v>3</v>
      </c>
      <c r="AF17" s="37">
        <v>1</v>
      </c>
      <c r="AG17" s="39">
        <v>1</v>
      </c>
      <c r="AH17" s="37">
        <v>0</v>
      </c>
      <c r="AI17" s="39">
        <v>1</v>
      </c>
      <c r="AJ17" s="37">
        <v>2</v>
      </c>
      <c r="AK17" s="39">
        <v>0</v>
      </c>
      <c r="AL17" s="40">
        <v>0</v>
      </c>
      <c r="AM17" s="41">
        <v>1</v>
      </c>
      <c r="AN17" s="38">
        <v>76</v>
      </c>
      <c r="AO17" s="38">
        <v>0</v>
      </c>
      <c r="AP17" s="38">
        <v>0</v>
      </c>
      <c r="AQ17" s="38">
        <v>0</v>
      </c>
      <c r="AR17" s="38">
        <v>0</v>
      </c>
      <c r="AS17" s="182" t="str">
        <f t="shared" si="3"/>
        <v/>
      </c>
      <c r="AT17" s="29"/>
      <c r="AU17" s="29"/>
      <c r="AV17" s="29"/>
      <c r="AW17" s="29"/>
      <c r="AX17" s="29"/>
      <c r="AY17" s="29"/>
      <c r="AZ17" s="29"/>
      <c r="BA17" s="29"/>
      <c r="BB17" s="17"/>
      <c r="BC17" s="17"/>
      <c r="BD17" s="17"/>
      <c r="CA17" s="30" t="str">
        <f t="shared" si="4"/>
        <v/>
      </c>
      <c r="CB17" s="31" t="str">
        <f t="shared" si="5"/>
        <v/>
      </c>
      <c r="CC17" s="31" t="str">
        <f t="shared" si="11"/>
        <v/>
      </c>
      <c r="CD17" s="31" t="str">
        <f t="shared" si="6"/>
        <v/>
      </c>
      <c r="CE17" s="31" t="str">
        <f t="shared" si="7"/>
        <v/>
      </c>
      <c r="CF17" s="30" t="str">
        <f t="shared" si="8"/>
        <v/>
      </c>
      <c r="CG17" s="32">
        <f t="shared" si="9"/>
        <v>0</v>
      </c>
      <c r="CH17" s="32">
        <f t="shared" si="9"/>
        <v>0</v>
      </c>
      <c r="CI17" s="32">
        <f t="shared" si="9"/>
        <v>0</v>
      </c>
      <c r="CJ17" s="32">
        <f t="shared" si="9"/>
        <v>0</v>
      </c>
      <c r="CK17" s="32">
        <f t="shared" si="9"/>
        <v>0</v>
      </c>
      <c r="CL17" s="32">
        <f t="shared" si="10"/>
        <v>0</v>
      </c>
    </row>
    <row r="18" spans="1:90" ht="16.350000000000001" customHeight="1" x14ac:dyDescent="0.2">
      <c r="A18" s="2610"/>
      <c r="B18" s="33" t="s">
        <v>38</v>
      </c>
      <c r="C18" s="34">
        <f t="shared" si="0"/>
        <v>0</v>
      </c>
      <c r="D18" s="35">
        <f t="shared" si="1"/>
        <v>0</v>
      </c>
      <c r="E18" s="36">
        <f t="shared" si="2"/>
        <v>0</v>
      </c>
      <c r="F18" s="37"/>
      <c r="G18" s="38"/>
      <c r="H18" s="37"/>
      <c r="I18" s="38"/>
      <c r="J18" s="37"/>
      <c r="K18" s="39"/>
      <c r="L18" s="37"/>
      <c r="M18" s="39"/>
      <c r="N18" s="37"/>
      <c r="O18" s="39"/>
      <c r="P18" s="37"/>
      <c r="Q18" s="39"/>
      <c r="R18" s="37"/>
      <c r="S18" s="39"/>
      <c r="T18" s="37"/>
      <c r="U18" s="39"/>
      <c r="V18" s="37"/>
      <c r="W18" s="39"/>
      <c r="X18" s="37"/>
      <c r="Y18" s="39"/>
      <c r="Z18" s="37"/>
      <c r="AA18" s="39"/>
      <c r="AB18" s="37"/>
      <c r="AC18" s="39"/>
      <c r="AD18" s="37"/>
      <c r="AE18" s="39"/>
      <c r="AF18" s="37"/>
      <c r="AG18" s="39"/>
      <c r="AH18" s="37"/>
      <c r="AI18" s="39"/>
      <c r="AJ18" s="37"/>
      <c r="AK18" s="39"/>
      <c r="AL18" s="40"/>
      <c r="AM18" s="41"/>
      <c r="AN18" s="38"/>
      <c r="AO18" s="38"/>
      <c r="AP18" s="38"/>
      <c r="AQ18" s="38"/>
      <c r="AR18" s="38"/>
      <c r="AS18" s="182" t="str">
        <f t="shared" si="3"/>
        <v/>
      </c>
      <c r="AT18" s="29"/>
      <c r="AU18" s="29"/>
      <c r="AV18" s="29"/>
      <c r="AW18" s="29"/>
      <c r="AX18" s="29"/>
      <c r="AY18" s="29"/>
      <c r="AZ18" s="29"/>
      <c r="BA18" s="29"/>
      <c r="BB18" s="17"/>
      <c r="BC18" s="17"/>
      <c r="BD18" s="17"/>
      <c r="CA18" s="30" t="str">
        <f t="shared" si="4"/>
        <v/>
      </c>
      <c r="CB18" s="31" t="str">
        <f t="shared" si="5"/>
        <v/>
      </c>
      <c r="CC18" s="31" t="str">
        <f t="shared" si="11"/>
        <v/>
      </c>
      <c r="CD18" s="31" t="str">
        <f t="shared" si="6"/>
        <v/>
      </c>
      <c r="CE18" s="31" t="str">
        <f t="shared" si="7"/>
        <v/>
      </c>
      <c r="CF18" s="30" t="str">
        <f t="shared" si="8"/>
        <v/>
      </c>
      <c r="CG18" s="32">
        <f t="shared" si="9"/>
        <v>0</v>
      </c>
      <c r="CH18" s="32">
        <f t="shared" si="9"/>
        <v>0</v>
      </c>
      <c r="CI18" s="32">
        <f t="shared" si="9"/>
        <v>0</v>
      </c>
      <c r="CJ18" s="32">
        <f t="shared" si="9"/>
        <v>0</v>
      </c>
      <c r="CK18" s="32">
        <f t="shared" si="9"/>
        <v>0</v>
      </c>
      <c r="CL18" s="32">
        <f t="shared" si="10"/>
        <v>0</v>
      </c>
    </row>
    <row r="19" spans="1:90" ht="16.350000000000001" customHeight="1" x14ac:dyDescent="0.2">
      <c r="A19" s="2610"/>
      <c r="B19" s="33" t="s">
        <v>39</v>
      </c>
      <c r="C19" s="42">
        <f t="shared" si="0"/>
        <v>49</v>
      </c>
      <c r="D19" s="43">
        <f t="shared" si="1"/>
        <v>33</v>
      </c>
      <c r="E19" s="44">
        <f t="shared" si="2"/>
        <v>16</v>
      </c>
      <c r="F19" s="45">
        <v>4</v>
      </c>
      <c r="G19" s="46">
        <v>3</v>
      </c>
      <c r="H19" s="45">
        <v>19</v>
      </c>
      <c r="I19" s="46">
        <v>6</v>
      </c>
      <c r="J19" s="45">
        <v>6</v>
      </c>
      <c r="K19" s="47">
        <v>6</v>
      </c>
      <c r="L19" s="45">
        <v>4</v>
      </c>
      <c r="M19" s="47">
        <v>1</v>
      </c>
      <c r="N19" s="45">
        <v>0</v>
      </c>
      <c r="O19" s="47">
        <v>0</v>
      </c>
      <c r="P19" s="45">
        <v>0</v>
      </c>
      <c r="Q19" s="47">
        <v>0</v>
      </c>
      <c r="R19" s="45">
        <v>0</v>
      </c>
      <c r="S19" s="47">
        <v>0</v>
      </c>
      <c r="T19" s="45">
        <v>0</v>
      </c>
      <c r="U19" s="47">
        <v>0</v>
      </c>
      <c r="V19" s="45">
        <v>0</v>
      </c>
      <c r="W19" s="47">
        <v>0</v>
      </c>
      <c r="X19" s="45">
        <v>0</v>
      </c>
      <c r="Y19" s="47">
        <v>0</v>
      </c>
      <c r="Z19" s="45">
        <v>0</v>
      </c>
      <c r="AA19" s="47">
        <v>0</v>
      </c>
      <c r="AB19" s="45">
        <v>0</v>
      </c>
      <c r="AC19" s="47">
        <v>0</v>
      </c>
      <c r="AD19" s="45">
        <v>0</v>
      </c>
      <c r="AE19" s="47">
        <v>0</v>
      </c>
      <c r="AF19" s="45">
        <v>0</v>
      </c>
      <c r="AG19" s="47">
        <v>0</v>
      </c>
      <c r="AH19" s="45">
        <v>0</v>
      </c>
      <c r="AI19" s="47">
        <v>0</v>
      </c>
      <c r="AJ19" s="45">
        <v>0</v>
      </c>
      <c r="AK19" s="47">
        <v>0</v>
      </c>
      <c r="AL19" s="48">
        <v>0</v>
      </c>
      <c r="AM19" s="49">
        <v>0</v>
      </c>
      <c r="AN19" s="46">
        <v>49</v>
      </c>
      <c r="AO19" s="46">
        <v>0</v>
      </c>
      <c r="AP19" s="46">
        <v>0</v>
      </c>
      <c r="AQ19" s="46">
        <v>0</v>
      </c>
      <c r="AR19" s="46">
        <v>0</v>
      </c>
      <c r="AS19" s="182" t="str">
        <f t="shared" si="3"/>
        <v/>
      </c>
      <c r="AT19" s="29"/>
      <c r="AU19" s="29"/>
      <c r="AV19" s="29"/>
      <c r="AW19" s="29"/>
      <c r="AX19" s="29"/>
      <c r="AY19" s="29"/>
      <c r="AZ19" s="29"/>
      <c r="BA19" s="29"/>
      <c r="BB19" s="17"/>
      <c r="BC19" s="17"/>
      <c r="BD19" s="17"/>
      <c r="CA19" s="30" t="str">
        <f t="shared" si="4"/>
        <v/>
      </c>
      <c r="CB19" s="31" t="str">
        <f t="shared" si="5"/>
        <v/>
      </c>
      <c r="CC19" s="31" t="str">
        <f t="shared" si="11"/>
        <v/>
      </c>
      <c r="CD19" s="31" t="str">
        <f t="shared" si="6"/>
        <v/>
      </c>
      <c r="CE19" s="31" t="str">
        <f t="shared" si="7"/>
        <v/>
      </c>
      <c r="CF19" s="30" t="str">
        <f t="shared" si="8"/>
        <v/>
      </c>
      <c r="CG19" s="32">
        <f t="shared" si="9"/>
        <v>0</v>
      </c>
      <c r="CH19" s="32">
        <f t="shared" si="9"/>
        <v>0</v>
      </c>
      <c r="CI19" s="32">
        <f t="shared" si="9"/>
        <v>0</v>
      </c>
      <c r="CJ19" s="32">
        <f t="shared" si="9"/>
        <v>0</v>
      </c>
      <c r="CK19" s="32">
        <f t="shared" si="9"/>
        <v>0</v>
      </c>
      <c r="CL19" s="32">
        <f t="shared" si="10"/>
        <v>0</v>
      </c>
    </row>
    <row r="20" spans="1:90" ht="25.35" customHeight="1" x14ac:dyDescent="0.2">
      <c r="A20" s="2610"/>
      <c r="B20" s="33" t="s">
        <v>40</v>
      </c>
      <c r="C20" s="42">
        <f t="shared" si="0"/>
        <v>0</v>
      </c>
      <c r="D20" s="43">
        <f t="shared" si="1"/>
        <v>0</v>
      </c>
      <c r="E20" s="44">
        <f t="shared" si="2"/>
        <v>0</v>
      </c>
      <c r="F20" s="45"/>
      <c r="G20" s="46"/>
      <c r="H20" s="45"/>
      <c r="I20" s="46"/>
      <c r="J20" s="45"/>
      <c r="K20" s="47"/>
      <c r="L20" s="45"/>
      <c r="M20" s="47"/>
      <c r="N20" s="45"/>
      <c r="O20" s="47"/>
      <c r="P20" s="45"/>
      <c r="Q20" s="47"/>
      <c r="R20" s="45"/>
      <c r="S20" s="47"/>
      <c r="T20" s="45"/>
      <c r="U20" s="47"/>
      <c r="V20" s="45"/>
      <c r="W20" s="47"/>
      <c r="X20" s="45"/>
      <c r="Y20" s="47"/>
      <c r="Z20" s="45"/>
      <c r="AA20" s="47"/>
      <c r="AB20" s="45"/>
      <c r="AC20" s="47"/>
      <c r="AD20" s="45"/>
      <c r="AE20" s="47"/>
      <c r="AF20" s="45"/>
      <c r="AG20" s="47"/>
      <c r="AH20" s="45"/>
      <c r="AI20" s="47"/>
      <c r="AJ20" s="45"/>
      <c r="AK20" s="47"/>
      <c r="AL20" s="48"/>
      <c r="AM20" s="49"/>
      <c r="AN20" s="46"/>
      <c r="AO20" s="46"/>
      <c r="AP20" s="46"/>
      <c r="AQ20" s="46"/>
      <c r="AR20" s="46"/>
      <c r="AS20" s="182" t="str">
        <f t="shared" si="3"/>
        <v/>
      </c>
      <c r="AT20" s="29"/>
      <c r="AU20" s="29"/>
      <c r="AV20" s="29"/>
      <c r="AW20" s="29"/>
      <c r="AX20" s="29"/>
      <c r="AY20" s="29"/>
      <c r="AZ20" s="29"/>
      <c r="BA20" s="29"/>
      <c r="BB20" s="17"/>
      <c r="BC20" s="17"/>
      <c r="BD20" s="17"/>
      <c r="CA20" s="30" t="str">
        <f t="shared" si="4"/>
        <v/>
      </c>
      <c r="CB20" s="31" t="str">
        <f t="shared" si="5"/>
        <v/>
      </c>
      <c r="CC20" s="31" t="str">
        <f t="shared" si="11"/>
        <v/>
      </c>
      <c r="CD20" s="31" t="str">
        <f t="shared" si="6"/>
        <v/>
      </c>
      <c r="CE20" s="31" t="str">
        <f t="shared" si="7"/>
        <v/>
      </c>
      <c r="CF20" s="30" t="str">
        <f t="shared" si="8"/>
        <v/>
      </c>
      <c r="CG20" s="32">
        <f t="shared" si="9"/>
        <v>0</v>
      </c>
      <c r="CH20" s="32">
        <f t="shared" si="9"/>
        <v>0</v>
      </c>
      <c r="CI20" s="32">
        <f t="shared" si="9"/>
        <v>0</v>
      </c>
      <c r="CJ20" s="32">
        <f t="shared" si="9"/>
        <v>0</v>
      </c>
      <c r="CK20" s="32">
        <f t="shared" si="9"/>
        <v>0</v>
      </c>
      <c r="CL20" s="32">
        <f t="shared" si="10"/>
        <v>0</v>
      </c>
    </row>
    <row r="21" spans="1:90" ht="16.350000000000001" customHeight="1" x14ac:dyDescent="0.2">
      <c r="A21" s="2610"/>
      <c r="B21" s="33" t="s">
        <v>41</v>
      </c>
      <c r="C21" s="42">
        <f t="shared" si="0"/>
        <v>0</v>
      </c>
      <c r="D21" s="43">
        <f t="shared" si="1"/>
        <v>0</v>
      </c>
      <c r="E21" s="44">
        <f t="shared" si="2"/>
        <v>0</v>
      </c>
      <c r="F21" s="45"/>
      <c r="G21" s="46"/>
      <c r="H21" s="45"/>
      <c r="I21" s="46"/>
      <c r="J21" s="45"/>
      <c r="K21" s="47"/>
      <c r="L21" s="45"/>
      <c r="M21" s="47"/>
      <c r="N21" s="45"/>
      <c r="O21" s="47"/>
      <c r="P21" s="45"/>
      <c r="Q21" s="47"/>
      <c r="R21" s="45"/>
      <c r="S21" s="47"/>
      <c r="T21" s="45"/>
      <c r="U21" s="47"/>
      <c r="V21" s="45"/>
      <c r="W21" s="47"/>
      <c r="X21" s="45"/>
      <c r="Y21" s="47"/>
      <c r="Z21" s="45"/>
      <c r="AA21" s="47"/>
      <c r="AB21" s="45"/>
      <c r="AC21" s="47"/>
      <c r="AD21" s="45"/>
      <c r="AE21" s="47"/>
      <c r="AF21" s="45"/>
      <c r="AG21" s="47"/>
      <c r="AH21" s="45"/>
      <c r="AI21" s="47"/>
      <c r="AJ21" s="45"/>
      <c r="AK21" s="47"/>
      <c r="AL21" s="48"/>
      <c r="AM21" s="49"/>
      <c r="AN21" s="46"/>
      <c r="AO21" s="46"/>
      <c r="AP21" s="46"/>
      <c r="AQ21" s="46"/>
      <c r="AR21" s="46"/>
      <c r="AS21" s="182" t="str">
        <f t="shared" si="3"/>
        <v/>
      </c>
      <c r="AT21" s="29"/>
      <c r="AU21" s="29"/>
      <c r="AV21" s="29"/>
      <c r="AW21" s="29"/>
      <c r="AX21" s="29"/>
      <c r="AY21" s="29"/>
      <c r="AZ21" s="29"/>
      <c r="BA21" s="29"/>
      <c r="BB21" s="17"/>
      <c r="BC21" s="17"/>
      <c r="BD21" s="17"/>
      <c r="CA21" s="30" t="str">
        <f t="shared" si="4"/>
        <v/>
      </c>
      <c r="CB21" s="31" t="str">
        <f t="shared" si="5"/>
        <v/>
      </c>
      <c r="CC21" s="31" t="str">
        <f t="shared" si="11"/>
        <v/>
      </c>
      <c r="CD21" s="31" t="str">
        <f t="shared" si="6"/>
        <v/>
      </c>
      <c r="CE21" s="31" t="str">
        <f t="shared" si="7"/>
        <v/>
      </c>
      <c r="CF21" s="30" t="str">
        <f t="shared" si="8"/>
        <v/>
      </c>
      <c r="CG21" s="32">
        <f t="shared" si="9"/>
        <v>0</v>
      </c>
      <c r="CH21" s="32">
        <f t="shared" si="9"/>
        <v>0</v>
      </c>
      <c r="CI21" s="32">
        <f t="shared" si="9"/>
        <v>0</v>
      </c>
      <c r="CJ21" s="32">
        <f t="shared" si="9"/>
        <v>0</v>
      </c>
      <c r="CK21" s="32">
        <f t="shared" si="9"/>
        <v>0</v>
      </c>
      <c r="CL21" s="32">
        <f t="shared" si="10"/>
        <v>0</v>
      </c>
    </row>
    <row r="22" spans="1:90" ht="36" customHeight="1" x14ac:dyDescent="0.2">
      <c r="A22" s="2610"/>
      <c r="B22" s="33" t="s">
        <v>42</v>
      </c>
      <c r="C22" s="42">
        <f t="shared" si="0"/>
        <v>0</v>
      </c>
      <c r="D22" s="50">
        <f t="shared" si="1"/>
        <v>0</v>
      </c>
      <c r="E22" s="44">
        <f t="shared" si="2"/>
        <v>0</v>
      </c>
      <c r="F22" s="45"/>
      <c r="G22" s="46"/>
      <c r="H22" s="45"/>
      <c r="I22" s="46"/>
      <c r="J22" s="45"/>
      <c r="K22" s="47"/>
      <c r="L22" s="45"/>
      <c r="M22" s="47"/>
      <c r="N22" s="45"/>
      <c r="O22" s="47"/>
      <c r="P22" s="45"/>
      <c r="Q22" s="47"/>
      <c r="R22" s="45"/>
      <c r="S22" s="47"/>
      <c r="T22" s="45"/>
      <c r="U22" s="47"/>
      <c r="V22" s="45"/>
      <c r="W22" s="47"/>
      <c r="X22" s="45"/>
      <c r="Y22" s="47"/>
      <c r="Z22" s="45"/>
      <c r="AA22" s="47"/>
      <c r="AB22" s="45"/>
      <c r="AC22" s="47"/>
      <c r="AD22" s="45"/>
      <c r="AE22" s="47"/>
      <c r="AF22" s="45"/>
      <c r="AG22" s="47"/>
      <c r="AH22" s="45"/>
      <c r="AI22" s="47"/>
      <c r="AJ22" s="45"/>
      <c r="AK22" s="47"/>
      <c r="AL22" s="48"/>
      <c r="AM22" s="49"/>
      <c r="AN22" s="46"/>
      <c r="AO22" s="46"/>
      <c r="AP22" s="46"/>
      <c r="AQ22" s="46"/>
      <c r="AR22" s="46"/>
      <c r="AS22" s="182" t="str">
        <f t="shared" si="3"/>
        <v/>
      </c>
      <c r="AT22" s="29"/>
      <c r="AU22" s="29"/>
      <c r="AV22" s="29"/>
      <c r="AW22" s="29"/>
      <c r="AX22" s="29"/>
      <c r="AY22" s="29"/>
      <c r="AZ22" s="29"/>
      <c r="BA22" s="29"/>
      <c r="BB22" s="17"/>
      <c r="BC22" s="17"/>
      <c r="BD22" s="17"/>
      <c r="CA22" s="30" t="str">
        <f t="shared" si="4"/>
        <v/>
      </c>
      <c r="CB22" s="31" t="str">
        <f t="shared" si="5"/>
        <v/>
      </c>
      <c r="CC22" s="31" t="str">
        <f t="shared" si="11"/>
        <v/>
      </c>
      <c r="CD22" s="31" t="str">
        <f t="shared" si="6"/>
        <v/>
      </c>
      <c r="CE22" s="31" t="str">
        <f t="shared" si="7"/>
        <v/>
      </c>
      <c r="CF22" s="30" t="str">
        <f t="shared" si="8"/>
        <v/>
      </c>
      <c r="CG22" s="32">
        <f t="shared" si="9"/>
        <v>0</v>
      </c>
      <c r="CH22" s="32">
        <f t="shared" si="9"/>
        <v>0</v>
      </c>
      <c r="CI22" s="32">
        <f t="shared" si="9"/>
        <v>0</v>
      </c>
      <c r="CJ22" s="32">
        <f t="shared" si="9"/>
        <v>0</v>
      </c>
      <c r="CK22" s="32">
        <f t="shared" si="9"/>
        <v>0</v>
      </c>
      <c r="CL22" s="32">
        <f t="shared" si="10"/>
        <v>0</v>
      </c>
    </row>
    <row r="23" spans="1:90" ht="16.350000000000001" customHeight="1" x14ac:dyDescent="0.2">
      <c r="A23" s="2823"/>
      <c r="B23" s="2568" t="s">
        <v>43</v>
      </c>
      <c r="C23" s="2569">
        <f t="shared" si="0"/>
        <v>381</v>
      </c>
      <c r="D23" s="3108">
        <f t="shared" si="1"/>
        <v>187</v>
      </c>
      <c r="E23" s="2454">
        <f t="shared" si="2"/>
        <v>194</v>
      </c>
      <c r="F23" s="2571">
        <f>SUM(F13:F22)</f>
        <v>5</v>
      </c>
      <c r="G23" s="2572">
        <f t="shared" ref="G23:AR23" si="12">SUM(G13:G22)</f>
        <v>3</v>
      </c>
      <c r="H23" s="2571">
        <f t="shared" si="12"/>
        <v>23</v>
      </c>
      <c r="I23" s="2572">
        <f t="shared" si="12"/>
        <v>7</v>
      </c>
      <c r="J23" s="2571">
        <f t="shared" si="12"/>
        <v>11</v>
      </c>
      <c r="K23" s="2573">
        <f t="shared" si="12"/>
        <v>22</v>
      </c>
      <c r="L23" s="2571">
        <f t="shared" si="12"/>
        <v>21</v>
      </c>
      <c r="M23" s="2573">
        <f t="shared" si="12"/>
        <v>37</v>
      </c>
      <c r="N23" s="2571">
        <f t="shared" si="12"/>
        <v>7</v>
      </c>
      <c r="O23" s="2573">
        <f t="shared" si="12"/>
        <v>3</v>
      </c>
      <c r="P23" s="2571">
        <f t="shared" si="12"/>
        <v>15</v>
      </c>
      <c r="Q23" s="2573">
        <f t="shared" si="12"/>
        <v>7</v>
      </c>
      <c r="R23" s="2571">
        <f t="shared" si="12"/>
        <v>16</v>
      </c>
      <c r="S23" s="2573">
        <f t="shared" si="12"/>
        <v>8</v>
      </c>
      <c r="T23" s="2571">
        <f t="shared" si="12"/>
        <v>17</v>
      </c>
      <c r="U23" s="2573">
        <f t="shared" si="12"/>
        <v>9</v>
      </c>
      <c r="V23" s="2571">
        <f t="shared" si="12"/>
        <v>22</v>
      </c>
      <c r="W23" s="2573">
        <f t="shared" si="12"/>
        <v>10</v>
      </c>
      <c r="X23" s="2571">
        <f t="shared" si="12"/>
        <v>12</v>
      </c>
      <c r="Y23" s="2573">
        <f t="shared" si="12"/>
        <v>14</v>
      </c>
      <c r="Z23" s="2571">
        <f t="shared" si="12"/>
        <v>11</v>
      </c>
      <c r="AA23" s="2573">
        <f t="shared" si="12"/>
        <v>21</v>
      </c>
      <c r="AB23" s="2571">
        <f t="shared" si="12"/>
        <v>6</v>
      </c>
      <c r="AC23" s="2573">
        <f t="shared" si="12"/>
        <v>16</v>
      </c>
      <c r="AD23" s="2571">
        <f t="shared" si="12"/>
        <v>12</v>
      </c>
      <c r="AE23" s="2573">
        <f t="shared" si="12"/>
        <v>23</v>
      </c>
      <c r="AF23" s="2571">
        <f t="shared" si="12"/>
        <v>3</v>
      </c>
      <c r="AG23" s="2573">
        <f t="shared" si="12"/>
        <v>7</v>
      </c>
      <c r="AH23" s="2571">
        <f t="shared" si="12"/>
        <v>4</v>
      </c>
      <c r="AI23" s="2573">
        <f t="shared" si="12"/>
        <v>6</v>
      </c>
      <c r="AJ23" s="2571">
        <f t="shared" si="12"/>
        <v>2</v>
      </c>
      <c r="AK23" s="2573">
        <f t="shared" si="12"/>
        <v>0</v>
      </c>
      <c r="AL23" s="2574">
        <f t="shared" si="12"/>
        <v>0</v>
      </c>
      <c r="AM23" s="2575">
        <f t="shared" si="12"/>
        <v>1</v>
      </c>
      <c r="AN23" s="2572">
        <f t="shared" si="12"/>
        <v>381</v>
      </c>
      <c r="AO23" s="2572">
        <f t="shared" si="12"/>
        <v>0</v>
      </c>
      <c r="AP23" s="2572">
        <f t="shared" si="12"/>
        <v>0</v>
      </c>
      <c r="AQ23" s="2572">
        <f t="shared" si="12"/>
        <v>0</v>
      </c>
      <c r="AR23" s="2572">
        <f t="shared" si="12"/>
        <v>0</v>
      </c>
      <c r="AS23" s="182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CA23" s="30"/>
      <c r="CB23" s="31"/>
      <c r="CC23" s="31" t="str">
        <f t="shared" si="11"/>
        <v/>
      </c>
      <c r="CD23" s="31" t="str">
        <f t="shared" si="6"/>
        <v/>
      </c>
      <c r="CE23" s="31" t="str">
        <f t="shared" si="7"/>
        <v/>
      </c>
      <c r="CF23" s="30" t="str">
        <f t="shared" si="8"/>
        <v/>
      </c>
      <c r="CG23" s="32">
        <f t="shared" si="9"/>
        <v>0</v>
      </c>
      <c r="CH23" s="32">
        <f t="shared" si="9"/>
        <v>0</v>
      </c>
      <c r="CI23" s="32">
        <f t="shared" si="9"/>
        <v>0</v>
      </c>
      <c r="CJ23" s="32">
        <f t="shared" si="9"/>
        <v>0</v>
      </c>
      <c r="CK23" s="32">
        <f t="shared" si="9"/>
        <v>0</v>
      </c>
      <c r="CL23" s="32">
        <f t="shared" si="10"/>
        <v>0</v>
      </c>
    </row>
    <row r="24" spans="1:90" ht="19.5" customHeight="1" x14ac:dyDescent="0.2">
      <c r="A24" s="3109" t="s">
        <v>44</v>
      </c>
      <c r="B24" s="3110"/>
      <c r="C24" s="3111">
        <f t="shared" si="0"/>
        <v>0</v>
      </c>
      <c r="D24" s="3112">
        <f t="shared" si="1"/>
        <v>0</v>
      </c>
      <c r="E24" s="2454">
        <f t="shared" si="2"/>
        <v>0</v>
      </c>
      <c r="F24" s="3113"/>
      <c r="G24" s="3114"/>
      <c r="H24" s="3113"/>
      <c r="I24" s="3114"/>
      <c r="J24" s="3113"/>
      <c r="K24" s="3115"/>
      <c r="L24" s="3113"/>
      <c r="M24" s="3115"/>
      <c r="N24" s="3113"/>
      <c r="O24" s="3115"/>
      <c r="P24" s="3113"/>
      <c r="Q24" s="3115"/>
      <c r="R24" s="3113"/>
      <c r="S24" s="3115"/>
      <c r="T24" s="3113"/>
      <c r="U24" s="3115"/>
      <c r="V24" s="3113"/>
      <c r="W24" s="3115"/>
      <c r="X24" s="3113"/>
      <c r="Y24" s="3115"/>
      <c r="Z24" s="3113"/>
      <c r="AA24" s="3115"/>
      <c r="AB24" s="3113"/>
      <c r="AC24" s="3115"/>
      <c r="AD24" s="3113"/>
      <c r="AE24" s="3115"/>
      <c r="AF24" s="3113"/>
      <c r="AG24" s="3115"/>
      <c r="AH24" s="3113"/>
      <c r="AI24" s="3115"/>
      <c r="AJ24" s="3113"/>
      <c r="AK24" s="3115"/>
      <c r="AL24" s="3116"/>
      <c r="AM24" s="3117"/>
      <c r="AN24" s="3114"/>
      <c r="AO24" s="3114"/>
      <c r="AP24" s="3114"/>
      <c r="AQ24" s="3114"/>
      <c r="AR24" s="3114"/>
      <c r="AS24" s="182" t="str">
        <f>CONCATENATE(CA24,CB24,CC24,CD24,CE24,CF24)</f>
        <v/>
      </c>
      <c r="AT24" s="29"/>
      <c r="AU24" s="29"/>
      <c r="AV24" s="29"/>
      <c r="AW24" s="29"/>
      <c r="AX24" s="29"/>
      <c r="AY24" s="29"/>
      <c r="AZ24" s="29"/>
      <c r="BA24" s="29"/>
      <c r="BB24" s="17"/>
      <c r="BC24" s="17"/>
      <c r="BD24" s="17"/>
      <c r="CA24" s="30" t="str">
        <f>IF(CG24=1,"* El número de Beneficiarios NO DEBE ser mayor que el Total. ","")</f>
        <v/>
      </c>
      <c r="CB24" s="31" t="str">
        <f>IF(CH24=1,"* Los Niños, Niñas, Adolescentes y Jóvenes de Programa SENAME NO DEBE ser mayor que el Total. ","")</f>
        <v/>
      </c>
      <c r="CC24" s="31" t="str">
        <f t="shared" si="11"/>
        <v/>
      </c>
      <c r="CD24" s="31" t="str">
        <f t="shared" si="6"/>
        <v/>
      </c>
      <c r="CE24" s="31" t="str">
        <f t="shared" si="7"/>
        <v/>
      </c>
      <c r="CF24" s="30" t="str">
        <f t="shared" si="8"/>
        <v/>
      </c>
      <c r="CG24" s="32">
        <f t="shared" si="9"/>
        <v>0</v>
      </c>
      <c r="CH24" s="32">
        <f t="shared" si="9"/>
        <v>0</v>
      </c>
      <c r="CI24" s="32">
        <f t="shared" si="9"/>
        <v>0</v>
      </c>
      <c r="CJ24" s="32">
        <f t="shared" si="9"/>
        <v>0</v>
      </c>
      <c r="CK24" s="32">
        <f t="shared" si="9"/>
        <v>0</v>
      </c>
      <c r="CL24" s="32">
        <f t="shared" si="10"/>
        <v>0</v>
      </c>
    </row>
    <row r="25" spans="1:90" ht="19.5" customHeight="1" x14ac:dyDescent="0.2">
      <c r="A25" s="3118" t="s">
        <v>45</v>
      </c>
      <c r="B25" s="63" t="s">
        <v>34</v>
      </c>
      <c r="C25" s="3119">
        <f t="shared" si="0"/>
        <v>0</v>
      </c>
      <c r="D25" s="3120">
        <f t="shared" si="1"/>
        <v>0</v>
      </c>
      <c r="E25" s="66">
        <f t="shared" si="2"/>
        <v>0</v>
      </c>
      <c r="F25" s="3121"/>
      <c r="G25" s="68"/>
      <c r="H25" s="3121"/>
      <c r="I25" s="68"/>
      <c r="J25" s="3121"/>
      <c r="K25" s="3122"/>
      <c r="L25" s="3121"/>
      <c r="M25" s="3122"/>
      <c r="N25" s="3121"/>
      <c r="O25" s="3122"/>
      <c r="P25" s="3121"/>
      <c r="Q25" s="3122"/>
      <c r="R25" s="3121"/>
      <c r="S25" s="3122"/>
      <c r="T25" s="3121"/>
      <c r="U25" s="3122"/>
      <c r="V25" s="3121"/>
      <c r="W25" s="3122"/>
      <c r="X25" s="3121"/>
      <c r="Y25" s="3122"/>
      <c r="Z25" s="3121"/>
      <c r="AA25" s="3122"/>
      <c r="AB25" s="3121"/>
      <c r="AC25" s="3122"/>
      <c r="AD25" s="3121"/>
      <c r="AE25" s="3122"/>
      <c r="AF25" s="3121"/>
      <c r="AG25" s="3122"/>
      <c r="AH25" s="3121"/>
      <c r="AI25" s="3122"/>
      <c r="AJ25" s="3121"/>
      <c r="AK25" s="3122"/>
      <c r="AL25" s="70"/>
      <c r="AM25" s="3123"/>
      <c r="AN25" s="68"/>
      <c r="AO25" s="68"/>
      <c r="AP25" s="68"/>
      <c r="AQ25" s="68"/>
      <c r="AR25" s="68"/>
      <c r="AS25" s="182" t="str">
        <f>CONCATENATE(CA25,CB25,CC25,CD25,CE25,CF25)</f>
        <v/>
      </c>
      <c r="AT25" s="29"/>
      <c r="AU25" s="29"/>
      <c r="AV25" s="29"/>
      <c r="AW25" s="29"/>
      <c r="AX25" s="29"/>
      <c r="AY25" s="29"/>
      <c r="AZ25" s="29"/>
      <c r="BA25" s="29"/>
      <c r="BB25" s="17"/>
      <c r="BC25" s="17"/>
      <c r="BD25" s="17"/>
      <c r="CA25" s="30" t="str">
        <f>IF(CG25=1,"* El número de Beneficiarios NO DEBE ser mayor que el Total. ","")</f>
        <v/>
      </c>
      <c r="CB25" s="31" t="str">
        <f>IF(CH25=1,"* Los Niños, Niñas, Adolescentes y Jóvenes de Programa SENAME NO DEBE ser mayor que el Total. ","")</f>
        <v/>
      </c>
      <c r="CC25" s="31" t="str">
        <f t="shared" si="11"/>
        <v/>
      </c>
      <c r="CD25" s="31" t="str">
        <f t="shared" si="6"/>
        <v/>
      </c>
      <c r="CE25" s="31" t="str">
        <f t="shared" si="7"/>
        <v/>
      </c>
      <c r="CF25" s="30" t="str">
        <f t="shared" si="8"/>
        <v/>
      </c>
      <c r="CG25" s="32">
        <f t="shared" si="9"/>
        <v>0</v>
      </c>
      <c r="CH25" s="32">
        <f t="shared" si="9"/>
        <v>0</v>
      </c>
      <c r="CI25" s="32">
        <f t="shared" si="9"/>
        <v>0</v>
      </c>
      <c r="CJ25" s="32">
        <f t="shared" si="9"/>
        <v>0</v>
      </c>
      <c r="CK25" s="32">
        <f t="shared" si="9"/>
        <v>0</v>
      </c>
      <c r="CL25" s="32">
        <f t="shared" si="10"/>
        <v>0</v>
      </c>
    </row>
    <row r="26" spans="1:90" ht="19.5" customHeight="1" x14ac:dyDescent="0.2">
      <c r="A26" s="2789" t="s">
        <v>46</v>
      </c>
      <c r="B26" s="3124" t="s">
        <v>34</v>
      </c>
      <c r="C26" s="3100">
        <f t="shared" si="0"/>
        <v>164</v>
      </c>
      <c r="D26" s="3101">
        <f t="shared" si="1"/>
        <v>56</v>
      </c>
      <c r="E26" s="3102">
        <f t="shared" si="2"/>
        <v>108</v>
      </c>
      <c r="F26" s="3103">
        <v>0</v>
      </c>
      <c r="G26" s="3104">
        <v>0</v>
      </c>
      <c r="H26" s="3103">
        <v>0</v>
      </c>
      <c r="I26" s="3104">
        <v>0</v>
      </c>
      <c r="J26" s="3103">
        <v>0</v>
      </c>
      <c r="K26" s="3105">
        <v>0</v>
      </c>
      <c r="L26" s="3103">
        <v>2</v>
      </c>
      <c r="M26" s="3105">
        <v>6</v>
      </c>
      <c r="N26" s="3103">
        <v>3</v>
      </c>
      <c r="O26" s="3105">
        <v>9</v>
      </c>
      <c r="P26" s="3103">
        <v>10</v>
      </c>
      <c r="Q26" s="3105">
        <v>7</v>
      </c>
      <c r="R26" s="3103">
        <v>6</v>
      </c>
      <c r="S26" s="3105">
        <v>15</v>
      </c>
      <c r="T26" s="3103">
        <v>2</v>
      </c>
      <c r="U26" s="3105">
        <v>7</v>
      </c>
      <c r="V26" s="3103">
        <v>7</v>
      </c>
      <c r="W26" s="3105">
        <v>9</v>
      </c>
      <c r="X26" s="3103">
        <v>6</v>
      </c>
      <c r="Y26" s="3105">
        <v>12</v>
      </c>
      <c r="Z26" s="3103">
        <v>6</v>
      </c>
      <c r="AA26" s="3105">
        <v>17</v>
      </c>
      <c r="AB26" s="3103">
        <v>3</v>
      </c>
      <c r="AC26" s="3105">
        <v>13</v>
      </c>
      <c r="AD26" s="3103">
        <v>3</v>
      </c>
      <c r="AE26" s="3105">
        <v>9</v>
      </c>
      <c r="AF26" s="3103">
        <v>8</v>
      </c>
      <c r="AG26" s="3105">
        <v>4</v>
      </c>
      <c r="AH26" s="3103">
        <v>0</v>
      </c>
      <c r="AI26" s="3105">
        <v>0</v>
      </c>
      <c r="AJ26" s="3103">
        <v>0</v>
      </c>
      <c r="AK26" s="3105">
        <v>0</v>
      </c>
      <c r="AL26" s="3106">
        <v>0</v>
      </c>
      <c r="AM26" s="3107">
        <v>0</v>
      </c>
      <c r="AN26" s="3104">
        <v>164</v>
      </c>
      <c r="AO26" s="3104">
        <v>0</v>
      </c>
      <c r="AP26" s="3104">
        <v>0</v>
      </c>
      <c r="AQ26" s="3104">
        <v>0</v>
      </c>
      <c r="AR26" s="3104">
        <v>0</v>
      </c>
      <c r="AS26" s="182" t="str">
        <f>CONCATENATE(CA26,CB26,CC26,CD26,CE26,CF26)</f>
        <v/>
      </c>
      <c r="AT26" s="29"/>
      <c r="AU26" s="29"/>
      <c r="AV26" s="29"/>
      <c r="AW26" s="29"/>
      <c r="AX26" s="29"/>
      <c r="AY26" s="29"/>
      <c r="AZ26" s="29"/>
      <c r="BA26" s="29"/>
      <c r="BB26" s="17"/>
      <c r="BC26" s="17"/>
      <c r="BD26" s="17"/>
      <c r="CA26" s="30" t="str">
        <f>IF(CG26=1,"* El número de Beneficiarios NO DEBE ser mayor que el Total. ","")</f>
        <v/>
      </c>
      <c r="CB26" s="31" t="str">
        <f>IF(CH26=1,"* Los Niños, Niñas, Adolescentes y Jóvenes de Programa SENAME NO DEBE ser mayor que el Total. ","")</f>
        <v/>
      </c>
      <c r="CC26" s="31" t="str">
        <f t="shared" si="11"/>
        <v/>
      </c>
      <c r="CD26" s="31" t="str">
        <f t="shared" si="6"/>
        <v/>
      </c>
      <c r="CE26" s="31" t="str">
        <f t="shared" si="7"/>
        <v/>
      </c>
      <c r="CF26" s="30" t="str">
        <f t="shared" si="8"/>
        <v/>
      </c>
      <c r="CG26" s="32">
        <f t="shared" si="9"/>
        <v>0</v>
      </c>
      <c r="CH26" s="32">
        <f t="shared" si="9"/>
        <v>0</v>
      </c>
      <c r="CI26" s="32">
        <f t="shared" si="9"/>
        <v>0</v>
      </c>
      <c r="CJ26" s="32">
        <f t="shared" si="9"/>
        <v>0</v>
      </c>
      <c r="CK26" s="32">
        <f t="shared" si="9"/>
        <v>0</v>
      </c>
      <c r="CL26" s="32">
        <f t="shared" si="10"/>
        <v>0</v>
      </c>
    </row>
    <row r="27" spans="1:90" ht="19.5" customHeight="1" x14ac:dyDescent="0.2">
      <c r="A27" s="2823"/>
      <c r="B27" s="2393" t="s">
        <v>47</v>
      </c>
      <c r="C27" s="2410">
        <f t="shared" si="0"/>
        <v>0</v>
      </c>
      <c r="D27" s="3125">
        <f t="shared" si="1"/>
        <v>0</v>
      </c>
      <c r="E27" s="76">
        <f t="shared" si="2"/>
        <v>0</v>
      </c>
      <c r="F27" s="77"/>
      <c r="G27" s="3126"/>
      <c r="H27" s="77"/>
      <c r="I27" s="79"/>
      <c r="J27" s="77"/>
      <c r="K27" s="79"/>
      <c r="L27" s="77"/>
      <c r="M27" s="79"/>
      <c r="N27" s="77"/>
      <c r="O27" s="80"/>
      <c r="P27" s="77"/>
      <c r="Q27" s="3126"/>
      <c r="R27" s="3127"/>
      <c r="S27" s="79"/>
      <c r="T27" s="77"/>
      <c r="U27" s="79"/>
      <c r="V27" s="77"/>
      <c r="W27" s="79"/>
      <c r="X27" s="77"/>
      <c r="Y27" s="3126"/>
      <c r="Z27" s="77"/>
      <c r="AA27" s="3126"/>
      <c r="AB27" s="77"/>
      <c r="AC27" s="79"/>
      <c r="AD27" s="77"/>
      <c r="AE27" s="3126"/>
      <c r="AF27" s="77"/>
      <c r="AG27" s="3126"/>
      <c r="AH27" s="77"/>
      <c r="AI27" s="79"/>
      <c r="AJ27" s="77"/>
      <c r="AK27" s="79"/>
      <c r="AL27" s="82"/>
      <c r="AM27" s="83"/>
      <c r="AN27" s="80"/>
      <c r="AO27" s="80"/>
      <c r="AP27" s="80"/>
      <c r="AQ27" s="80"/>
      <c r="AR27" s="80"/>
      <c r="AS27" s="182" t="str">
        <f>CONCATENATE(CA27,CB27,CC27,CD27,CE27,CF27)</f>
        <v/>
      </c>
      <c r="AT27" s="29"/>
      <c r="AU27" s="29"/>
      <c r="AV27" s="29"/>
      <c r="AW27" s="29"/>
      <c r="AX27" s="29"/>
      <c r="AY27" s="29"/>
      <c r="AZ27" s="29"/>
      <c r="BA27" s="29"/>
      <c r="BB27" s="17"/>
      <c r="BC27" s="17"/>
      <c r="BD27" s="17"/>
      <c r="CA27" s="30" t="str">
        <f>IF(CG27=1,"* El número de Beneficiarios NO DEBE ser mayor que el Total. ","")</f>
        <v/>
      </c>
      <c r="CB27" s="31" t="str">
        <f>IF(CH27=1,"* Los Niños, Niñas, Adolescentes y Jóvenes de Programa SENAME NO DEBE ser mayor que el Total. ","")</f>
        <v/>
      </c>
      <c r="CC27" s="31" t="str">
        <f t="shared" si="11"/>
        <v/>
      </c>
      <c r="CD27" s="31" t="str">
        <f t="shared" si="6"/>
        <v/>
      </c>
      <c r="CE27" s="31" t="str">
        <f t="shared" si="7"/>
        <v/>
      </c>
      <c r="CF27" s="30" t="str">
        <f t="shared" si="8"/>
        <v/>
      </c>
      <c r="CG27" s="32">
        <f t="shared" si="9"/>
        <v>0</v>
      </c>
      <c r="CH27" s="32">
        <f t="shared" si="9"/>
        <v>0</v>
      </c>
      <c r="CI27" s="32">
        <f t="shared" si="9"/>
        <v>0</v>
      </c>
      <c r="CJ27" s="32">
        <f t="shared" si="9"/>
        <v>0</v>
      </c>
      <c r="CK27" s="32">
        <f t="shared" si="9"/>
        <v>0</v>
      </c>
      <c r="CL27" s="32">
        <f t="shared" si="10"/>
        <v>0</v>
      </c>
    </row>
    <row r="28" spans="1:90" ht="31.35" customHeight="1" x14ac:dyDescent="0.2">
      <c r="A28" s="84" t="s">
        <v>48</v>
      </c>
      <c r="B28" s="14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"/>
      <c r="N28" s="1"/>
      <c r="O28" s="5"/>
      <c r="P28" s="5"/>
      <c r="Q28" s="5"/>
      <c r="R28" s="5"/>
      <c r="S28" s="5"/>
      <c r="T28" s="5"/>
      <c r="U28" s="5"/>
      <c r="V28" s="1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6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CG28" s="12"/>
      <c r="CH28" s="12"/>
      <c r="CI28" s="12"/>
      <c r="CJ28" s="12"/>
      <c r="CK28" s="12"/>
      <c r="CL28" s="12"/>
    </row>
    <row r="29" spans="1:90" ht="31.5" customHeight="1" x14ac:dyDescent="0.2">
      <c r="A29" s="2789" t="s">
        <v>3</v>
      </c>
      <c r="B29" s="2789" t="s">
        <v>49</v>
      </c>
      <c r="C29" s="3088" t="s">
        <v>50</v>
      </c>
      <c r="D29" s="3060"/>
      <c r="E29" s="3088" t="s">
        <v>51</v>
      </c>
      <c r="F29" s="2792"/>
      <c r="G29" s="3060"/>
      <c r="H29" s="3088" t="s">
        <v>12</v>
      </c>
      <c r="I29" s="3060"/>
      <c r="J29" s="3088" t="s">
        <v>13</v>
      </c>
      <c r="K29" s="3060"/>
      <c r="L29" s="3088" t="s">
        <v>14</v>
      </c>
      <c r="M29" s="3060"/>
      <c r="N29" s="3088" t="s">
        <v>15</v>
      </c>
      <c r="O29" s="3060"/>
      <c r="P29" s="3088" t="s">
        <v>16</v>
      </c>
      <c r="Q29" s="3060"/>
      <c r="R29" s="3090" t="s">
        <v>17</v>
      </c>
      <c r="S29" s="3074"/>
      <c r="T29" s="3128" t="s">
        <v>18</v>
      </c>
      <c r="U29" s="3128"/>
      <c r="V29" s="3090" t="s">
        <v>19</v>
      </c>
      <c r="W29" s="3074"/>
      <c r="X29" s="3090" t="s">
        <v>20</v>
      </c>
      <c r="Y29" s="3074"/>
      <c r="Z29" s="3090" t="s">
        <v>21</v>
      </c>
      <c r="AA29" s="3074"/>
      <c r="AB29" s="3090" t="s">
        <v>22</v>
      </c>
      <c r="AC29" s="3074"/>
      <c r="AD29" s="3090" t="s">
        <v>23</v>
      </c>
      <c r="AE29" s="3074"/>
      <c r="AF29" s="3090" t="s">
        <v>24</v>
      </c>
      <c r="AG29" s="3074"/>
      <c r="AH29" s="3090" t="s">
        <v>25</v>
      </c>
      <c r="AI29" s="3074"/>
      <c r="AJ29" s="3090" t="s">
        <v>26</v>
      </c>
      <c r="AK29" s="3074"/>
      <c r="AL29" s="3090" t="s">
        <v>27</v>
      </c>
      <c r="AM29" s="3074"/>
      <c r="AN29" s="3090" t="s">
        <v>28</v>
      </c>
      <c r="AO29" s="3074"/>
      <c r="AP29" s="3129"/>
      <c r="AQ29" s="3130"/>
      <c r="AR29" s="3129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X29" s="2"/>
      <c r="BY29" s="2"/>
      <c r="CG29" s="12"/>
      <c r="CH29" s="12"/>
      <c r="CI29" s="12"/>
      <c r="CJ29" s="12"/>
      <c r="CK29" s="12"/>
      <c r="CL29" s="12"/>
    </row>
    <row r="30" spans="1:90" ht="65.25" customHeight="1" x14ac:dyDescent="0.2">
      <c r="A30" s="3131"/>
      <c r="B30" s="3131"/>
      <c r="C30" s="3132" t="s">
        <v>52</v>
      </c>
      <c r="D30" s="3132" t="s">
        <v>53</v>
      </c>
      <c r="E30" s="2532" t="s">
        <v>29</v>
      </c>
      <c r="F30" s="3133" t="s">
        <v>30</v>
      </c>
      <c r="G30" s="2449" t="s">
        <v>31</v>
      </c>
      <c r="H30" s="2532" t="s">
        <v>30</v>
      </c>
      <c r="I30" s="2449" t="s">
        <v>31</v>
      </c>
      <c r="J30" s="2532" t="s">
        <v>30</v>
      </c>
      <c r="K30" s="2449" t="s">
        <v>31</v>
      </c>
      <c r="L30" s="2532" t="s">
        <v>30</v>
      </c>
      <c r="M30" s="2449" t="s">
        <v>31</v>
      </c>
      <c r="N30" s="2532" t="s">
        <v>30</v>
      </c>
      <c r="O30" s="2449" t="s">
        <v>31</v>
      </c>
      <c r="P30" s="2532" t="s">
        <v>30</v>
      </c>
      <c r="Q30" s="2449" t="s">
        <v>31</v>
      </c>
      <c r="R30" s="2532" t="s">
        <v>30</v>
      </c>
      <c r="S30" s="2449" t="s">
        <v>31</v>
      </c>
      <c r="T30" s="2532" t="s">
        <v>30</v>
      </c>
      <c r="U30" s="2394" t="s">
        <v>31</v>
      </c>
      <c r="V30" s="2532" t="s">
        <v>30</v>
      </c>
      <c r="W30" s="2449" t="s">
        <v>31</v>
      </c>
      <c r="X30" s="2532" t="s">
        <v>30</v>
      </c>
      <c r="Y30" s="2449" t="s">
        <v>31</v>
      </c>
      <c r="Z30" s="2532" t="s">
        <v>30</v>
      </c>
      <c r="AA30" s="2449" t="s">
        <v>31</v>
      </c>
      <c r="AB30" s="2532" t="s">
        <v>30</v>
      </c>
      <c r="AC30" s="2449" t="s">
        <v>31</v>
      </c>
      <c r="AD30" s="2532" t="s">
        <v>30</v>
      </c>
      <c r="AE30" s="2449" t="s">
        <v>31</v>
      </c>
      <c r="AF30" s="2532" t="s">
        <v>30</v>
      </c>
      <c r="AG30" s="2449" t="s">
        <v>31</v>
      </c>
      <c r="AH30" s="2532" t="s">
        <v>30</v>
      </c>
      <c r="AI30" s="2449" t="s">
        <v>31</v>
      </c>
      <c r="AJ30" s="2532" t="s">
        <v>30</v>
      </c>
      <c r="AK30" s="2449" t="s">
        <v>31</v>
      </c>
      <c r="AL30" s="2532" t="s">
        <v>30</v>
      </c>
      <c r="AM30" s="2449" t="s">
        <v>31</v>
      </c>
      <c r="AN30" s="2532" t="s">
        <v>30</v>
      </c>
      <c r="AO30" s="2449" t="s">
        <v>31</v>
      </c>
      <c r="AP30" s="3134"/>
      <c r="AQ30" s="3135"/>
      <c r="AR30" s="3134"/>
      <c r="AS30" s="3136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X30" s="2"/>
      <c r="BY30" s="2"/>
      <c r="CG30" s="12"/>
      <c r="CH30" s="12"/>
      <c r="CI30" s="12"/>
      <c r="CJ30" s="12"/>
      <c r="CK30" s="12"/>
      <c r="CL30" s="12"/>
    </row>
    <row r="31" spans="1:90" ht="19.5" customHeight="1" x14ac:dyDescent="0.2">
      <c r="A31" s="3137" t="s">
        <v>54</v>
      </c>
      <c r="B31" s="3138">
        <f>SUM(C31:D31)</f>
        <v>0</v>
      </c>
      <c r="C31" s="3104"/>
      <c r="D31" s="3139"/>
      <c r="E31" s="3140">
        <f>SUM(F31+G31)</f>
        <v>0</v>
      </c>
      <c r="F31" s="3141">
        <f>SUM(H31+J31+L31+N31+P31+R31+T31+V31+X31+Z31+AB31+AD31+AF31+AH31+AJ31+AL31+AN31)</f>
        <v>0</v>
      </c>
      <c r="G31" s="3142">
        <f>SUM(I31+K31+M31+O31+Q31+S31+U31+W31+Y31+AA31+AC31+AE31+AG31+AI31+AK31+AM31+AO31)</f>
        <v>0</v>
      </c>
      <c r="H31" s="3143"/>
      <c r="I31" s="3104"/>
      <c r="J31" s="3143"/>
      <c r="K31" s="3144"/>
      <c r="L31" s="3143"/>
      <c r="M31" s="3144"/>
      <c r="N31" s="3143"/>
      <c r="O31" s="3144"/>
      <c r="P31" s="3143"/>
      <c r="Q31" s="3104"/>
      <c r="R31" s="3143"/>
      <c r="S31" s="3104"/>
      <c r="T31" s="3106"/>
      <c r="U31" s="3144"/>
      <c r="V31" s="3143"/>
      <c r="W31" s="3144"/>
      <c r="X31" s="3143"/>
      <c r="Y31" s="3144"/>
      <c r="Z31" s="3143"/>
      <c r="AA31" s="3104"/>
      <c r="AB31" s="3143"/>
      <c r="AC31" s="3104"/>
      <c r="AD31" s="3143"/>
      <c r="AE31" s="3144"/>
      <c r="AF31" s="3143"/>
      <c r="AG31" s="3104"/>
      <c r="AH31" s="3143"/>
      <c r="AI31" s="3104"/>
      <c r="AJ31" s="3143"/>
      <c r="AK31" s="3144"/>
      <c r="AL31" s="3143"/>
      <c r="AM31" s="3144"/>
      <c r="AN31" s="3106"/>
      <c r="AO31" s="3144"/>
      <c r="AP31" s="3145"/>
      <c r="AQ31" s="3146"/>
      <c r="AR31" s="3145"/>
      <c r="AS31" s="314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X31" s="2"/>
      <c r="BY31" s="2"/>
      <c r="CG31" s="12"/>
      <c r="CH31" s="12"/>
      <c r="CI31" s="12"/>
      <c r="CJ31" s="12"/>
      <c r="CK31" s="12"/>
      <c r="CL31" s="12"/>
    </row>
    <row r="32" spans="1:90" ht="19.5" customHeight="1" x14ac:dyDescent="0.2">
      <c r="A32" s="104" t="s">
        <v>55</v>
      </c>
      <c r="B32" s="105">
        <f>SUM(C32:D32)</f>
        <v>0</v>
      </c>
      <c r="C32" s="80"/>
      <c r="D32" s="106"/>
      <c r="E32" s="107">
        <f>SUM(F32+G32)</f>
        <v>0</v>
      </c>
      <c r="F32" s="108">
        <f>SUM(H32+J32+L32+N32+P32+R32+T32+V32+X32+Z32+AB32+AD32+AF32+AH32+AJ32+AL32+AN32)</f>
        <v>0</v>
      </c>
      <c r="G32" s="109">
        <f>SUM(I32+K32+M32+O32+Q32+S32+U32+W32+Y32+AA32+AC32+AE32+AG32+AI32+AK32+AM32+AO32)</f>
        <v>0</v>
      </c>
      <c r="H32" s="77"/>
      <c r="I32" s="80"/>
      <c r="J32" s="77"/>
      <c r="K32" s="79"/>
      <c r="L32" s="77"/>
      <c r="M32" s="79"/>
      <c r="N32" s="77"/>
      <c r="O32" s="79"/>
      <c r="P32" s="77"/>
      <c r="Q32" s="80"/>
      <c r="R32" s="77"/>
      <c r="S32" s="80"/>
      <c r="T32" s="82"/>
      <c r="U32" s="79"/>
      <c r="V32" s="77"/>
      <c r="W32" s="79"/>
      <c r="X32" s="77"/>
      <c r="Y32" s="79"/>
      <c r="Z32" s="77"/>
      <c r="AA32" s="80"/>
      <c r="AB32" s="77"/>
      <c r="AC32" s="80"/>
      <c r="AD32" s="77"/>
      <c r="AE32" s="79"/>
      <c r="AF32" s="77"/>
      <c r="AG32" s="80"/>
      <c r="AH32" s="77"/>
      <c r="AI32" s="80"/>
      <c r="AJ32" s="77"/>
      <c r="AK32" s="79"/>
      <c r="AL32" s="77"/>
      <c r="AM32" s="79"/>
      <c r="AN32" s="82"/>
      <c r="AO32" s="79"/>
      <c r="AP32" s="3145"/>
      <c r="AQ32" s="3146"/>
      <c r="AR32" s="3145"/>
      <c r="AS32" s="314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X32" s="2"/>
      <c r="BY32" s="2"/>
      <c r="CG32" s="12"/>
      <c r="CH32" s="12"/>
      <c r="CI32" s="12"/>
      <c r="CJ32" s="12"/>
      <c r="CK32" s="12"/>
      <c r="CL32" s="12"/>
    </row>
    <row r="33" spans="1:90" ht="16.5" customHeight="1" x14ac:dyDescent="0.25">
      <c r="A33" s="3148" t="s">
        <v>43</v>
      </c>
      <c r="B33" s="3149">
        <f t="shared" ref="B33:H33" si="13">SUM(B31:B32)</f>
        <v>0</v>
      </c>
      <c r="C33" s="3150">
        <f t="shared" si="13"/>
        <v>0</v>
      </c>
      <c r="D33" s="3149">
        <f t="shared" si="13"/>
        <v>0</v>
      </c>
      <c r="E33" s="3151">
        <f t="shared" si="13"/>
        <v>0</v>
      </c>
      <c r="F33" s="3151">
        <f t="shared" si="13"/>
        <v>0</v>
      </c>
      <c r="G33" s="3151">
        <f t="shared" si="13"/>
        <v>0</v>
      </c>
      <c r="H33" s="2585">
        <f t="shared" si="13"/>
        <v>0</v>
      </c>
      <c r="I33" s="3152">
        <f t="shared" ref="I33:AO33" si="14">SUM(I31:I32)</f>
        <v>0</v>
      </c>
      <c r="J33" s="2585">
        <f t="shared" si="14"/>
        <v>0</v>
      </c>
      <c r="K33" s="3152">
        <f t="shared" si="14"/>
        <v>0</v>
      </c>
      <c r="L33" s="2585">
        <f t="shared" si="14"/>
        <v>0</v>
      </c>
      <c r="M33" s="3152">
        <f t="shared" si="14"/>
        <v>0</v>
      </c>
      <c r="N33" s="2585">
        <f t="shared" si="14"/>
        <v>0</v>
      </c>
      <c r="O33" s="3152">
        <f t="shared" si="14"/>
        <v>0</v>
      </c>
      <c r="P33" s="2585">
        <f t="shared" si="14"/>
        <v>0</v>
      </c>
      <c r="Q33" s="3152">
        <f t="shared" si="14"/>
        <v>0</v>
      </c>
      <c r="R33" s="2585">
        <f t="shared" si="14"/>
        <v>0</v>
      </c>
      <c r="S33" s="3152">
        <f t="shared" si="14"/>
        <v>0</v>
      </c>
      <c r="T33" s="2585">
        <f t="shared" si="14"/>
        <v>0</v>
      </c>
      <c r="U33" s="3152">
        <f t="shared" si="14"/>
        <v>0</v>
      </c>
      <c r="V33" s="2585">
        <f t="shared" si="14"/>
        <v>0</v>
      </c>
      <c r="W33" s="3152">
        <f t="shared" si="14"/>
        <v>0</v>
      </c>
      <c r="X33" s="2585">
        <f t="shared" si="14"/>
        <v>0</v>
      </c>
      <c r="Y33" s="3152">
        <f t="shared" si="14"/>
        <v>0</v>
      </c>
      <c r="Z33" s="2585">
        <f t="shared" si="14"/>
        <v>0</v>
      </c>
      <c r="AA33" s="3152">
        <f t="shared" si="14"/>
        <v>0</v>
      </c>
      <c r="AB33" s="2585">
        <f t="shared" si="14"/>
        <v>0</v>
      </c>
      <c r="AC33" s="3152">
        <f t="shared" si="14"/>
        <v>0</v>
      </c>
      <c r="AD33" s="2585">
        <f t="shared" si="14"/>
        <v>0</v>
      </c>
      <c r="AE33" s="3152">
        <f t="shared" si="14"/>
        <v>0</v>
      </c>
      <c r="AF33" s="2585">
        <f t="shared" si="14"/>
        <v>0</v>
      </c>
      <c r="AG33" s="3152">
        <f t="shared" si="14"/>
        <v>0</v>
      </c>
      <c r="AH33" s="2585">
        <f t="shared" si="14"/>
        <v>0</v>
      </c>
      <c r="AI33" s="3152">
        <f t="shared" si="14"/>
        <v>0</v>
      </c>
      <c r="AJ33" s="2585">
        <f t="shared" si="14"/>
        <v>0</v>
      </c>
      <c r="AK33" s="3152">
        <f t="shared" si="14"/>
        <v>0</v>
      </c>
      <c r="AL33" s="2585">
        <f t="shared" si="14"/>
        <v>0</v>
      </c>
      <c r="AM33" s="3152">
        <f t="shared" si="14"/>
        <v>0</v>
      </c>
      <c r="AN33" s="2585">
        <f t="shared" si="14"/>
        <v>0</v>
      </c>
      <c r="AO33" s="2586">
        <f t="shared" si="14"/>
        <v>0</v>
      </c>
      <c r="AP33" s="3153"/>
      <c r="AQ33" s="3146"/>
      <c r="AR33" s="3145"/>
      <c r="AS33" s="314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X33" s="2"/>
      <c r="BY33" s="2"/>
      <c r="CG33" s="12"/>
      <c r="CH33" s="12"/>
      <c r="CI33" s="12"/>
      <c r="CJ33" s="12"/>
      <c r="CK33" s="12"/>
      <c r="CL33" s="12"/>
    </row>
    <row r="34" spans="1:90" ht="27" customHeight="1" x14ac:dyDescent="0.2">
      <c r="A34" s="84" t="s">
        <v>56</v>
      </c>
      <c r="B34" s="14"/>
      <c r="C34" s="85"/>
      <c r="D34" s="14"/>
      <c r="E34" s="14"/>
      <c r="F34" s="14"/>
      <c r="G34" s="14"/>
      <c r="H34" s="14"/>
      <c r="I34" s="14"/>
      <c r="J34" s="14"/>
      <c r="K34" s="14"/>
      <c r="L34" s="14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3129"/>
      <c r="AQ34" s="5"/>
      <c r="AR34" s="5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CG34" s="12"/>
      <c r="CH34" s="12"/>
      <c r="CI34" s="12"/>
      <c r="CJ34" s="12"/>
      <c r="CK34" s="12"/>
      <c r="CL34" s="12"/>
    </row>
    <row r="35" spans="1:90" ht="23.25" customHeight="1" x14ac:dyDescent="0.2">
      <c r="A35" s="3154" t="s">
        <v>3</v>
      </c>
      <c r="B35" s="3154" t="s">
        <v>57</v>
      </c>
      <c r="C35" s="3155" t="s">
        <v>58</v>
      </c>
      <c r="D35" s="3156"/>
      <c r="E35" s="3155" t="s">
        <v>51</v>
      </c>
      <c r="F35" s="3157"/>
      <c r="G35" s="3156"/>
      <c r="H35" s="3158" t="s">
        <v>59</v>
      </c>
      <c r="I35" s="3159"/>
      <c r="J35" s="3159"/>
      <c r="K35" s="3159"/>
      <c r="L35" s="3159"/>
      <c r="M35" s="3160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CG35" s="12"/>
      <c r="CH35" s="12"/>
      <c r="CI35" s="12"/>
      <c r="CJ35" s="12"/>
      <c r="CK35" s="12"/>
      <c r="CL35" s="12"/>
    </row>
    <row r="36" spans="1:90" ht="62.25" customHeight="1" x14ac:dyDescent="0.2">
      <c r="A36" s="2746"/>
      <c r="B36" s="2746"/>
      <c r="C36" s="2392" t="s">
        <v>52</v>
      </c>
      <c r="D36" s="2392" t="s">
        <v>53</v>
      </c>
      <c r="E36" s="3161" t="s">
        <v>29</v>
      </c>
      <c r="F36" s="3162" t="s">
        <v>30</v>
      </c>
      <c r="G36" s="3163" t="s">
        <v>31</v>
      </c>
      <c r="H36" s="3164" t="s">
        <v>60</v>
      </c>
      <c r="I36" s="3165" t="s">
        <v>61</v>
      </c>
      <c r="J36" s="3165" t="s">
        <v>62</v>
      </c>
      <c r="K36" s="3165" t="s">
        <v>63</v>
      </c>
      <c r="L36" s="3165" t="s">
        <v>64</v>
      </c>
      <c r="M36" s="3166" t="s">
        <v>65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CG36" s="12"/>
      <c r="CH36" s="12"/>
      <c r="CI36" s="12"/>
      <c r="CJ36" s="12"/>
      <c r="CK36" s="12"/>
      <c r="CL36" s="12"/>
    </row>
    <row r="37" spans="1:90" ht="18.75" customHeight="1" x14ac:dyDescent="0.2">
      <c r="A37" s="3167" t="s">
        <v>54</v>
      </c>
      <c r="B37" s="3168">
        <f>SUM(C37:D37)</f>
        <v>0</v>
      </c>
      <c r="C37" s="3169"/>
      <c r="D37" s="3169"/>
      <c r="E37" s="3170">
        <f>SUM(F37:G37)</f>
        <v>0</v>
      </c>
      <c r="F37" s="3171"/>
      <c r="G37" s="3169"/>
      <c r="H37" s="3172"/>
      <c r="I37" s="3173"/>
      <c r="J37" s="3173"/>
      <c r="K37" s="3173"/>
      <c r="L37" s="3173"/>
      <c r="M37" s="317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CG37" s="12"/>
      <c r="CH37" s="12"/>
      <c r="CI37" s="12"/>
      <c r="CJ37" s="12"/>
      <c r="CK37" s="12"/>
      <c r="CL37" s="12"/>
    </row>
    <row r="38" spans="1:90" ht="18.75" customHeight="1" x14ac:dyDescent="0.2">
      <c r="A38" s="454" t="s">
        <v>55</v>
      </c>
      <c r="B38" s="455">
        <f>SUM(C38:D38)</f>
        <v>0</v>
      </c>
      <c r="C38" s="3126"/>
      <c r="D38" s="3126"/>
      <c r="E38" s="456">
        <f>SUM(F38:G38)</f>
        <v>0</v>
      </c>
      <c r="F38" s="3175"/>
      <c r="G38" s="3126"/>
      <c r="H38" s="458"/>
      <c r="I38" s="459"/>
      <c r="J38" s="459"/>
      <c r="K38" s="459"/>
      <c r="L38" s="459"/>
      <c r="M38" s="46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CG38" s="12"/>
      <c r="CH38" s="12"/>
      <c r="CI38" s="12"/>
      <c r="CJ38" s="12"/>
      <c r="CK38" s="12"/>
      <c r="CL38" s="12"/>
    </row>
    <row r="39" spans="1:90" ht="14.25" customHeight="1" x14ac:dyDescent="0.25">
      <c r="A39" s="3176" t="s">
        <v>43</v>
      </c>
      <c r="B39" s="3177">
        <f t="shared" ref="B39:M39" si="15">SUM(B37:B38)</f>
        <v>0</v>
      </c>
      <c r="C39" s="3178">
        <f t="shared" si="15"/>
        <v>0</v>
      </c>
      <c r="D39" s="3179">
        <f t="shared" si="15"/>
        <v>0</v>
      </c>
      <c r="E39" s="3180">
        <f t="shared" si="15"/>
        <v>0</v>
      </c>
      <c r="F39" s="3181">
        <f t="shared" si="15"/>
        <v>0</v>
      </c>
      <c r="G39" s="3181">
        <f t="shared" si="15"/>
        <v>0</v>
      </c>
      <c r="H39" s="3178">
        <f t="shared" si="15"/>
        <v>0</v>
      </c>
      <c r="I39" s="3182">
        <f t="shared" si="15"/>
        <v>0</v>
      </c>
      <c r="J39" s="3182">
        <f t="shared" si="15"/>
        <v>0</v>
      </c>
      <c r="K39" s="3182">
        <f t="shared" si="15"/>
        <v>0</v>
      </c>
      <c r="L39" s="3182">
        <f t="shared" si="15"/>
        <v>0</v>
      </c>
      <c r="M39" s="3183">
        <f t="shared" si="15"/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CG39" s="12"/>
      <c r="CH39" s="12"/>
      <c r="CI39" s="12"/>
      <c r="CJ39" s="12"/>
      <c r="CK39" s="12"/>
      <c r="CL39" s="12"/>
    </row>
    <row r="40" spans="1:90" ht="31.35" customHeight="1" x14ac:dyDescent="0.2">
      <c r="A40" s="141" t="s">
        <v>66</v>
      </c>
      <c r="B40" s="14"/>
      <c r="C40" s="14"/>
      <c r="D40" s="8"/>
      <c r="E40" s="8"/>
      <c r="F40" s="8"/>
      <c r="G40" s="8"/>
      <c r="H40" s="8"/>
      <c r="I40" s="8"/>
      <c r="J40" s="8"/>
      <c r="K40" s="8"/>
      <c r="L40" s="142"/>
      <c r="M40" s="5"/>
      <c r="N40" s="5"/>
      <c r="O40" s="5"/>
      <c r="P40" s="5"/>
      <c r="Q40" s="5"/>
      <c r="R40" s="5"/>
      <c r="S40" s="5"/>
      <c r="T40" s="5"/>
      <c r="U40" s="5"/>
      <c r="V40" s="1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6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CG40" s="12"/>
      <c r="CH40" s="12"/>
      <c r="CI40" s="12"/>
      <c r="CJ40" s="12"/>
      <c r="CK40" s="12"/>
      <c r="CL40" s="12"/>
    </row>
    <row r="41" spans="1:90" ht="16.350000000000001" customHeight="1" x14ac:dyDescent="0.2">
      <c r="A41" s="3095" t="s">
        <v>3</v>
      </c>
      <c r="B41" s="2789" t="s">
        <v>4</v>
      </c>
      <c r="C41" s="2789" t="s">
        <v>5</v>
      </c>
      <c r="D41" s="143"/>
      <c r="E41" s="143"/>
      <c r="F41" s="143"/>
      <c r="G41" s="143"/>
      <c r="H41" s="143"/>
      <c r="I41" s="143"/>
      <c r="J41" s="143"/>
      <c r="K41" s="143"/>
      <c r="L41" s="144"/>
      <c r="M41" s="145"/>
      <c r="N41" s="5"/>
      <c r="O41" s="5"/>
      <c r="P41" s="5"/>
      <c r="Q41" s="5"/>
      <c r="R41" s="5"/>
      <c r="S41" s="5"/>
      <c r="T41" s="5"/>
      <c r="U41" s="5"/>
      <c r="V41" s="11"/>
      <c r="W41" s="5"/>
      <c r="X41" s="2446"/>
      <c r="Y41" s="2447"/>
      <c r="Z41" s="2447"/>
      <c r="AA41" s="2447"/>
      <c r="AB41" s="2447"/>
      <c r="AC41" s="2447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6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CG41" s="12"/>
      <c r="CH41" s="12"/>
      <c r="CI41" s="12"/>
      <c r="CJ41" s="12"/>
      <c r="CK41" s="12"/>
      <c r="CL41" s="12"/>
    </row>
    <row r="42" spans="1:90" ht="16.350000000000001" customHeight="1" x14ac:dyDescent="0.2">
      <c r="A42" s="2753"/>
      <c r="B42" s="2746"/>
      <c r="C42" s="2746"/>
      <c r="D42" s="148"/>
      <c r="E42" s="143"/>
      <c r="F42" s="143"/>
      <c r="G42" s="143"/>
      <c r="H42" s="143"/>
      <c r="I42" s="143"/>
      <c r="J42" s="143"/>
      <c r="K42" s="143"/>
      <c r="L42" s="144"/>
      <c r="M42" s="145"/>
      <c r="N42" s="5"/>
      <c r="O42" s="5"/>
      <c r="P42" s="5"/>
      <c r="Q42" s="5"/>
      <c r="R42" s="5"/>
      <c r="S42" s="5"/>
      <c r="T42" s="5"/>
      <c r="U42" s="5"/>
      <c r="V42" s="11"/>
      <c r="W42" s="5"/>
      <c r="X42" s="2446"/>
      <c r="Y42" s="2447"/>
      <c r="Z42" s="2447"/>
      <c r="AA42" s="2447"/>
      <c r="AB42" s="2447"/>
      <c r="AC42" s="2447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CG42" s="12"/>
      <c r="CH42" s="12"/>
      <c r="CI42" s="12"/>
      <c r="CJ42" s="12"/>
      <c r="CK42" s="12"/>
      <c r="CL42" s="12"/>
    </row>
    <row r="43" spans="1:90" ht="16.350000000000001" customHeight="1" x14ac:dyDescent="0.2">
      <c r="A43" s="2609" t="s">
        <v>67</v>
      </c>
      <c r="B43" s="63" t="s">
        <v>47</v>
      </c>
      <c r="C43" s="149"/>
      <c r="D43" s="148"/>
      <c r="E43" s="143"/>
      <c r="F43" s="143"/>
      <c r="G43" s="143"/>
      <c r="H43" s="5"/>
      <c r="I43" s="143"/>
      <c r="J43" s="143"/>
      <c r="K43" s="5"/>
      <c r="L43" s="144"/>
      <c r="M43" s="145"/>
      <c r="N43" s="5"/>
      <c r="O43" s="5"/>
      <c r="P43" s="5"/>
      <c r="Q43" s="5"/>
      <c r="R43" s="5"/>
      <c r="S43" s="5"/>
      <c r="T43" s="5"/>
      <c r="U43" s="5"/>
      <c r="V43" s="11"/>
      <c r="W43" s="5"/>
      <c r="X43" s="2446"/>
      <c r="Y43" s="2447"/>
      <c r="Z43" s="2447"/>
      <c r="AA43" s="2447"/>
      <c r="AB43" s="2447"/>
      <c r="AC43" s="2447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CG43" s="12"/>
      <c r="CH43" s="12"/>
      <c r="CI43" s="12"/>
      <c r="CJ43" s="12"/>
      <c r="CK43" s="12"/>
      <c r="CL43" s="12"/>
    </row>
    <row r="44" spans="1:90" ht="16.350000000000001" customHeight="1" x14ac:dyDescent="0.2">
      <c r="A44" s="2746"/>
      <c r="B44" s="150" t="s">
        <v>68</v>
      </c>
      <c r="C44" s="151"/>
      <c r="D44" s="148"/>
      <c r="E44" s="143"/>
      <c r="F44" s="143"/>
      <c r="G44" s="143"/>
      <c r="H44" s="143"/>
      <c r="I44" s="143"/>
      <c r="J44" s="143"/>
      <c r="K44" s="143"/>
      <c r="L44" s="144"/>
      <c r="M44" s="145"/>
      <c r="N44" s="5"/>
      <c r="O44" s="5"/>
      <c r="P44" s="5"/>
      <c r="Q44" s="5"/>
      <c r="R44" s="5"/>
      <c r="S44" s="5"/>
      <c r="T44" s="5"/>
      <c r="U44" s="5"/>
      <c r="V44" s="11"/>
      <c r="W44" s="5"/>
      <c r="X44" s="2446"/>
      <c r="Y44" s="2447"/>
      <c r="Z44" s="2447"/>
      <c r="AA44" s="2447"/>
      <c r="AB44" s="2447"/>
      <c r="AC44" s="2447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CG44" s="12"/>
      <c r="CH44" s="12"/>
      <c r="CI44" s="12"/>
      <c r="CJ44" s="12"/>
      <c r="CK44" s="12"/>
      <c r="CL44" s="12"/>
    </row>
    <row r="45" spans="1:90" ht="16.350000000000001" customHeight="1" x14ac:dyDescent="0.2">
      <c r="A45" s="2609" t="s">
        <v>69</v>
      </c>
      <c r="B45" s="63" t="s">
        <v>47</v>
      </c>
      <c r="C45" s="149"/>
      <c r="D45" s="148"/>
      <c r="E45" s="143"/>
      <c r="F45" s="143"/>
      <c r="G45" s="143"/>
      <c r="H45" s="143"/>
      <c r="I45" s="143"/>
      <c r="J45" s="143"/>
      <c r="K45" s="143"/>
      <c r="L45" s="144"/>
      <c r="M45" s="145"/>
      <c r="N45" s="5"/>
      <c r="O45" s="5"/>
      <c r="P45" s="5"/>
      <c r="Q45" s="5"/>
      <c r="R45" s="5"/>
      <c r="S45" s="5"/>
      <c r="T45" s="5"/>
      <c r="U45" s="5"/>
      <c r="V45" s="11"/>
      <c r="W45" s="5"/>
      <c r="X45" s="2446"/>
      <c r="Y45" s="2447"/>
      <c r="Z45" s="2447"/>
      <c r="AA45" s="2447"/>
      <c r="AB45" s="2447"/>
      <c r="AC45" s="2447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CG45" s="12"/>
      <c r="CH45" s="12"/>
      <c r="CI45" s="12"/>
      <c r="CJ45" s="12"/>
      <c r="CK45" s="12"/>
      <c r="CL45" s="12"/>
    </row>
    <row r="46" spans="1:90" ht="16.350000000000001" customHeight="1" x14ac:dyDescent="0.2">
      <c r="A46" s="2746"/>
      <c r="B46" s="152" t="s">
        <v>68</v>
      </c>
      <c r="C46" s="106"/>
      <c r="D46" s="153"/>
      <c r="E46" s="143"/>
      <c r="F46" s="143"/>
      <c r="G46" s="143"/>
      <c r="H46" s="143"/>
      <c r="I46" s="143"/>
      <c r="J46" s="143"/>
      <c r="K46" s="143"/>
      <c r="L46" s="144"/>
      <c r="M46" s="145"/>
      <c r="N46" s="5"/>
      <c r="O46" s="5"/>
      <c r="P46" s="5"/>
      <c r="Q46" s="5"/>
      <c r="R46" s="5"/>
      <c r="S46" s="5"/>
      <c r="T46" s="5"/>
      <c r="U46" s="5"/>
      <c r="V46" s="11"/>
      <c r="W46" s="5"/>
      <c r="X46" s="2446"/>
      <c r="Y46" s="2447"/>
      <c r="Z46" s="2447"/>
      <c r="AA46" s="2447"/>
      <c r="AB46" s="2447"/>
      <c r="AC46" s="2447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CG46" s="12"/>
      <c r="CH46" s="12"/>
      <c r="CI46" s="12"/>
      <c r="CJ46" s="12"/>
      <c r="CK46" s="12"/>
      <c r="CL46" s="12"/>
    </row>
    <row r="47" spans="1:90" ht="31.35" customHeight="1" x14ac:dyDescent="0.2">
      <c r="A47" s="84" t="s">
        <v>70</v>
      </c>
      <c r="B47" s="154"/>
      <c r="C47" s="154"/>
      <c r="D47" s="155"/>
      <c r="E47" s="155"/>
      <c r="F47" s="155"/>
      <c r="G47" s="155"/>
      <c r="H47" s="155"/>
      <c r="I47" s="155"/>
      <c r="J47" s="155"/>
      <c r="K47" s="155"/>
      <c r="L47" s="156"/>
      <c r="M47" s="157"/>
      <c r="N47" s="158"/>
      <c r="O47" s="159"/>
      <c r="P47" s="159"/>
      <c r="Q47" s="159"/>
      <c r="R47" s="159"/>
      <c r="S47" s="159"/>
      <c r="T47" s="159"/>
      <c r="U47" s="159"/>
      <c r="V47" s="160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1"/>
      <c r="AO47" s="162"/>
      <c r="AP47" s="162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CG47" s="12"/>
      <c r="CH47" s="12"/>
      <c r="CI47" s="12"/>
      <c r="CJ47" s="12"/>
      <c r="CK47" s="12"/>
      <c r="CL47" s="12"/>
    </row>
    <row r="48" spans="1:90" ht="16.350000000000001" customHeight="1" x14ac:dyDescent="0.2">
      <c r="A48" s="2625" t="s">
        <v>71</v>
      </c>
      <c r="B48" s="2626"/>
      <c r="C48" s="2631" t="s">
        <v>5</v>
      </c>
      <c r="D48" s="2632"/>
      <c r="E48" s="2633"/>
      <c r="F48" s="3155" t="s">
        <v>72</v>
      </c>
      <c r="G48" s="2602"/>
      <c r="H48" s="2602"/>
      <c r="I48" s="2602"/>
      <c r="J48" s="2602"/>
      <c r="K48" s="2602"/>
      <c r="L48" s="2602"/>
      <c r="M48" s="2602"/>
      <c r="N48" s="2602"/>
      <c r="O48" s="2602"/>
      <c r="P48" s="2602"/>
      <c r="Q48" s="2602"/>
      <c r="R48" s="2602"/>
      <c r="S48" s="2602"/>
      <c r="T48" s="2602"/>
      <c r="U48" s="2602"/>
      <c r="V48" s="2602"/>
      <c r="W48" s="2602"/>
      <c r="X48" s="2602"/>
      <c r="Y48" s="2602"/>
      <c r="Z48" s="2602"/>
      <c r="AA48" s="2602"/>
      <c r="AB48" s="2602"/>
      <c r="AC48" s="2602"/>
      <c r="AD48" s="2602"/>
      <c r="AE48" s="2602"/>
      <c r="AF48" s="2602"/>
      <c r="AG48" s="2602"/>
      <c r="AH48" s="2602"/>
      <c r="AI48" s="2602"/>
      <c r="AJ48" s="2602"/>
      <c r="AK48" s="2602"/>
      <c r="AL48" s="2602"/>
      <c r="AM48" s="3184"/>
      <c r="AN48" s="2597" t="s">
        <v>7</v>
      </c>
      <c r="AO48" s="163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CG48" s="12"/>
      <c r="CH48" s="12"/>
      <c r="CI48" s="12"/>
      <c r="CJ48" s="12"/>
      <c r="CK48" s="12"/>
      <c r="CL48" s="12"/>
    </row>
    <row r="49" spans="1:90" ht="16.350000000000001" customHeight="1" x14ac:dyDescent="0.2">
      <c r="A49" s="2627"/>
      <c r="B49" s="2628"/>
      <c r="C49" s="3185"/>
      <c r="D49" s="2635"/>
      <c r="E49" s="3186"/>
      <c r="F49" s="3155" t="s">
        <v>12</v>
      </c>
      <c r="G49" s="3156"/>
      <c r="H49" s="2602" t="s">
        <v>13</v>
      </c>
      <c r="I49" s="3156"/>
      <c r="J49" s="3187" t="s">
        <v>14</v>
      </c>
      <c r="K49" s="3188"/>
      <c r="L49" s="3155" t="s">
        <v>15</v>
      </c>
      <c r="M49" s="3156"/>
      <c r="N49" s="3155" t="s">
        <v>16</v>
      </c>
      <c r="O49" s="3156"/>
      <c r="P49" s="3189" t="s">
        <v>17</v>
      </c>
      <c r="Q49" s="3190"/>
      <c r="R49" s="3189" t="s">
        <v>18</v>
      </c>
      <c r="S49" s="3190"/>
      <c r="T49" s="3189" t="s">
        <v>19</v>
      </c>
      <c r="U49" s="3190"/>
      <c r="V49" s="3189" t="s">
        <v>20</v>
      </c>
      <c r="W49" s="3190"/>
      <c r="X49" s="3189" t="s">
        <v>21</v>
      </c>
      <c r="Y49" s="3190"/>
      <c r="Z49" s="3189" t="s">
        <v>22</v>
      </c>
      <c r="AA49" s="3190"/>
      <c r="AB49" s="3189" t="s">
        <v>23</v>
      </c>
      <c r="AC49" s="3190"/>
      <c r="AD49" s="3189" t="s">
        <v>24</v>
      </c>
      <c r="AE49" s="3190"/>
      <c r="AF49" s="3189" t="s">
        <v>25</v>
      </c>
      <c r="AG49" s="3190"/>
      <c r="AH49" s="3189" t="s">
        <v>26</v>
      </c>
      <c r="AI49" s="3190"/>
      <c r="AJ49" s="3189" t="s">
        <v>27</v>
      </c>
      <c r="AK49" s="3190"/>
      <c r="AL49" s="2622" t="s">
        <v>28</v>
      </c>
      <c r="AM49" s="3191"/>
      <c r="AN49" s="2604"/>
      <c r="AO49" s="163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CG49" s="12"/>
      <c r="CH49" s="12"/>
      <c r="CI49" s="12"/>
      <c r="CJ49" s="12"/>
      <c r="CK49" s="12"/>
      <c r="CL49" s="12"/>
    </row>
    <row r="50" spans="1:90" ht="16.350000000000001" customHeight="1" x14ac:dyDescent="0.2">
      <c r="A50" s="3192"/>
      <c r="B50" s="3193"/>
      <c r="C50" s="164" t="s">
        <v>29</v>
      </c>
      <c r="D50" s="165" t="s">
        <v>30</v>
      </c>
      <c r="E50" s="3194" t="s">
        <v>31</v>
      </c>
      <c r="F50" s="3161" t="s">
        <v>30</v>
      </c>
      <c r="G50" s="3195" t="s">
        <v>31</v>
      </c>
      <c r="H50" s="3161" t="s">
        <v>30</v>
      </c>
      <c r="I50" s="3195" t="s">
        <v>31</v>
      </c>
      <c r="J50" s="3161" t="s">
        <v>30</v>
      </c>
      <c r="K50" s="3195" t="s">
        <v>31</v>
      </c>
      <c r="L50" s="3161" t="s">
        <v>30</v>
      </c>
      <c r="M50" s="3195" t="s">
        <v>31</v>
      </c>
      <c r="N50" s="3161" t="s">
        <v>30</v>
      </c>
      <c r="O50" s="3195" t="s">
        <v>31</v>
      </c>
      <c r="P50" s="3161" t="s">
        <v>30</v>
      </c>
      <c r="Q50" s="3195" t="s">
        <v>31</v>
      </c>
      <c r="R50" s="3161" t="s">
        <v>30</v>
      </c>
      <c r="S50" s="3195" t="s">
        <v>31</v>
      </c>
      <c r="T50" s="3161" t="s">
        <v>30</v>
      </c>
      <c r="U50" s="3195" t="s">
        <v>31</v>
      </c>
      <c r="V50" s="3161" t="s">
        <v>30</v>
      </c>
      <c r="W50" s="3195" t="s">
        <v>31</v>
      </c>
      <c r="X50" s="3161" t="s">
        <v>30</v>
      </c>
      <c r="Y50" s="3195" t="s">
        <v>31</v>
      </c>
      <c r="Z50" s="3161" t="s">
        <v>30</v>
      </c>
      <c r="AA50" s="3195" t="s">
        <v>31</v>
      </c>
      <c r="AB50" s="3161" t="s">
        <v>30</v>
      </c>
      <c r="AC50" s="3195" t="s">
        <v>31</v>
      </c>
      <c r="AD50" s="3161" t="s">
        <v>30</v>
      </c>
      <c r="AE50" s="3195" t="s">
        <v>31</v>
      </c>
      <c r="AF50" s="3161" t="s">
        <v>30</v>
      </c>
      <c r="AG50" s="3195" t="s">
        <v>31</v>
      </c>
      <c r="AH50" s="3161" t="s">
        <v>30</v>
      </c>
      <c r="AI50" s="3195" t="s">
        <v>31</v>
      </c>
      <c r="AJ50" s="3161" t="s">
        <v>30</v>
      </c>
      <c r="AK50" s="3195" t="s">
        <v>31</v>
      </c>
      <c r="AL50" s="3196" t="s">
        <v>30</v>
      </c>
      <c r="AM50" s="3197" t="s">
        <v>31</v>
      </c>
      <c r="AN50" s="3096"/>
      <c r="AO50" s="170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CG50" s="12"/>
      <c r="CH50" s="12"/>
      <c r="CI50" s="12"/>
      <c r="CJ50" s="12"/>
      <c r="CK50" s="12"/>
      <c r="CL50" s="12"/>
    </row>
    <row r="51" spans="1:90" ht="20.25" customHeight="1" x14ac:dyDescent="0.2">
      <c r="A51" s="2388" t="s">
        <v>73</v>
      </c>
      <c r="B51" s="172" t="s">
        <v>74</v>
      </c>
      <c r="C51" s="3198">
        <f>SUM(D51+E51)</f>
        <v>0</v>
      </c>
      <c r="D51" s="3199">
        <f>SUM(F51+H51+J51+L51+N51+P51+R51+T51+V51+X51+Z51+AB51+AD51+AF51+AH51+AJ51+AL51)</f>
        <v>0</v>
      </c>
      <c r="E51" s="3200">
        <f>SUM(G51+I51+K51+M51+O51+Q51+S51+U51+W51+Y51+AA51+AC51+AE51+AG51+AI51+AK51+AM51)</f>
        <v>0</v>
      </c>
      <c r="F51" s="3201"/>
      <c r="G51" s="3202"/>
      <c r="H51" s="3201"/>
      <c r="I51" s="3202"/>
      <c r="J51" s="3201"/>
      <c r="K51" s="3202"/>
      <c r="L51" s="3201"/>
      <c r="M51" s="3202"/>
      <c r="N51" s="3201"/>
      <c r="O51" s="3202"/>
      <c r="P51" s="3203"/>
      <c r="Q51" s="3202"/>
      <c r="R51" s="3203"/>
      <c r="S51" s="3202"/>
      <c r="T51" s="3203"/>
      <c r="U51" s="3202"/>
      <c r="V51" s="3203"/>
      <c r="W51" s="3202"/>
      <c r="X51" s="3203"/>
      <c r="Y51" s="3202"/>
      <c r="Z51" s="3203"/>
      <c r="AA51" s="3202"/>
      <c r="AB51" s="3203"/>
      <c r="AC51" s="3202"/>
      <c r="AD51" s="3203"/>
      <c r="AE51" s="3202"/>
      <c r="AF51" s="3203"/>
      <c r="AG51" s="3202"/>
      <c r="AH51" s="3203"/>
      <c r="AI51" s="3202"/>
      <c r="AJ51" s="3203"/>
      <c r="AK51" s="3202"/>
      <c r="AL51" s="179"/>
      <c r="AM51" s="3204"/>
      <c r="AN51" s="3205"/>
      <c r="AO51" s="182" t="str">
        <f>CA51&amp;CB51</f>
        <v/>
      </c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17"/>
      <c r="BB51" s="17"/>
      <c r="CA51" s="30" t="str">
        <f>IF(CG51=1,"* El número de Beneficiarios NO DEBE ser mayor que el total. ","")</f>
        <v/>
      </c>
      <c r="CB51" s="31" t="str">
        <f>IF(CH51=1,"* No olvide digitar la columna Beneficiarios. ","")</f>
        <v/>
      </c>
      <c r="CC51" s="30"/>
      <c r="CD51" s="30"/>
      <c r="CE51" s="30"/>
      <c r="CF51" s="30"/>
      <c r="CG51" s="32">
        <f>IF(C51&lt;AN51,1,0)</f>
        <v>0</v>
      </c>
      <c r="CH51" s="32">
        <f>IF(AND(C51&lt;&gt;0,AN51=""),1,0)</f>
        <v>0</v>
      </c>
      <c r="CI51" s="12"/>
      <c r="CJ51" s="12"/>
      <c r="CK51" s="12"/>
      <c r="CL51" s="12"/>
    </row>
    <row r="52" spans="1:90" ht="20.25" customHeight="1" x14ac:dyDescent="0.2">
      <c r="A52" s="3206" t="s">
        <v>75</v>
      </c>
      <c r="B52" s="3207" t="s">
        <v>74</v>
      </c>
      <c r="C52" s="463">
        <f>SUM(D52+E52)</f>
        <v>0</v>
      </c>
      <c r="D52" s="464">
        <f>SUM(F52+H52+J52+L52+N52+P52+R52+T52+V52+X52+Z52+AB52+AD52+AF52+AH52+AJ52+AL52)</f>
        <v>0</v>
      </c>
      <c r="E52" s="3208">
        <f>SUM(G52+I52+K52+M52+O52+Q52+S52+U52+W52+Y52+AA52+AC52+AE52+AG52+AI52+AK52+AM52)</f>
        <v>0</v>
      </c>
      <c r="F52" s="458"/>
      <c r="G52" s="460"/>
      <c r="H52" s="458"/>
      <c r="I52" s="460"/>
      <c r="J52" s="458"/>
      <c r="K52" s="460"/>
      <c r="L52" s="458"/>
      <c r="M52" s="460"/>
      <c r="N52" s="458"/>
      <c r="O52" s="460"/>
      <c r="P52" s="3127"/>
      <c r="Q52" s="460"/>
      <c r="R52" s="3127"/>
      <c r="S52" s="460"/>
      <c r="T52" s="3127"/>
      <c r="U52" s="460"/>
      <c r="V52" s="3127"/>
      <c r="W52" s="460"/>
      <c r="X52" s="3127"/>
      <c r="Y52" s="460"/>
      <c r="Z52" s="3127"/>
      <c r="AA52" s="460"/>
      <c r="AB52" s="3127"/>
      <c r="AC52" s="460"/>
      <c r="AD52" s="3127"/>
      <c r="AE52" s="460"/>
      <c r="AF52" s="3127"/>
      <c r="AG52" s="460"/>
      <c r="AH52" s="3127"/>
      <c r="AI52" s="460"/>
      <c r="AJ52" s="3127"/>
      <c r="AK52" s="460"/>
      <c r="AL52" s="188"/>
      <c r="AM52" s="2465"/>
      <c r="AN52" s="3209"/>
      <c r="AO52" s="182" t="str">
        <f>CA52&amp;CB52</f>
        <v/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17"/>
      <c r="BB52" s="17"/>
      <c r="CA52" s="30" t="str">
        <f>IF(CG52=1,"* El número de Beneficiarios NO DEBE ser mayor que el total. ","")</f>
        <v/>
      </c>
      <c r="CB52" s="31" t="str">
        <f>IF(CH52=1,"* No olvide digitar la columna Beneficiarios. ","")</f>
        <v/>
      </c>
      <c r="CC52" s="30"/>
      <c r="CD52" s="30"/>
      <c r="CE52" s="30"/>
      <c r="CF52" s="30"/>
      <c r="CG52" s="32">
        <f>IF(C52&lt;AN52,1,0)</f>
        <v>0</v>
      </c>
      <c r="CH52" s="32">
        <f>IF(AND(C52&lt;&gt;0,AN52=""),1,0)</f>
        <v>0</v>
      </c>
      <c r="CI52" s="12"/>
      <c r="CJ52" s="12"/>
      <c r="CK52" s="12"/>
      <c r="CL52" s="12"/>
    </row>
    <row r="53" spans="1:90" ht="31.35" customHeight="1" x14ac:dyDescent="0.2">
      <c r="A53" s="2643" t="s">
        <v>76</v>
      </c>
      <c r="B53" s="2643"/>
      <c r="C53" s="2643"/>
      <c r="D53" s="2643"/>
      <c r="E53" s="2643"/>
      <c r="F53" s="2643"/>
      <c r="G53" s="2643"/>
      <c r="H53" s="2643"/>
      <c r="I53" s="2643"/>
      <c r="J53" s="2643"/>
      <c r="K53" s="2643"/>
      <c r="L53" s="2643"/>
      <c r="M53" s="2643"/>
      <c r="N53" s="191"/>
      <c r="O53" s="161"/>
      <c r="P53" s="161"/>
      <c r="Q53" s="161"/>
      <c r="R53" s="161"/>
      <c r="S53" s="161"/>
      <c r="T53" s="161"/>
      <c r="U53" s="161"/>
      <c r="V53" s="192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70"/>
      <c r="AP53" s="162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CG53" s="12"/>
      <c r="CH53" s="12"/>
      <c r="CI53" s="12"/>
      <c r="CJ53" s="12"/>
      <c r="CK53" s="12"/>
      <c r="CL53" s="12"/>
    </row>
    <row r="54" spans="1:90" ht="16.350000000000001" customHeight="1" x14ac:dyDescent="0.2">
      <c r="A54" s="2625" t="s">
        <v>3</v>
      </c>
      <c r="B54" s="2626"/>
      <c r="C54" s="2632" t="s">
        <v>5</v>
      </c>
      <c r="D54" s="2632"/>
      <c r="E54" s="2633"/>
      <c r="F54" s="3187" t="s">
        <v>72</v>
      </c>
      <c r="G54" s="2644"/>
      <c r="H54" s="2644"/>
      <c r="I54" s="2644"/>
      <c r="J54" s="2644"/>
      <c r="K54" s="2644"/>
      <c r="L54" s="2644"/>
      <c r="M54" s="2644"/>
      <c r="N54" s="2644"/>
      <c r="O54" s="2644"/>
      <c r="P54" s="2644"/>
      <c r="Q54" s="2644"/>
      <c r="R54" s="2644"/>
      <c r="S54" s="2644"/>
      <c r="T54" s="2644"/>
      <c r="U54" s="2644"/>
      <c r="V54" s="2644"/>
      <c r="W54" s="2644"/>
      <c r="X54" s="2644"/>
      <c r="Y54" s="2644"/>
      <c r="Z54" s="2644"/>
      <c r="AA54" s="2644"/>
      <c r="AB54" s="2644"/>
      <c r="AC54" s="2644"/>
      <c r="AD54" s="2644"/>
      <c r="AE54" s="2644"/>
      <c r="AF54" s="2644"/>
      <c r="AG54" s="2644"/>
      <c r="AH54" s="2644"/>
      <c r="AI54" s="2644"/>
      <c r="AJ54" s="2644"/>
      <c r="AK54" s="2644"/>
      <c r="AL54" s="2644"/>
      <c r="AM54" s="3210"/>
      <c r="AN54" s="2597" t="s">
        <v>7</v>
      </c>
      <c r="AO54" s="170"/>
      <c r="AP54" s="3211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CG54" s="12"/>
      <c r="CH54" s="12"/>
      <c r="CI54" s="12"/>
      <c r="CJ54" s="12"/>
      <c r="CK54" s="12"/>
      <c r="CL54" s="12"/>
    </row>
    <row r="55" spans="1:90" ht="16.350000000000001" customHeight="1" x14ac:dyDescent="0.2">
      <c r="A55" s="2627"/>
      <c r="B55" s="2628"/>
      <c r="C55" s="2635"/>
      <c r="D55" s="2635"/>
      <c r="E55" s="3186"/>
      <c r="F55" s="3212" t="s">
        <v>12</v>
      </c>
      <c r="G55" s="3212"/>
      <c r="H55" s="3213" t="s">
        <v>13</v>
      </c>
      <c r="I55" s="3156"/>
      <c r="J55" s="3214" t="s">
        <v>14</v>
      </c>
      <c r="K55" s="3188"/>
      <c r="L55" s="3213" t="s">
        <v>15</v>
      </c>
      <c r="M55" s="3156"/>
      <c r="N55" s="3213" t="s">
        <v>16</v>
      </c>
      <c r="O55" s="3156"/>
      <c r="P55" s="3215" t="s">
        <v>17</v>
      </c>
      <c r="Q55" s="3190"/>
      <c r="R55" s="3215" t="s">
        <v>18</v>
      </c>
      <c r="S55" s="3190"/>
      <c r="T55" s="3215" t="s">
        <v>19</v>
      </c>
      <c r="U55" s="3190"/>
      <c r="V55" s="3215" t="s">
        <v>20</v>
      </c>
      <c r="W55" s="3190"/>
      <c r="X55" s="3215" t="s">
        <v>21</v>
      </c>
      <c r="Y55" s="3190"/>
      <c r="Z55" s="3215" t="s">
        <v>22</v>
      </c>
      <c r="AA55" s="3190"/>
      <c r="AB55" s="3215" t="s">
        <v>23</v>
      </c>
      <c r="AC55" s="3190"/>
      <c r="AD55" s="3215" t="s">
        <v>24</v>
      </c>
      <c r="AE55" s="3190"/>
      <c r="AF55" s="3215" t="s">
        <v>25</v>
      </c>
      <c r="AG55" s="3190"/>
      <c r="AH55" s="3215" t="s">
        <v>26</v>
      </c>
      <c r="AI55" s="3190"/>
      <c r="AJ55" s="3215" t="s">
        <v>27</v>
      </c>
      <c r="AK55" s="3190"/>
      <c r="AL55" s="3215" t="s">
        <v>28</v>
      </c>
      <c r="AM55" s="3216"/>
      <c r="AN55" s="2604"/>
      <c r="AO55" s="170"/>
      <c r="AP55" s="32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CG55" s="12"/>
      <c r="CH55" s="12"/>
      <c r="CI55" s="12"/>
      <c r="CJ55" s="12"/>
      <c r="CK55" s="12"/>
      <c r="CL55" s="12"/>
    </row>
    <row r="56" spans="1:90" ht="16.350000000000001" customHeight="1" x14ac:dyDescent="0.2">
      <c r="A56" s="3192"/>
      <c r="B56" s="3193"/>
      <c r="C56" s="3218" t="s">
        <v>29</v>
      </c>
      <c r="D56" s="3219" t="s">
        <v>30</v>
      </c>
      <c r="E56" s="197" t="s">
        <v>31</v>
      </c>
      <c r="F56" s="18" t="s">
        <v>30</v>
      </c>
      <c r="G56" s="2385" t="s">
        <v>31</v>
      </c>
      <c r="H56" s="18" t="s">
        <v>30</v>
      </c>
      <c r="I56" s="2385" t="s">
        <v>31</v>
      </c>
      <c r="J56" s="18" t="s">
        <v>30</v>
      </c>
      <c r="K56" s="2385" t="s">
        <v>31</v>
      </c>
      <c r="L56" s="18" t="s">
        <v>30</v>
      </c>
      <c r="M56" s="2385" t="s">
        <v>31</v>
      </c>
      <c r="N56" s="18" t="s">
        <v>30</v>
      </c>
      <c r="O56" s="2385" t="s">
        <v>31</v>
      </c>
      <c r="P56" s="18" t="s">
        <v>30</v>
      </c>
      <c r="Q56" s="2385" t="s">
        <v>31</v>
      </c>
      <c r="R56" s="18" t="s">
        <v>30</v>
      </c>
      <c r="S56" s="2385" t="s">
        <v>31</v>
      </c>
      <c r="T56" s="18" t="s">
        <v>30</v>
      </c>
      <c r="U56" s="2385" t="s">
        <v>31</v>
      </c>
      <c r="V56" s="18" t="s">
        <v>30</v>
      </c>
      <c r="W56" s="2385" t="s">
        <v>31</v>
      </c>
      <c r="X56" s="18" t="s">
        <v>30</v>
      </c>
      <c r="Y56" s="2385" t="s">
        <v>31</v>
      </c>
      <c r="Z56" s="18" t="s">
        <v>30</v>
      </c>
      <c r="AA56" s="2385" t="s">
        <v>31</v>
      </c>
      <c r="AB56" s="18" t="s">
        <v>30</v>
      </c>
      <c r="AC56" s="2385" t="s">
        <v>31</v>
      </c>
      <c r="AD56" s="18" t="s">
        <v>30</v>
      </c>
      <c r="AE56" s="2385" t="s">
        <v>31</v>
      </c>
      <c r="AF56" s="18" t="s">
        <v>30</v>
      </c>
      <c r="AG56" s="2385" t="s">
        <v>31</v>
      </c>
      <c r="AH56" s="18" t="s">
        <v>30</v>
      </c>
      <c r="AI56" s="2385" t="s">
        <v>31</v>
      </c>
      <c r="AJ56" s="18" t="s">
        <v>30</v>
      </c>
      <c r="AK56" s="2385" t="s">
        <v>31</v>
      </c>
      <c r="AL56" s="396" t="s">
        <v>30</v>
      </c>
      <c r="AM56" s="200" t="s">
        <v>31</v>
      </c>
      <c r="AN56" s="3096"/>
      <c r="AO56" s="170"/>
      <c r="AP56" s="32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CG56" s="12"/>
      <c r="CH56" s="12"/>
      <c r="CI56" s="12"/>
      <c r="CJ56" s="12"/>
      <c r="CK56" s="12"/>
      <c r="CL56" s="12"/>
    </row>
    <row r="57" spans="1:90" ht="16.350000000000001" customHeight="1" x14ac:dyDescent="0.2">
      <c r="A57" s="2649" t="s">
        <v>77</v>
      </c>
      <c r="B57" s="3220" t="s">
        <v>33</v>
      </c>
      <c r="C57" s="3221">
        <f t="shared" ref="C57:C78" si="16">SUM(D57+E57)</f>
        <v>0</v>
      </c>
      <c r="D57" s="3222">
        <f t="shared" ref="D57:E62" si="17">SUM(H57+J57+L57+N57+P57+R57+T57+V57+X57+Z57+AB57+AD57+AF57+AH57+AJ57+AL57)</f>
        <v>0</v>
      </c>
      <c r="E57" s="3223">
        <f t="shared" si="17"/>
        <v>0</v>
      </c>
      <c r="F57" s="3224"/>
      <c r="G57" s="3225"/>
      <c r="H57" s="3226"/>
      <c r="I57" s="3227"/>
      <c r="J57" s="3226"/>
      <c r="K57" s="3228"/>
      <c r="L57" s="3226"/>
      <c r="M57" s="3228"/>
      <c r="N57" s="3226"/>
      <c r="O57" s="3228"/>
      <c r="P57" s="3229"/>
      <c r="Q57" s="3228"/>
      <c r="R57" s="3229"/>
      <c r="S57" s="3228"/>
      <c r="T57" s="3229"/>
      <c r="U57" s="3228"/>
      <c r="V57" s="3229"/>
      <c r="W57" s="3228"/>
      <c r="X57" s="3229"/>
      <c r="Y57" s="3228"/>
      <c r="Z57" s="3229"/>
      <c r="AA57" s="3228"/>
      <c r="AB57" s="3229"/>
      <c r="AC57" s="3228"/>
      <c r="AD57" s="3229"/>
      <c r="AE57" s="3228"/>
      <c r="AF57" s="3229"/>
      <c r="AG57" s="3228"/>
      <c r="AH57" s="3229"/>
      <c r="AI57" s="3228"/>
      <c r="AJ57" s="3229"/>
      <c r="AK57" s="3228"/>
      <c r="AL57" s="3229"/>
      <c r="AM57" s="3230"/>
      <c r="AN57" s="3231"/>
      <c r="AO57" s="182" t="str">
        <f t="shared" ref="AO57:AO78" si="18">CA57&amp;CB57</f>
        <v/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17"/>
      <c r="BB57" s="17"/>
      <c r="CA57" s="30" t="str">
        <f t="shared" ref="CA57:CA78" si="19">IF(CG57=1,"* El número de Beneficiarios NO DEBE ser mayor que el total. ","")</f>
        <v/>
      </c>
      <c r="CB57" s="31" t="str">
        <f t="shared" ref="CB57:CB78" si="20">IF(CH57=1,"* No olvide digitar la columna Beneficiarios. ","")</f>
        <v/>
      </c>
      <c r="CG57" s="32">
        <f t="shared" ref="CG57:CG78" si="21">IF(C57&lt;AN57,1,0)</f>
        <v>0</v>
      </c>
      <c r="CH57" s="32">
        <f t="shared" ref="CH57:CH78" si="22">IF(AND(C57&lt;&gt;0,AN57=""),1,0)</f>
        <v>0</v>
      </c>
      <c r="CI57" s="12"/>
      <c r="CJ57" s="12"/>
      <c r="CK57" s="12"/>
      <c r="CL57" s="12"/>
    </row>
    <row r="58" spans="1:90" ht="16.350000000000001" customHeight="1" x14ac:dyDescent="0.2">
      <c r="A58" s="2650"/>
      <c r="B58" s="2389" t="s">
        <v>47</v>
      </c>
      <c r="C58" s="34">
        <f t="shared" si="16"/>
        <v>0</v>
      </c>
      <c r="D58" s="35">
        <f t="shared" si="17"/>
        <v>0</v>
      </c>
      <c r="E58" s="36">
        <f t="shared" si="17"/>
        <v>0</v>
      </c>
      <c r="F58" s="214"/>
      <c r="G58" s="215"/>
      <c r="H58" s="37"/>
      <c r="I58" s="38"/>
      <c r="J58" s="37"/>
      <c r="K58" s="39"/>
      <c r="L58" s="37"/>
      <c r="M58" s="39"/>
      <c r="N58" s="37"/>
      <c r="O58" s="39"/>
      <c r="P58" s="40"/>
      <c r="Q58" s="39"/>
      <c r="R58" s="40"/>
      <c r="S58" s="39"/>
      <c r="T58" s="40"/>
      <c r="U58" s="39"/>
      <c r="V58" s="40"/>
      <c r="W58" s="39"/>
      <c r="X58" s="40"/>
      <c r="Y58" s="39"/>
      <c r="Z58" s="40"/>
      <c r="AA58" s="39"/>
      <c r="AB58" s="40"/>
      <c r="AC58" s="39"/>
      <c r="AD58" s="40"/>
      <c r="AE58" s="39"/>
      <c r="AF58" s="40"/>
      <c r="AG58" s="39"/>
      <c r="AH58" s="40"/>
      <c r="AI58" s="39"/>
      <c r="AJ58" s="40"/>
      <c r="AK58" s="39"/>
      <c r="AL58" s="40"/>
      <c r="AM58" s="41"/>
      <c r="AN58" s="216"/>
      <c r="AO58" s="182" t="str">
        <f t="shared" si="18"/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7"/>
      <c r="BB58" s="17"/>
      <c r="CA58" s="30" t="str">
        <f t="shared" si="19"/>
        <v/>
      </c>
      <c r="CB58" s="31" t="str">
        <f t="shared" si="20"/>
        <v/>
      </c>
      <c r="CG58" s="32">
        <f t="shared" si="21"/>
        <v>0</v>
      </c>
      <c r="CH58" s="32">
        <f t="shared" si="22"/>
        <v>0</v>
      </c>
      <c r="CI58" s="12"/>
      <c r="CJ58" s="12"/>
      <c r="CK58" s="12"/>
      <c r="CL58" s="12"/>
    </row>
    <row r="59" spans="1:90" ht="16.350000000000001" customHeight="1" x14ac:dyDescent="0.2">
      <c r="A59" s="2650"/>
      <c r="B59" s="2389" t="s">
        <v>34</v>
      </c>
      <c r="C59" s="34">
        <f t="shared" si="16"/>
        <v>0</v>
      </c>
      <c r="D59" s="35">
        <f t="shared" si="17"/>
        <v>0</v>
      </c>
      <c r="E59" s="36">
        <f t="shared" si="17"/>
        <v>0</v>
      </c>
      <c r="F59" s="214"/>
      <c r="G59" s="215"/>
      <c r="H59" s="37"/>
      <c r="I59" s="38"/>
      <c r="J59" s="37"/>
      <c r="K59" s="39"/>
      <c r="L59" s="37"/>
      <c r="M59" s="39"/>
      <c r="N59" s="37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  <c r="AA59" s="39"/>
      <c r="AB59" s="40"/>
      <c r="AC59" s="39"/>
      <c r="AD59" s="40"/>
      <c r="AE59" s="39"/>
      <c r="AF59" s="40"/>
      <c r="AG59" s="39"/>
      <c r="AH59" s="40"/>
      <c r="AI59" s="39"/>
      <c r="AJ59" s="40"/>
      <c r="AK59" s="39"/>
      <c r="AL59" s="40"/>
      <c r="AM59" s="41"/>
      <c r="AN59" s="216"/>
      <c r="AO59" s="182" t="str">
        <f t="shared" si="18"/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7"/>
      <c r="BB59" s="17"/>
      <c r="CA59" s="30" t="str">
        <f t="shared" si="19"/>
        <v/>
      </c>
      <c r="CB59" s="31" t="str">
        <f t="shared" si="20"/>
        <v/>
      </c>
      <c r="CG59" s="32">
        <f t="shared" si="21"/>
        <v>0</v>
      </c>
      <c r="CH59" s="32">
        <f t="shared" si="22"/>
        <v>0</v>
      </c>
      <c r="CI59" s="12"/>
      <c r="CJ59" s="12"/>
      <c r="CK59" s="12"/>
      <c r="CL59" s="12"/>
    </row>
    <row r="60" spans="1:90" ht="16.350000000000001" customHeight="1" x14ac:dyDescent="0.2">
      <c r="A60" s="2650"/>
      <c r="B60" s="2389" t="s">
        <v>78</v>
      </c>
      <c r="C60" s="34">
        <f t="shared" si="16"/>
        <v>0</v>
      </c>
      <c r="D60" s="35">
        <f t="shared" si="17"/>
        <v>0</v>
      </c>
      <c r="E60" s="36">
        <f t="shared" si="17"/>
        <v>0</v>
      </c>
      <c r="F60" s="214"/>
      <c r="G60" s="215"/>
      <c r="H60" s="37"/>
      <c r="I60" s="38"/>
      <c r="J60" s="37"/>
      <c r="K60" s="39"/>
      <c r="L60" s="37"/>
      <c r="M60" s="39"/>
      <c r="N60" s="37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39"/>
      <c r="Z60" s="40"/>
      <c r="AA60" s="39"/>
      <c r="AB60" s="40"/>
      <c r="AC60" s="39"/>
      <c r="AD60" s="40"/>
      <c r="AE60" s="39"/>
      <c r="AF60" s="40"/>
      <c r="AG60" s="39"/>
      <c r="AH60" s="40"/>
      <c r="AI60" s="39"/>
      <c r="AJ60" s="40"/>
      <c r="AK60" s="39"/>
      <c r="AL60" s="40"/>
      <c r="AM60" s="41"/>
      <c r="AN60" s="216"/>
      <c r="AO60" s="182" t="str">
        <f t="shared" si="18"/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7"/>
      <c r="BB60" s="17"/>
      <c r="CA60" s="30" t="str">
        <f t="shared" si="19"/>
        <v/>
      </c>
      <c r="CB60" s="31" t="str">
        <f t="shared" si="20"/>
        <v/>
      </c>
      <c r="CG60" s="32">
        <f t="shared" si="21"/>
        <v>0</v>
      </c>
      <c r="CH60" s="32">
        <f t="shared" si="22"/>
        <v>0</v>
      </c>
      <c r="CI60" s="12"/>
      <c r="CJ60" s="12"/>
      <c r="CK60" s="12"/>
      <c r="CL60" s="12"/>
    </row>
    <row r="61" spans="1:90" ht="16.350000000000001" customHeight="1" x14ac:dyDescent="0.2">
      <c r="A61" s="2650"/>
      <c r="B61" s="2389" t="s">
        <v>37</v>
      </c>
      <c r="C61" s="34">
        <f t="shared" si="16"/>
        <v>0</v>
      </c>
      <c r="D61" s="35">
        <f t="shared" si="17"/>
        <v>0</v>
      </c>
      <c r="E61" s="36">
        <f t="shared" si="17"/>
        <v>0</v>
      </c>
      <c r="F61" s="214"/>
      <c r="G61" s="215"/>
      <c r="H61" s="37"/>
      <c r="I61" s="38"/>
      <c r="J61" s="37"/>
      <c r="K61" s="39"/>
      <c r="L61" s="37"/>
      <c r="M61" s="39"/>
      <c r="N61" s="37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39"/>
      <c r="Z61" s="40"/>
      <c r="AA61" s="39"/>
      <c r="AB61" s="40"/>
      <c r="AC61" s="39"/>
      <c r="AD61" s="40"/>
      <c r="AE61" s="39"/>
      <c r="AF61" s="40"/>
      <c r="AG61" s="39"/>
      <c r="AH61" s="40"/>
      <c r="AI61" s="39"/>
      <c r="AJ61" s="40"/>
      <c r="AK61" s="39"/>
      <c r="AL61" s="40"/>
      <c r="AM61" s="41"/>
      <c r="AN61" s="216"/>
      <c r="AO61" s="182" t="str">
        <f t="shared" si="18"/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7"/>
      <c r="BB61" s="17"/>
      <c r="CA61" s="30" t="str">
        <f t="shared" si="19"/>
        <v/>
      </c>
      <c r="CB61" s="31" t="str">
        <f t="shared" si="20"/>
        <v/>
      </c>
      <c r="CG61" s="32">
        <f t="shared" si="21"/>
        <v>0</v>
      </c>
      <c r="CH61" s="32">
        <f t="shared" si="22"/>
        <v>0</v>
      </c>
      <c r="CI61" s="12"/>
      <c r="CJ61" s="12"/>
      <c r="CK61" s="12"/>
      <c r="CL61" s="12"/>
    </row>
    <row r="62" spans="1:90" ht="16.350000000000001" customHeight="1" x14ac:dyDescent="0.2">
      <c r="A62" s="2770"/>
      <c r="B62" s="2390" t="s">
        <v>38</v>
      </c>
      <c r="C62" s="218">
        <f t="shared" si="16"/>
        <v>0</v>
      </c>
      <c r="D62" s="50">
        <f t="shared" si="17"/>
        <v>0</v>
      </c>
      <c r="E62" s="219">
        <f t="shared" si="17"/>
        <v>0</v>
      </c>
      <c r="F62" s="220"/>
      <c r="G62" s="221"/>
      <c r="H62" s="77"/>
      <c r="I62" s="80"/>
      <c r="J62" s="77"/>
      <c r="K62" s="79"/>
      <c r="L62" s="77"/>
      <c r="M62" s="79"/>
      <c r="N62" s="77"/>
      <c r="O62" s="79"/>
      <c r="P62" s="82"/>
      <c r="Q62" s="79"/>
      <c r="R62" s="82"/>
      <c r="S62" s="79"/>
      <c r="T62" s="82"/>
      <c r="U62" s="79"/>
      <c r="V62" s="82"/>
      <c r="W62" s="79"/>
      <c r="X62" s="82"/>
      <c r="Y62" s="79"/>
      <c r="Z62" s="82"/>
      <c r="AA62" s="79"/>
      <c r="AB62" s="82"/>
      <c r="AC62" s="79"/>
      <c r="AD62" s="82"/>
      <c r="AE62" s="79"/>
      <c r="AF62" s="82"/>
      <c r="AG62" s="79"/>
      <c r="AH62" s="82"/>
      <c r="AI62" s="79"/>
      <c r="AJ62" s="82"/>
      <c r="AK62" s="79"/>
      <c r="AL62" s="82"/>
      <c r="AM62" s="83"/>
      <c r="AN62" s="222"/>
      <c r="AO62" s="182" t="str">
        <f t="shared" si="18"/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7"/>
      <c r="BB62" s="17"/>
      <c r="CA62" s="30" t="str">
        <f t="shared" si="19"/>
        <v/>
      </c>
      <c r="CB62" s="31" t="str">
        <f t="shared" si="20"/>
        <v/>
      </c>
      <c r="CG62" s="32">
        <f t="shared" si="21"/>
        <v>0</v>
      </c>
      <c r="CH62" s="32">
        <f t="shared" si="22"/>
        <v>0</v>
      </c>
      <c r="CI62" s="12"/>
      <c r="CJ62" s="12"/>
      <c r="CK62" s="12"/>
      <c r="CL62" s="12"/>
    </row>
    <row r="63" spans="1:90" ht="16.350000000000001" customHeight="1" x14ac:dyDescent="0.2">
      <c r="A63" s="2649" t="s">
        <v>79</v>
      </c>
      <c r="B63" s="3220" t="s">
        <v>34</v>
      </c>
      <c r="C63" s="3221">
        <f t="shared" si="16"/>
        <v>0</v>
      </c>
      <c r="D63" s="3222">
        <f t="shared" ref="D63:E68" si="23">SUM(J63+L63+N63)</f>
        <v>0</v>
      </c>
      <c r="E63" s="3223">
        <f t="shared" si="23"/>
        <v>0</v>
      </c>
      <c r="F63" s="3224"/>
      <c r="G63" s="3225"/>
      <c r="H63" s="3224"/>
      <c r="I63" s="3225"/>
      <c r="J63" s="3226"/>
      <c r="K63" s="3228"/>
      <c r="L63" s="3226"/>
      <c r="M63" s="3228"/>
      <c r="N63" s="3226"/>
      <c r="O63" s="3228"/>
      <c r="P63" s="3232"/>
      <c r="Q63" s="3233"/>
      <c r="R63" s="3232"/>
      <c r="S63" s="3233"/>
      <c r="T63" s="3232"/>
      <c r="U63" s="3233"/>
      <c r="V63" s="3232"/>
      <c r="W63" s="3233"/>
      <c r="X63" s="3232"/>
      <c r="Y63" s="3233"/>
      <c r="Z63" s="3232"/>
      <c r="AA63" s="3233"/>
      <c r="AB63" s="3232"/>
      <c r="AC63" s="3233"/>
      <c r="AD63" s="3232"/>
      <c r="AE63" s="3233"/>
      <c r="AF63" s="3232"/>
      <c r="AG63" s="3233"/>
      <c r="AH63" s="3232"/>
      <c r="AI63" s="3233"/>
      <c r="AJ63" s="3224"/>
      <c r="AK63" s="3233"/>
      <c r="AL63" s="3232"/>
      <c r="AM63" s="3234"/>
      <c r="AN63" s="3231"/>
      <c r="AO63" s="182" t="str">
        <f t="shared" si="18"/>
        <v/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7"/>
      <c r="BB63" s="17"/>
      <c r="CA63" s="30" t="str">
        <f t="shared" si="19"/>
        <v/>
      </c>
      <c r="CB63" s="31" t="str">
        <f t="shared" si="20"/>
        <v/>
      </c>
      <c r="CG63" s="32">
        <f t="shared" si="21"/>
        <v>0</v>
      </c>
      <c r="CH63" s="32">
        <f t="shared" si="22"/>
        <v>0</v>
      </c>
      <c r="CI63" s="12"/>
      <c r="CJ63" s="12"/>
      <c r="CK63" s="12"/>
      <c r="CL63" s="12"/>
    </row>
    <row r="64" spans="1:90" ht="16.350000000000001" customHeight="1" x14ac:dyDescent="0.2">
      <c r="A64" s="2770"/>
      <c r="B64" s="2390" t="s">
        <v>37</v>
      </c>
      <c r="C64" s="218">
        <f t="shared" si="16"/>
        <v>0</v>
      </c>
      <c r="D64" s="50">
        <f t="shared" si="23"/>
        <v>0</v>
      </c>
      <c r="E64" s="219">
        <f t="shared" si="23"/>
        <v>0</v>
      </c>
      <c r="F64" s="220"/>
      <c r="G64" s="221"/>
      <c r="H64" s="220"/>
      <c r="I64" s="221"/>
      <c r="J64" s="77"/>
      <c r="K64" s="79"/>
      <c r="L64" s="77"/>
      <c r="M64" s="79"/>
      <c r="N64" s="77"/>
      <c r="O64" s="79"/>
      <c r="P64" s="230"/>
      <c r="Q64" s="231"/>
      <c r="R64" s="230"/>
      <c r="S64" s="231"/>
      <c r="T64" s="230"/>
      <c r="U64" s="231"/>
      <c r="V64" s="230"/>
      <c r="W64" s="231"/>
      <c r="X64" s="230"/>
      <c r="Y64" s="231"/>
      <c r="Z64" s="230"/>
      <c r="AA64" s="231"/>
      <c r="AB64" s="230"/>
      <c r="AC64" s="231"/>
      <c r="AD64" s="230"/>
      <c r="AE64" s="231"/>
      <c r="AF64" s="230"/>
      <c r="AG64" s="231"/>
      <c r="AH64" s="230"/>
      <c r="AI64" s="231"/>
      <c r="AJ64" s="220"/>
      <c r="AK64" s="231"/>
      <c r="AL64" s="230"/>
      <c r="AM64" s="232"/>
      <c r="AN64" s="222"/>
      <c r="AO64" s="182" t="str">
        <f t="shared" si="18"/>
        <v/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17"/>
      <c r="BB64" s="17"/>
      <c r="CA64" s="30" t="str">
        <f t="shared" si="19"/>
        <v/>
      </c>
      <c r="CB64" s="31" t="str">
        <f t="shared" si="20"/>
        <v/>
      </c>
      <c r="CG64" s="32">
        <f t="shared" si="21"/>
        <v>0</v>
      </c>
      <c r="CH64" s="32">
        <f t="shared" si="22"/>
        <v>0</v>
      </c>
      <c r="CI64" s="12"/>
      <c r="CJ64" s="12"/>
      <c r="CK64" s="12"/>
      <c r="CL64" s="12"/>
    </row>
    <row r="65" spans="1:90" ht="16.350000000000001" customHeight="1" x14ac:dyDescent="0.2">
      <c r="A65" s="2649" t="s">
        <v>80</v>
      </c>
      <c r="B65" s="3220" t="s">
        <v>33</v>
      </c>
      <c r="C65" s="3221">
        <f t="shared" si="16"/>
        <v>0</v>
      </c>
      <c r="D65" s="3222">
        <f t="shared" si="23"/>
        <v>0</v>
      </c>
      <c r="E65" s="3223">
        <f t="shared" si="23"/>
        <v>0</v>
      </c>
      <c r="F65" s="3224"/>
      <c r="G65" s="3225"/>
      <c r="H65" s="3224"/>
      <c r="I65" s="3225"/>
      <c r="J65" s="3226"/>
      <c r="K65" s="3228"/>
      <c r="L65" s="3226"/>
      <c r="M65" s="3228"/>
      <c r="N65" s="3226"/>
      <c r="O65" s="3228"/>
      <c r="P65" s="3232"/>
      <c r="Q65" s="3233"/>
      <c r="R65" s="3232"/>
      <c r="S65" s="3233"/>
      <c r="T65" s="3232"/>
      <c r="U65" s="3233"/>
      <c r="V65" s="3232"/>
      <c r="W65" s="3233"/>
      <c r="X65" s="3232"/>
      <c r="Y65" s="3233"/>
      <c r="Z65" s="3232"/>
      <c r="AA65" s="3233"/>
      <c r="AB65" s="3232"/>
      <c r="AC65" s="3233"/>
      <c r="AD65" s="3232"/>
      <c r="AE65" s="3233"/>
      <c r="AF65" s="3232"/>
      <c r="AG65" s="3233"/>
      <c r="AH65" s="3232"/>
      <c r="AI65" s="3233"/>
      <c r="AJ65" s="3224"/>
      <c r="AK65" s="3233"/>
      <c r="AL65" s="3232"/>
      <c r="AM65" s="3234"/>
      <c r="AN65" s="3231"/>
      <c r="AO65" s="182" t="str">
        <f t="shared" si="18"/>
        <v/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17"/>
      <c r="BB65" s="17"/>
      <c r="CA65" s="30" t="str">
        <f t="shared" si="19"/>
        <v/>
      </c>
      <c r="CB65" s="31" t="str">
        <f t="shared" si="20"/>
        <v/>
      </c>
      <c r="CG65" s="32">
        <f t="shared" si="21"/>
        <v>0</v>
      </c>
      <c r="CH65" s="32">
        <f t="shared" si="22"/>
        <v>0</v>
      </c>
      <c r="CI65" s="12"/>
      <c r="CJ65" s="12"/>
      <c r="CK65" s="12"/>
      <c r="CL65" s="12"/>
    </row>
    <row r="66" spans="1:90" ht="16.350000000000001" customHeight="1" x14ac:dyDescent="0.2">
      <c r="A66" s="2650"/>
      <c r="B66" s="2389" t="s">
        <v>47</v>
      </c>
      <c r="C66" s="34">
        <f t="shared" si="16"/>
        <v>0</v>
      </c>
      <c r="D66" s="35">
        <f t="shared" si="23"/>
        <v>0</v>
      </c>
      <c r="E66" s="36">
        <f t="shared" si="23"/>
        <v>0</v>
      </c>
      <c r="F66" s="214"/>
      <c r="G66" s="215"/>
      <c r="H66" s="214"/>
      <c r="I66" s="215"/>
      <c r="J66" s="37"/>
      <c r="K66" s="39"/>
      <c r="L66" s="37"/>
      <c r="M66" s="39"/>
      <c r="N66" s="37"/>
      <c r="O66" s="39"/>
      <c r="P66" s="233"/>
      <c r="Q66" s="234"/>
      <c r="R66" s="233"/>
      <c r="S66" s="234"/>
      <c r="T66" s="233"/>
      <c r="U66" s="234"/>
      <c r="V66" s="233"/>
      <c r="W66" s="234"/>
      <c r="X66" s="233"/>
      <c r="Y66" s="234"/>
      <c r="Z66" s="233"/>
      <c r="AA66" s="234"/>
      <c r="AB66" s="233"/>
      <c r="AC66" s="234"/>
      <c r="AD66" s="233"/>
      <c r="AE66" s="234"/>
      <c r="AF66" s="233"/>
      <c r="AG66" s="234"/>
      <c r="AH66" s="233"/>
      <c r="AI66" s="234"/>
      <c r="AJ66" s="214"/>
      <c r="AK66" s="234"/>
      <c r="AL66" s="233"/>
      <c r="AM66" s="235"/>
      <c r="AN66" s="216"/>
      <c r="AO66" s="182" t="str">
        <f t="shared" si="18"/>
        <v/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17"/>
      <c r="BB66" s="17"/>
      <c r="CA66" s="30" t="str">
        <f t="shared" si="19"/>
        <v/>
      </c>
      <c r="CB66" s="31" t="str">
        <f t="shared" si="20"/>
        <v/>
      </c>
      <c r="CG66" s="32">
        <f t="shared" si="21"/>
        <v>0</v>
      </c>
      <c r="CH66" s="32">
        <f t="shared" si="22"/>
        <v>0</v>
      </c>
      <c r="CI66" s="12"/>
      <c r="CJ66" s="12"/>
      <c r="CK66" s="12"/>
      <c r="CL66" s="12"/>
    </row>
    <row r="67" spans="1:90" ht="16.350000000000001" customHeight="1" x14ac:dyDescent="0.2">
      <c r="A67" s="2650"/>
      <c r="B67" s="2389" t="s">
        <v>34</v>
      </c>
      <c r="C67" s="34">
        <f t="shared" si="16"/>
        <v>0</v>
      </c>
      <c r="D67" s="35">
        <f t="shared" si="23"/>
        <v>0</v>
      </c>
      <c r="E67" s="36">
        <f t="shared" si="23"/>
        <v>0</v>
      </c>
      <c r="F67" s="214"/>
      <c r="G67" s="215"/>
      <c r="H67" s="214"/>
      <c r="I67" s="215"/>
      <c r="J67" s="37"/>
      <c r="K67" s="39"/>
      <c r="L67" s="37"/>
      <c r="M67" s="39"/>
      <c r="N67" s="37"/>
      <c r="O67" s="39"/>
      <c r="P67" s="233"/>
      <c r="Q67" s="234"/>
      <c r="R67" s="233"/>
      <c r="S67" s="234"/>
      <c r="T67" s="233"/>
      <c r="U67" s="234"/>
      <c r="V67" s="233"/>
      <c r="W67" s="234"/>
      <c r="X67" s="233"/>
      <c r="Y67" s="234"/>
      <c r="Z67" s="233"/>
      <c r="AA67" s="234"/>
      <c r="AB67" s="233"/>
      <c r="AC67" s="234"/>
      <c r="AD67" s="233"/>
      <c r="AE67" s="234"/>
      <c r="AF67" s="233"/>
      <c r="AG67" s="234"/>
      <c r="AH67" s="233"/>
      <c r="AI67" s="234"/>
      <c r="AJ67" s="214"/>
      <c r="AK67" s="234"/>
      <c r="AL67" s="233"/>
      <c r="AM67" s="235"/>
      <c r="AN67" s="216"/>
      <c r="AO67" s="182" t="str">
        <f t="shared" si="18"/>
        <v/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17"/>
      <c r="BB67" s="17"/>
      <c r="CA67" s="30" t="str">
        <f t="shared" si="19"/>
        <v/>
      </c>
      <c r="CB67" s="31" t="str">
        <f t="shared" si="20"/>
        <v/>
      </c>
      <c r="CG67" s="32">
        <f t="shared" si="21"/>
        <v>0</v>
      </c>
      <c r="CH67" s="32">
        <f t="shared" si="22"/>
        <v>0</v>
      </c>
      <c r="CI67" s="12"/>
      <c r="CJ67" s="12"/>
      <c r="CK67" s="12"/>
      <c r="CL67" s="12"/>
    </row>
    <row r="68" spans="1:90" ht="16.350000000000001" customHeight="1" x14ac:dyDescent="0.2">
      <c r="A68" s="2770"/>
      <c r="B68" s="2390" t="s">
        <v>37</v>
      </c>
      <c r="C68" s="218">
        <f t="shared" si="16"/>
        <v>0</v>
      </c>
      <c r="D68" s="50">
        <f t="shared" si="23"/>
        <v>0</v>
      </c>
      <c r="E68" s="219">
        <f t="shared" si="23"/>
        <v>0</v>
      </c>
      <c r="F68" s="220"/>
      <c r="G68" s="221"/>
      <c r="H68" s="220"/>
      <c r="I68" s="221"/>
      <c r="J68" s="77"/>
      <c r="K68" s="79"/>
      <c r="L68" s="77"/>
      <c r="M68" s="79"/>
      <c r="N68" s="77"/>
      <c r="O68" s="79"/>
      <c r="P68" s="230"/>
      <c r="Q68" s="231"/>
      <c r="R68" s="230"/>
      <c r="S68" s="231"/>
      <c r="T68" s="230"/>
      <c r="U68" s="231"/>
      <c r="V68" s="230"/>
      <c r="W68" s="231"/>
      <c r="X68" s="230"/>
      <c r="Y68" s="231"/>
      <c r="Z68" s="230"/>
      <c r="AA68" s="231"/>
      <c r="AB68" s="230"/>
      <c r="AC68" s="231"/>
      <c r="AD68" s="230"/>
      <c r="AE68" s="231"/>
      <c r="AF68" s="230"/>
      <c r="AG68" s="231"/>
      <c r="AH68" s="230"/>
      <c r="AI68" s="231"/>
      <c r="AJ68" s="220"/>
      <c r="AK68" s="231"/>
      <c r="AL68" s="230"/>
      <c r="AM68" s="232"/>
      <c r="AN68" s="222"/>
      <c r="AO68" s="182" t="str">
        <f t="shared" si="18"/>
        <v/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17"/>
      <c r="BB68" s="17"/>
      <c r="CA68" s="30" t="str">
        <f t="shared" si="19"/>
        <v/>
      </c>
      <c r="CB68" s="31" t="str">
        <f t="shared" si="20"/>
        <v/>
      </c>
      <c r="CG68" s="32">
        <f t="shared" si="21"/>
        <v>0</v>
      </c>
      <c r="CH68" s="32">
        <f t="shared" si="22"/>
        <v>0</v>
      </c>
      <c r="CI68" s="12"/>
      <c r="CJ68" s="12"/>
      <c r="CK68" s="12"/>
      <c r="CL68" s="12"/>
    </row>
    <row r="69" spans="1:90" ht="16.350000000000001" customHeight="1" x14ac:dyDescent="0.2">
      <c r="A69" s="2649" t="s">
        <v>81</v>
      </c>
      <c r="B69" s="3220" t="s">
        <v>33</v>
      </c>
      <c r="C69" s="3221">
        <f t="shared" si="16"/>
        <v>0</v>
      </c>
      <c r="D69" s="3222">
        <f t="shared" ref="D69:D78" si="24">SUM(J69+L69+N69+P69+R69+T69+V69+X69+Z69+AB69+AD69+AF69+AH69+AJ69+AL69)</f>
        <v>0</v>
      </c>
      <c r="E69" s="3223">
        <f t="shared" ref="E69:E78" si="25">SUM(K69+M69+O69+Q69+S69+U69+W69+Y69+AA69+AC69+AE69+AG69+AI69+AK69+AM69)</f>
        <v>0</v>
      </c>
      <c r="F69" s="3224"/>
      <c r="G69" s="3225"/>
      <c r="H69" s="3224"/>
      <c r="I69" s="3233"/>
      <c r="J69" s="3226"/>
      <c r="K69" s="3228"/>
      <c r="L69" s="3226"/>
      <c r="M69" s="3228"/>
      <c r="N69" s="3226"/>
      <c r="O69" s="3228"/>
      <c r="P69" s="3226"/>
      <c r="Q69" s="3228"/>
      <c r="R69" s="3226"/>
      <c r="S69" s="3228"/>
      <c r="T69" s="3226"/>
      <c r="U69" s="3228"/>
      <c r="V69" s="3226"/>
      <c r="W69" s="3228"/>
      <c r="X69" s="3226"/>
      <c r="Y69" s="3228"/>
      <c r="Z69" s="3226"/>
      <c r="AA69" s="3228"/>
      <c r="AB69" s="3226"/>
      <c r="AC69" s="3228"/>
      <c r="AD69" s="3226"/>
      <c r="AE69" s="3228"/>
      <c r="AF69" s="3226"/>
      <c r="AG69" s="3228"/>
      <c r="AH69" s="3226"/>
      <c r="AI69" s="3228"/>
      <c r="AJ69" s="3226"/>
      <c r="AK69" s="3228"/>
      <c r="AL69" s="3226"/>
      <c r="AM69" s="3230"/>
      <c r="AN69" s="3231"/>
      <c r="AO69" s="182" t="str">
        <f t="shared" si="18"/>
        <v/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17"/>
      <c r="BB69" s="17"/>
      <c r="CA69" s="30" t="str">
        <f t="shared" si="19"/>
        <v/>
      </c>
      <c r="CB69" s="31" t="str">
        <f t="shared" si="20"/>
        <v/>
      </c>
      <c r="CG69" s="32">
        <f t="shared" si="21"/>
        <v>0</v>
      </c>
      <c r="CH69" s="32">
        <f t="shared" si="22"/>
        <v>0</v>
      </c>
      <c r="CI69" s="12"/>
      <c r="CJ69" s="12"/>
      <c r="CK69" s="12"/>
      <c r="CL69" s="12"/>
    </row>
    <row r="70" spans="1:90" ht="16.350000000000001" customHeight="1" x14ac:dyDescent="0.2">
      <c r="A70" s="2770"/>
      <c r="B70" s="2389" t="s">
        <v>47</v>
      </c>
      <c r="C70" s="42">
        <f t="shared" si="16"/>
        <v>0</v>
      </c>
      <c r="D70" s="43">
        <f t="shared" si="24"/>
        <v>0</v>
      </c>
      <c r="E70" s="219">
        <f t="shared" si="25"/>
        <v>0</v>
      </c>
      <c r="F70" s="220"/>
      <c r="G70" s="221"/>
      <c r="H70" s="220"/>
      <c r="I70" s="231"/>
      <c r="J70" s="77"/>
      <c r="K70" s="79"/>
      <c r="L70" s="77"/>
      <c r="M70" s="79"/>
      <c r="N70" s="77"/>
      <c r="O70" s="79"/>
      <c r="P70" s="77"/>
      <c r="Q70" s="79"/>
      <c r="R70" s="77"/>
      <c r="S70" s="79"/>
      <c r="T70" s="77"/>
      <c r="U70" s="79"/>
      <c r="V70" s="77"/>
      <c r="W70" s="79"/>
      <c r="X70" s="77"/>
      <c r="Y70" s="79"/>
      <c r="Z70" s="77"/>
      <c r="AA70" s="79"/>
      <c r="AB70" s="77"/>
      <c r="AC70" s="79"/>
      <c r="AD70" s="77"/>
      <c r="AE70" s="79"/>
      <c r="AF70" s="77"/>
      <c r="AG70" s="79"/>
      <c r="AH70" s="77"/>
      <c r="AI70" s="79"/>
      <c r="AJ70" s="77"/>
      <c r="AK70" s="79"/>
      <c r="AL70" s="77"/>
      <c r="AM70" s="83"/>
      <c r="AN70" s="222"/>
      <c r="AO70" s="182" t="str">
        <f t="shared" si="18"/>
        <v/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17"/>
      <c r="BB70" s="17"/>
      <c r="CA70" s="30" t="str">
        <f t="shared" si="19"/>
        <v/>
      </c>
      <c r="CB70" s="31" t="str">
        <f t="shared" si="20"/>
        <v/>
      </c>
      <c r="CG70" s="32">
        <f t="shared" si="21"/>
        <v>0</v>
      </c>
      <c r="CH70" s="32">
        <f t="shared" si="22"/>
        <v>0</v>
      </c>
      <c r="CI70" s="12"/>
      <c r="CJ70" s="12"/>
      <c r="CK70" s="12"/>
      <c r="CL70" s="12"/>
    </row>
    <row r="71" spans="1:90" ht="16.350000000000001" customHeight="1" x14ac:dyDescent="0.2">
      <c r="A71" s="2649" t="s">
        <v>82</v>
      </c>
      <c r="B71" s="3220" t="s">
        <v>33</v>
      </c>
      <c r="C71" s="3221">
        <f t="shared" si="16"/>
        <v>0</v>
      </c>
      <c r="D71" s="3222">
        <f t="shared" si="24"/>
        <v>0</v>
      </c>
      <c r="E71" s="3223">
        <f t="shared" si="25"/>
        <v>0</v>
      </c>
      <c r="F71" s="3224"/>
      <c r="G71" s="3225"/>
      <c r="H71" s="3224"/>
      <c r="I71" s="3225"/>
      <c r="J71" s="3226"/>
      <c r="K71" s="3228"/>
      <c r="L71" s="3226"/>
      <c r="M71" s="3228"/>
      <c r="N71" s="3226"/>
      <c r="O71" s="3228"/>
      <c r="P71" s="3226"/>
      <c r="Q71" s="3228"/>
      <c r="R71" s="3226"/>
      <c r="S71" s="3228"/>
      <c r="T71" s="3226"/>
      <c r="U71" s="3228"/>
      <c r="V71" s="3226"/>
      <c r="W71" s="3228"/>
      <c r="X71" s="3226"/>
      <c r="Y71" s="3228"/>
      <c r="Z71" s="3226"/>
      <c r="AA71" s="3228"/>
      <c r="AB71" s="3226"/>
      <c r="AC71" s="3228"/>
      <c r="AD71" s="3226"/>
      <c r="AE71" s="3228"/>
      <c r="AF71" s="3226"/>
      <c r="AG71" s="3228"/>
      <c r="AH71" s="3226"/>
      <c r="AI71" s="3228"/>
      <c r="AJ71" s="3226"/>
      <c r="AK71" s="3228"/>
      <c r="AL71" s="3226"/>
      <c r="AM71" s="3230"/>
      <c r="AN71" s="3231"/>
      <c r="AO71" s="182" t="str">
        <f t="shared" si="18"/>
        <v/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17"/>
      <c r="BB71" s="17"/>
      <c r="CA71" s="30" t="str">
        <f t="shared" si="19"/>
        <v/>
      </c>
      <c r="CB71" s="31" t="str">
        <f t="shared" si="20"/>
        <v/>
      </c>
      <c r="CG71" s="32">
        <f t="shared" si="21"/>
        <v>0</v>
      </c>
      <c r="CH71" s="32">
        <f t="shared" si="22"/>
        <v>0</v>
      </c>
      <c r="CI71" s="12"/>
      <c r="CJ71" s="12"/>
      <c r="CK71" s="12"/>
      <c r="CL71" s="12"/>
    </row>
    <row r="72" spans="1:90" ht="16.350000000000001" customHeight="1" x14ac:dyDescent="0.2">
      <c r="A72" s="2770"/>
      <c r="B72" s="2390" t="s">
        <v>47</v>
      </c>
      <c r="C72" s="218">
        <f t="shared" si="16"/>
        <v>0</v>
      </c>
      <c r="D72" s="50">
        <f t="shared" si="24"/>
        <v>0</v>
      </c>
      <c r="E72" s="219">
        <f t="shared" si="25"/>
        <v>0</v>
      </c>
      <c r="F72" s="220"/>
      <c r="G72" s="221"/>
      <c r="H72" s="220"/>
      <c r="I72" s="221"/>
      <c r="J72" s="77"/>
      <c r="K72" s="79"/>
      <c r="L72" s="77"/>
      <c r="M72" s="79"/>
      <c r="N72" s="77"/>
      <c r="O72" s="79"/>
      <c r="P72" s="77"/>
      <c r="Q72" s="79"/>
      <c r="R72" s="77"/>
      <c r="S72" s="79"/>
      <c r="T72" s="77"/>
      <c r="U72" s="79"/>
      <c r="V72" s="77"/>
      <c r="W72" s="79"/>
      <c r="X72" s="77"/>
      <c r="Y72" s="79"/>
      <c r="Z72" s="77"/>
      <c r="AA72" s="79"/>
      <c r="AB72" s="77"/>
      <c r="AC72" s="79"/>
      <c r="AD72" s="77"/>
      <c r="AE72" s="79"/>
      <c r="AF72" s="77"/>
      <c r="AG72" s="79"/>
      <c r="AH72" s="77"/>
      <c r="AI72" s="79"/>
      <c r="AJ72" s="77"/>
      <c r="AK72" s="79"/>
      <c r="AL72" s="77"/>
      <c r="AM72" s="83"/>
      <c r="AN72" s="222"/>
      <c r="AO72" s="182" t="str">
        <f t="shared" si="18"/>
        <v/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17"/>
      <c r="BB72" s="17"/>
      <c r="CA72" s="30" t="str">
        <f t="shared" si="19"/>
        <v/>
      </c>
      <c r="CB72" s="31" t="str">
        <f t="shared" si="20"/>
        <v/>
      </c>
      <c r="CG72" s="32">
        <f t="shared" si="21"/>
        <v>0</v>
      </c>
      <c r="CH72" s="32">
        <f t="shared" si="22"/>
        <v>0</v>
      </c>
      <c r="CI72" s="12"/>
      <c r="CJ72" s="12"/>
      <c r="CK72" s="12"/>
      <c r="CL72" s="12"/>
    </row>
    <row r="73" spans="1:90" ht="16.350000000000001" customHeight="1" x14ac:dyDescent="0.2">
      <c r="A73" s="2649" t="s">
        <v>83</v>
      </c>
      <c r="B73" s="3220" t="s">
        <v>33</v>
      </c>
      <c r="C73" s="3221">
        <f t="shared" si="16"/>
        <v>0</v>
      </c>
      <c r="D73" s="3222">
        <f t="shared" si="24"/>
        <v>0</v>
      </c>
      <c r="E73" s="3223">
        <f t="shared" si="25"/>
        <v>0</v>
      </c>
      <c r="F73" s="3224"/>
      <c r="G73" s="3225"/>
      <c r="H73" s="3224"/>
      <c r="I73" s="3225"/>
      <c r="J73" s="3226"/>
      <c r="K73" s="3228"/>
      <c r="L73" s="3226"/>
      <c r="M73" s="3228"/>
      <c r="N73" s="3226"/>
      <c r="O73" s="3228"/>
      <c r="P73" s="3226"/>
      <c r="Q73" s="3228"/>
      <c r="R73" s="3226"/>
      <c r="S73" s="3228"/>
      <c r="T73" s="3226"/>
      <c r="U73" s="3228"/>
      <c r="V73" s="3226"/>
      <c r="W73" s="3228"/>
      <c r="X73" s="3226"/>
      <c r="Y73" s="3228"/>
      <c r="Z73" s="3226"/>
      <c r="AA73" s="3228"/>
      <c r="AB73" s="3226"/>
      <c r="AC73" s="3228"/>
      <c r="AD73" s="3226"/>
      <c r="AE73" s="3228"/>
      <c r="AF73" s="3226"/>
      <c r="AG73" s="3228"/>
      <c r="AH73" s="3226"/>
      <c r="AI73" s="3228"/>
      <c r="AJ73" s="3226"/>
      <c r="AK73" s="3228"/>
      <c r="AL73" s="3226"/>
      <c r="AM73" s="3230"/>
      <c r="AN73" s="3231"/>
      <c r="AO73" s="182" t="str">
        <f t="shared" si="18"/>
        <v/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17"/>
      <c r="BB73" s="17"/>
      <c r="CA73" s="30" t="str">
        <f t="shared" si="19"/>
        <v/>
      </c>
      <c r="CB73" s="31" t="str">
        <f t="shared" si="20"/>
        <v/>
      </c>
      <c r="CG73" s="32">
        <f t="shared" si="21"/>
        <v>0</v>
      </c>
      <c r="CH73" s="32">
        <f t="shared" si="22"/>
        <v>0</v>
      </c>
      <c r="CI73" s="12"/>
      <c r="CJ73" s="12"/>
      <c r="CK73" s="12"/>
      <c r="CL73" s="12"/>
    </row>
    <row r="74" spans="1:90" ht="16.350000000000001" customHeight="1" x14ac:dyDescent="0.2">
      <c r="A74" s="2650"/>
      <c r="B74" s="2389" t="s">
        <v>47</v>
      </c>
      <c r="C74" s="34">
        <f t="shared" si="16"/>
        <v>0</v>
      </c>
      <c r="D74" s="35">
        <f t="shared" si="24"/>
        <v>0</v>
      </c>
      <c r="E74" s="36">
        <f t="shared" si="25"/>
        <v>0</v>
      </c>
      <c r="F74" s="214"/>
      <c r="G74" s="215"/>
      <c r="H74" s="214"/>
      <c r="I74" s="215"/>
      <c r="J74" s="37"/>
      <c r="K74" s="39"/>
      <c r="L74" s="37"/>
      <c r="M74" s="39"/>
      <c r="N74" s="37"/>
      <c r="O74" s="39"/>
      <c r="P74" s="37"/>
      <c r="Q74" s="39"/>
      <c r="R74" s="37"/>
      <c r="S74" s="39"/>
      <c r="T74" s="37"/>
      <c r="U74" s="39"/>
      <c r="V74" s="37"/>
      <c r="W74" s="39"/>
      <c r="X74" s="37"/>
      <c r="Y74" s="39"/>
      <c r="Z74" s="37"/>
      <c r="AA74" s="39"/>
      <c r="AB74" s="37"/>
      <c r="AC74" s="39"/>
      <c r="AD74" s="37"/>
      <c r="AE74" s="39"/>
      <c r="AF74" s="37"/>
      <c r="AG74" s="39"/>
      <c r="AH74" s="37"/>
      <c r="AI74" s="39"/>
      <c r="AJ74" s="37"/>
      <c r="AK74" s="39"/>
      <c r="AL74" s="37"/>
      <c r="AM74" s="41"/>
      <c r="AN74" s="216"/>
      <c r="AO74" s="182" t="str">
        <f t="shared" si="18"/>
        <v/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17"/>
      <c r="BB74" s="17"/>
      <c r="CA74" s="30" t="str">
        <f t="shared" si="19"/>
        <v/>
      </c>
      <c r="CB74" s="31" t="str">
        <f t="shared" si="20"/>
        <v/>
      </c>
      <c r="CG74" s="32">
        <f t="shared" si="21"/>
        <v>0</v>
      </c>
      <c r="CH74" s="32">
        <f t="shared" si="22"/>
        <v>0</v>
      </c>
      <c r="CI74" s="12"/>
      <c r="CJ74" s="12"/>
      <c r="CK74" s="12"/>
      <c r="CL74" s="12"/>
    </row>
    <row r="75" spans="1:90" ht="16.350000000000001" customHeight="1" x14ac:dyDescent="0.2">
      <c r="A75" s="2650"/>
      <c r="B75" s="2389" t="s">
        <v>34</v>
      </c>
      <c r="C75" s="34">
        <f t="shared" si="16"/>
        <v>0</v>
      </c>
      <c r="D75" s="35">
        <f t="shared" si="24"/>
        <v>0</v>
      </c>
      <c r="E75" s="36">
        <f t="shared" si="25"/>
        <v>0</v>
      </c>
      <c r="F75" s="214"/>
      <c r="G75" s="215"/>
      <c r="H75" s="214"/>
      <c r="I75" s="215"/>
      <c r="J75" s="37"/>
      <c r="K75" s="39"/>
      <c r="L75" s="37"/>
      <c r="M75" s="39"/>
      <c r="N75" s="37"/>
      <c r="O75" s="39"/>
      <c r="P75" s="37"/>
      <c r="Q75" s="39"/>
      <c r="R75" s="37"/>
      <c r="S75" s="39"/>
      <c r="T75" s="37"/>
      <c r="U75" s="39"/>
      <c r="V75" s="37"/>
      <c r="W75" s="39"/>
      <c r="X75" s="37"/>
      <c r="Y75" s="39"/>
      <c r="Z75" s="37"/>
      <c r="AA75" s="39"/>
      <c r="AB75" s="37"/>
      <c r="AC75" s="39"/>
      <c r="AD75" s="37"/>
      <c r="AE75" s="39"/>
      <c r="AF75" s="37"/>
      <c r="AG75" s="39"/>
      <c r="AH75" s="37"/>
      <c r="AI75" s="39"/>
      <c r="AJ75" s="37"/>
      <c r="AK75" s="39"/>
      <c r="AL75" s="37"/>
      <c r="AM75" s="41"/>
      <c r="AN75" s="216"/>
      <c r="AO75" s="182" t="str">
        <f t="shared" si="18"/>
        <v/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17"/>
      <c r="BB75" s="17"/>
      <c r="CA75" s="30" t="str">
        <f t="shared" si="19"/>
        <v/>
      </c>
      <c r="CB75" s="31" t="str">
        <f t="shared" si="20"/>
        <v/>
      </c>
      <c r="CG75" s="32">
        <f t="shared" si="21"/>
        <v>0</v>
      </c>
      <c r="CH75" s="32">
        <f t="shared" si="22"/>
        <v>0</v>
      </c>
      <c r="CI75" s="12"/>
      <c r="CJ75" s="12"/>
      <c r="CK75" s="12"/>
      <c r="CL75" s="12"/>
    </row>
    <row r="76" spans="1:90" ht="16.350000000000001" customHeight="1" x14ac:dyDescent="0.2">
      <c r="A76" s="2650"/>
      <c r="B76" s="2389" t="s">
        <v>78</v>
      </c>
      <c r="C76" s="34">
        <f t="shared" si="16"/>
        <v>0</v>
      </c>
      <c r="D76" s="35">
        <f t="shared" si="24"/>
        <v>0</v>
      </c>
      <c r="E76" s="36">
        <f t="shared" si="25"/>
        <v>0</v>
      </c>
      <c r="F76" s="214"/>
      <c r="G76" s="215"/>
      <c r="H76" s="214"/>
      <c r="I76" s="215"/>
      <c r="J76" s="37"/>
      <c r="K76" s="39"/>
      <c r="L76" s="37"/>
      <c r="M76" s="39"/>
      <c r="N76" s="37"/>
      <c r="O76" s="39"/>
      <c r="P76" s="37"/>
      <c r="Q76" s="39"/>
      <c r="R76" s="37"/>
      <c r="S76" s="39"/>
      <c r="T76" s="37"/>
      <c r="U76" s="39"/>
      <c r="V76" s="37"/>
      <c r="W76" s="39"/>
      <c r="X76" s="37"/>
      <c r="Y76" s="39"/>
      <c r="Z76" s="37"/>
      <c r="AA76" s="39"/>
      <c r="AB76" s="37"/>
      <c r="AC76" s="39"/>
      <c r="AD76" s="37"/>
      <c r="AE76" s="39"/>
      <c r="AF76" s="37"/>
      <c r="AG76" s="39"/>
      <c r="AH76" s="37"/>
      <c r="AI76" s="39"/>
      <c r="AJ76" s="37"/>
      <c r="AK76" s="39"/>
      <c r="AL76" s="37"/>
      <c r="AM76" s="41"/>
      <c r="AN76" s="216"/>
      <c r="AO76" s="182" t="str">
        <f t="shared" si="18"/>
        <v/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17"/>
      <c r="BB76" s="17"/>
      <c r="CA76" s="30" t="str">
        <f t="shared" si="19"/>
        <v/>
      </c>
      <c r="CB76" s="31" t="str">
        <f t="shared" si="20"/>
        <v/>
      </c>
      <c r="CG76" s="32">
        <f t="shared" si="21"/>
        <v>0</v>
      </c>
      <c r="CH76" s="32">
        <f t="shared" si="22"/>
        <v>0</v>
      </c>
      <c r="CI76" s="12"/>
      <c r="CJ76" s="12"/>
      <c r="CK76" s="12"/>
      <c r="CL76" s="12"/>
    </row>
    <row r="77" spans="1:90" ht="16.350000000000001" customHeight="1" x14ac:dyDescent="0.2">
      <c r="A77" s="2650"/>
      <c r="B77" s="2389" t="s">
        <v>37</v>
      </c>
      <c r="C77" s="34">
        <f t="shared" si="16"/>
        <v>0</v>
      </c>
      <c r="D77" s="35">
        <f t="shared" si="24"/>
        <v>0</v>
      </c>
      <c r="E77" s="36">
        <f t="shared" si="25"/>
        <v>0</v>
      </c>
      <c r="F77" s="214"/>
      <c r="G77" s="215"/>
      <c r="H77" s="214"/>
      <c r="I77" s="215"/>
      <c r="J77" s="37"/>
      <c r="K77" s="39"/>
      <c r="L77" s="37"/>
      <c r="M77" s="39"/>
      <c r="N77" s="37"/>
      <c r="O77" s="39"/>
      <c r="P77" s="37"/>
      <c r="Q77" s="39"/>
      <c r="R77" s="37"/>
      <c r="S77" s="39"/>
      <c r="T77" s="37"/>
      <c r="U77" s="39"/>
      <c r="V77" s="37"/>
      <c r="W77" s="39"/>
      <c r="X77" s="37"/>
      <c r="Y77" s="39"/>
      <c r="Z77" s="37"/>
      <c r="AA77" s="39"/>
      <c r="AB77" s="37"/>
      <c r="AC77" s="39"/>
      <c r="AD77" s="37"/>
      <c r="AE77" s="39"/>
      <c r="AF77" s="37"/>
      <c r="AG77" s="39"/>
      <c r="AH77" s="37"/>
      <c r="AI77" s="39"/>
      <c r="AJ77" s="37"/>
      <c r="AK77" s="39"/>
      <c r="AL77" s="37"/>
      <c r="AM77" s="41"/>
      <c r="AN77" s="216"/>
      <c r="AO77" s="182" t="str">
        <f t="shared" si="18"/>
        <v/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17"/>
      <c r="BB77" s="17"/>
      <c r="CA77" s="30" t="str">
        <f t="shared" si="19"/>
        <v/>
      </c>
      <c r="CB77" s="31" t="str">
        <f t="shared" si="20"/>
        <v/>
      </c>
      <c r="CG77" s="32">
        <f t="shared" si="21"/>
        <v>0</v>
      </c>
      <c r="CH77" s="32">
        <f t="shared" si="22"/>
        <v>0</v>
      </c>
      <c r="CI77" s="12"/>
      <c r="CJ77" s="12"/>
      <c r="CK77" s="12"/>
      <c r="CL77" s="12"/>
    </row>
    <row r="78" spans="1:90" ht="16.350000000000001" customHeight="1" x14ac:dyDescent="0.2">
      <c r="A78" s="2770"/>
      <c r="B78" s="2390" t="s">
        <v>38</v>
      </c>
      <c r="C78" s="218">
        <f t="shared" si="16"/>
        <v>0</v>
      </c>
      <c r="D78" s="50">
        <f t="shared" si="24"/>
        <v>0</v>
      </c>
      <c r="E78" s="219">
        <f t="shared" si="25"/>
        <v>0</v>
      </c>
      <c r="F78" s="220"/>
      <c r="G78" s="221"/>
      <c r="H78" s="220"/>
      <c r="I78" s="221"/>
      <c r="J78" s="77"/>
      <c r="K78" s="79"/>
      <c r="L78" s="77"/>
      <c r="M78" s="79"/>
      <c r="N78" s="77"/>
      <c r="O78" s="79"/>
      <c r="P78" s="77"/>
      <c r="Q78" s="79"/>
      <c r="R78" s="77"/>
      <c r="S78" s="79"/>
      <c r="T78" s="77"/>
      <c r="U78" s="79"/>
      <c r="V78" s="77"/>
      <c r="W78" s="79"/>
      <c r="X78" s="77"/>
      <c r="Y78" s="79"/>
      <c r="Z78" s="77"/>
      <c r="AA78" s="79"/>
      <c r="AB78" s="77"/>
      <c r="AC78" s="79"/>
      <c r="AD78" s="77"/>
      <c r="AE78" s="79"/>
      <c r="AF78" s="77"/>
      <c r="AG78" s="79"/>
      <c r="AH78" s="77"/>
      <c r="AI78" s="79"/>
      <c r="AJ78" s="77"/>
      <c r="AK78" s="79"/>
      <c r="AL78" s="77"/>
      <c r="AM78" s="83"/>
      <c r="AN78" s="222"/>
      <c r="AO78" s="182" t="str">
        <f t="shared" si="18"/>
        <v/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17"/>
      <c r="BB78" s="17"/>
      <c r="CA78" s="30" t="str">
        <f t="shared" si="19"/>
        <v/>
      </c>
      <c r="CB78" s="31" t="str">
        <f t="shared" si="20"/>
        <v/>
      </c>
      <c r="CG78" s="32">
        <f t="shared" si="21"/>
        <v>0</v>
      </c>
      <c r="CH78" s="32">
        <f t="shared" si="22"/>
        <v>0</v>
      </c>
      <c r="CI78" s="12"/>
      <c r="CJ78" s="12"/>
      <c r="CK78" s="12"/>
      <c r="CL78" s="12"/>
    </row>
    <row r="79" spans="1:90" ht="31.35" customHeight="1" x14ac:dyDescent="0.2">
      <c r="A79" s="237" t="s">
        <v>84</v>
      </c>
      <c r="B79" s="238"/>
      <c r="C79" s="238"/>
      <c r="D79" s="239"/>
      <c r="E79" s="239"/>
      <c r="F79" s="239"/>
      <c r="G79" s="240"/>
      <c r="H79" s="240"/>
      <c r="I79" s="240"/>
      <c r="J79" s="240"/>
      <c r="K79" s="241"/>
      <c r="L79" s="241"/>
      <c r="M79" s="161"/>
      <c r="N79" s="192"/>
      <c r="O79" s="161"/>
      <c r="P79" s="161"/>
      <c r="Q79" s="161"/>
      <c r="R79" s="161"/>
      <c r="S79" s="161"/>
      <c r="T79" s="161"/>
      <c r="U79" s="161"/>
      <c r="V79" s="192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2"/>
      <c r="AP79" s="162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CG79" s="12"/>
      <c r="CH79" s="12"/>
      <c r="CI79" s="12"/>
      <c r="CJ79" s="12"/>
      <c r="CK79" s="12"/>
      <c r="CL79" s="12"/>
    </row>
    <row r="80" spans="1:90" ht="31.35" customHeight="1" x14ac:dyDescent="0.2">
      <c r="A80" s="2649" t="s">
        <v>85</v>
      </c>
      <c r="B80" s="2649"/>
      <c r="C80" s="3235" t="s">
        <v>86</v>
      </c>
      <c r="D80" s="3235"/>
      <c r="E80" s="3235" t="s">
        <v>87</v>
      </c>
      <c r="F80" s="3236"/>
      <c r="G80" s="3188" t="s">
        <v>88</v>
      </c>
      <c r="H80" s="3235"/>
      <c r="I80" s="3188" t="s">
        <v>89</v>
      </c>
      <c r="J80" s="3235"/>
      <c r="K80" s="242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3237"/>
      <c r="Y80" s="3238"/>
      <c r="Z80" s="3238"/>
      <c r="AA80" s="3238"/>
      <c r="AB80" s="3238"/>
      <c r="AC80" s="3238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2"/>
      <c r="AP80" s="162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CG80" s="12"/>
      <c r="CH80" s="12"/>
      <c r="CI80" s="12"/>
      <c r="CJ80" s="12"/>
      <c r="CK80" s="12"/>
      <c r="CL80" s="12"/>
    </row>
    <row r="81" spans="1:90" ht="31.35" customHeight="1" x14ac:dyDescent="0.2">
      <c r="A81" s="2770"/>
      <c r="B81" s="2770"/>
      <c r="C81" s="3239" t="s">
        <v>90</v>
      </c>
      <c r="D81" s="3240" t="s">
        <v>91</v>
      </c>
      <c r="E81" s="3239" t="s">
        <v>90</v>
      </c>
      <c r="F81" s="3241" t="s">
        <v>91</v>
      </c>
      <c r="G81" s="3242" t="s">
        <v>90</v>
      </c>
      <c r="H81" s="3240" t="s">
        <v>91</v>
      </c>
      <c r="I81" s="3242" t="s">
        <v>90</v>
      </c>
      <c r="J81" s="3240" t="s">
        <v>91</v>
      </c>
      <c r="K81" s="242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3237"/>
      <c r="Y81" s="3238"/>
      <c r="Z81" s="3238"/>
      <c r="AA81" s="3238"/>
      <c r="AB81" s="3238"/>
      <c r="AC81" s="3238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2"/>
      <c r="AP81" s="16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CG81" s="12"/>
      <c r="CH81" s="12"/>
      <c r="CI81" s="12"/>
      <c r="CJ81" s="12"/>
      <c r="CK81" s="12"/>
      <c r="CL81" s="12"/>
    </row>
    <row r="82" spans="1:90" ht="16.350000000000001" customHeight="1" x14ac:dyDescent="0.2">
      <c r="A82" s="3243" t="s">
        <v>92</v>
      </c>
      <c r="B82" s="3243"/>
      <c r="C82" s="3244"/>
      <c r="D82" s="3245"/>
      <c r="E82" s="3244"/>
      <c r="F82" s="3246"/>
      <c r="G82" s="3247"/>
      <c r="H82" s="3245"/>
      <c r="I82" s="3247"/>
      <c r="J82" s="3245"/>
      <c r="K82" s="242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3248"/>
      <c r="Y82" s="3249"/>
      <c r="Z82" s="3249"/>
      <c r="AA82" s="3249"/>
      <c r="AB82" s="3249"/>
      <c r="AC82" s="3249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2"/>
      <c r="AP82" s="162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CG82" s="12"/>
      <c r="CH82" s="12"/>
      <c r="CI82" s="12"/>
      <c r="CJ82" s="12"/>
      <c r="CK82" s="12"/>
      <c r="CL82" s="12"/>
    </row>
    <row r="83" spans="1:90" ht="16.350000000000001" customHeight="1" x14ac:dyDescent="0.2">
      <c r="A83" s="2660" t="s">
        <v>93</v>
      </c>
      <c r="B83" s="2660"/>
      <c r="C83" s="253"/>
      <c r="D83" s="254"/>
      <c r="E83" s="253"/>
      <c r="F83" s="255"/>
      <c r="G83" s="256"/>
      <c r="H83" s="254"/>
      <c r="I83" s="256"/>
      <c r="J83" s="254"/>
      <c r="K83" s="242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3237"/>
      <c r="Y83" s="3238"/>
      <c r="Z83" s="3238"/>
      <c r="AA83" s="3238"/>
      <c r="AB83" s="3238"/>
      <c r="AC83" s="3238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2"/>
      <c r="AP83" s="162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CG83" s="12"/>
      <c r="CH83" s="12"/>
      <c r="CI83" s="12"/>
      <c r="CJ83" s="12"/>
      <c r="CK83" s="12"/>
      <c r="CL83" s="12"/>
    </row>
    <row r="84" spans="1:90" ht="16.350000000000001" customHeight="1" x14ac:dyDescent="0.2">
      <c r="A84" s="2660" t="s">
        <v>94</v>
      </c>
      <c r="B84" s="2660"/>
      <c r="C84" s="253"/>
      <c r="D84" s="254"/>
      <c r="E84" s="253"/>
      <c r="F84" s="255"/>
      <c r="G84" s="256"/>
      <c r="H84" s="254"/>
      <c r="I84" s="256"/>
      <c r="J84" s="254"/>
      <c r="K84" s="242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3237"/>
      <c r="Y84" s="3238"/>
      <c r="Z84" s="3238"/>
      <c r="AA84" s="3238"/>
      <c r="AB84" s="3238"/>
      <c r="AC84" s="3238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2"/>
      <c r="AP84" s="162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CG84" s="12"/>
      <c r="CH84" s="12"/>
      <c r="CI84" s="12"/>
      <c r="CJ84" s="12"/>
      <c r="CK84" s="12"/>
      <c r="CL84" s="12"/>
    </row>
    <row r="85" spans="1:90" ht="16.350000000000001" customHeight="1" x14ac:dyDescent="0.2">
      <c r="A85" s="2661" t="s">
        <v>95</v>
      </c>
      <c r="B85" s="2661"/>
      <c r="C85" s="77"/>
      <c r="D85" s="231"/>
      <c r="E85" s="77"/>
      <c r="F85" s="232"/>
      <c r="G85" s="257"/>
      <c r="H85" s="231"/>
      <c r="I85" s="257"/>
      <c r="J85" s="231"/>
      <c r="K85" s="242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3237"/>
      <c r="Y85" s="3238"/>
      <c r="Z85" s="3238"/>
      <c r="AA85" s="3238"/>
      <c r="AB85" s="3238"/>
      <c r="AC85" s="3238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2"/>
      <c r="AP85" s="162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CG85" s="12"/>
      <c r="CH85" s="12"/>
      <c r="CI85" s="12"/>
      <c r="CJ85" s="12"/>
      <c r="CK85" s="12"/>
      <c r="CL85" s="12"/>
    </row>
    <row r="86" spans="1:90" ht="31.35" customHeight="1" x14ac:dyDescent="0.2">
      <c r="A86" s="84" t="s">
        <v>96</v>
      </c>
      <c r="B86" s="258"/>
      <c r="C86" s="258"/>
      <c r="D86" s="258"/>
      <c r="E86" s="259"/>
      <c r="F86" s="259"/>
      <c r="G86" s="259"/>
      <c r="H86" s="259"/>
      <c r="I86" s="259"/>
      <c r="J86" s="259"/>
      <c r="K86" s="260"/>
      <c r="L86" s="259"/>
      <c r="M86" s="191"/>
      <c r="N86" s="191"/>
      <c r="O86" s="161"/>
      <c r="P86" s="161"/>
      <c r="Q86" s="161"/>
      <c r="R86" s="161"/>
      <c r="S86" s="161"/>
      <c r="T86" s="161"/>
      <c r="U86" s="161"/>
      <c r="V86" s="3237"/>
      <c r="W86" s="3250"/>
      <c r="X86" s="3251"/>
      <c r="Y86" s="3251"/>
      <c r="Z86" s="3251"/>
      <c r="AA86" s="3251"/>
      <c r="AB86" s="3251"/>
      <c r="AC86" s="3251"/>
      <c r="AD86" s="161"/>
      <c r="AE86" s="161"/>
      <c r="AF86" s="161"/>
      <c r="AG86" s="161"/>
      <c r="AH86" s="3251"/>
      <c r="AI86" s="3251"/>
      <c r="AJ86" s="3251"/>
      <c r="AK86" s="3251"/>
      <c r="AL86" s="161"/>
      <c r="AM86" s="161"/>
      <c r="AN86" s="161"/>
      <c r="AO86" s="161"/>
      <c r="AP86" s="161"/>
      <c r="CG86" s="12"/>
      <c r="CH86" s="12"/>
      <c r="CI86" s="12"/>
      <c r="CJ86" s="12"/>
      <c r="CK86" s="12"/>
      <c r="CL86" s="12"/>
    </row>
    <row r="87" spans="1:90" ht="24.6" customHeight="1" x14ac:dyDescent="0.2">
      <c r="A87" s="2649" t="s">
        <v>97</v>
      </c>
      <c r="B87" s="2649" t="s">
        <v>98</v>
      </c>
      <c r="C87" s="2662" t="s">
        <v>99</v>
      </c>
      <c r="D87" s="2633" t="s">
        <v>100</v>
      </c>
      <c r="E87" s="3252"/>
      <c r="F87" s="3253"/>
      <c r="G87" s="3254"/>
      <c r="H87" s="3254"/>
      <c r="I87" s="161"/>
      <c r="J87" s="161"/>
      <c r="K87" s="161"/>
      <c r="L87" s="161"/>
      <c r="M87" s="161"/>
      <c r="N87" s="161"/>
      <c r="O87" s="161"/>
      <c r="P87" s="161"/>
      <c r="Q87" s="192"/>
      <c r="R87" s="161"/>
      <c r="S87" s="161"/>
      <c r="T87" s="161"/>
      <c r="U87" s="266"/>
      <c r="V87" s="3255"/>
      <c r="W87" s="3255"/>
      <c r="X87" s="399"/>
      <c r="Y87" s="399"/>
      <c r="Z87" s="400"/>
      <c r="AA87" s="400"/>
      <c r="AB87" s="400"/>
      <c r="AC87" s="161"/>
      <c r="AD87" s="161"/>
      <c r="AE87" s="161"/>
      <c r="AF87" s="161"/>
      <c r="AG87" s="266"/>
      <c r="AH87" s="3255"/>
      <c r="AI87" s="3255"/>
      <c r="AJ87" s="3255"/>
      <c r="AK87" s="3256"/>
      <c r="CG87" s="12"/>
      <c r="CH87" s="12"/>
      <c r="CI87" s="12"/>
      <c r="CJ87" s="12"/>
      <c r="CK87" s="12"/>
      <c r="CL87" s="12"/>
    </row>
    <row r="88" spans="1:90" ht="24.6" customHeight="1" x14ac:dyDescent="0.2">
      <c r="A88" s="2651"/>
      <c r="B88" s="2651"/>
      <c r="C88" s="2663"/>
      <c r="D88" s="2636"/>
      <c r="E88" s="5"/>
      <c r="F88" s="161"/>
      <c r="G88" s="161"/>
      <c r="H88" s="271"/>
      <c r="I88" s="241"/>
      <c r="J88" s="241"/>
      <c r="K88" s="161"/>
      <c r="L88" s="161"/>
      <c r="M88" s="161"/>
      <c r="N88" s="161"/>
      <c r="O88" s="161"/>
      <c r="P88" s="161"/>
      <c r="Q88" s="161"/>
      <c r="R88" s="161"/>
      <c r="S88" s="192"/>
      <c r="T88" s="161"/>
      <c r="U88" s="161"/>
      <c r="V88" s="3251"/>
      <c r="W88" s="3255"/>
      <c r="X88" s="3255"/>
      <c r="Y88" s="3255"/>
      <c r="Z88" s="3255"/>
      <c r="AA88" s="3255"/>
      <c r="AB88" s="3251"/>
      <c r="AC88" s="161"/>
      <c r="AD88" s="161"/>
      <c r="AE88" s="161"/>
      <c r="AF88" s="161"/>
      <c r="AG88" s="161"/>
      <c r="AH88" s="3251"/>
      <c r="AI88" s="3255"/>
      <c r="AJ88" s="3255"/>
      <c r="AK88" s="3256"/>
      <c r="CG88" s="12"/>
      <c r="CH88" s="12"/>
      <c r="CI88" s="12"/>
      <c r="CJ88" s="12"/>
      <c r="CK88" s="12"/>
      <c r="CL88" s="12"/>
    </row>
    <row r="89" spans="1:90" ht="16.350000000000001" customHeight="1" x14ac:dyDescent="0.2">
      <c r="A89" s="272" t="s">
        <v>101</v>
      </c>
      <c r="B89" s="3257">
        <v>60</v>
      </c>
      <c r="C89" s="3258">
        <v>0</v>
      </c>
      <c r="D89" s="3259">
        <v>30</v>
      </c>
      <c r="E89" s="5"/>
      <c r="F89" s="161"/>
      <c r="G89" s="161"/>
      <c r="H89" s="271"/>
      <c r="I89" s="241"/>
      <c r="J89" s="241"/>
      <c r="K89" s="161"/>
      <c r="L89" s="161"/>
      <c r="M89" s="161"/>
      <c r="N89" s="161"/>
      <c r="O89" s="161"/>
      <c r="P89" s="161"/>
      <c r="Q89" s="161"/>
      <c r="R89" s="161"/>
      <c r="S89" s="192"/>
      <c r="T89" s="161"/>
      <c r="U89" s="161"/>
      <c r="V89" s="3251"/>
      <c r="W89" s="3255"/>
      <c r="X89" s="3255"/>
      <c r="Y89" s="3255"/>
      <c r="Z89" s="3255"/>
      <c r="AA89" s="3255"/>
      <c r="AB89" s="3251"/>
      <c r="AC89" s="161"/>
      <c r="AD89" s="161"/>
      <c r="AE89" s="161"/>
      <c r="AF89" s="161"/>
      <c r="AG89" s="161"/>
      <c r="AH89" s="3251"/>
      <c r="AI89" s="3255"/>
      <c r="AJ89" s="3255"/>
      <c r="AK89" s="3256"/>
      <c r="CG89" s="12"/>
      <c r="CH89" s="12"/>
      <c r="CI89" s="12"/>
      <c r="CJ89" s="12"/>
      <c r="CK89" s="12"/>
      <c r="CL89" s="12"/>
    </row>
    <row r="90" spans="1:90" ht="27.75" customHeight="1" x14ac:dyDescent="0.2">
      <c r="A90" s="275" t="s">
        <v>102</v>
      </c>
      <c r="B90" s="276"/>
      <c r="C90" s="277"/>
      <c r="D90" s="278"/>
      <c r="E90" s="5"/>
      <c r="F90" s="161"/>
      <c r="G90" s="161"/>
      <c r="H90" s="271"/>
      <c r="I90" s="241"/>
      <c r="J90" s="241"/>
      <c r="K90" s="161"/>
      <c r="L90" s="161"/>
      <c r="M90" s="161"/>
      <c r="N90" s="161"/>
      <c r="O90" s="161"/>
      <c r="P90" s="161"/>
      <c r="Q90" s="161"/>
      <c r="R90" s="161"/>
      <c r="S90" s="192"/>
      <c r="T90" s="161"/>
      <c r="U90" s="161"/>
      <c r="V90" s="3251"/>
      <c r="W90" s="3255"/>
      <c r="X90" s="3255"/>
      <c r="Y90" s="3255"/>
      <c r="Z90" s="3255"/>
      <c r="AA90" s="3255"/>
      <c r="AB90" s="3251"/>
      <c r="AC90" s="161"/>
      <c r="AD90" s="161"/>
      <c r="AE90" s="161"/>
      <c r="AF90" s="161"/>
      <c r="AG90" s="161"/>
      <c r="AH90" s="3251"/>
      <c r="AI90" s="3255"/>
      <c r="AJ90" s="3255"/>
      <c r="AK90" s="3256"/>
      <c r="CG90" s="12"/>
      <c r="CH90" s="12"/>
      <c r="CI90" s="12"/>
      <c r="CJ90" s="12"/>
      <c r="CK90" s="12"/>
      <c r="CL90" s="12"/>
    </row>
    <row r="91" spans="1:90" ht="27.75" customHeight="1" x14ac:dyDescent="0.2">
      <c r="A91" s="275" t="s">
        <v>103</v>
      </c>
      <c r="B91" s="276"/>
      <c r="C91" s="277"/>
      <c r="D91" s="278"/>
      <c r="E91" s="5"/>
      <c r="F91" s="161"/>
      <c r="G91" s="161"/>
      <c r="H91" s="271"/>
      <c r="I91" s="241"/>
      <c r="J91" s="241"/>
      <c r="K91" s="161"/>
      <c r="L91" s="161"/>
      <c r="M91" s="161"/>
      <c r="N91" s="161"/>
      <c r="O91" s="161"/>
      <c r="P91" s="161"/>
      <c r="Q91" s="161"/>
      <c r="R91" s="161"/>
      <c r="S91" s="192"/>
      <c r="T91" s="161"/>
      <c r="U91" s="161"/>
      <c r="V91" s="3251"/>
      <c r="W91" s="3255"/>
      <c r="X91" s="3255"/>
      <c r="Y91" s="3255"/>
      <c r="Z91" s="3255"/>
      <c r="AA91" s="3255"/>
      <c r="AB91" s="3251"/>
      <c r="AC91" s="161"/>
      <c r="AD91" s="161"/>
      <c r="AE91" s="161"/>
      <c r="AF91" s="161"/>
      <c r="AG91" s="161"/>
      <c r="AH91" s="3251"/>
      <c r="AI91" s="3255"/>
      <c r="AJ91" s="3255"/>
      <c r="AK91" s="3256"/>
      <c r="CG91" s="12"/>
      <c r="CH91" s="12"/>
      <c r="CI91" s="12"/>
      <c r="CJ91" s="12"/>
      <c r="CK91" s="12"/>
      <c r="CL91" s="12"/>
    </row>
    <row r="92" spans="1:90" ht="18" customHeight="1" x14ac:dyDescent="0.2">
      <c r="A92" s="279" t="s">
        <v>104</v>
      </c>
      <c r="B92" s="276"/>
      <c r="C92" s="277"/>
      <c r="D92" s="278"/>
      <c r="E92" s="5"/>
      <c r="F92" s="161"/>
      <c r="G92" s="161"/>
      <c r="H92" s="271"/>
      <c r="I92" s="241"/>
      <c r="J92" s="241"/>
      <c r="K92" s="161"/>
      <c r="L92" s="161"/>
      <c r="M92" s="161"/>
      <c r="N92" s="161"/>
      <c r="O92" s="161"/>
      <c r="P92" s="161"/>
      <c r="Q92" s="161"/>
      <c r="R92" s="161"/>
      <c r="S92" s="192"/>
      <c r="T92" s="161"/>
      <c r="U92" s="161"/>
      <c r="V92" s="3251"/>
      <c r="W92" s="3255"/>
      <c r="X92" s="3255"/>
      <c r="Y92" s="3255"/>
      <c r="Z92" s="3255"/>
      <c r="AA92" s="3255"/>
      <c r="AB92" s="3251"/>
      <c r="AC92" s="161"/>
      <c r="AD92" s="161"/>
      <c r="AE92" s="161"/>
      <c r="AF92" s="161"/>
      <c r="AG92" s="161"/>
      <c r="AH92" s="3251"/>
      <c r="AI92" s="3255"/>
      <c r="AJ92" s="3255"/>
      <c r="AK92" s="3256"/>
      <c r="CG92" s="12"/>
      <c r="CH92" s="12"/>
      <c r="CI92" s="12"/>
      <c r="CJ92" s="12"/>
      <c r="CK92" s="12"/>
      <c r="CL92" s="12"/>
    </row>
    <row r="93" spans="1:90" ht="27.75" customHeight="1" x14ac:dyDescent="0.2">
      <c r="A93" s="280" t="s">
        <v>105</v>
      </c>
      <c r="B93" s="276"/>
      <c r="C93" s="277"/>
      <c r="D93" s="278"/>
      <c r="E93" s="5"/>
      <c r="F93" s="161"/>
      <c r="G93" s="161"/>
      <c r="H93" s="271"/>
      <c r="I93" s="241"/>
      <c r="J93" s="241"/>
      <c r="K93" s="161"/>
      <c r="L93" s="161"/>
      <c r="M93" s="161"/>
      <c r="N93" s="161"/>
      <c r="O93" s="161"/>
      <c r="P93" s="161"/>
      <c r="Q93" s="161"/>
      <c r="R93" s="161"/>
      <c r="S93" s="192"/>
      <c r="T93" s="161"/>
      <c r="U93" s="161"/>
      <c r="V93" s="3251"/>
      <c r="W93" s="3255"/>
      <c r="X93" s="3255"/>
      <c r="Y93" s="3255"/>
      <c r="Z93" s="3255"/>
      <c r="AA93" s="3255"/>
      <c r="AB93" s="3251"/>
      <c r="AC93" s="161"/>
      <c r="AD93" s="161"/>
      <c r="AE93" s="161"/>
      <c r="AF93" s="161"/>
      <c r="AG93" s="161"/>
      <c r="AH93" s="3251"/>
      <c r="AI93" s="3255"/>
      <c r="AJ93" s="3255"/>
      <c r="AK93" s="3256"/>
      <c r="CG93" s="12"/>
      <c r="CH93" s="12"/>
      <c r="CI93" s="12"/>
      <c r="CJ93" s="12"/>
      <c r="CK93" s="12"/>
      <c r="CL93" s="12"/>
    </row>
    <row r="94" spans="1:90" ht="27.75" customHeight="1" x14ac:dyDescent="0.2">
      <c r="A94" s="280" t="s">
        <v>106</v>
      </c>
      <c r="B94" s="281"/>
      <c r="C94" s="277"/>
      <c r="D94" s="278"/>
      <c r="E94" s="5"/>
      <c r="F94" s="161"/>
      <c r="G94" s="161"/>
      <c r="H94" s="271"/>
      <c r="I94" s="241"/>
      <c r="J94" s="241"/>
      <c r="K94" s="161"/>
      <c r="L94" s="161"/>
      <c r="M94" s="161"/>
      <c r="N94" s="161"/>
      <c r="O94" s="161"/>
      <c r="P94" s="161"/>
      <c r="Q94" s="161"/>
      <c r="R94" s="161"/>
      <c r="S94" s="192"/>
      <c r="T94" s="161"/>
      <c r="U94" s="161"/>
      <c r="V94" s="3251"/>
      <c r="W94" s="3255"/>
      <c r="X94" s="3255"/>
      <c r="Y94" s="3255"/>
      <c r="Z94" s="3255"/>
      <c r="AA94" s="3255"/>
      <c r="AB94" s="3251"/>
      <c r="AC94" s="161"/>
      <c r="AD94" s="161"/>
      <c r="AE94" s="161"/>
      <c r="AF94" s="161"/>
      <c r="AG94" s="161"/>
      <c r="AH94" s="3251"/>
      <c r="AI94" s="3255"/>
      <c r="AJ94" s="3260"/>
      <c r="AK94" s="3261"/>
      <c r="CG94" s="12"/>
      <c r="CH94" s="12"/>
      <c r="CI94" s="12"/>
      <c r="CJ94" s="12"/>
      <c r="CK94" s="12"/>
      <c r="CL94" s="12"/>
    </row>
    <row r="95" spans="1:90" ht="27.75" customHeight="1" x14ac:dyDescent="0.2">
      <c r="A95" s="284" t="s">
        <v>107</v>
      </c>
      <c r="B95" s="285"/>
      <c r="C95" s="286"/>
      <c r="D95" s="287"/>
      <c r="E95" s="5"/>
      <c r="F95" s="161"/>
      <c r="G95" s="161"/>
      <c r="H95" s="271"/>
      <c r="I95" s="241"/>
      <c r="J95" s="241"/>
      <c r="K95" s="161"/>
      <c r="L95" s="161"/>
      <c r="M95" s="161"/>
      <c r="N95" s="161"/>
      <c r="O95" s="161"/>
      <c r="P95" s="161"/>
      <c r="Q95" s="161"/>
      <c r="R95" s="161"/>
      <c r="S95" s="192"/>
      <c r="T95" s="161"/>
      <c r="U95" s="161"/>
      <c r="V95" s="3251"/>
      <c r="W95" s="3255"/>
      <c r="X95" s="3255"/>
      <c r="Y95" s="3255"/>
      <c r="Z95" s="3255"/>
      <c r="AA95" s="3255"/>
      <c r="AB95" s="3251"/>
      <c r="AC95" s="161"/>
      <c r="AD95" s="161"/>
      <c r="AE95" s="161"/>
      <c r="AF95" s="161"/>
      <c r="AG95" s="161"/>
      <c r="AH95" s="3251"/>
      <c r="AI95" s="3262"/>
      <c r="AJ95" s="3255"/>
      <c r="AK95" s="3256"/>
      <c r="AL95" s="3256"/>
      <c r="AM95" s="3256"/>
      <c r="AN95" s="3256"/>
      <c r="AO95" s="3256"/>
      <c r="AP95" s="3256"/>
      <c r="AQ95" s="3256"/>
      <c r="CG95" s="12"/>
      <c r="CH95" s="12"/>
      <c r="CI95" s="12"/>
      <c r="CJ95" s="12"/>
      <c r="CK95" s="12"/>
      <c r="CL95" s="12"/>
    </row>
    <row r="96" spans="1:90" ht="31.35" customHeight="1" x14ac:dyDescent="0.2">
      <c r="A96" s="289" t="s">
        <v>108</v>
      </c>
      <c r="B96" s="241"/>
      <c r="C96" s="241"/>
      <c r="D96" s="241"/>
      <c r="E96" s="8"/>
      <c r="F96" s="241"/>
      <c r="G96" s="241"/>
      <c r="H96" s="161"/>
      <c r="I96" s="161"/>
      <c r="J96" s="161"/>
      <c r="K96" s="27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3248"/>
      <c r="W96" s="3251"/>
      <c r="X96" s="3251"/>
      <c r="Y96" s="3251"/>
      <c r="Z96" s="3251"/>
      <c r="AA96" s="3251"/>
      <c r="AB96" s="3251"/>
      <c r="AC96" s="161"/>
      <c r="AD96" s="161"/>
      <c r="AE96" s="161"/>
      <c r="AF96" s="161"/>
      <c r="AG96" s="161"/>
      <c r="AH96" s="161"/>
      <c r="AI96" s="161"/>
      <c r="AJ96" s="3251"/>
      <c r="AK96" s="3251"/>
      <c r="AL96" s="3251"/>
      <c r="AM96" s="3251"/>
      <c r="AN96" s="3251"/>
      <c r="AO96" s="3251"/>
      <c r="AP96" s="3251"/>
      <c r="AQ96" s="3256"/>
      <c r="CG96" s="12"/>
      <c r="CH96" s="12"/>
      <c r="CI96" s="12"/>
      <c r="CJ96" s="12"/>
      <c r="CK96" s="12"/>
      <c r="CL96" s="12"/>
    </row>
    <row r="97" spans="1:90" ht="16.350000000000001" customHeight="1" x14ac:dyDescent="0.2">
      <c r="A97" s="2649" t="s">
        <v>109</v>
      </c>
      <c r="B97" s="2649" t="s">
        <v>110</v>
      </c>
      <c r="C97" s="3263" t="s">
        <v>111</v>
      </c>
      <c r="D97" s="3188"/>
      <c r="E97" s="5"/>
      <c r="F97" s="161"/>
      <c r="G97" s="161"/>
      <c r="H97" s="161"/>
      <c r="I97" s="161"/>
      <c r="J97" s="271"/>
      <c r="K97" s="290"/>
      <c r="L97" s="241"/>
      <c r="M97" s="161"/>
      <c r="N97" s="161"/>
      <c r="O97" s="161"/>
      <c r="P97" s="161"/>
      <c r="Q97" s="161"/>
      <c r="R97" s="161"/>
      <c r="S97" s="161"/>
      <c r="T97" s="161"/>
      <c r="U97" s="192"/>
      <c r="V97" s="3251"/>
      <c r="W97" s="3251"/>
      <c r="X97" s="3251"/>
      <c r="Y97" s="3249"/>
      <c r="Z97" s="3249"/>
      <c r="AA97" s="3249"/>
      <c r="AB97" s="3249"/>
      <c r="AC97" s="3264"/>
      <c r="AD97" s="3251"/>
      <c r="AE97" s="161"/>
      <c r="AF97" s="161"/>
      <c r="AG97" s="161"/>
      <c r="AH97" s="161"/>
      <c r="AI97" s="161"/>
      <c r="AJ97" s="3251"/>
      <c r="AK97" s="3249"/>
      <c r="AL97" s="3249"/>
      <c r="AM97" s="3249"/>
      <c r="AN97" s="3249"/>
      <c r="AO97" s="3249"/>
      <c r="AP97" s="3249"/>
      <c r="AQ97" s="3256"/>
      <c r="CG97" s="12"/>
      <c r="CH97" s="12"/>
      <c r="CI97" s="12"/>
      <c r="CJ97" s="12"/>
      <c r="CK97" s="12"/>
      <c r="CL97" s="12"/>
    </row>
    <row r="98" spans="1:90" ht="27.75" customHeight="1" x14ac:dyDescent="0.2">
      <c r="A98" s="2651"/>
      <c r="B98" s="2651"/>
      <c r="C98" s="3239" t="s">
        <v>112</v>
      </c>
      <c r="D98" s="3265" t="s">
        <v>113</v>
      </c>
      <c r="E98" s="5"/>
      <c r="F98" s="161"/>
      <c r="G98" s="161"/>
      <c r="H98" s="161"/>
      <c r="I98" s="161"/>
      <c r="J98" s="271"/>
      <c r="K98" s="290"/>
      <c r="L98" s="241"/>
      <c r="M98" s="161"/>
      <c r="N98" s="161"/>
      <c r="O98" s="161"/>
      <c r="P98" s="161"/>
      <c r="Q98" s="161"/>
      <c r="R98" s="161"/>
      <c r="S98" s="161"/>
      <c r="T98" s="161"/>
      <c r="U98" s="192"/>
      <c r="V98" s="3251"/>
      <c r="W98" s="3251"/>
      <c r="X98" s="3251"/>
      <c r="Y98" s="3249"/>
      <c r="Z98" s="3249"/>
      <c r="AA98" s="3249"/>
      <c r="AB98" s="3249"/>
      <c r="AC98" s="3264"/>
      <c r="AD98" s="3251"/>
      <c r="AE98" s="161"/>
      <c r="AF98" s="161"/>
      <c r="AG98" s="161"/>
      <c r="AH98" s="161"/>
      <c r="AI98" s="161"/>
      <c r="AJ98" s="3251"/>
      <c r="AK98" s="3249"/>
      <c r="AL98" s="3249"/>
      <c r="AM98" s="3249"/>
      <c r="AN98" s="3249"/>
      <c r="AO98" s="3249"/>
      <c r="AP98" s="3249"/>
      <c r="AQ98" s="3256"/>
      <c r="CG98" s="12"/>
      <c r="CH98" s="12"/>
      <c r="CI98" s="12"/>
      <c r="CJ98" s="12"/>
      <c r="CK98" s="12"/>
      <c r="CL98" s="12"/>
    </row>
    <row r="99" spans="1:90" ht="16.350000000000001" customHeight="1" x14ac:dyDescent="0.2">
      <c r="A99" s="3220" t="s">
        <v>114</v>
      </c>
      <c r="B99" s="3266">
        <v>4</v>
      </c>
      <c r="C99" s="3226"/>
      <c r="D99" s="3227"/>
      <c r="E99" s="5"/>
      <c r="F99" s="161"/>
      <c r="G99" s="161"/>
      <c r="H99" s="161"/>
      <c r="I99" s="161"/>
      <c r="J99" s="271"/>
      <c r="K99" s="293"/>
      <c r="L99" s="241"/>
      <c r="M99" s="161"/>
      <c r="N99" s="161"/>
      <c r="O99" s="161"/>
      <c r="P99" s="161"/>
      <c r="Q99" s="161"/>
      <c r="R99" s="161"/>
      <c r="S99" s="161"/>
      <c r="T99" s="161"/>
      <c r="U99" s="192"/>
      <c r="V99" s="3251"/>
      <c r="W99" s="3251"/>
      <c r="X99" s="3251"/>
      <c r="Y99" s="3249"/>
      <c r="Z99" s="3249"/>
      <c r="AA99" s="3249"/>
      <c r="AB99" s="3249"/>
      <c r="AC99" s="3264"/>
      <c r="AD99" s="3251"/>
      <c r="AE99" s="161"/>
      <c r="AF99" s="161"/>
      <c r="AG99" s="161"/>
      <c r="AH99" s="161"/>
      <c r="AI99" s="161"/>
      <c r="AJ99" s="3251"/>
      <c r="AK99" s="3249"/>
      <c r="AL99" s="3249"/>
      <c r="AM99" s="3249"/>
      <c r="AN99" s="3249"/>
      <c r="AO99" s="3249"/>
      <c r="AP99" s="3249"/>
      <c r="AQ99" s="3256"/>
      <c r="CG99" s="12"/>
      <c r="CH99" s="12"/>
      <c r="CI99" s="12"/>
      <c r="CJ99" s="12"/>
      <c r="CK99" s="12"/>
      <c r="CL99" s="12"/>
    </row>
    <row r="100" spans="1:90" ht="16.350000000000001" customHeight="1" x14ac:dyDescent="0.2">
      <c r="A100" s="2389" t="s">
        <v>115</v>
      </c>
      <c r="B100" s="151"/>
      <c r="C100" s="37"/>
      <c r="D100" s="38"/>
      <c r="E100" s="5"/>
      <c r="F100" s="161"/>
      <c r="G100" s="161"/>
      <c r="H100" s="161"/>
      <c r="I100" s="161"/>
      <c r="J100" s="271"/>
      <c r="K100" s="293"/>
      <c r="L100" s="241"/>
      <c r="M100" s="161"/>
      <c r="N100" s="161"/>
      <c r="O100" s="161"/>
      <c r="P100" s="161"/>
      <c r="Q100" s="161"/>
      <c r="R100" s="161"/>
      <c r="S100" s="161"/>
      <c r="T100" s="161"/>
      <c r="U100" s="192"/>
      <c r="V100" s="3251"/>
      <c r="W100" s="3251"/>
      <c r="X100" s="3251"/>
      <c r="Y100" s="3249"/>
      <c r="Z100" s="3249"/>
      <c r="AA100" s="3249"/>
      <c r="AB100" s="3249"/>
      <c r="AC100" s="3264"/>
      <c r="AD100" s="3251"/>
      <c r="AE100" s="161"/>
      <c r="AF100" s="161"/>
      <c r="AG100" s="161"/>
      <c r="AH100" s="161"/>
      <c r="AI100" s="161"/>
      <c r="AJ100" s="3251"/>
      <c r="AK100" s="3249"/>
      <c r="AL100" s="3249"/>
      <c r="AM100" s="3249"/>
      <c r="AN100" s="3249"/>
      <c r="AO100" s="3249"/>
      <c r="AP100" s="3249"/>
      <c r="AQ100" s="3256"/>
      <c r="CG100" s="12"/>
      <c r="CH100" s="12"/>
      <c r="CI100" s="12"/>
      <c r="CJ100" s="12"/>
      <c r="CK100" s="12"/>
      <c r="CL100" s="12"/>
    </row>
    <row r="101" spans="1:90" ht="16.350000000000001" customHeight="1" x14ac:dyDescent="0.2">
      <c r="A101" s="2389" t="s">
        <v>116</v>
      </c>
      <c r="B101" s="151"/>
      <c r="C101" s="37"/>
      <c r="D101" s="38"/>
      <c r="E101" s="5"/>
      <c r="F101" s="161"/>
      <c r="G101" s="161"/>
      <c r="H101" s="161"/>
      <c r="I101" s="161"/>
      <c r="J101" s="161"/>
      <c r="K101" s="294"/>
      <c r="L101" s="241"/>
      <c r="M101" s="161"/>
      <c r="N101" s="161"/>
      <c r="O101" s="161"/>
      <c r="P101" s="161"/>
      <c r="Q101" s="161"/>
      <c r="R101" s="161"/>
      <c r="S101" s="161"/>
      <c r="T101" s="161"/>
      <c r="U101" s="192"/>
      <c r="V101" s="3251"/>
      <c r="W101" s="3251"/>
      <c r="X101" s="3251"/>
      <c r="Y101" s="3249"/>
      <c r="Z101" s="3249"/>
      <c r="AA101" s="3249"/>
      <c r="AB101" s="3249"/>
      <c r="AC101" s="3264"/>
      <c r="AD101" s="3251"/>
      <c r="AE101" s="161"/>
      <c r="AF101" s="161"/>
      <c r="AG101" s="161"/>
      <c r="AH101" s="161"/>
      <c r="AI101" s="161"/>
      <c r="AJ101" s="3251"/>
      <c r="AK101" s="3249"/>
      <c r="AL101" s="3249"/>
      <c r="AM101" s="3249"/>
      <c r="AN101" s="3249"/>
      <c r="AO101" s="3249"/>
      <c r="AP101" s="3249"/>
      <c r="AQ101" s="3256"/>
      <c r="CG101" s="12"/>
      <c r="CH101" s="12"/>
      <c r="CI101" s="12"/>
      <c r="CJ101" s="12"/>
      <c r="CK101" s="12"/>
      <c r="CL101" s="12"/>
    </row>
    <row r="102" spans="1:90" ht="16.350000000000001" customHeight="1" x14ac:dyDescent="0.2">
      <c r="A102" s="2389" t="s">
        <v>117</v>
      </c>
      <c r="B102" s="151"/>
      <c r="C102" s="37"/>
      <c r="D102" s="38"/>
      <c r="E102" s="5"/>
      <c r="F102" s="161"/>
      <c r="G102" s="161"/>
      <c r="H102" s="161"/>
      <c r="I102" s="161"/>
      <c r="J102" s="161"/>
      <c r="K102" s="294"/>
      <c r="L102" s="241"/>
      <c r="M102" s="161"/>
      <c r="N102" s="161"/>
      <c r="O102" s="161"/>
      <c r="P102" s="161"/>
      <c r="Q102" s="161"/>
      <c r="R102" s="161"/>
      <c r="S102" s="161"/>
      <c r="T102" s="161"/>
      <c r="U102" s="192"/>
      <c r="V102" s="3251"/>
      <c r="W102" s="3251"/>
      <c r="X102" s="3251"/>
      <c r="Y102" s="3249"/>
      <c r="Z102" s="3249"/>
      <c r="AA102" s="3249"/>
      <c r="AB102" s="3249"/>
      <c r="AC102" s="3264"/>
      <c r="AD102" s="3251"/>
      <c r="AE102" s="161"/>
      <c r="AF102" s="161"/>
      <c r="AG102" s="161"/>
      <c r="AH102" s="161"/>
      <c r="AI102" s="161"/>
      <c r="AJ102" s="3251"/>
      <c r="AK102" s="3249"/>
      <c r="AL102" s="3249"/>
      <c r="AM102" s="3249"/>
      <c r="AN102" s="3249"/>
      <c r="AO102" s="3249"/>
      <c r="AP102" s="3249"/>
      <c r="AQ102" s="3256"/>
      <c r="CG102" s="12"/>
      <c r="CH102" s="12"/>
      <c r="CI102" s="12"/>
      <c r="CJ102" s="12"/>
      <c r="CK102" s="12"/>
      <c r="CL102" s="12"/>
    </row>
    <row r="103" spans="1:90" ht="16.350000000000001" customHeight="1" x14ac:dyDescent="0.2">
      <c r="A103" s="2389" t="s">
        <v>118</v>
      </c>
      <c r="B103" s="151"/>
      <c r="C103" s="37"/>
      <c r="D103" s="38"/>
      <c r="E103" s="5"/>
      <c r="F103" s="161"/>
      <c r="G103" s="161"/>
      <c r="H103" s="161"/>
      <c r="I103" s="161"/>
      <c r="J103" s="161"/>
      <c r="K103" s="294"/>
      <c r="L103" s="241"/>
      <c r="M103" s="161"/>
      <c r="N103" s="161"/>
      <c r="O103" s="161"/>
      <c r="P103" s="161"/>
      <c r="Q103" s="161"/>
      <c r="R103" s="161"/>
      <c r="S103" s="161"/>
      <c r="T103" s="161"/>
      <c r="U103" s="192"/>
      <c r="V103" s="3251"/>
      <c r="W103" s="3251"/>
      <c r="X103" s="3251"/>
      <c r="Y103" s="3249"/>
      <c r="Z103" s="3249"/>
      <c r="AA103" s="3249"/>
      <c r="AB103" s="3249"/>
      <c r="AC103" s="3264"/>
      <c r="AD103" s="3251"/>
      <c r="AE103" s="161"/>
      <c r="AF103" s="161"/>
      <c r="AG103" s="161"/>
      <c r="AH103" s="161"/>
      <c r="AI103" s="161"/>
      <c r="AJ103" s="3251"/>
      <c r="AK103" s="3249"/>
      <c r="AL103" s="3249"/>
      <c r="AM103" s="3249"/>
      <c r="AN103" s="3249"/>
      <c r="AO103" s="3249"/>
      <c r="AP103" s="3249"/>
      <c r="AQ103" s="3256"/>
      <c r="CG103" s="12"/>
      <c r="CH103" s="12"/>
      <c r="CI103" s="12"/>
      <c r="CJ103" s="12"/>
      <c r="CK103" s="12"/>
      <c r="CL103" s="12"/>
    </row>
    <row r="104" spans="1:90" ht="16.350000000000001" customHeight="1" x14ac:dyDescent="0.2">
      <c r="A104" s="3267" t="s">
        <v>43</v>
      </c>
      <c r="B104" s="3268">
        <f>SUM(B99:B103)</f>
        <v>4</v>
      </c>
      <c r="C104" s="3269">
        <f>SUM(C99:C103)</f>
        <v>0</v>
      </c>
      <c r="D104" s="3270">
        <f>SUM(D99:D103)</f>
        <v>0</v>
      </c>
      <c r="E104" s="5"/>
      <c r="F104" s="161"/>
      <c r="G104" s="161"/>
      <c r="H104" s="161"/>
      <c r="I104" s="161"/>
      <c r="J104" s="161"/>
      <c r="K104" s="294"/>
      <c r="L104" s="241"/>
      <c r="M104" s="161"/>
      <c r="N104" s="161"/>
      <c r="O104" s="161"/>
      <c r="P104" s="161"/>
      <c r="Q104" s="161"/>
      <c r="R104" s="161"/>
      <c r="S104" s="161"/>
      <c r="T104" s="161"/>
      <c r="U104" s="192"/>
      <c r="V104" s="3251"/>
      <c r="W104" s="3251"/>
      <c r="X104" s="3251"/>
      <c r="Y104" s="3249"/>
      <c r="Z104" s="3249"/>
      <c r="AA104" s="3249"/>
      <c r="AB104" s="3249"/>
      <c r="AC104" s="3264"/>
      <c r="AD104" s="3251"/>
      <c r="AE104" s="161"/>
      <c r="AF104" s="161"/>
      <c r="AG104" s="161"/>
      <c r="AH104" s="161"/>
      <c r="AI104" s="161"/>
      <c r="AJ104" s="3251"/>
      <c r="AK104" s="3249"/>
      <c r="AL104" s="3249"/>
      <c r="AM104" s="3249"/>
      <c r="AN104" s="3249"/>
      <c r="AO104" s="3249"/>
      <c r="AP104" s="3249"/>
      <c r="AQ104" s="3256"/>
      <c r="CG104" s="12"/>
      <c r="CH104" s="12"/>
      <c r="CI104" s="12"/>
      <c r="CJ104" s="12"/>
      <c r="CK104" s="12"/>
      <c r="CL104" s="12"/>
    </row>
    <row r="105" spans="1:90" ht="31.35" customHeight="1" x14ac:dyDescent="0.2">
      <c r="A105" s="401" t="s">
        <v>119</v>
      </c>
      <c r="B105" s="266"/>
      <c r="C105" s="266"/>
      <c r="D105" s="266"/>
      <c r="E105" s="300"/>
      <c r="F105" s="300"/>
      <c r="G105" s="301"/>
      <c r="H105" s="301"/>
      <c r="I105" s="301"/>
      <c r="J105" s="301"/>
      <c r="K105" s="302"/>
      <c r="L105" s="159"/>
      <c r="M105" s="159"/>
      <c r="N105" s="161"/>
      <c r="O105" s="161"/>
      <c r="P105" s="161"/>
      <c r="Q105" s="161"/>
      <c r="R105" s="161"/>
      <c r="S105" s="161"/>
      <c r="T105" s="161"/>
      <c r="U105" s="3248"/>
      <c r="V105" s="3251"/>
      <c r="W105" s="3251"/>
      <c r="X105" s="3251"/>
      <c r="Y105" s="3251"/>
      <c r="Z105" s="3251"/>
      <c r="AA105" s="3251"/>
      <c r="AB105" s="3271"/>
      <c r="AC105" s="3251"/>
      <c r="AD105" s="161"/>
      <c r="AE105" s="161"/>
      <c r="AF105" s="161"/>
      <c r="AG105" s="161"/>
      <c r="AH105" s="161"/>
      <c r="AI105" s="3251"/>
      <c r="AJ105" s="3251"/>
      <c r="AK105" s="3251"/>
      <c r="AL105" s="3251"/>
      <c r="AM105" s="3251"/>
      <c r="AN105" s="3251"/>
      <c r="AO105" s="3251"/>
      <c r="AP105" s="3256"/>
      <c r="CG105" s="12"/>
      <c r="CH105" s="12"/>
      <c r="CI105" s="12"/>
      <c r="CJ105" s="12"/>
      <c r="CK105" s="12"/>
      <c r="CL105" s="12"/>
    </row>
    <row r="106" spans="1:90" ht="16.350000000000001" customHeight="1" x14ac:dyDescent="0.2">
      <c r="A106" s="2592" t="s">
        <v>3</v>
      </c>
      <c r="B106" s="2595" t="s">
        <v>5</v>
      </c>
      <c r="C106" s="2596"/>
      <c r="D106" s="2597"/>
      <c r="E106" s="2598" t="s">
        <v>6</v>
      </c>
      <c r="F106" s="2599"/>
      <c r="G106" s="2599"/>
      <c r="H106" s="2599"/>
      <c r="I106" s="2599"/>
      <c r="J106" s="2599"/>
      <c r="K106" s="2599"/>
      <c r="L106" s="2599"/>
      <c r="M106" s="2599"/>
      <c r="N106" s="3272"/>
      <c r="O106" s="161"/>
      <c r="P106" s="161"/>
      <c r="Q106" s="161"/>
      <c r="R106" s="161"/>
      <c r="S106" s="161"/>
      <c r="T106" s="161"/>
      <c r="U106" s="161"/>
      <c r="V106" s="192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3251"/>
      <c r="AK106" s="3251"/>
      <c r="AL106" s="3251"/>
      <c r="AM106" s="3251"/>
      <c r="AN106" s="3251"/>
      <c r="AO106" s="3251"/>
      <c r="AP106" s="3251"/>
      <c r="AQ106" s="3256"/>
      <c r="CG106" s="12"/>
      <c r="CH106" s="12"/>
      <c r="CI106" s="12"/>
      <c r="CJ106" s="12"/>
      <c r="CK106" s="12"/>
      <c r="CL106" s="12"/>
    </row>
    <row r="107" spans="1:90" ht="16.350000000000001" customHeight="1" x14ac:dyDescent="0.2">
      <c r="A107" s="2593"/>
      <c r="B107" s="2598"/>
      <c r="C107" s="2599"/>
      <c r="D107" s="2600"/>
      <c r="E107" s="3273" t="s">
        <v>12</v>
      </c>
      <c r="F107" s="3156"/>
      <c r="G107" s="3273" t="s">
        <v>13</v>
      </c>
      <c r="H107" s="3156"/>
      <c r="I107" s="3273" t="s">
        <v>14</v>
      </c>
      <c r="J107" s="3156"/>
      <c r="K107" s="3273" t="s">
        <v>15</v>
      </c>
      <c r="L107" s="3156"/>
      <c r="M107" s="3273" t="s">
        <v>16</v>
      </c>
      <c r="N107" s="3156"/>
      <c r="O107" s="161"/>
      <c r="P107" s="161"/>
      <c r="Q107" s="161"/>
      <c r="R107" s="161"/>
      <c r="S107" s="161"/>
      <c r="T107" s="161"/>
      <c r="U107" s="161"/>
      <c r="V107" s="161"/>
      <c r="W107" s="192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3251"/>
      <c r="AK107" s="3251"/>
      <c r="AL107" s="3251"/>
      <c r="AM107" s="3251"/>
      <c r="AN107" s="3251"/>
      <c r="AO107" s="3251"/>
      <c r="AP107" s="3251"/>
      <c r="AQ107" s="3256"/>
      <c r="CG107" s="12"/>
      <c r="CH107" s="12"/>
      <c r="CI107" s="12"/>
      <c r="CJ107" s="12"/>
      <c r="CK107" s="12"/>
      <c r="CL107" s="12"/>
    </row>
    <row r="108" spans="1:90" ht="16.350000000000001" customHeight="1" x14ac:dyDescent="0.2">
      <c r="A108" s="2594"/>
      <c r="B108" s="3274" t="s">
        <v>29</v>
      </c>
      <c r="C108" s="3275" t="s">
        <v>30</v>
      </c>
      <c r="D108" s="2387" t="s">
        <v>31</v>
      </c>
      <c r="E108" s="3276" t="s">
        <v>30</v>
      </c>
      <c r="F108" s="3195" t="s">
        <v>31</v>
      </c>
      <c r="G108" s="3276" t="s">
        <v>30</v>
      </c>
      <c r="H108" s="3195" t="s">
        <v>31</v>
      </c>
      <c r="I108" s="3276" t="s">
        <v>30</v>
      </c>
      <c r="J108" s="3195" t="s">
        <v>31</v>
      </c>
      <c r="K108" s="3276" t="s">
        <v>30</v>
      </c>
      <c r="L108" s="3195" t="s">
        <v>31</v>
      </c>
      <c r="M108" s="3276" t="s">
        <v>30</v>
      </c>
      <c r="N108" s="3195" t="s">
        <v>31</v>
      </c>
      <c r="O108" s="3277"/>
      <c r="P108" s="161"/>
      <c r="Q108" s="294"/>
      <c r="R108" s="161"/>
      <c r="S108" s="161"/>
      <c r="T108" s="161"/>
      <c r="U108" s="161"/>
      <c r="V108" s="161"/>
      <c r="W108" s="161"/>
      <c r="X108" s="161"/>
      <c r="Y108" s="161"/>
      <c r="Z108" s="161"/>
      <c r="AA108" s="192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CG108" s="12"/>
      <c r="CH108" s="12"/>
      <c r="CI108" s="12"/>
      <c r="CJ108" s="12"/>
      <c r="CK108" s="12"/>
      <c r="CL108" s="12"/>
    </row>
    <row r="109" spans="1:90" ht="16.350000000000001" customHeight="1" x14ac:dyDescent="0.2">
      <c r="A109" s="3278" t="s">
        <v>120</v>
      </c>
      <c r="B109" s="3279">
        <f>SUM(C109:D109)</f>
        <v>0</v>
      </c>
      <c r="C109" s="3280">
        <f>SUM(E109+G109+I109+K109+M109)</f>
        <v>0</v>
      </c>
      <c r="D109" s="3223">
        <f>SUM(F109+H109+J109+L109+N109)</f>
        <v>0</v>
      </c>
      <c r="E109" s="3258"/>
      <c r="F109" s="3259"/>
      <c r="G109" s="3258"/>
      <c r="H109" s="3259"/>
      <c r="I109" s="3258"/>
      <c r="J109" s="3281"/>
      <c r="K109" s="3258"/>
      <c r="L109" s="3281"/>
      <c r="M109" s="3282"/>
      <c r="N109" s="3281"/>
      <c r="O109" s="3283"/>
      <c r="P109" s="161"/>
      <c r="Q109" s="294"/>
      <c r="R109" s="161"/>
      <c r="S109" s="161"/>
      <c r="T109" s="161"/>
      <c r="U109" s="161"/>
      <c r="V109" s="161"/>
      <c r="W109" s="161"/>
      <c r="X109" s="161"/>
      <c r="Y109" s="161"/>
      <c r="Z109" s="161"/>
      <c r="AA109" s="192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CG109" s="12"/>
      <c r="CH109" s="12"/>
      <c r="CI109" s="12"/>
      <c r="CJ109" s="12"/>
      <c r="CK109" s="12"/>
      <c r="CL109" s="12"/>
    </row>
    <row r="110" spans="1:90" ht="25.35" customHeight="1" x14ac:dyDescent="0.2">
      <c r="A110" s="316" t="s">
        <v>121</v>
      </c>
      <c r="B110" s="317">
        <f>SUM(C110:D110)</f>
        <v>0</v>
      </c>
      <c r="C110" s="3284">
        <f>SUM(E110+G110+I110+K110+M110)</f>
        <v>0</v>
      </c>
      <c r="D110" s="185">
        <f>SUM(F110+H110+J110+L110+N110)</f>
        <v>0</v>
      </c>
      <c r="E110" s="319"/>
      <c r="F110" s="320"/>
      <c r="G110" s="319"/>
      <c r="H110" s="3285"/>
      <c r="I110" s="319"/>
      <c r="J110" s="320"/>
      <c r="K110" s="319"/>
      <c r="L110" s="320"/>
      <c r="M110" s="322"/>
      <c r="N110" s="3285"/>
      <c r="O110" s="3283"/>
      <c r="P110" s="161"/>
      <c r="Q110" s="294"/>
      <c r="R110" s="161"/>
      <c r="S110" s="161"/>
      <c r="T110" s="161"/>
      <c r="U110" s="161"/>
      <c r="V110" s="161"/>
      <c r="W110" s="161"/>
      <c r="X110" s="161"/>
      <c r="Y110" s="161"/>
      <c r="Z110" s="161"/>
      <c r="AA110" s="192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CG110" s="12"/>
      <c r="CH110" s="12"/>
      <c r="CI110" s="12"/>
      <c r="CJ110" s="12"/>
      <c r="CK110" s="12"/>
      <c r="CL110" s="12"/>
    </row>
    <row r="111" spans="1:90" ht="21" customHeight="1" x14ac:dyDescent="0.25">
      <c r="A111" s="401" t="s">
        <v>122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323"/>
    </row>
    <row r="112" spans="1:90" ht="20.25" customHeight="1" x14ac:dyDescent="0.2">
      <c r="A112" s="2592" t="s">
        <v>3</v>
      </c>
      <c r="B112" s="2595" t="s">
        <v>5</v>
      </c>
      <c r="C112" s="2596"/>
      <c r="D112" s="2597"/>
      <c r="E112" s="3273" t="s">
        <v>6</v>
      </c>
      <c r="F112" s="2602"/>
      <c r="G112" s="2602"/>
      <c r="H112" s="2602"/>
      <c r="I112" s="2602"/>
      <c r="J112" s="2602"/>
      <c r="K112" s="2602"/>
      <c r="L112" s="2602"/>
      <c r="M112" s="2602"/>
      <c r="N112" s="2602"/>
      <c r="O112" s="2602"/>
      <c r="P112" s="2602"/>
      <c r="Q112" s="2602"/>
      <c r="R112" s="2602"/>
      <c r="S112" s="2602"/>
      <c r="T112" s="2602"/>
      <c r="U112" s="2602"/>
      <c r="V112" s="2602"/>
      <c r="W112" s="2602"/>
      <c r="X112" s="2602"/>
      <c r="Y112" s="2602"/>
      <c r="Z112" s="2602"/>
      <c r="AA112" s="2602"/>
      <c r="AB112" s="2602"/>
      <c r="AC112" s="2602"/>
      <c r="AD112" s="2602"/>
      <c r="AE112" s="2602"/>
      <c r="AF112" s="2602"/>
      <c r="AG112" s="2602"/>
      <c r="AH112" s="2602"/>
      <c r="AI112" s="2602"/>
      <c r="AJ112" s="2602"/>
      <c r="AK112" s="2602"/>
      <c r="AL112" s="3286"/>
      <c r="AM112" s="2597" t="s">
        <v>8</v>
      </c>
    </row>
    <row r="113" spans="1:86" ht="20.25" customHeight="1" x14ac:dyDescent="0.2">
      <c r="A113" s="2593"/>
      <c r="B113" s="2598"/>
      <c r="C113" s="2599"/>
      <c r="D113" s="2600"/>
      <c r="E113" s="3273" t="s">
        <v>12</v>
      </c>
      <c r="F113" s="3156"/>
      <c r="G113" s="3273" t="s">
        <v>13</v>
      </c>
      <c r="H113" s="3156"/>
      <c r="I113" s="3273" t="s">
        <v>14</v>
      </c>
      <c r="J113" s="3156"/>
      <c r="K113" s="3273" t="s">
        <v>15</v>
      </c>
      <c r="L113" s="3156"/>
      <c r="M113" s="3273" t="s">
        <v>16</v>
      </c>
      <c r="N113" s="3156"/>
      <c r="O113" s="3287" t="s">
        <v>17</v>
      </c>
      <c r="P113" s="3190"/>
      <c r="Q113" s="3287" t="s">
        <v>18</v>
      </c>
      <c r="R113" s="3190"/>
      <c r="S113" s="3287" t="s">
        <v>19</v>
      </c>
      <c r="T113" s="3190"/>
      <c r="U113" s="3287" t="s">
        <v>20</v>
      </c>
      <c r="V113" s="3190"/>
      <c r="W113" s="3287" t="s">
        <v>21</v>
      </c>
      <c r="X113" s="3190"/>
      <c r="Y113" s="3287" t="s">
        <v>22</v>
      </c>
      <c r="Z113" s="3190"/>
      <c r="AA113" s="3287" t="s">
        <v>23</v>
      </c>
      <c r="AB113" s="3190"/>
      <c r="AC113" s="3287" t="s">
        <v>24</v>
      </c>
      <c r="AD113" s="3190"/>
      <c r="AE113" s="3287" t="s">
        <v>25</v>
      </c>
      <c r="AF113" s="3190"/>
      <c r="AG113" s="3287" t="s">
        <v>26</v>
      </c>
      <c r="AH113" s="3190"/>
      <c r="AI113" s="3287" t="s">
        <v>27</v>
      </c>
      <c r="AJ113" s="3190"/>
      <c r="AK113" s="3287" t="s">
        <v>28</v>
      </c>
      <c r="AL113" s="3288"/>
      <c r="AM113" s="2604"/>
    </row>
    <row r="114" spans="1:86" ht="25.5" customHeight="1" x14ac:dyDescent="0.2">
      <c r="A114" s="2594"/>
      <c r="B114" s="3274" t="s">
        <v>29</v>
      </c>
      <c r="C114" s="3275" t="s">
        <v>30</v>
      </c>
      <c r="D114" s="2387" t="s">
        <v>31</v>
      </c>
      <c r="E114" s="3276" t="s">
        <v>30</v>
      </c>
      <c r="F114" s="3195" t="s">
        <v>31</v>
      </c>
      <c r="G114" s="3276" t="s">
        <v>30</v>
      </c>
      <c r="H114" s="3195" t="s">
        <v>31</v>
      </c>
      <c r="I114" s="3276" t="s">
        <v>30</v>
      </c>
      <c r="J114" s="3195" t="s">
        <v>31</v>
      </c>
      <c r="K114" s="3276" t="s">
        <v>30</v>
      </c>
      <c r="L114" s="3195" t="s">
        <v>31</v>
      </c>
      <c r="M114" s="3276" t="s">
        <v>30</v>
      </c>
      <c r="N114" s="3195" t="s">
        <v>31</v>
      </c>
      <c r="O114" s="3276" t="s">
        <v>30</v>
      </c>
      <c r="P114" s="2386" t="s">
        <v>31</v>
      </c>
      <c r="Q114" s="3276" t="s">
        <v>30</v>
      </c>
      <c r="R114" s="2386" t="s">
        <v>31</v>
      </c>
      <c r="S114" s="3276" t="s">
        <v>30</v>
      </c>
      <c r="T114" s="2386" t="s">
        <v>31</v>
      </c>
      <c r="U114" s="3276" t="s">
        <v>30</v>
      </c>
      <c r="V114" s="2386" t="s">
        <v>31</v>
      </c>
      <c r="W114" s="3276" t="s">
        <v>30</v>
      </c>
      <c r="X114" s="2386" t="s">
        <v>31</v>
      </c>
      <c r="Y114" s="3276" t="s">
        <v>30</v>
      </c>
      <c r="Z114" s="2386" t="s">
        <v>31</v>
      </c>
      <c r="AA114" s="3276" t="s">
        <v>30</v>
      </c>
      <c r="AB114" s="2386" t="s">
        <v>31</v>
      </c>
      <c r="AC114" s="3276" t="s">
        <v>30</v>
      </c>
      <c r="AD114" s="2386" t="s">
        <v>31</v>
      </c>
      <c r="AE114" s="3276" t="s">
        <v>30</v>
      </c>
      <c r="AF114" s="2386" t="s">
        <v>31</v>
      </c>
      <c r="AG114" s="3276" t="s">
        <v>30</v>
      </c>
      <c r="AH114" s="2386" t="s">
        <v>31</v>
      </c>
      <c r="AI114" s="3276" t="s">
        <v>30</v>
      </c>
      <c r="AJ114" s="2386" t="s">
        <v>31</v>
      </c>
      <c r="AK114" s="3276" t="s">
        <v>30</v>
      </c>
      <c r="AL114" s="22" t="s">
        <v>31</v>
      </c>
      <c r="AM114" s="2600"/>
    </row>
    <row r="115" spans="1:86" ht="22.5" customHeight="1" x14ac:dyDescent="0.2">
      <c r="A115" s="3289" t="s">
        <v>123</v>
      </c>
      <c r="B115" s="3290">
        <f>SUM(C115:D115)</f>
        <v>0</v>
      </c>
      <c r="C115" s="3291">
        <f>+E115+G115+I115+K115+M115+O115+Q115+S115+U115+W115+Y115+AA115+AC115+AE115+AG115+AI115+AK115</f>
        <v>0</v>
      </c>
      <c r="D115" s="3200">
        <f>+F115+H115+J115+L115+N115+P115+R115+T115+V115+X115+Z115+AB115+AD115+AF115+AH115+AJ115+AL115</f>
        <v>0</v>
      </c>
      <c r="E115" s="3292"/>
      <c r="F115" s="3293"/>
      <c r="G115" s="3292"/>
      <c r="H115" s="3293"/>
      <c r="I115" s="3292"/>
      <c r="J115" s="3294"/>
      <c r="K115" s="3292"/>
      <c r="L115" s="3294"/>
      <c r="M115" s="3295"/>
      <c r="N115" s="3294"/>
      <c r="O115" s="3295"/>
      <c r="P115" s="3294"/>
      <c r="Q115" s="3295"/>
      <c r="R115" s="3294"/>
      <c r="S115" s="3295"/>
      <c r="T115" s="3294"/>
      <c r="U115" s="3295"/>
      <c r="V115" s="3294"/>
      <c r="W115" s="3295"/>
      <c r="X115" s="3294"/>
      <c r="Y115" s="3295"/>
      <c r="Z115" s="3294"/>
      <c r="AA115" s="3295"/>
      <c r="AB115" s="3294"/>
      <c r="AC115" s="3295"/>
      <c r="AD115" s="3294"/>
      <c r="AE115" s="3295"/>
      <c r="AF115" s="3294"/>
      <c r="AG115" s="3295"/>
      <c r="AH115" s="3294"/>
      <c r="AI115" s="3295"/>
      <c r="AJ115" s="3294"/>
      <c r="AK115" s="3295"/>
      <c r="AL115" s="3296"/>
      <c r="AM115" s="3293"/>
      <c r="AN115" s="2" t="str">
        <f>CA115&amp;CB115</f>
        <v/>
      </c>
      <c r="CA115" s="4" t="str">
        <f>IF(CG115=1,"* No olvide ingresar la Población SENAME (Digite CERO si no tiene). ","")</f>
        <v/>
      </c>
      <c r="CB115" s="4" t="str">
        <f>IF(CH115=1,"* La Población SENAME ingresada NO PUEDE superar la suma de ambos sexos. ","")</f>
        <v/>
      </c>
      <c r="CG115" s="4">
        <f>IF(AND(B115&lt;&gt;0,AM115=""),1,0)</f>
        <v>0</v>
      </c>
      <c r="CH115" s="4">
        <f>IF(AM115&gt;B115,1,0)</f>
        <v>0</v>
      </c>
    </row>
    <row r="116" spans="1:86" ht="27" customHeight="1" x14ac:dyDescent="0.25">
      <c r="A116" s="141" t="s">
        <v>124</v>
      </c>
      <c r="B116" s="323"/>
      <c r="C116" s="323"/>
      <c r="E116" s="323"/>
    </row>
    <row r="117" spans="1:86" ht="21.75" customHeight="1" x14ac:dyDescent="0.2">
      <c r="A117" s="2609" t="s">
        <v>125</v>
      </c>
      <c r="B117" s="3287" t="s">
        <v>126</v>
      </c>
      <c r="C117" s="2622"/>
      <c r="D117" s="3288"/>
      <c r="E117" s="2672" t="s">
        <v>127</v>
      </c>
    </row>
    <row r="118" spans="1:86" ht="30.75" customHeight="1" x14ac:dyDescent="0.2">
      <c r="A118" s="2611"/>
      <c r="B118" s="3297" t="s">
        <v>128</v>
      </c>
      <c r="C118" s="3297" t="s">
        <v>129</v>
      </c>
      <c r="D118" s="3298" t="s">
        <v>130</v>
      </c>
      <c r="E118" s="3299"/>
    </row>
    <row r="119" spans="1:86" ht="22.5" customHeight="1" x14ac:dyDescent="0.25">
      <c r="A119" s="3300" t="s">
        <v>43</v>
      </c>
      <c r="B119" s="3292"/>
      <c r="C119" s="3292"/>
      <c r="D119" s="3301"/>
      <c r="E119" s="3302"/>
    </row>
    <row r="120" spans="1:86" ht="21.75" customHeight="1" x14ac:dyDescent="0.2">
      <c r="A120" s="401" t="s">
        <v>131</v>
      </c>
      <c r="B120" s="266"/>
      <c r="C120" s="266"/>
      <c r="H120" s="340"/>
      <c r="I120" s="340"/>
      <c r="J120" s="159"/>
    </row>
    <row r="121" spans="1:86" x14ac:dyDescent="0.2">
      <c r="A121" s="2592" t="s">
        <v>3</v>
      </c>
      <c r="B121" s="2595" t="s">
        <v>5</v>
      </c>
      <c r="C121" s="2596"/>
      <c r="D121" s="2597"/>
      <c r="E121" s="3273"/>
      <c r="F121" s="2602"/>
      <c r="G121" s="2602"/>
      <c r="H121" s="2602"/>
      <c r="I121" s="2602"/>
      <c r="J121" s="3156"/>
    </row>
    <row r="122" spans="1:86" x14ac:dyDescent="0.2">
      <c r="A122" s="2593"/>
      <c r="B122" s="2598"/>
      <c r="C122" s="2599"/>
      <c r="D122" s="2600"/>
      <c r="E122" s="3273" t="s">
        <v>132</v>
      </c>
      <c r="F122" s="3156"/>
      <c r="G122" s="3273" t="s">
        <v>133</v>
      </c>
      <c r="H122" s="3156"/>
      <c r="I122" s="3273" t="s">
        <v>134</v>
      </c>
      <c r="J122" s="3156"/>
    </row>
    <row r="123" spans="1:86" x14ac:dyDescent="0.2">
      <c r="A123" s="2594"/>
      <c r="B123" s="3274" t="s">
        <v>29</v>
      </c>
      <c r="C123" s="3275" t="s">
        <v>30</v>
      </c>
      <c r="D123" s="2387" t="s">
        <v>31</v>
      </c>
      <c r="E123" s="3276" t="s">
        <v>30</v>
      </c>
      <c r="F123" s="3195" t="s">
        <v>31</v>
      </c>
      <c r="G123" s="3276" t="s">
        <v>30</v>
      </c>
      <c r="H123" s="3195" t="s">
        <v>31</v>
      </c>
      <c r="I123" s="3276" t="s">
        <v>30</v>
      </c>
      <c r="J123" s="3195" t="s">
        <v>31</v>
      </c>
    </row>
    <row r="124" spans="1:86" ht="27" customHeight="1" x14ac:dyDescent="0.2">
      <c r="A124" s="3278" t="s">
        <v>135</v>
      </c>
      <c r="B124" s="3279">
        <f>SUM(C124:D124)</f>
        <v>0</v>
      </c>
      <c r="C124" s="3280">
        <f t="shared" ref="C124:D126" si="26">+E124+G124+I124</f>
        <v>0</v>
      </c>
      <c r="D124" s="3223">
        <f t="shared" si="26"/>
        <v>0</v>
      </c>
      <c r="E124" s="3258"/>
      <c r="F124" s="3259"/>
      <c r="G124" s="3258"/>
      <c r="H124" s="3259"/>
      <c r="I124" s="3258"/>
      <c r="J124" s="3281"/>
    </row>
    <row r="125" spans="1:86" ht="26.25" customHeight="1" x14ac:dyDescent="0.2">
      <c r="A125" s="341" t="s">
        <v>136</v>
      </c>
      <c r="B125" s="342">
        <f>SUM(C125:D125)</f>
        <v>0</v>
      </c>
      <c r="C125" s="343">
        <f t="shared" si="26"/>
        <v>0</v>
      </c>
      <c r="D125" s="344">
        <f t="shared" si="26"/>
        <v>0</v>
      </c>
      <c r="E125" s="345"/>
      <c r="F125" s="346"/>
      <c r="G125" s="345"/>
      <c r="H125" s="346"/>
      <c r="I125" s="345"/>
      <c r="J125" s="347"/>
    </row>
    <row r="126" spans="1:86" ht="41.25" customHeight="1" x14ac:dyDescent="0.2">
      <c r="A126" s="348" t="s">
        <v>137</v>
      </c>
      <c r="B126" s="317">
        <f>SUM(C126:D126)</f>
        <v>0</v>
      </c>
      <c r="C126" s="3284">
        <f t="shared" si="26"/>
        <v>0</v>
      </c>
      <c r="D126" s="185">
        <f t="shared" si="26"/>
        <v>0</v>
      </c>
      <c r="E126" s="319"/>
      <c r="F126" s="320"/>
      <c r="G126" s="319"/>
      <c r="H126" s="3285"/>
      <c r="I126" s="319"/>
      <c r="J126" s="320"/>
    </row>
    <row r="127" spans="1:86" ht="24" customHeight="1" x14ac:dyDescent="0.25">
      <c r="A127" s="3303" t="s">
        <v>138</v>
      </c>
      <c r="B127" s="3304"/>
      <c r="C127" s="351"/>
      <c r="D127" s="351"/>
      <c r="F127" s="352"/>
      <c r="G127" s="353"/>
      <c r="H127" s="353"/>
      <c r="I127" s="323"/>
    </row>
    <row r="128" spans="1:86" ht="30" customHeight="1" x14ac:dyDescent="0.2">
      <c r="A128" s="2597" t="s">
        <v>3</v>
      </c>
      <c r="B128" s="2592" t="s">
        <v>43</v>
      </c>
      <c r="C128" s="2595" t="s">
        <v>139</v>
      </c>
      <c r="D128" s="2597"/>
      <c r="E128" s="2595" t="s">
        <v>140</v>
      </c>
      <c r="F128" s="2597"/>
      <c r="G128" s="3273" t="s">
        <v>141</v>
      </c>
      <c r="H128" s="2602"/>
      <c r="I128" s="3156"/>
    </row>
    <row r="129" spans="1:90" ht="47.25" customHeight="1" x14ac:dyDescent="0.2">
      <c r="A129" s="3305"/>
      <c r="B129" s="2594"/>
      <c r="C129" s="3276" t="s">
        <v>30</v>
      </c>
      <c r="D129" s="3306" t="s">
        <v>31</v>
      </c>
      <c r="E129" s="3307" t="s">
        <v>142</v>
      </c>
      <c r="F129" s="3195" t="s">
        <v>143</v>
      </c>
      <c r="G129" s="3307" t="s">
        <v>144</v>
      </c>
      <c r="H129" s="3308" t="s">
        <v>145</v>
      </c>
      <c r="I129" s="3195" t="s">
        <v>146</v>
      </c>
    </row>
    <row r="130" spans="1:90" ht="22.5" customHeight="1" x14ac:dyDescent="0.2">
      <c r="A130" s="3309" t="s">
        <v>147</v>
      </c>
      <c r="B130" s="3310">
        <f>SUM(C130:D130)</f>
        <v>0</v>
      </c>
      <c r="C130" s="3311"/>
      <c r="D130" s="3294"/>
      <c r="E130" s="3311"/>
      <c r="F130" s="3293"/>
      <c r="G130" s="3311"/>
      <c r="H130" s="3311"/>
      <c r="I130" s="3293"/>
    </row>
    <row r="131" spans="1:90" ht="21.75" customHeight="1" x14ac:dyDescent="0.25">
      <c r="A131" s="84" t="s">
        <v>148</v>
      </c>
      <c r="B131" s="323"/>
      <c r="C131" s="323"/>
    </row>
    <row r="132" spans="1:90" ht="14.25" customHeight="1" x14ac:dyDescent="0.2">
      <c r="A132" s="2592" t="s">
        <v>3</v>
      </c>
      <c r="B132" s="2592" t="s">
        <v>4</v>
      </c>
      <c r="C132" s="2595" t="s">
        <v>5</v>
      </c>
      <c r="D132" s="2596"/>
      <c r="E132" s="2597"/>
      <c r="F132" s="3273" t="s">
        <v>6</v>
      </c>
      <c r="G132" s="2602"/>
      <c r="H132" s="2602"/>
      <c r="I132" s="2602"/>
      <c r="J132" s="2602"/>
      <c r="K132" s="2602"/>
      <c r="L132" s="2602"/>
      <c r="M132" s="2602"/>
      <c r="N132" s="2602"/>
      <c r="O132" s="2602"/>
      <c r="P132" s="2602"/>
      <c r="Q132" s="2602"/>
      <c r="R132" s="2602"/>
      <c r="S132" s="2602"/>
      <c r="T132" s="2602"/>
      <c r="U132" s="2602"/>
      <c r="V132" s="2602"/>
      <c r="W132" s="2602"/>
      <c r="X132" s="2602"/>
      <c r="Y132" s="2602"/>
      <c r="Z132" s="2602"/>
      <c r="AA132" s="2602"/>
      <c r="AB132" s="2602"/>
      <c r="AC132" s="2602"/>
      <c r="AD132" s="2602"/>
      <c r="AE132" s="2602"/>
      <c r="AF132" s="2602"/>
      <c r="AG132" s="2602"/>
      <c r="AH132" s="2602"/>
      <c r="AI132" s="2602"/>
      <c r="AJ132" s="2602"/>
      <c r="AK132" s="2602"/>
      <c r="AL132" s="2602"/>
      <c r="AM132" s="3286"/>
      <c r="AN132" s="2597" t="s">
        <v>7</v>
      </c>
      <c r="AO132" s="2597" t="s">
        <v>8</v>
      </c>
      <c r="AP132" s="2597" t="s">
        <v>9</v>
      </c>
      <c r="AQ132" s="2597" t="s">
        <v>10</v>
      </c>
      <c r="AR132" s="2597" t="s">
        <v>149</v>
      </c>
      <c r="AS132" s="2597" t="s">
        <v>150</v>
      </c>
    </row>
    <row r="133" spans="1:90" x14ac:dyDescent="0.2">
      <c r="A133" s="2593"/>
      <c r="B133" s="2593"/>
      <c r="C133" s="2598"/>
      <c r="D133" s="2599"/>
      <c r="E133" s="3305"/>
      <c r="F133" s="3273" t="s">
        <v>12</v>
      </c>
      <c r="G133" s="3156"/>
      <c r="H133" s="3273" t="s">
        <v>13</v>
      </c>
      <c r="I133" s="3156"/>
      <c r="J133" s="3273" t="s">
        <v>14</v>
      </c>
      <c r="K133" s="3156"/>
      <c r="L133" s="3273" t="s">
        <v>15</v>
      </c>
      <c r="M133" s="3156"/>
      <c r="N133" s="3273" t="s">
        <v>16</v>
      </c>
      <c r="O133" s="3156"/>
      <c r="P133" s="3287" t="s">
        <v>17</v>
      </c>
      <c r="Q133" s="3190"/>
      <c r="R133" s="3287" t="s">
        <v>18</v>
      </c>
      <c r="S133" s="3190"/>
      <c r="T133" s="3287" t="s">
        <v>19</v>
      </c>
      <c r="U133" s="3190"/>
      <c r="V133" s="3287" t="s">
        <v>20</v>
      </c>
      <c r="W133" s="3190"/>
      <c r="X133" s="3287" t="s">
        <v>21</v>
      </c>
      <c r="Y133" s="3190"/>
      <c r="Z133" s="3287" t="s">
        <v>22</v>
      </c>
      <c r="AA133" s="3190"/>
      <c r="AB133" s="3287" t="s">
        <v>23</v>
      </c>
      <c r="AC133" s="3190"/>
      <c r="AD133" s="3287" t="s">
        <v>24</v>
      </c>
      <c r="AE133" s="3190"/>
      <c r="AF133" s="3287" t="s">
        <v>25</v>
      </c>
      <c r="AG133" s="3190"/>
      <c r="AH133" s="3287" t="s">
        <v>26</v>
      </c>
      <c r="AI133" s="3190"/>
      <c r="AJ133" s="3287" t="s">
        <v>27</v>
      </c>
      <c r="AK133" s="3190"/>
      <c r="AL133" s="3287" t="s">
        <v>28</v>
      </c>
      <c r="AM133" s="3288"/>
      <c r="AN133" s="2604"/>
      <c r="AO133" s="2604"/>
      <c r="AP133" s="2604"/>
      <c r="AQ133" s="2604"/>
      <c r="AR133" s="2604"/>
      <c r="AS133" s="2604"/>
    </row>
    <row r="134" spans="1:90" x14ac:dyDescent="0.2">
      <c r="A134" s="2594"/>
      <c r="B134" s="2594"/>
      <c r="C134" s="18" t="s">
        <v>29</v>
      </c>
      <c r="D134" s="19" t="s">
        <v>30</v>
      </c>
      <c r="E134" s="2386" t="s">
        <v>31</v>
      </c>
      <c r="F134" s="3276" t="s">
        <v>30</v>
      </c>
      <c r="G134" s="2386" t="s">
        <v>31</v>
      </c>
      <c r="H134" s="3276" t="s">
        <v>30</v>
      </c>
      <c r="I134" s="2386" t="s">
        <v>31</v>
      </c>
      <c r="J134" s="3276" t="s">
        <v>30</v>
      </c>
      <c r="K134" s="2386" t="s">
        <v>31</v>
      </c>
      <c r="L134" s="3276" t="s">
        <v>30</v>
      </c>
      <c r="M134" s="2386" t="s">
        <v>31</v>
      </c>
      <c r="N134" s="3276" t="s">
        <v>30</v>
      </c>
      <c r="O134" s="2386" t="s">
        <v>31</v>
      </c>
      <c r="P134" s="3276" t="s">
        <v>30</v>
      </c>
      <c r="Q134" s="2386" t="s">
        <v>31</v>
      </c>
      <c r="R134" s="3276" t="s">
        <v>30</v>
      </c>
      <c r="S134" s="2386" t="s">
        <v>31</v>
      </c>
      <c r="T134" s="3276" t="s">
        <v>30</v>
      </c>
      <c r="U134" s="2386" t="s">
        <v>31</v>
      </c>
      <c r="V134" s="3276" t="s">
        <v>30</v>
      </c>
      <c r="W134" s="2386" t="s">
        <v>31</v>
      </c>
      <c r="X134" s="3276" t="s">
        <v>30</v>
      </c>
      <c r="Y134" s="2386" t="s">
        <v>31</v>
      </c>
      <c r="Z134" s="3276" t="s">
        <v>30</v>
      </c>
      <c r="AA134" s="2386" t="s">
        <v>31</v>
      </c>
      <c r="AB134" s="3276" t="s">
        <v>30</v>
      </c>
      <c r="AC134" s="2386" t="s">
        <v>31</v>
      </c>
      <c r="AD134" s="3276" t="s">
        <v>30</v>
      </c>
      <c r="AE134" s="2386" t="s">
        <v>31</v>
      </c>
      <c r="AF134" s="3276" t="s">
        <v>30</v>
      </c>
      <c r="AG134" s="2386" t="s">
        <v>31</v>
      </c>
      <c r="AH134" s="3276" t="s">
        <v>30</v>
      </c>
      <c r="AI134" s="2386" t="s">
        <v>31</v>
      </c>
      <c r="AJ134" s="3276" t="s">
        <v>30</v>
      </c>
      <c r="AK134" s="2386" t="s">
        <v>31</v>
      </c>
      <c r="AL134" s="3276" t="s">
        <v>30</v>
      </c>
      <c r="AM134" s="22" t="s">
        <v>31</v>
      </c>
      <c r="AN134" s="3305"/>
      <c r="AO134" s="3305"/>
      <c r="AP134" s="3305"/>
      <c r="AQ134" s="3305"/>
      <c r="AR134" s="3305"/>
      <c r="AS134" s="3305"/>
    </row>
    <row r="135" spans="1:90" ht="14.25" customHeight="1" x14ac:dyDescent="0.2">
      <c r="A135" s="2609" t="s">
        <v>151</v>
      </c>
      <c r="B135" s="3312" t="s">
        <v>33</v>
      </c>
      <c r="C135" s="3221">
        <f t="shared" ref="C135:C147" si="27">SUM(D135+E135)</f>
        <v>0</v>
      </c>
      <c r="D135" s="3313">
        <f t="shared" ref="D135:D147" si="28">SUM(F135+H135+J135+L135+N135+P135+R135+T135+V135+X135+Z135+AB135+AD135+AF135+AH135+AJ135+AL135)</f>
        <v>0</v>
      </c>
      <c r="E135" s="3223">
        <f t="shared" ref="E135:E147" si="29">SUM(G135+I135+K135+M135+O135+Q135+S135+U135+W135+Y135+AA135+AC135+AE135+AG135+AI135+AK135+AM135)</f>
        <v>0</v>
      </c>
      <c r="F135" s="3226"/>
      <c r="G135" s="3227"/>
      <c r="H135" s="3226"/>
      <c r="I135" s="3227"/>
      <c r="J135" s="3226"/>
      <c r="K135" s="3314"/>
      <c r="L135" s="3226"/>
      <c r="M135" s="3314"/>
      <c r="N135" s="3226"/>
      <c r="O135" s="3314"/>
      <c r="P135" s="3226"/>
      <c r="Q135" s="3314"/>
      <c r="R135" s="3226"/>
      <c r="S135" s="3314"/>
      <c r="T135" s="3226"/>
      <c r="U135" s="3314"/>
      <c r="V135" s="3226"/>
      <c r="W135" s="3314"/>
      <c r="X135" s="3226"/>
      <c r="Y135" s="3314"/>
      <c r="Z135" s="3226"/>
      <c r="AA135" s="3314"/>
      <c r="AB135" s="3226"/>
      <c r="AC135" s="3314"/>
      <c r="AD135" s="3226"/>
      <c r="AE135" s="3314"/>
      <c r="AF135" s="3226"/>
      <c r="AG135" s="3314"/>
      <c r="AH135" s="3226"/>
      <c r="AI135" s="3314"/>
      <c r="AJ135" s="3226"/>
      <c r="AK135" s="3314"/>
      <c r="AL135" s="3229"/>
      <c r="AM135" s="3315"/>
      <c r="AN135" s="3227"/>
      <c r="AO135" s="3227"/>
      <c r="AP135" s="3227"/>
      <c r="AQ135" s="3227"/>
      <c r="AR135" s="3227"/>
      <c r="AS135" s="3227"/>
      <c r="AT135" s="182" t="str">
        <f>CA135&amp;CB135&amp;CC135&amp;CD135&amp;CE135&amp;CF135</f>
        <v/>
      </c>
      <c r="CA135" s="30" t="str">
        <f t="shared" ref="CA135:CA147" si="30">IF(CG135=1,"* El número de Beneficiarios NO DEBE ser mayor que el Total. ","")</f>
        <v/>
      </c>
      <c r="CB135" s="31" t="str">
        <f t="shared" ref="CB135:CB147" si="31">IF(CH135=1,"* Los Niños, Niñas, Adolescentes y Jóvenes de Programa SENAME NO DEBE ser mayor que el Total. ","")</f>
        <v/>
      </c>
      <c r="CC135" s="31" t="str">
        <f t="shared" ref="CC135:CC147" si="32">IF(CI135=1,"* El número de personas pertenecientes a Pueblos Originarios NO DEBE ser mayor que el Total. ","")</f>
        <v/>
      </c>
      <c r="CD135" s="31" t="str">
        <f t="shared" ref="CD135:CD147" si="33">IF(CJ135=1,"* El número de personas Migrantes NO DEBE ser mayor que el Total. ","")</f>
        <v/>
      </c>
      <c r="CE135" s="31"/>
      <c r="CF135" s="30" t="str">
        <f>IF(CL135=1,"* No olvide digitar la columna Beneficiarios y/o Niños, Niñas, Adolescentes y Jóvenes de Programa SENAME y/o Pueblos Originarios y/o Migrantes y/o Demencia (Digite CEROS si no tiene). ","")</f>
        <v/>
      </c>
      <c r="CG135" s="32">
        <f t="shared" ref="CG135:CJ147" si="34">IF($C135&lt;AN135,1,0)</f>
        <v>0</v>
      </c>
      <c r="CH135" s="32">
        <f t="shared" si="34"/>
        <v>0</v>
      </c>
      <c r="CI135" s="32">
        <f t="shared" si="34"/>
        <v>0</v>
      </c>
      <c r="CJ135" s="32">
        <f t="shared" si="34"/>
        <v>0</v>
      </c>
      <c r="CK135" s="32"/>
      <c r="CL135" s="32">
        <f t="shared" ref="CL135:CL147" si="35">IF(AND(C135&lt;&gt;0,OR(AN135="",AO135="",AP135="",AQ135="")),1,0)</f>
        <v>0</v>
      </c>
    </row>
    <row r="136" spans="1:90" ht="14.25" customHeight="1" x14ac:dyDescent="0.2">
      <c r="A136" s="2610"/>
      <c r="B136" s="33" t="s">
        <v>34</v>
      </c>
      <c r="C136" s="34">
        <f t="shared" si="27"/>
        <v>0</v>
      </c>
      <c r="D136" s="35">
        <f t="shared" si="28"/>
        <v>0</v>
      </c>
      <c r="E136" s="36">
        <f t="shared" si="29"/>
        <v>0</v>
      </c>
      <c r="F136" s="37"/>
      <c r="G136" s="38"/>
      <c r="H136" s="37"/>
      <c r="I136" s="38"/>
      <c r="J136" s="37"/>
      <c r="K136" s="39"/>
      <c r="L136" s="37"/>
      <c r="M136" s="39"/>
      <c r="N136" s="37"/>
      <c r="O136" s="39"/>
      <c r="P136" s="37"/>
      <c r="Q136" s="39"/>
      <c r="R136" s="37"/>
      <c r="S136" s="39"/>
      <c r="T136" s="37"/>
      <c r="U136" s="39"/>
      <c r="V136" s="37"/>
      <c r="W136" s="39"/>
      <c r="X136" s="37"/>
      <c r="Y136" s="39"/>
      <c r="Z136" s="37"/>
      <c r="AA136" s="39"/>
      <c r="AB136" s="37"/>
      <c r="AC136" s="39"/>
      <c r="AD136" s="37"/>
      <c r="AE136" s="39"/>
      <c r="AF136" s="37"/>
      <c r="AG136" s="39"/>
      <c r="AH136" s="37"/>
      <c r="AI136" s="39"/>
      <c r="AJ136" s="37"/>
      <c r="AK136" s="39"/>
      <c r="AL136" s="40"/>
      <c r="AM136" s="41"/>
      <c r="AN136" s="38"/>
      <c r="AO136" s="38"/>
      <c r="AP136" s="38"/>
      <c r="AQ136" s="38"/>
      <c r="AR136" s="38"/>
      <c r="AS136" s="38"/>
      <c r="AT136" s="182" t="str">
        <f t="shared" ref="AT136:AT147" si="36">CA136&amp;CB136&amp;CC136&amp;CD136&amp;CE136&amp;CF136</f>
        <v/>
      </c>
      <c r="CA136" s="30" t="str">
        <f t="shared" si="30"/>
        <v/>
      </c>
      <c r="CB136" s="31" t="str">
        <f t="shared" si="31"/>
        <v/>
      </c>
      <c r="CC136" s="31" t="str">
        <f t="shared" si="32"/>
        <v/>
      </c>
      <c r="CD136" s="31" t="str">
        <f t="shared" si="33"/>
        <v/>
      </c>
      <c r="CE136" s="31"/>
      <c r="CF136" s="30" t="str">
        <f t="shared" ref="CF136:CF147" si="37">IF(CL136=1,"* No olvide digitar la columna Beneficiarios y/o Niños, Niñas, Adolescentes y Jóvenes de Programa SENAME y/o Pueblos Originarios y/o Migrantes y/o Demencia (Digite CEROS si no tiene). ","")</f>
        <v/>
      </c>
      <c r="CG136" s="32">
        <f t="shared" si="34"/>
        <v>0</v>
      </c>
      <c r="CH136" s="32">
        <f t="shared" si="34"/>
        <v>0</v>
      </c>
      <c r="CI136" s="32">
        <f t="shared" si="34"/>
        <v>0</v>
      </c>
      <c r="CJ136" s="32">
        <f t="shared" si="34"/>
        <v>0</v>
      </c>
      <c r="CK136" s="32"/>
      <c r="CL136" s="32">
        <f t="shared" si="35"/>
        <v>0</v>
      </c>
    </row>
    <row r="137" spans="1:90" ht="14.25" customHeight="1" x14ac:dyDescent="0.2">
      <c r="A137" s="2610"/>
      <c r="B137" s="33" t="s">
        <v>35</v>
      </c>
      <c r="C137" s="34">
        <f t="shared" si="27"/>
        <v>0</v>
      </c>
      <c r="D137" s="35">
        <f t="shared" si="28"/>
        <v>0</v>
      </c>
      <c r="E137" s="36">
        <f t="shared" si="29"/>
        <v>0</v>
      </c>
      <c r="F137" s="37"/>
      <c r="G137" s="38"/>
      <c r="H137" s="37"/>
      <c r="I137" s="38"/>
      <c r="J137" s="37"/>
      <c r="K137" s="39"/>
      <c r="L137" s="37"/>
      <c r="M137" s="39"/>
      <c r="N137" s="37"/>
      <c r="O137" s="39"/>
      <c r="P137" s="37"/>
      <c r="Q137" s="39"/>
      <c r="R137" s="37"/>
      <c r="S137" s="39"/>
      <c r="T137" s="37"/>
      <c r="U137" s="39"/>
      <c r="V137" s="37"/>
      <c r="W137" s="39"/>
      <c r="X137" s="37"/>
      <c r="Y137" s="39"/>
      <c r="Z137" s="37"/>
      <c r="AA137" s="39"/>
      <c r="AB137" s="37"/>
      <c r="AC137" s="39"/>
      <c r="AD137" s="37"/>
      <c r="AE137" s="39"/>
      <c r="AF137" s="37"/>
      <c r="AG137" s="39"/>
      <c r="AH137" s="37"/>
      <c r="AI137" s="39"/>
      <c r="AJ137" s="37"/>
      <c r="AK137" s="39"/>
      <c r="AL137" s="40"/>
      <c r="AM137" s="41"/>
      <c r="AN137" s="38"/>
      <c r="AO137" s="38"/>
      <c r="AP137" s="38"/>
      <c r="AQ137" s="38"/>
      <c r="AR137" s="38"/>
      <c r="AS137" s="38"/>
      <c r="AT137" s="182" t="str">
        <f t="shared" si="36"/>
        <v/>
      </c>
      <c r="CA137" s="30" t="str">
        <f t="shared" si="30"/>
        <v/>
      </c>
      <c r="CB137" s="31" t="str">
        <f t="shared" si="31"/>
        <v/>
      </c>
      <c r="CC137" s="31" t="str">
        <f t="shared" si="32"/>
        <v/>
      </c>
      <c r="CD137" s="31" t="str">
        <f t="shared" si="33"/>
        <v/>
      </c>
      <c r="CE137" s="31"/>
      <c r="CF137" s="30" t="str">
        <f t="shared" si="37"/>
        <v/>
      </c>
      <c r="CG137" s="32">
        <f t="shared" si="34"/>
        <v>0</v>
      </c>
      <c r="CH137" s="32">
        <f t="shared" si="34"/>
        <v>0</v>
      </c>
      <c r="CI137" s="32">
        <f t="shared" si="34"/>
        <v>0</v>
      </c>
      <c r="CJ137" s="32">
        <f t="shared" si="34"/>
        <v>0</v>
      </c>
      <c r="CK137" s="32"/>
      <c r="CL137" s="32">
        <f t="shared" si="35"/>
        <v>0</v>
      </c>
    </row>
    <row r="138" spans="1:90" ht="14.25" customHeight="1" x14ac:dyDescent="0.2">
      <c r="A138" s="2610"/>
      <c r="B138" s="33" t="s">
        <v>36</v>
      </c>
      <c r="C138" s="34">
        <f t="shared" si="27"/>
        <v>0</v>
      </c>
      <c r="D138" s="35">
        <f t="shared" si="28"/>
        <v>0</v>
      </c>
      <c r="E138" s="36">
        <f t="shared" si="29"/>
        <v>0</v>
      </c>
      <c r="F138" s="37"/>
      <c r="G138" s="38"/>
      <c r="H138" s="37"/>
      <c r="I138" s="38"/>
      <c r="J138" s="37"/>
      <c r="K138" s="39"/>
      <c r="L138" s="37"/>
      <c r="M138" s="39"/>
      <c r="N138" s="37"/>
      <c r="O138" s="39"/>
      <c r="P138" s="37"/>
      <c r="Q138" s="39"/>
      <c r="R138" s="37"/>
      <c r="S138" s="39"/>
      <c r="T138" s="37"/>
      <c r="U138" s="39"/>
      <c r="V138" s="37"/>
      <c r="W138" s="39"/>
      <c r="X138" s="37"/>
      <c r="Y138" s="39"/>
      <c r="Z138" s="37"/>
      <c r="AA138" s="39"/>
      <c r="AB138" s="37"/>
      <c r="AC138" s="39"/>
      <c r="AD138" s="37"/>
      <c r="AE138" s="39"/>
      <c r="AF138" s="37"/>
      <c r="AG138" s="39"/>
      <c r="AH138" s="37"/>
      <c r="AI138" s="39"/>
      <c r="AJ138" s="37"/>
      <c r="AK138" s="39"/>
      <c r="AL138" s="40"/>
      <c r="AM138" s="41"/>
      <c r="AN138" s="38"/>
      <c r="AO138" s="38"/>
      <c r="AP138" s="38"/>
      <c r="AQ138" s="38"/>
      <c r="AR138" s="38"/>
      <c r="AS138" s="38"/>
      <c r="AT138" s="182" t="str">
        <f t="shared" si="36"/>
        <v/>
      </c>
      <c r="CA138" s="30" t="str">
        <f t="shared" si="30"/>
        <v/>
      </c>
      <c r="CB138" s="31" t="str">
        <f t="shared" si="31"/>
        <v/>
      </c>
      <c r="CC138" s="31" t="str">
        <f t="shared" si="32"/>
        <v/>
      </c>
      <c r="CD138" s="31" t="str">
        <f t="shared" si="33"/>
        <v/>
      </c>
      <c r="CE138" s="31"/>
      <c r="CF138" s="30" t="str">
        <f t="shared" si="37"/>
        <v/>
      </c>
      <c r="CG138" s="32">
        <f t="shared" si="34"/>
        <v>0</v>
      </c>
      <c r="CH138" s="32">
        <f t="shared" si="34"/>
        <v>0</v>
      </c>
      <c r="CI138" s="32">
        <f t="shared" si="34"/>
        <v>0</v>
      </c>
      <c r="CJ138" s="32">
        <f t="shared" si="34"/>
        <v>0</v>
      </c>
      <c r="CK138" s="32"/>
      <c r="CL138" s="32">
        <f t="shared" si="35"/>
        <v>0</v>
      </c>
    </row>
    <row r="139" spans="1:90" ht="14.25" customHeight="1" x14ac:dyDescent="0.2">
      <c r="A139" s="2610"/>
      <c r="B139" s="33" t="s">
        <v>37</v>
      </c>
      <c r="C139" s="34">
        <f t="shared" si="27"/>
        <v>0</v>
      </c>
      <c r="D139" s="35">
        <f t="shared" si="28"/>
        <v>0</v>
      </c>
      <c r="E139" s="36">
        <f t="shared" si="29"/>
        <v>0</v>
      </c>
      <c r="F139" s="37"/>
      <c r="G139" s="38"/>
      <c r="H139" s="37"/>
      <c r="I139" s="38"/>
      <c r="J139" s="37"/>
      <c r="K139" s="39"/>
      <c r="L139" s="37"/>
      <c r="M139" s="39"/>
      <c r="N139" s="37"/>
      <c r="O139" s="39"/>
      <c r="P139" s="37"/>
      <c r="Q139" s="39"/>
      <c r="R139" s="37"/>
      <c r="S139" s="39"/>
      <c r="T139" s="37"/>
      <c r="U139" s="39"/>
      <c r="V139" s="37"/>
      <c r="W139" s="39"/>
      <c r="X139" s="37"/>
      <c r="Y139" s="39"/>
      <c r="Z139" s="37"/>
      <c r="AA139" s="39"/>
      <c r="AB139" s="37"/>
      <c r="AC139" s="39"/>
      <c r="AD139" s="37"/>
      <c r="AE139" s="39"/>
      <c r="AF139" s="37"/>
      <c r="AG139" s="39"/>
      <c r="AH139" s="37"/>
      <c r="AI139" s="39"/>
      <c r="AJ139" s="37"/>
      <c r="AK139" s="39"/>
      <c r="AL139" s="40"/>
      <c r="AM139" s="41"/>
      <c r="AN139" s="38"/>
      <c r="AO139" s="38"/>
      <c r="AP139" s="38"/>
      <c r="AQ139" s="38"/>
      <c r="AR139" s="38"/>
      <c r="AS139" s="38"/>
      <c r="AT139" s="182" t="str">
        <f t="shared" si="36"/>
        <v/>
      </c>
      <c r="CA139" s="30" t="str">
        <f t="shared" si="30"/>
        <v/>
      </c>
      <c r="CB139" s="31" t="str">
        <f t="shared" si="31"/>
        <v/>
      </c>
      <c r="CC139" s="31" t="str">
        <f t="shared" si="32"/>
        <v/>
      </c>
      <c r="CD139" s="31" t="str">
        <f t="shared" si="33"/>
        <v/>
      </c>
      <c r="CE139" s="31"/>
      <c r="CF139" s="30" t="str">
        <f t="shared" si="37"/>
        <v/>
      </c>
      <c r="CG139" s="32">
        <f t="shared" si="34"/>
        <v>0</v>
      </c>
      <c r="CH139" s="32">
        <f t="shared" si="34"/>
        <v>0</v>
      </c>
      <c r="CI139" s="32">
        <f t="shared" si="34"/>
        <v>0</v>
      </c>
      <c r="CJ139" s="32">
        <f t="shared" si="34"/>
        <v>0</v>
      </c>
      <c r="CK139" s="32"/>
      <c r="CL139" s="32">
        <f t="shared" si="35"/>
        <v>0</v>
      </c>
    </row>
    <row r="140" spans="1:90" ht="14.25" customHeight="1" x14ac:dyDescent="0.2">
      <c r="A140" s="2610"/>
      <c r="B140" s="33" t="s">
        <v>38</v>
      </c>
      <c r="C140" s="34">
        <f t="shared" si="27"/>
        <v>0</v>
      </c>
      <c r="D140" s="35">
        <f t="shared" si="28"/>
        <v>0</v>
      </c>
      <c r="E140" s="36">
        <f t="shared" si="29"/>
        <v>0</v>
      </c>
      <c r="F140" s="37"/>
      <c r="G140" s="38"/>
      <c r="H140" s="37"/>
      <c r="I140" s="38"/>
      <c r="J140" s="37"/>
      <c r="K140" s="39"/>
      <c r="L140" s="37"/>
      <c r="M140" s="39"/>
      <c r="N140" s="37"/>
      <c r="O140" s="39"/>
      <c r="P140" s="37"/>
      <c r="Q140" s="39"/>
      <c r="R140" s="37"/>
      <c r="S140" s="39"/>
      <c r="T140" s="37"/>
      <c r="U140" s="39"/>
      <c r="V140" s="37"/>
      <c r="W140" s="39"/>
      <c r="X140" s="37"/>
      <c r="Y140" s="39"/>
      <c r="Z140" s="37"/>
      <c r="AA140" s="39"/>
      <c r="AB140" s="37"/>
      <c r="AC140" s="39"/>
      <c r="AD140" s="37"/>
      <c r="AE140" s="39"/>
      <c r="AF140" s="37"/>
      <c r="AG140" s="39"/>
      <c r="AH140" s="37"/>
      <c r="AI140" s="39"/>
      <c r="AJ140" s="37"/>
      <c r="AK140" s="39"/>
      <c r="AL140" s="40"/>
      <c r="AM140" s="41"/>
      <c r="AN140" s="38"/>
      <c r="AO140" s="38"/>
      <c r="AP140" s="38"/>
      <c r="AQ140" s="38"/>
      <c r="AR140" s="38"/>
      <c r="AS140" s="38"/>
      <c r="AT140" s="182" t="str">
        <f t="shared" si="36"/>
        <v/>
      </c>
      <c r="CA140" s="30" t="str">
        <f t="shared" si="30"/>
        <v/>
      </c>
      <c r="CB140" s="31" t="str">
        <f t="shared" si="31"/>
        <v/>
      </c>
      <c r="CC140" s="31" t="str">
        <f t="shared" si="32"/>
        <v/>
      </c>
      <c r="CD140" s="31" t="str">
        <f t="shared" si="33"/>
        <v/>
      </c>
      <c r="CE140" s="31"/>
      <c r="CF140" s="30" t="str">
        <f t="shared" si="37"/>
        <v/>
      </c>
      <c r="CG140" s="32">
        <f t="shared" si="34"/>
        <v>0</v>
      </c>
      <c r="CH140" s="32">
        <f t="shared" si="34"/>
        <v>0</v>
      </c>
      <c r="CI140" s="32">
        <f t="shared" si="34"/>
        <v>0</v>
      </c>
      <c r="CJ140" s="32">
        <f t="shared" si="34"/>
        <v>0</v>
      </c>
      <c r="CK140" s="32"/>
      <c r="CL140" s="32">
        <f t="shared" si="35"/>
        <v>0</v>
      </c>
    </row>
    <row r="141" spans="1:90" ht="14.25" customHeight="1" x14ac:dyDescent="0.2">
      <c r="A141" s="2610"/>
      <c r="B141" s="33" t="s">
        <v>39</v>
      </c>
      <c r="C141" s="42">
        <f t="shared" si="27"/>
        <v>0</v>
      </c>
      <c r="D141" s="43">
        <f t="shared" si="28"/>
        <v>0</v>
      </c>
      <c r="E141" s="44">
        <f t="shared" si="29"/>
        <v>0</v>
      </c>
      <c r="F141" s="45"/>
      <c r="G141" s="46"/>
      <c r="H141" s="45"/>
      <c r="I141" s="46"/>
      <c r="J141" s="45"/>
      <c r="K141" s="47"/>
      <c r="L141" s="45"/>
      <c r="M141" s="47"/>
      <c r="N141" s="45"/>
      <c r="O141" s="47"/>
      <c r="P141" s="45"/>
      <c r="Q141" s="47"/>
      <c r="R141" s="45"/>
      <c r="S141" s="47"/>
      <c r="T141" s="45"/>
      <c r="U141" s="47"/>
      <c r="V141" s="45"/>
      <c r="W141" s="47"/>
      <c r="X141" s="45"/>
      <c r="Y141" s="47"/>
      <c r="Z141" s="45"/>
      <c r="AA141" s="47"/>
      <c r="AB141" s="45"/>
      <c r="AC141" s="47"/>
      <c r="AD141" s="45"/>
      <c r="AE141" s="47"/>
      <c r="AF141" s="45"/>
      <c r="AG141" s="47"/>
      <c r="AH141" s="45"/>
      <c r="AI141" s="47"/>
      <c r="AJ141" s="45"/>
      <c r="AK141" s="47"/>
      <c r="AL141" s="48"/>
      <c r="AM141" s="49"/>
      <c r="AN141" s="46"/>
      <c r="AO141" s="46"/>
      <c r="AP141" s="46"/>
      <c r="AQ141" s="46"/>
      <c r="AR141" s="46"/>
      <c r="AS141" s="46"/>
      <c r="AT141" s="182" t="str">
        <f t="shared" si="36"/>
        <v/>
      </c>
      <c r="CA141" s="30" t="str">
        <f t="shared" si="30"/>
        <v/>
      </c>
      <c r="CB141" s="31" t="str">
        <f t="shared" si="31"/>
        <v/>
      </c>
      <c r="CC141" s="31" t="str">
        <f t="shared" si="32"/>
        <v/>
      </c>
      <c r="CD141" s="31" t="str">
        <f t="shared" si="33"/>
        <v/>
      </c>
      <c r="CE141" s="31"/>
      <c r="CF141" s="30" t="str">
        <f t="shared" si="37"/>
        <v/>
      </c>
      <c r="CG141" s="32">
        <f t="shared" si="34"/>
        <v>0</v>
      </c>
      <c r="CH141" s="32">
        <f t="shared" si="34"/>
        <v>0</v>
      </c>
      <c r="CI141" s="32">
        <f t="shared" si="34"/>
        <v>0</v>
      </c>
      <c r="CJ141" s="32">
        <f t="shared" si="34"/>
        <v>0</v>
      </c>
      <c r="CK141" s="32"/>
      <c r="CL141" s="32">
        <f t="shared" si="35"/>
        <v>0</v>
      </c>
    </row>
    <row r="142" spans="1:90" ht="21" customHeight="1" x14ac:dyDescent="0.2">
      <c r="A142" s="2610"/>
      <c r="B142" s="33" t="s">
        <v>40</v>
      </c>
      <c r="C142" s="42">
        <f t="shared" si="27"/>
        <v>0</v>
      </c>
      <c r="D142" s="43">
        <f t="shared" si="28"/>
        <v>0</v>
      </c>
      <c r="E142" s="44">
        <f t="shared" si="29"/>
        <v>0</v>
      </c>
      <c r="F142" s="45"/>
      <c r="G142" s="46"/>
      <c r="H142" s="45"/>
      <c r="I142" s="46"/>
      <c r="J142" s="45"/>
      <c r="K142" s="47"/>
      <c r="L142" s="45"/>
      <c r="M142" s="47"/>
      <c r="N142" s="45"/>
      <c r="O142" s="47"/>
      <c r="P142" s="45"/>
      <c r="Q142" s="47"/>
      <c r="R142" s="45"/>
      <c r="S142" s="47"/>
      <c r="T142" s="45"/>
      <c r="U142" s="47"/>
      <c r="V142" s="45"/>
      <c r="W142" s="47"/>
      <c r="X142" s="45"/>
      <c r="Y142" s="47"/>
      <c r="Z142" s="45"/>
      <c r="AA142" s="47"/>
      <c r="AB142" s="45"/>
      <c r="AC142" s="47"/>
      <c r="AD142" s="45"/>
      <c r="AE142" s="47"/>
      <c r="AF142" s="45"/>
      <c r="AG142" s="47"/>
      <c r="AH142" s="45"/>
      <c r="AI142" s="47"/>
      <c r="AJ142" s="45"/>
      <c r="AK142" s="47"/>
      <c r="AL142" s="48"/>
      <c r="AM142" s="49"/>
      <c r="AN142" s="46"/>
      <c r="AO142" s="46"/>
      <c r="AP142" s="46"/>
      <c r="AQ142" s="46"/>
      <c r="AR142" s="46"/>
      <c r="AS142" s="46"/>
      <c r="AT142" s="182" t="str">
        <f t="shared" si="36"/>
        <v/>
      </c>
      <c r="CA142" s="30" t="str">
        <f t="shared" si="30"/>
        <v/>
      </c>
      <c r="CB142" s="31" t="str">
        <f t="shared" si="31"/>
        <v/>
      </c>
      <c r="CC142" s="31" t="str">
        <f t="shared" si="32"/>
        <v/>
      </c>
      <c r="CD142" s="31" t="str">
        <f t="shared" si="33"/>
        <v/>
      </c>
      <c r="CE142" s="31"/>
      <c r="CF142" s="30" t="str">
        <f t="shared" si="37"/>
        <v/>
      </c>
      <c r="CG142" s="32">
        <f t="shared" si="34"/>
        <v>0</v>
      </c>
      <c r="CH142" s="32">
        <f t="shared" si="34"/>
        <v>0</v>
      </c>
      <c r="CI142" s="32">
        <f t="shared" si="34"/>
        <v>0</v>
      </c>
      <c r="CJ142" s="32">
        <f t="shared" si="34"/>
        <v>0</v>
      </c>
      <c r="CK142" s="32"/>
      <c r="CL142" s="32">
        <f t="shared" si="35"/>
        <v>0</v>
      </c>
    </row>
    <row r="143" spans="1:90" ht="14.25" customHeight="1" x14ac:dyDescent="0.2">
      <c r="A143" s="2610"/>
      <c r="B143" s="33" t="s">
        <v>41</v>
      </c>
      <c r="C143" s="42">
        <f t="shared" si="27"/>
        <v>0</v>
      </c>
      <c r="D143" s="43">
        <f t="shared" si="28"/>
        <v>0</v>
      </c>
      <c r="E143" s="44">
        <f t="shared" si="29"/>
        <v>0</v>
      </c>
      <c r="F143" s="45"/>
      <c r="G143" s="46"/>
      <c r="H143" s="45"/>
      <c r="I143" s="46"/>
      <c r="J143" s="45"/>
      <c r="K143" s="47"/>
      <c r="L143" s="45"/>
      <c r="M143" s="47"/>
      <c r="N143" s="45"/>
      <c r="O143" s="47"/>
      <c r="P143" s="45"/>
      <c r="Q143" s="47"/>
      <c r="R143" s="45"/>
      <c r="S143" s="47"/>
      <c r="T143" s="45"/>
      <c r="U143" s="47"/>
      <c r="V143" s="45"/>
      <c r="W143" s="47"/>
      <c r="X143" s="45"/>
      <c r="Y143" s="47"/>
      <c r="Z143" s="45"/>
      <c r="AA143" s="47"/>
      <c r="AB143" s="45"/>
      <c r="AC143" s="47"/>
      <c r="AD143" s="45"/>
      <c r="AE143" s="47"/>
      <c r="AF143" s="45"/>
      <c r="AG143" s="47"/>
      <c r="AH143" s="45"/>
      <c r="AI143" s="47"/>
      <c r="AJ143" s="45"/>
      <c r="AK143" s="47"/>
      <c r="AL143" s="48"/>
      <c r="AM143" s="49"/>
      <c r="AN143" s="46"/>
      <c r="AO143" s="46"/>
      <c r="AP143" s="46"/>
      <c r="AQ143" s="46"/>
      <c r="AR143" s="46"/>
      <c r="AS143" s="46"/>
      <c r="AT143" s="182" t="str">
        <f t="shared" si="36"/>
        <v/>
      </c>
      <c r="CA143" s="30" t="str">
        <f t="shared" si="30"/>
        <v/>
      </c>
      <c r="CB143" s="31" t="str">
        <f t="shared" si="31"/>
        <v/>
      </c>
      <c r="CC143" s="31" t="str">
        <f t="shared" si="32"/>
        <v/>
      </c>
      <c r="CD143" s="31" t="str">
        <f t="shared" si="33"/>
        <v/>
      </c>
      <c r="CE143" s="31"/>
      <c r="CF143" s="30" t="str">
        <f t="shared" si="37"/>
        <v/>
      </c>
      <c r="CG143" s="32">
        <f t="shared" si="34"/>
        <v>0</v>
      </c>
      <c r="CH143" s="32">
        <f t="shared" si="34"/>
        <v>0</v>
      </c>
      <c r="CI143" s="32">
        <f t="shared" si="34"/>
        <v>0</v>
      </c>
      <c r="CJ143" s="32">
        <f t="shared" si="34"/>
        <v>0</v>
      </c>
      <c r="CK143" s="32"/>
      <c r="CL143" s="32">
        <f t="shared" si="35"/>
        <v>0</v>
      </c>
    </row>
    <row r="144" spans="1:90" ht="24.75" customHeight="1" x14ac:dyDescent="0.2">
      <c r="A144" s="2610"/>
      <c r="B144" s="362" t="s">
        <v>42</v>
      </c>
      <c r="C144" s="42">
        <f t="shared" si="27"/>
        <v>0</v>
      </c>
      <c r="D144" s="50">
        <f t="shared" si="28"/>
        <v>0</v>
      </c>
      <c r="E144" s="44">
        <f t="shared" si="29"/>
        <v>0</v>
      </c>
      <c r="F144" s="45"/>
      <c r="G144" s="46"/>
      <c r="H144" s="45"/>
      <c r="I144" s="46"/>
      <c r="J144" s="45"/>
      <c r="K144" s="47"/>
      <c r="L144" s="45"/>
      <c r="M144" s="47"/>
      <c r="N144" s="45"/>
      <c r="O144" s="47"/>
      <c r="P144" s="45"/>
      <c r="Q144" s="47"/>
      <c r="R144" s="45"/>
      <c r="S144" s="47"/>
      <c r="T144" s="45"/>
      <c r="U144" s="47"/>
      <c r="V144" s="45"/>
      <c r="W144" s="47"/>
      <c r="X144" s="45"/>
      <c r="Y144" s="47"/>
      <c r="Z144" s="45"/>
      <c r="AA144" s="47"/>
      <c r="AB144" s="45"/>
      <c r="AC144" s="47"/>
      <c r="AD144" s="45"/>
      <c r="AE144" s="47"/>
      <c r="AF144" s="45"/>
      <c r="AG144" s="47"/>
      <c r="AH144" s="45"/>
      <c r="AI144" s="47"/>
      <c r="AJ144" s="45"/>
      <c r="AK144" s="47"/>
      <c r="AL144" s="48"/>
      <c r="AM144" s="49"/>
      <c r="AN144" s="46"/>
      <c r="AO144" s="46"/>
      <c r="AP144" s="46"/>
      <c r="AQ144" s="46"/>
      <c r="AR144" s="46"/>
      <c r="AS144" s="46"/>
      <c r="AT144" s="182" t="str">
        <f t="shared" si="36"/>
        <v/>
      </c>
      <c r="CA144" s="30" t="str">
        <f t="shared" si="30"/>
        <v/>
      </c>
      <c r="CB144" s="31" t="str">
        <f t="shared" si="31"/>
        <v/>
      </c>
      <c r="CC144" s="31" t="str">
        <f t="shared" si="32"/>
        <v/>
      </c>
      <c r="CD144" s="31" t="str">
        <f t="shared" si="33"/>
        <v/>
      </c>
      <c r="CE144" s="31"/>
      <c r="CF144" s="30" t="str">
        <f t="shared" si="37"/>
        <v/>
      </c>
      <c r="CG144" s="32">
        <f t="shared" si="34"/>
        <v>0</v>
      </c>
      <c r="CH144" s="32">
        <f t="shared" si="34"/>
        <v>0</v>
      </c>
      <c r="CI144" s="32">
        <f t="shared" si="34"/>
        <v>0</v>
      </c>
      <c r="CJ144" s="32">
        <f t="shared" si="34"/>
        <v>0</v>
      </c>
      <c r="CK144" s="32"/>
      <c r="CL144" s="32">
        <f t="shared" si="35"/>
        <v>0</v>
      </c>
    </row>
    <row r="145" spans="1:90" ht="14.25" customHeight="1" x14ac:dyDescent="0.2">
      <c r="A145" s="2611"/>
      <c r="B145" s="3316" t="s">
        <v>43</v>
      </c>
      <c r="C145" s="3317">
        <f t="shared" si="27"/>
        <v>0</v>
      </c>
      <c r="D145" s="3318">
        <f t="shared" si="28"/>
        <v>0</v>
      </c>
      <c r="E145" s="3200">
        <f t="shared" si="29"/>
        <v>0</v>
      </c>
      <c r="F145" s="3319">
        <f>SUM(F135:F144)</f>
        <v>0</v>
      </c>
      <c r="G145" s="3320">
        <f t="shared" ref="G145:AS145" si="38">SUM(G135:G144)</f>
        <v>0</v>
      </c>
      <c r="H145" s="3319">
        <f t="shared" si="38"/>
        <v>0</v>
      </c>
      <c r="I145" s="3320">
        <f t="shared" si="38"/>
        <v>0</v>
      </c>
      <c r="J145" s="3319">
        <f t="shared" si="38"/>
        <v>0</v>
      </c>
      <c r="K145" s="3321">
        <f t="shared" si="38"/>
        <v>0</v>
      </c>
      <c r="L145" s="3319">
        <f t="shared" si="38"/>
        <v>0</v>
      </c>
      <c r="M145" s="3321">
        <f t="shared" si="38"/>
        <v>0</v>
      </c>
      <c r="N145" s="3319">
        <f t="shared" si="38"/>
        <v>0</v>
      </c>
      <c r="O145" s="3321">
        <f t="shared" si="38"/>
        <v>0</v>
      </c>
      <c r="P145" s="3319">
        <f t="shared" si="38"/>
        <v>0</v>
      </c>
      <c r="Q145" s="3321">
        <f t="shared" si="38"/>
        <v>0</v>
      </c>
      <c r="R145" s="3319">
        <f t="shared" si="38"/>
        <v>0</v>
      </c>
      <c r="S145" s="3321">
        <f t="shared" si="38"/>
        <v>0</v>
      </c>
      <c r="T145" s="3319">
        <f t="shared" si="38"/>
        <v>0</v>
      </c>
      <c r="U145" s="3321">
        <f t="shared" si="38"/>
        <v>0</v>
      </c>
      <c r="V145" s="3319">
        <f t="shared" si="38"/>
        <v>0</v>
      </c>
      <c r="W145" s="3321">
        <f t="shared" si="38"/>
        <v>0</v>
      </c>
      <c r="X145" s="3319">
        <f t="shared" si="38"/>
        <v>0</v>
      </c>
      <c r="Y145" s="3321">
        <f t="shared" si="38"/>
        <v>0</v>
      </c>
      <c r="Z145" s="3319">
        <f t="shared" si="38"/>
        <v>0</v>
      </c>
      <c r="AA145" s="3321">
        <f t="shared" si="38"/>
        <v>0</v>
      </c>
      <c r="AB145" s="3319">
        <f t="shared" si="38"/>
        <v>0</v>
      </c>
      <c r="AC145" s="3321">
        <f t="shared" si="38"/>
        <v>0</v>
      </c>
      <c r="AD145" s="3319">
        <f t="shared" si="38"/>
        <v>0</v>
      </c>
      <c r="AE145" s="3321">
        <f t="shared" si="38"/>
        <v>0</v>
      </c>
      <c r="AF145" s="3319">
        <f t="shared" si="38"/>
        <v>0</v>
      </c>
      <c r="AG145" s="3321">
        <f t="shared" si="38"/>
        <v>0</v>
      </c>
      <c r="AH145" s="3319">
        <f t="shared" si="38"/>
        <v>0</v>
      </c>
      <c r="AI145" s="3321">
        <f t="shared" si="38"/>
        <v>0</v>
      </c>
      <c r="AJ145" s="3319">
        <f t="shared" si="38"/>
        <v>0</v>
      </c>
      <c r="AK145" s="3321">
        <f t="shared" si="38"/>
        <v>0</v>
      </c>
      <c r="AL145" s="3322">
        <f t="shared" si="38"/>
        <v>0</v>
      </c>
      <c r="AM145" s="3323">
        <f t="shared" si="38"/>
        <v>0</v>
      </c>
      <c r="AN145" s="3320">
        <f t="shared" si="38"/>
        <v>0</v>
      </c>
      <c r="AO145" s="3320">
        <f t="shared" si="38"/>
        <v>0</v>
      </c>
      <c r="AP145" s="3320">
        <f t="shared" si="38"/>
        <v>0</v>
      </c>
      <c r="AQ145" s="3320">
        <f t="shared" si="38"/>
        <v>0</v>
      </c>
      <c r="AR145" s="3320">
        <f t="shared" si="38"/>
        <v>0</v>
      </c>
      <c r="AS145" s="3320">
        <f t="shared" si="38"/>
        <v>0</v>
      </c>
      <c r="AT145" s="182"/>
      <c r="CA145" s="30" t="str">
        <f t="shared" si="30"/>
        <v/>
      </c>
      <c r="CB145" s="31" t="str">
        <f t="shared" si="31"/>
        <v/>
      </c>
      <c r="CC145" s="31" t="str">
        <f t="shared" si="32"/>
        <v/>
      </c>
      <c r="CD145" s="31" t="str">
        <f t="shared" si="33"/>
        <v/>
      </c>
      <c r="CE145" s="31"/>
      <c r="CF145" s="30" t="str">
        <f t="shared" si="37"/>
        <v/>
      </c>
      <c r="CG145" s="32">
        <f t="shared" si="34"/>
        <v>0</v>
      </c>
      <c r="CH145" s="32">
        <f t="shared" si="34"/>
        <v>0</v>
      </c>
      <c r="CI145" s="32">
        <f t="shared" si="34"/>
        <v>0</v>
      </c>
      <c r="CJ145" s="32">
        <f t="shared" si="34"/>
        <v>0</v>
      </c>
      <c r="CK145" s="32"/>
      <c r="CL145" s="32">
        <f t="shared" si="35"/>
        <v>0</v>
      </c>
    </row>
    <row r="146" spans="1:90" x14ac:dyDescent="0.2">
      <c r="A146" s="3324" t="s">
        <v>44</v>
      </c>
      <c r="B146" s="3325"/>
      <c r="C146" s="3326">
        <f t="shared" si="27"/>
        <v>0</v>
      </c>
      <c r="D146" s="3327">
        <f t="shared" si="28"/>
        <v>0</v>
      </c>
      <c r="E146" s="3328">
        <f t="shared" si="29"/>
        <v>0</v>
      </c>
      <c r="F146" s="3329"/>
      <c r="G146" s="3330"/>
      <c r="H146" s="3329"/>
      <c r="I146" s="3330"/>
      <c r="J146" s="3329"/>
      <c r="K146" s="3331"/>
      <c r="L146" s="3329"/>
      <c r="M146" s="3331"/>
      <c r="N146" s="3329"/>
      <c r="O146" s="3331"/>
      <c r="P146" s="3329"/>
      <c r="Q146" s="3331"/>
      <c r="R146" s="3329"/>
      <c r="S146" s="3331"/>
      <c r="T146" s="3329"/>
      <c r="U146" s="3331"/>
      <c r="V146" s="3329"/>
      <c r="W146" s="3331"/>
      <c r="X146" s="3329"/>
      <c r="Y146" s="3331"/>
      <c r="Z146" s="3329"/>
      <c r="AA146" s="3331"/>
      <c r="AB146" s="3329"/>
      <c r="AC146" s="3331"/>
      <c r="AD146" s="3329"/>
      <c r="AE146" s="3331"/>
      <c r="AF146" s="3329"/>
      <c r="AG146" s="3331"/>
      <c r="AH146" s="3329"/>
      <c r="AI146" s="3331"/>
      <c r="AJ146" s="3329"/>
      <c r="AK146" s="3331"/>
      <c r="AL146" s="3332"/>
      <c r="AM146" s="3333"/>
      <c r="AN146" s="3330"/>
      <c r="AO146" s="3330"/>
      <c r="AP146" s="3330"/>
      <c r="AQ146" s="3330"/>
      <c r="AR146" s="3330"/>
      <c r="AS146" s="3330"/>
      <c r="AT146" s="182" t="str">
        <f t="shared" si="36"/>
        <v/>
      </c>
      <c r="CA146" s="30" t="str">
        <f t="shared" si="30"/>
        <v/>
      </c>
      <c r="CB146" s="31" t="str">
        <f t="shared" si="31"/>
        <v/>
      </c>
      <c r="CC146" s="31" t="str">
        <f t="shared" si="32"/>
        <v/>
      </c>
      <c r="CD146" s="31" t="str">
        <f t="shared" si="33"/>
        <v/>
      </c>
      <c r="CE146" s="31"/>
      <c r="CF146" s="30" t="str">
        <f t="shared" si="37"/>
        <v/>
      </c>
      <c r="CG146" s="32">
        <f t="shared" si="34"/>
        <v>0</v>
      </c>
      <c r="CH146" s="32">
        <f t="shared" si="34"/>
        <v>0</v>
      </c>
      <c r="CI146" s="32">
        <f t="shared" si="34"/>
        <v>0</v>
      </c>
      <c r="CJ146" s="32">
        <f t="shared" si="34"/>
        <v>0</v>
      </c>
      <c r="CK146" s="32"/>
      <c r="CL146" s="32">
        <f t="shared" si="35"/>
        <v>0</v>
      </c>
    </row>
    <row r="147" spans="1:90" x14ac:dyDescent="0.2">
      <c r="A147" s="2784" t="s">
        <v>152</v>
      </c>
      <c r="B147" s="3334"/>
      <c r="C147" s="74">
        <f t="shared" si="27"/>
        <v>0</v>
      </c>
      <c r="D147" s="464">
        <f t="shared" si="28"/>
        <v>0</v>
      </c>
      <c r="E147" s="3335">
        <f t="shared" si="29"/>
        <v>0</v>
      </c>
      <c r="F147" s="186"/>
      <c r="G147" s="3336"/>
      <c r="H147" s="186"/>
      <c r="I147" s="3336"/>
      <c r="J147" s="186"/>
      <c r="K147" s="3337"/>
      <c r="L147" s="186"/>
      <c r="M147" s="3337"/>
      <c r="N147" s="186"/>
      <c r="O147" s="3337"/>
      <c r="P147" s="186"/>
      <c r="Q147" s="3337"/>
      <c r="R147" s="186"/>
      <c r="S147" s="3337"/>
      <c r="T147" s="186"/>
      <c r="U147" s="3337"/>
      <c r="V147" s="186"/>
      <c r="W147" s="3337"/>
      <c r="X147" s="186"/>
      <c r="Y147" s="3337"/>
      <c r="Z147" s="186"/>
      <c r="AA147" s="3337"/>
      <c r="AB147" s="186"/>
      <c r="AC147" s="3337"/>
      <c r="AD147" s="186"/>
      <c r="AE147" s="3337"/>
      <c r="AF147" s="186"/>
      <c r="AG147" s="3337"/>
      <c r="AH147" s="186"/>
      <c r="AI147" s="3337"/>
      <c r="AJ147" s="186"/>
      <c r="AK147" s="3337"/>
      <c r="AL147" s="81"/>
      <c r="AM147" s="2465"/>
      <c r="AN147" s="3336"/>
      <c r="AO147" s="3336"/>
      <c r="AP147" s="3336"/>
      <c r="AQ147" s="3336"/>
      <c r="AR147" s="3336"/>
      <c r="AS147" s="3336"/>
      <c r="AT147" s="182" t="str">
        <f t="shared" si="36"/>
        <v/>
      </c>
      <c r="CA147" s="30" t="str">
        <f t="shared" si="30"/>
        <v/>
      </c>
      <c r="CB147" s="31" t="str">
        <f t="shared" si="31"/>
        <v/>
      </c>
      <c r="CC147" s="31" t="str">
        <f t="shared" si="32"/>
        <v/>
      </c>
      <c r="CD147" s="31" t="str">
        <f t="shared" si="33"/>
        <v/>
      </c>
      <c r="CE147" s="31"/>
      <c r="CF147" s="30" t="str">
        <f t="shared" si="37"/>
        <v/>
      </c>
      <c r="CG147" s="32">
        <f t="shared" si="34"/>
        <v>0</v>
      </c>
      <c r="CH147" s="32">
        <f t="shared" si="34"/>
        <v>0</v>
      </c>
      <c r="CI147" s="32">
        <f t="shared" si="34"/>
        <v>0</v>
      </c>
      <c r="CJ147" s="32">
        <f t="shared" si="34"/>
        <v>0</v>
      </c>
      <c r="CK147" s="32"/>
      <c r="CL147" s="32">
        <f t="shared" si="35"/>
        <v>0</v>
      </c>
    </row>
    <row r="148" spans="1:90" ht="24" customHeight="1" x14ac:dyDescent="0.25">
      <c r="A148" s="84" t="s">
        <v>153</v>
      </c>
      <c r="B148" s="323"/>
      <c r="C148" s="323"/>
      <c r="D148" s="323"/>
      <c r="E148" s="5"/>
    </row>
    <row r="149" spans="1:90" x14ac:dyDescent="0.2">
      <c r="A149" s="2592" t="s">
        <v>3</v>
      </c>
      <c r="B149" s="2592" t="s">
        <v>4</v>
      </c>
      <c r="C149" s="2595" t="s">
        <v>5</v>
      </c>
      <c r="D149" s="2596"/>
      <c r="E149" s="2597"/>
      <c r="F149" s="3273" t="s">
        <v>6</v>
      </c>
      <c r="G149" s="2602"/>
      <c r="H149" s="2602"/>
      <c r="I149" s="2602"/>
      <c r="J149" s="2602"/>
      <c r="K149" s="2602"/>
      <c r="L149" s="2602"/>
      <c r="M149" s="2602"/>
      <c r="N149" s="2602"/>
      <c r="O149" s="2602"/>
      <c r="P149" s="2602"/>
      <c r="Q149" s="2602"/>
      <c r="R149" s="2602"/>
      <c r="S149" s="2602"/>
      <c r="T149" s="2602"/>
      <c r="U149" s="2602"/>
      <c r="V149" s="2602"/>
      <c r="W149" s="2602"/>
      <c r="X149" s="2602"/>
      <c r="Y149" s="2602"/>
      <c r="Z149" s="2602"/>
      <c r="AA149" s="2602"/>
      <c r="AB149" s="2602"/>
      <c r="AC149" s="2602"/>
      <c r="AD149" s="2602"/>
      <c r="AE149" s="2602"/>
      <c r="AF149" s="2602"/>
      <c r="AG149" s="2602"/>
      <c r="AH149" s="2602"/>
      <c r="AI149" s="2602"/>
      <c r="AJ149" s="2602"/>
      <c r="AK149" s="2602"/>
      <c r="AL149" s="2602"/>
      <c r="AM149" s="3286"/>
      <c r="AN149" s="2597" t="s">
        <v>7</v>
      </c>
      <c r="AO149" s="2597" t="s">
        <v>8</v>
      </c>
      <c r="AP149" s="2609" t="s">
        <v>9</v>
      </c>
      <c r="AQ149" s="2597" t="s">
        <v>10</v>
      </c>
    </row>
    <row r="150" spans="1:90" ht="18" customHeight="1" x14ac:dyDescent="0.2">
      <c r="A150" s="2593"/>
      <c r="B150" s="2593"/>
      <c r="C150" s="2598"/>
      <c r="D150" s="2599"/>
      <c r="E150" s="3305"/>
      <c r="F150" s="3273" t="s">
        <v>12</v>
      </c>
      <c r="G150" s="3156"/>
      <c r="H150" s="3273" t="s">
        <v>13</v>
      </c>
      <c r="I150" s="3156"/>
      <c r="J150" s="3273" t="s">
        <v>14</v>
      </c>
      <c r="K150" s="3156"/>
      <c r="L150" s="3273" t="s">
        <v>15</v>
      </c>
      <c r="M150" s="3156"/>
      <c r="N150" s="3273" t="s">
        <v>16</v>
      </c>
      <c r="O150" s="3156"/>
      <c r="P150" s="3287" t="s">
        <v>17</v>
      </c>
      <c r="Q150" s="3190"/>
      <c r="R150" s="3287" t="s">
        <v>18</v>
      </c>
      <c r="S150" s="3190"/>
      <c r="T150" s="3287" t="s">
        <v>19</v>
      </c>
      <c r="U150" s="3190"/>
      <c r="V150" s="3287" t="s">
        <v>20</v>
      </c>
      <c r="W150" s="3190"/>
      <c r="X150" s="3287" t="s">
        <v>21</v>
      </c>
      <c r="Y150" s="3190"/>
      <c r="Z150" s="3287" t="s">
        <v>22</v>
      </c>
      <c r="AA150" s="3190"/>
      <c r="AB150" s="3287" t="s">
        <v>23</v>
      </c>
      <c r="AC150" s="3190"/>
      <c r="AD150" s="3287" t="s">
        <v>24</v>
      </c>
      <c r="AE150" s="3190"/>
      <c r="AF150" s="3287" t="s">
        <v>25</v>
      </c>
      <c r="AG150" s="3190"/>
      <c r="AH150" s="3287" t="s">
        <v>26</v>
      </c>
      <c r="AI150" s="3190"/>
      <c r="AJ150" s="3287" t="s">
        <v>27</v>
      </c>
      <c r="AK150" s="3190"/>
      <c r="AL150" s="3287" t="s">
        <v>28</v>
      </c>
      <c r="AM150" s="3288"/>
      <c r="AN150" s="2604"/>
      <c r="AO150" s="2604"/>
      <c r="AP150" s="2610"/>
      <c r="AQ150" s="2604"/>
    </row>
    <row r="151" spans="1:90" ht="33.75" customHeight="1" x14ac:dyDescent="0.2">
      <c r="A151" s="2594"/>
      <c r="B151" s="2594"/>
      <c r="C151" s="18" t="s">
        <v>29</v>
      </c>
      <c r="D151" s="19" t="s">
        <v>30</v>
      </c>
      <c r="E151" s="2386" t="s">
        <v>31</v>
      </c>
      <c r="F151" s="3276" t="s">
        <v>30</v>
      </c>
      <c r="G151" s="2386" t="s">
        <v>31</v>
      </c>
      <c r="H151" s="3276" t="s">
        <v>30</v>
      </c>
      <c r="I151" s="2386" t="s">
        <v>31</v>
      </c>
      <c r="J151" s="3276" t="s">
        <v>30</v>
      </c>
      <c r="K151" s="2386" t="s">
        <v>31</v>
      </c>
      <c r="L151" s="3276" t="s">
        <v>30</v>
      </c>
      <c r="M151" s="2386" t="s">
        <v>31</v>
      </c>
      <c r="N151" s="3276" t="s">
        <v>30</v>
      </c>
      <c r="O151" s="2386" t="s">
        <v>31</v>
      </c>
      <c r="P151" s="3276" t="s">
        <v>30</v>
      </c>
      <c r="Q151" s="2386" t="s">
        <v>31</v>
      </c>
      <c r="R151" s="3276" t="s">
        <v>30</v>
      </c>
      <c r="S151" s="2386" t="s">
        <v>31</v>
      </c>
      <c r="T151" s="3276" t="s">
        <v>30</v>
      </c>
      <c r="U151" s="2386" t="s">
        <v>31</v>
      </c>
      <c r="V151" s="3276" t="s">
        <v>30</v>
      </c>
      <c r="W151" s="2386" t="s">
        <v>31</v>
      </c>
      <c r="X151" s="3276" t="s">
        <v>30</v>
      </c>
      <c r="Y151" s="2386" t="s">
        <v>31</v>
      </c>
      <c r="Z151" s="3276" t="s">
        <v>30</v>
      </c>
      <c r="AA151" s="2386" t="s">
        <v>31</v>
      </c>
      <c r="AB151" s="3276" t="s">
        <v>30</v>
      </c>
      <c r="AC151" s="2386" t="s">
        <v>31</v>
      </c>
      <c r="AD151" s="3276" t="s">
        <v>30</v>
      </c>
      <c r="AE151" s="2386" t="s">
        <v>31</v>
      </c>
      <c r="AF151" s="3276" t="s">
        <v>30</v>
      </c>
      <c r="AG151" s="2386" t="s">
        <v>31</v>
      </c>
      <c r="AH151" s="3276" t="s">
        <v>30</v>
      </c>
      <c r="AI151" s="2386" t="s">
        <v>31</v>
      </c>
      <c r="AJ151" s="3276" t="s">
        <v>30</v>
      </c>
      <c r="AK151" s="2386" t="s">
        <v>31</v>
      </c>
      <c r="AL151" s="3276" t="s">
        <v>30</v>
      </c>
      <c r="AM151" s="22" t="s">
        <v>31</v>
      </c>
      <c r="AN151" s="3305"/>
      <c r="AO151" s="3305"/>
      <c r="AP151" s="2611"/>
      <c r="AQ151" s="3305"/>
    </row>
    <row r="152" spans="1:90" x14ac:dyDescent="0.2">
      <c r="A152" s="2740" t="s">
        <v>154</v>
      </c>
      <c r="B152" s="3338" t="s">
        <v>155</v>
      </c>
      <c r="C152" s="3339">
        <f>SUM(D152+E152)</f>
        <v>26</v>
      </c>
      <c r="D152" s="3340">
        <f t="shared" ref="D152:E155" si="39">SUM(F152+H152+J152+L152+N152+P152+R152+T152+V152+X152+Z152+AB152+AD152+AF152+AH152+AJ152+AL152)</f>
        <v>12</v>
      </c>
      <c r="E152" s="3341">
        <f t="shared" si="39"/>
        <v>14</v>
      </c>
      <c r="F152" s="3226">
        <v>0</v>
      </c>
      <c r="G152" s="3314">
        <v>3</v>
      </c>
      <c r="H152" s="3226">
        <v>5</v>
      </c>
      <c r="I152" s="3314">
        <v>0</v>
      </c>
      <c r="J152" s="3226">
        <v>1</v>
      </c>
      <c r="K152" s="3314">
        <v>2</v>
      </c>
      <c r="L152" s="3226">
        <v>3</v>
      </c>
      <c r="M152" s="3314">
        <v>2</v>
      </c>
      <c r="N152" s="3226">
        <v>0</v>
      </c>
      <c r="O152" s="3314">
        <v>0</v>
      </c>
      <c r="P152" s="3226">
        <v>0</v>
      </c>
      <c r="Q152" s="3314">
        <v>1</v>
      </c>
      <c r="R152" s="3226">
        <v>0</v>
      </c>
      <c r="S152" s="3314">
        <v>2</v>
      </c>
      <c r="T152" s="3226">
        <v>0</v>
      </c>
      <c r="U152" s="3314">
        <v>0</v>
      </c>
      <c r="V152" s="3226">
        <v>0</v>
      </c>
      <c r="W152" s="3314">
        <v>0</v>
      </c>
      <c r="X152" s="3226">
        <v>0</v>
      </c>
      <c r="Y152" s="3314">
        <v>2</v>
      </c>
      <c r="Z152" s="3226">
        <v>1</v>
      </c>
      <c r="AA152" s="3314">
        <v>1</v>
      </c>
      <c r="AB152" s="3226">
        <v>1</v>
      </c>
      <c r="AC152" s="3314">
        <v>0</v>
      </c>
      <c r="AD152" s="3226">
        <v>0</v>
      </c>
      <c r="AE152" s="3314">
        <v>0</v>
      </c>
      <c r="AF152" s="3226">
        <v>1</v>
      </c>
      <c r="AG152" s="3314">
        <v>1</v>
      </c>
      <c r="AH152" s="3226">
        <v>0</v>
      </c>
      <c r="AI152" s="3314">
        <v>0</v>
      </c>
      <c r="AJ152" s="3226">
        <v>0</v>
      </c>
      <c r="AK152" s="3314">
        <v>0</v>
      </c>
      <c r="AL152" s="3226">
        <v>0</v>
      </c>
      <c r="AM152" s="3315">
        <v>0</v>
      </c>
      <c r="AN152" s="3227">
        <v>26</v>
      </c>
      <c r="AO152" s="3227">
        <v>0</v>
      </c>
      <c r="AP152" s="3266">
        <v>0</v>
      </c>
      <c r="AQ152" s="3227">
        <v>0</v>
      </c>
      <c r="AR152" s="182" t="str">
        <f>CONCATENATE(CF152,CA152,CB152,CC152,CD152,CE152)</f>
        <v/>
      </c>
      <c r="CA152" s="30" t="str">
        <f>IF(CG152=1,"* El número de Beneficiarios NO DEBE ser mayor que el Total. ","")</f>
        <v/>
      </c>
      <c r="CB152" s="31" t="str">
        <f>IF(CH152=1,"* Los Niños, Niñas, Adolescentes y Jóvenes de Programa SENAME NO DEBE ser mayor que el Total. ","")</f>
        <v/>
      </c>
      <c r="CC152" s="31" t="str">
        <f>IF(CI152=1,"* El número de personas pertenecientes a Pueblos Originarios NO DEBE ser mayor que el Total. ","")</f>
        <v/>
      </c>
      <c r="CD152" s="31" t="str">
        <f>IF(CJ152=1,"* El número de personas Migrantes NO DEBE ser mayor que el Total. ","")</f>
        <v/>
      </c>
      <c r="CE152" s="31"/>
      <c r="CF152" s="30" t="str">
        <f>IF(CL152=1,"* No olvide digitar la columna Beneficiarios y/o Niños, Niñas, Adolescentes y Jóvenes de Programa SENAME y/o Pueblos Originarios y/o Migrantes y/o Demencia (Digite CEROS si no tiene). ","")</f>
        <v/>
      </c>
      <c r="CG152" s="32">
        <f t="shared" ref="CG152:CJ154" si="40">IF($C152&lt;AN152,1,0)</f>
        <v>0</v>
      </c>
      <c r="CH152" s="32">
        <f t="shared" si="40"/>
        <v>0</v>
      </c>
      <c r="CI152" s="32">
        <f t="shared" si="40"/>
        <v>0</v>
      </c>
      <c r="CJ152" s="32">
        <f t="shared" si="40"/>
        <v>0</v>
      </c>
      <c r="CK152" s="32"/>
      <c r="CL152" s="32">
        <f>IF(AND(C152&lt;&gt;0,OR(AN152="",AO152="",AP152="",AQ152="")),1,0)</f>
        <v>0</v>
      </c>
    </row>
    <row r="153" spans="1:90" x14ac:dyDescent="0.2">
      <c r="A153" s="2741"/>
      <c r="B153" s="380" t="s">
        <v>156</v>
      </c>
      <c r="C153" s="381">
        <f>SUM(D153+E153)</f>
        <v>0</v>
      </c>
      <c r="D153" s="382">
        <f t="shared" si="39"/>
        <v>0</v>
      </c>
      <c r="E153" s="383">
        <f t="shared" si="39"/>
        <v>0</v>
      </c>
      <c r="F153" s="37"/>
      <c r="G153" s="39"/>
      <c r="H153" s="37"/>
      <c r="I153" s="39"/>
      <c r="J153" s="37"/>
      <c r="K153" s="39"/>
      <c r="L153" s="37"/>
      <c r="M153" s="39"/>
      <c r="N153" s="37"/>
      <c r="O153" s="39"/>
      <c r="P153" s="37"/>
      <c r="Q153" s="39"/>
      <c r="R153" s="37"/>
      <c r="S153" s="39"/>
      <c r="T153" s="37"/>
      <c r="U153" s="39"/>
      <c r="V153" s="37"/>
      <c r="W153" s="39"/>
      <c r="X153" s="37"/>
      <c r="Y153" s="39"/>
      <c r="Z153" s="37"/>
      <c r="AA153" s="39"/>
      <c r="AB153" s="37"/>
      <c r="AC153" s="39"/>
      <c r="AD153" s="37"/>
      <c r="AE153" s="39"/>
      <c r="AF153" s="37"/>
      <c r="AG153" s="39"/>
      <c r="AH153" s="37"/>
      <c r="AI153" s="39"/>
      <c r="AJ153" s="37"/>
      <c r="AK153" s="39"/>
      <c r="AL153" s="37"/>
      <c r="AM153" s="41"/>
      <c r="AN153" s="38"/>
      <c r="AO153" s="38"/>
      <c r="AP153" s="151"/>
      <c r="AQ153" s="38"/>
      <c r="AR153" s="182" t="str">
        <f>CONCATENATE(CF153,CA153,CB153,CC153,CD153,CE153)</f>
        <v/>
      </c>
      <c r="CA153" s="30" t="str">
        <f>IF(CG153=1,"* El número de Beneficiarios NO DEBE ser mayor que el Total. ","")</f>
        <v/>
      </c>
      <c r="CB153" s="31" t="str">
        <f>IF(CH153=1,"* Los Niños, Niñas, Adolescentes y Jóvenes de Programa SENAME NO DEBE ser mayor que el Total. ","")</f>
        <v/>
      </c>
      <c r="CC153" s="31" t="str">
        <f>IF(CI153=1,"* El número de personas pertenecientes a Pueblos Originarios NO DEBE ser mayor que el Total. ","")</f>
        <v/>
      </c>
      <c r="CD153" s="31" t="str">
        <f>IF(CJ153=1,"* El número de personas Migrantes NO DEBE ser mayor que el Total. ","")</f>
        <v/>
      </c>
      <c r="CE153" s="31"/>
      <c r="CF153" s="30" t="str">
        <f>IF(CL153=1,"* No olvide digitar la columna Beneficiarios y/o Niños, Niñas, Adolescentes y Jóvenes de Programa SENAME y/o Pueblos Originarios y/o Migrantes y/o Demencia (Digite CEROS si no tiene). ","")</f>
        <v/>
      </c>
      <c r="CG153" s="32">
        <f t="shared" si="40"/>
        <v>0</v>
      </c>
      <c r="CH153" s="32">
        <f t="shared" si="40"/>
        <v>0</v>
      </c>
      <c r="CI153" s="32">
        <f t="shared" si="40"/>
        <v>0</v>
      </c>
      <c r="CJ153" s="32">
        <f t="shared" si="40"/>
        <v>0</v>
      </c>
      <c r="CK153" s="32"/>
      <c r="CL153" s="32">
        <f>IF(AND(C153&lt;&gt;0,OR(AN153="",AO153="",AP153="",AQ153="")),1,0)</f>
        <v>0</v>
      </c>
    </row>
    <row r="154" spans="1:90" x14ac:dyDescent="0.2">
      <c r="A154" s="2741"/>
      <c r="B154" s="380" t="s">
        <v>157</v>
      </c>
      <c r="C154" s="381">
        <f>SUM(D154+E154)</f>
        <v>0</v>
      </c>
      <c r="D154" s="382">
        <f t="shared" si="39"/>
        <v>0</v>
      </c>
      <c r="E154" s="383">
        <f t="shared" si="39"/>
        <v>0</v>
      </c>
      <c r="F154" s="77"/>
      <c r="G154" s="79"/>
      <c r="H154" s="77"/>
      <c r="I154" s="79"/>
      <c r="J154" s="77"/>
      <c r="K154" s="79"/>
      <c r="L154" s="77"/>
      <c r="M154" s="79"/>
      <c r="N154" s="77"/>
      <c r="O154" s="79"/>
      <c r="P154" s="77"/>
      <c r="Q154" s="79"/>
      <c r="R154" s="77"/>
      <c r="S154" s="79"/>
      <c r="T154" s="77"/>
      <c r="U154" s="79"/>
      <c r="V154" s="77"/>
      <c r="W154" s="79"/>
      <c r="X154" s="77"/>
      <c r="Y154" s="79"/>
      <c r="Z154" s="77"/>
      <c r="AA154" s="79"/>
      <c r="AB154" s="77"/>
      <c r="AC154" s="79"/>
      <c r="AD154" s="77"/>
      <c r="AE154" s="79"/>
      <c r="AF154" s="77"/>
      <c r="AG154" s="79"/>
      <c r="AH154" s="77"/>
      <c r="AI154" s="79"/>
      <c r="AJ154" s="77"/>
      <c r="AK154" s="79"/>
      <c r="AL154" s="77"/>
      <c r="AM154" s="83"/>
      <c r="AN154" s="80"/>
      <c r="AO154" s="80"/>
      <c r="AP154" s="106"/>
      <c r="AQ154" s="80"/>
      <c r="AR154" s="182" t="str">
        <f>CONCATENATE(CF154,CA154,CB154,CC154,CD154,CE154)</f>
        <v/>
      </c>
      <c r="CA154" s="30" t="str">
        <f>IF(CG154=1,"* El número de Beneficiarios NO DEBE ser mayor que el Total. ","")</f>
        <v/>
      </c>
      <c r="CB154" s="31" t="str">
        <f>IF(CH154=1,"* Los Niños, Niñas, Adolescentes y Jóvenes de Programa SENAME NO DEBE ser mayor que el Total. ","")</f>
        <v/>
      </c>
      <c r="CC154" s="31" t="str">
        <f>IF(CI154=1,"* El número de personas pertenecientes a Pueblos Originarios NO DEBE ser mayor que el Total. ","")</f>
        <v/>
      </c>
      <c r="CD154" s="31" t="str">
        <f>IF(CJ154=1,"* El número de personas Migrantes NO DEBE ser mayor que el Total. ","")</f>
        <v/>
      </c>
      <c r="CE154" s="31"/>
      <c r="CF154" s="30" t="str">
        <f>IF(CL154=1,"* No olvide digitar la columna Beneficiarios y/o Niños, Niñas, Adolescentes y Jóvenes de Programa SENAME y/o Pueblos Originarios y/o Migrantes y/o Demencia (Digite CEROS si no tiene). ","")</f>
        <v/>
      </c>
      <c r="CG154" s="32">
        <f t="shared" si="40"/>
        <v>0</v>
      </c>
      <c r="CH154" s="32">
        <f t="shared" si="40"/>
        <v>0</v>
      </c>
      <c r="CI154" s="32">
        <f t="shared" si="40"/>
        <v>0</v>
      </c>
      <c r="CJ154" s="32">
        <f t="shared" si="40"/>
        <v>0</v>
      </c>
      <c r="CK154" s="32"/>
      <c r="CL154" s="32">
        <f>IF(AND(C154&lt;&gt;0,OR(AN154="",AO154="",AP154="",AQ154="")),1,0)</f>
        <v>0</v>
      </c>
    </row>
    <row r="155" spans="1:90" x14ac:dyDescent="0.2">
      <c r="A155" s="2786"/>
      <c r="B155" s="3342" t="s">
        <v>43</v>
      </c>
      <c r="C155" s="3343">
        <f>SUM(D155+E155)</f>
        <v>26</v>
      </c>
      <c r="D155" s="3344">
        <f t="shared" si="39"/>
        <v>12</v>
      </c>
      <c r="E155" s="3345">
        <f t="shared" si="39"/>
        <v>14</v>
      </c>
      <c r="F155" s="3346">
        <f t="shared" ref="F155:AQ155" si="41">SUM(F152:F154)</f>
        <v>0</v>
      </c>
      <c r="G155" s="3347">
        <f t="shared" si="41"/>
        <v>3</v>
      </c>
      <c r="H155" s="3346">
        <f t="shared" si="41"/>
        <v>5</v>
      </c>
      <c r="I155" s="3347">
        <f t="shared" si="41"/>
        <v>0</v>
      </c>
      <c r="J155" s="3346">
        <f t="shared" si="41"/>
        <v>1</v>
      </c>
      <c r="K155" s="3348">
        <f t="shared" si="41"/>
        <v>2</v>
      </c>
      <c r="L155" s="3346">
        <f t="shared" si="41"/>
        <v>3</v>
      </c>
      <c r="M155" s="3348">
        <f t="shared" si="41"/>
        <v>2</v>
      </c>
      <c r="N155" s="3346">
        <f t="shared" si="41"/>
        <v>0</v>
      </c>
      <c r="O155" s="3348">
        <f t="shared" si="41"/>
        <v>0</v>
      </c>
      <c r="P155" s="3346">
        <f t="shared" si="41"/>
        <v>0</v>
      </c>
      <c r="Q155" s="3348">
        <f t="shared" si="41"/>
        <v>1</v>
      </c>
      <c r="R155" s="3346">
        <f t="shared" si="41"/>
        <v>0</v>
      </c>
      <c r="S155" s="3348">
        <f t="shared" si="41"/>
        <v>2</v>
      </c>
      <c r="T155" s="3346">
        <f t="shared" si="41"/>
        <v>0</v>
      </c>
      <c r="U155" s="3348">
        <f t="shared" si="41"/>
        <v>0</v>
      </c>
      <c r="V155" s="3346">
        <f t="shared" si="41"/>
        <v>0</v>
      </c>
      <c r="W155" s="3348">
        <f t="shared" si="41"/>
        <v>0</v>
      </c>
      <c r="X155" s="3346">
        <f t="shared" si="41"/>
        <v>0</v>
      </c>
      <c r="Y155" s="3348">
        <f t="shared" si="41"/>
        <v>2</v>
      </c>
      <c r="Z155" s="3346">
        <f t="shared" si="41"/>
        <v>1</v>
      </c>
      <c r="AA155" s="3348">
        <f t="shared" si="41"/>
        <v>1</v>
      </c>
      <c r="AB155" s="3346">
        <f t="shared" si="41"/>
        <v>1</v>
      </c>
      <c r="AC155" s="3348">
        <f t="shared" si="41"/>
        <v>0</v>
      </c>
      <c r="AD155" s="3346">
        <f t="shared" si="41"/>
        <v>0</v>
      </c>
      <c r="AE155" s="3348">
        <f t="shared" si="41"/>
        <v>0</v>
      </c>
      <c r="AF155" s="3346">
        <f t="shared" si="41"/>
        <v>1</v>
      </c>
      <c r="AG155" s="3348">
        <f t="shared" si="41"/>
        <v>1</v>
      </c>
      <c r="AH155" s="3346">
        <f t="shared" si="41"/>
        <v>0</v>
      </c>
      <c r="AI155" s="3348">
        <f t="shared" si="41"/>
        <v>0</v>
      </c>
      <c r="AJ155" s="3346">
        <f t="shared" si="41"/>
        <v>0</v>
      </c>
      <c r="AK155" s="3348">
        <f t="shared" si="41"/>
        <v>0</v>
      </c>
      <c r="AL155" s="3349">
        <f t="shared" si="41"/>
        <v>0</v>
      </c>
      <c r="AM155" s="3350">
        <f t="shared" si="41"/>
        <v>0</v>
      </c>
      <c r="AN155" s="3347">
        <f t="shared" si="41"/>
        <v>26</v>
      </c>
      <c r="AO155" s="3347">
        <f t="shared" si="41"/>
        <v>0</v>
      </c>
      <c r="AP155" s="3351">
        <f t="shared" si="41"/>
        <v>0</v>
      </c>
      <c r="AQ155" s="3347">
        <f t="shared" si="41"/>
        <v>0</v>
      </c>
    </row>
    <row r="175" spans="1:104" ht="14.25" customHeight="1" x14ac:dyDescent="0.2"/>
    <row r="176" spans="1:104" s="394" customFormat="1" ht="16.5" hidden="1" customHeight="1" x14ac:dyDescent="0.2">
      <c r="A176" s="394">
        <f>SUM(C23,C25:C27,C51:C52,C57:C78,B109:B110,B89:D95,B104,C43:C46,C82:J85,B115,B119:E119,B124:B126,B130,C135:C147,C152:C155,B39,B33)</f>
        <v>691</v>
      </c>
      <c r="B176" s="394">
        <f>SUM(CG8:CL155)</f>
        <v>0</v>
      </c>
      <c r="BX176" s="395"/>
      <c r="BY176" s="395"/>
      <c r="BZ176" s="395"/>
      <c r="CA176" s="395"/>
      <c r="CB176" s="395"/>
      <c r="CC176" s="395"/>
      <c r="CD176" s="395"/>
      <c r="CE176" s="395"/>
      <c r="CF176" s="395"/>
      <c r="CG176" s="395"/>
      <c r="CH176" s="395"/>
      <c r="CI176" s="395"/>
      <c r="CJ176" s="395"/>
      <c r="CK176" s="395"/>
      <c r="CL176" s="395"/>
      <c r="CM176" s="395"/>
      <c r="CN176" s="395"/>
      <c r="CO176" s="395"/>
      <c r="CP176" s="395"/>
      <c r="CQ176" s="395"/>
      <c r="CR176" s="395"/>
      <c r="CS176" s="395"/>
      <c r="CT176" s="395"/>
      <c r="CU176" s="395"/>
      <c r="CV176" s="395"/>
      <c r="CW176" s="395"/>
      <c r="CX176" s="395"/>
      <c r="CY176" s="395"/>
      <c r="CZ176" s="395"/>
    </row>
    <row r="177" ht="16.5" customHeight="1" x14ac:dyDescent="0.2"/>
    <row r="178" ht="15.6" customHeight="1" x14ac:dyDescent="0.2"/>
  </sheetData>
  <mergeCells count="225">
    <mergeCell ref="A152:A155"/>
    <mergeCell ref="AB150:AC150"/>
    <mergeCell ref="AD150:AE150"/>
    <mergeCell ref="AF150:AG150"/>
    <mergeCell ref="AH150:AI150"/>
    <mergeCell ref="AJ150:AK150"/>
    <mergeCell ref="AL150:AM150"/>
    <mergeCell ref="AO149:AO151"/>
    <mergeCell ref="AP149:AP151"/>
    <mergeCell ref="AQ149:AQ151"/>
    <mergeCell ref="F150:G150"/>
    <mergeCell ref="H150:I150"/>
    <mergeCell ref="J150:K150"/>
    <mergeCell ref="L150:M150"/>
    <mergeCell ref="N150:O150"/>
    <mergeCell ref="P150:Q150"/>
    <mergeCell ref="R150:S150"/>
    <mergeCell ref="A147:B147"/>
    <mergeCell ref="A149:A151"/>
    <mergeCell ref="B149:B151"/>
    <mergeCell ref="C149:E150"/>
    <mergeCell ref="F149:AM149"/>
    <mergeCell ref="AN149:AN151"/>
    <mergeCell ref="T150:U150"/>
    <mergeCell ref="V150:W150"/>
    <mergeCell ref="X150:Y150"/>
    <mergeCell ref="Z150:AA150"/>
    <mergeCell ref="A135:A145"/>
    <mergeCell ref="A146:B146"/>
    <mergeCell ref="T133:U133"/>
    <mergeCell ref="V133:W133"/>
    <mergeCell ref="X133:Y133"/>
    <mergeCell ref="Z133:AA133"/>
    <mergeCell ref="AB133:AC133"/>
    <mergeCell ref="AD133:AE133"/>
    <mergeCell ref="H133:I133"/>
    <mergeCell ref="J133:K133"/>
    <mergeCell ref="L133:M133"/>
    <mergeCell ref="N133:O133"/>
    <mergeCell ref="P133:Q133"/>
    <mergeCell ref="R133:S133"/>
    <mergeCell ref="AN132:AN134"/>
    <mergeCell ref="AO132:AO134"/>
    <mergeCell ref="AP132:AP134"/>
    <mergeCell ref="AQ132:AQ134"/>
    <mergeCell ref="AR132:AR134"/>
    <mergeCell ref="AS132:AS134"/>
    <mergeCell ref="A128:A129"/>
    <mergeCell ref="B128:B129"/>
    <mergeCell ref="C128:D128"/>
    <mergeCell ref="E128:F128"/>
    <mergeCell ref="G128:I128"/>
    <mergeCell ref="A132:A134"/>
    <mergeCell ref="B132:B134"/>
    <mergeCell ref="C132:E133"/>
    <mergeCell ref="F132:AM132"/>
    <mergeCell ref="F133:G133"/>
    <mergeCell ref="AF133:AG133"/>
    <mergeCell ref="AH133:AI133"/>
    <mergeCell ref="AJ133:AK133"/>
    <mergeCell ref="AL133:AM133"/>
    <mergeCell ref="A117:A118"/>
    <mergeCell ref="B117:D117"/>
    <mergeCell ref="E117:E118"/>
    <mergeCell ref="A121:A123"/>
    <mergeCell ref="B121:D122"/>
    <mergeCell ref="E121:J121"/>
    <mergeCell ref="E122:F122"/>
    <mergeCell ref="G122:H122"/>
    <mergeCell ref="I122:J122"/>
    <mergeCell ref="A112:A114"/>
    <mergeCell ref="B112:D113"/>
    <mergeCell ref="E112:AL112"/>
    <mergeCell ref="AM112:AM114"/>
    <mergeCell ref="E113:F113"/>
    <mergeCell ref="G113:H113"/>
    <mergeCell ref="I113:J113"/>
    <mergeCell ref="K113:L113"/>
    <mergeCell ref="M113:N113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A97:A98"/>
    <mergeCell ref="B97:B98"/>
    <mergeCell ref="C97:D97"/>
    <mergeCell ref="A106:A108"/>
    <mergeCell ref="B106:D107"/>
    <mergeCell ref="E106:M106"/>
    <mergeCell ref="E107:F107"/>
    <mergeCell ref="G107:H107"/>
    <mergeCell ref="I107:J107"/>
    <mergeCell ref="K107:L107"/>
    <mergeCell ref="M107:N107"/>
    <mergeCell ref="A84:B84"/>
    <mergeCell ref="A85:B85"/>
    <mergeCell ref="A87:A88"/>
    <mergeCell ref="B87:B88"/>
    <mergeCell ref="C87:C88"/>
    <mergeCell ref="D87:D88"/>
    <mergeCell ref="C80:D80"/>
    <mergeCell ref="E80:F80"/>
    <mergeCell ref="G80:H80"/>
    <mergeCell ref="I80:J80"/>
    <mergeCell ref="A82:B82"/>
    <mergeCell ref="A83:B83"/>
    <mergeCell ref="A63:A64"/>
    <mergeCell ref="A65:A68"/>
    <mergeCell ref="A69:A70"/>
    <mergeCell ref="A71:A72"/>
    <mergeCell ref="A73:A78"/>
    <mergeCell ref="A80:B81"/>
    <mergeCell ref="A57:A62"/>
    <mergeCell ref="AN54:AN56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A53:M53"/>
    <mergeCell ref="A54:B56"/>
    <mergeCell ref="C54:E55"/>
    <mergeCell ref="F54:AM54"/>
    <mergeCell ref="X55:Y55"/>
    <mergeCell ref="Z55:AA55"/>
    <mergeCell ref="AB55:AC55"/>
    <mergeCell ref="V49:W49"/>
    <mergeCell ref="X49:Y49"/>
    <mergeCell ref="Z49:AA49"/>
    <mergeCell ref="AB49:AC49"/>
    <mergeCell ref="AD49:AE49"/>
    <mergeCell ref="AF49:AG49"/>
    <mergeCell ref="AD55:AE55"/>
    <mergeCell ref="AF55:AG55"/>
    <mergeCell ref="AH55:AI55"/>
    <mergeCell ref="AJ55:AK55"/>
    <mergeCell ref="AL55:AM55"/>
    <mergeCell ref="AN48:AN50"/>
    <mergeCell ref="F49:G49"/>
    <mergeCell ref="H49:I49"/>
    <mergeCell ref="J49:K49"/>
    <mergeCell ref="L49:M49"/>
    <mergeCell ref="N49:O49"/>
    <mergeCell ref="P49:Q49"/>
    <mergeCell ref="R49:S49"/>
    <mergeCell ref="T49:U49"/>
    <mergeCell ref="AH49:AI49"/>
    <mergeCell ref="AJ49:AK49"/>
    <mergeCell ref="AL49:AM49"/>
    <mergeCell ref="A41:A42"/>
    <mergeCell ref="B41:B42"/>
    <mergeCell ref="C41:C42"/>
    <mergeCell ref="A43:A44"/>
    <mergeCell ref="A45:A46"/>
    <mergeCell ref="A48:B50"/>
    <mergeCell ref="C48:E49"/>
    <mergeCell ref="AJ29:AK29"/>
    <mergeCell ref="AL29:AM29"/>
    <mergeCell ref="F48:AM48"/>
    <mergeCell ref="AN29:AO29"/>
    <mergeCell ref="A35:A36"/>
    <mergeCell ref="B35:B36"/>
    <mergeCell ref="C35:D35"/>
    <mergeCell ref="E35:G35"/>
    <mergeCell ref="H35:M35"/>
    <mergeCell ref="X29:Y29"/>
    <mergeCell ref="Z29:AA29"/>
    <mergeCell ref="AB29:AC29"/>
    <mergeCell ref="AD29:AE29"/>
    <mergeCell ref="AF29:AG29"/>
    <mergeCell ref="AH29:AI29"/>
    <mergeCell ref="L29:M29"/>
    <mergeCell ref="N29:O29"/>
    <mergeCell ref="P29:Q29"/>
    <mergeCell ref="R29:S29"/>
    <mergeCell ref="T29:U29"/>
    <mergeCell ref="V29:W29"/>
    <mergeCell ref="A13:A23"/>
    <mergeCell ref="A24:B24"/>
    <mergeCell ref="A26:A27"/>
    <mergeCell ref="A29:A30"/>
    <mergeCell ref="B29:B30"/>
    <mergeCell ref="C29:D29"/>
    <mergeCell ref="E29:G29"/>
    <mergeCell ref="H29:I29"/>
    <mergeCell ref="J29:K29"/>
    <mergeCell ref="AO10:AO12"/>
    <mergeCell ref="AP10:AP12"/>
    <mergeCell ref="AQ10:AQ12"/>
    <mergeCell ref="AR10:AR12"/>
    <mergeCell ref="F11:G11"/>
    <mergeCell ref="H11:I11"/>
    <mergeCell ref="J11:K11"/>
    <mergeCell ref="L11:M11"/>
    <mergeCell ref="N11:O11"/>
    <mergeCell ref="P11:Q11"/>
    <mergeCell ref="AL11:AM11"/>
    <mergeCell ref="Z11:AA11"/>
    <mergeCell ref="AB11:AC11"/>
    <mergeCell ref="AD11:AE11"/>
    <mergeCell ref="AF11:AG11"/>
    <mergeCell ref="AH11:AI11"/>
    <mergeCell ref="AJ11:AK11"/>
    <mergeCell ref="A6:W6"/>
    <mergeCell ref="A10:A12"/>
    <mergeCell ref="B10:B12"/>
    <mergeCell ref="C10:E11"/>
    <mergeCell ref="F10:AM10"/>
    <mergeCell ref="AN10:AN12"/>
    <mergeCell ref="R11:S11"/>
    <mergeCell ref="T11:U11"/>
    <mergeCell ref="V11:W11"/>
    <mergeCell ref="X11:Y11"/>
  </mergeCells>
  <dataValidations count="2">
    <dataValidation showInputMessage="1" showErrorMessage="1" sqref="AT135:AT147" xr:uid="{597E1DA5-2351-4D1C-AE96-3A6BEB0EC73B}"/>
    <dataValidation type="whole" allowBlank="1" showInputMessage="1" showErrorMessage="1" sqref="E35:E38 AN116:AN1048576 A1:AO27 B31:D32 E28:AO32 B28:D28 A28:A31 AR135:AS1048576 AP1:AQ1048576 CG1:XFD1048576 AO34:AO1048576 AN34:AN114 CA1:CF114 CA116:CF1048576 AR1:AS131 N34:AM1048576 A40:M1048576 B37:D38 A35:A37 A34:M34 F36:G38 H37:M38 AU1:BZ1048576 AT1:AT134 AT148:AT1048576" xr:uid="{E66F71E3-0428-488F-9999-AD3ED0CECC6B}">
      <formula1>0</formula1>
      <formula2>1E+30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7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2.42578125" style="2" customWidth="1"/>
    <col min="9" max="9" width="12.140625" style="2" customWidth="1"/>
    <col min="10" max="10" width="12.28515625" style="2" customWidth="1"/>
    <col min="11" max="13" width="12" style="2" customWidth="1"/>
    <col min="14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2" customWidth="1"/>
    <col min="106" max="16384" width="11.42578125" style="2"/>
  </cols>
  <sheetData>
    <row r="1" spans="1:90" ht="16.350000000000001" customHeight="1" x14ac:dyDescent="0.2">
      <c r="A1" s="1" t="s">
        <v>0</v>
      </c>
    </row>
    <row r="2" spans="1:90" ht="16.350000000000001" customHeight="1" x14ac:dyDescent="0.2">
      <c r="A2" s="1" t="str">
        <f>CONCATENATE("COMUNA: ",[2]NOMBRE!B2," - ","( ",[2]NOMBRE!C2,[2]NOMBRE!D2,[2]NOMBRE!E2,[2]NOMBRE!F2,[2]NOMBRE!G2," )")</f>
        <v>COMUNA: LINARES - ( 07401 )</v>
      </c>
    </row>
    <row r="3" spans="1:90" ht="16.350000000000001" customHeight="1" x14ac:dyDescent="0.2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</row>
    <row r="4" spans="1:90" ht="16.350000000000001" customHeight="1" x14ac:dyDescent="0.2">
      <c r="A4" s="1" t="str">
        <f>CONCATENATE("MES: ",[2]NOMBRE!B6," - ","( ",[2]NOMBRE!C6,[2]NOMBRE!D6," )")</f>
        <v>MES: ENERO - ( 01 )</v>
      </c>
    </row>
    <row r="5" spans="1:90" ht="16.350000000000001" customHeight="1" x14ac:dyDescent="0.2">
      <c r="A5" s="1" t="str">
        <f>CONCATENATE("AÑO: ",[2]NOMBRE!B7)</f>
        <v>AÑO: 2021</v>
      </c>
    </row>
    <row r="6" spans="1:90" ht="15" x14ac:dyDescent="0.2">
      <c r="A6" s="2591" t="s">
        <v>1</v>
      </c>
      <c r="B6" s="2591"/>
      <c r="C6" s="2591"/>
      <c r="D6" s="2591"/>
      <c r="E6" s="2591"/>
      <c r="F6" s="2591"/>
      <c r="G6" s="2591"/>
      <c r="H6" s="2591"/>
      <c r="I6" s="2591"/>
      <c r="J6" s="2591"/>
      <c r="K6" s="2591"/>
      <c r="L6" s="2591"/>
      <c r="M6" s="2591"/>
      <c r="N6" s="2591"/>
      <c r="O6" s="2591"/>
      <c r="P6" s="2591"/>
      <c r="Q6" s="2591"/>
      <c r="R6" s="2591"/>
      <c r="S6" s="2591"/>
      <c r="T6" s="2591"/>
      <c r="U6" s="2591"/>
      <c r="V6" s="2591"/>
      <c r="W6" s="2591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90" ht="15" x14ac:dyDescent="0.2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90" ht="31.35" customHeight="1" x14ac:dyDescent="0.2">
      <c r="A8" s="668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5"/>
      <c r="N8" s="5"/>
      <c r="O8" s="5"/>
      <c r="P8" s="5"/>
      <c r="Q8" s="5"/>
      <c r="R8" s="5"/>
      <c r="S8" s="5"/>
      <c r="T8" s="5"/>
      <c r="U8" s="5"/>
      <c r="V8" s="1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CG8" s="12"/>
      <c r="CH8" s="12"/>
      <c r="CI8" s="12"/>
      <c r="CJ8" s="12"/>
      <c r="CK8" s="12"/>
      <c r="CL8" s="12"/>
    </row>
    <row r="9" spans="1:90" ht="31.35" customHeight="1" x14ac:dyDescent="0.2">
      <c r="A9" s="13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4"/>
      <c r="M9" s="1"/>
      <c r="N9" s="1"/>
      <c r="O9" s="5"/>
      <c r="P9" s="5"/>
      <c r="Q9" s="5"/>
      <c r="R9" s="5"/>
      <c r="S9" s="5"/>
      <c r="T9" s="5"/>
      <c r="U9" s="5"/>
      <c r="V9" s="1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CG9" s="12"/>
      <c r="CH9" s="12"/>
      <c r="CI9" s="12"/>
      <c r="CJ9" s="12"/>
      <c r="CK9" s="12"/>
      <c r="CL9" s="12"/>
    </row>
    <row r="10" spans="1:90" ht="25.35" customHeight="1" x14ac:dyDescent="0.2">
      <c r="A10" s="2683" t="s">
        <v>3</v>
      </c>
      <c r="B10" s="2683" t="s">
        <v>4</v>
      </c>
      <c r="C10" s="2595" t="s">
        <v>5</v>
      </c>
      <c r="D10" s="2596"/>
      <c r="E10" s="2597"/>
      <c r="F10" s="2685" t="s">
        <v>6</v>
      </c>
      <c r="G10" s="2686"/>
      <c r="H10" s="2686"/>
      <c r="I10" s="2686"/>
      <c r="J10" s="2686"/>
      <c r="K10" s="2686"/>
      <c r="L10" s="2686"/>
      <c r="M10" s="2686"/>
      <c r="N10" s="2686"/>
      <c r="O10" s="2686"/>
      <c r="P10" s="2686"/>
      <c r="Q10" s="2686"/>
      <c r="R10" s="2686"/>
      <c r="S10" s="2686"/>
      <c r="T10" s="2686"/>
      <c r="U10" s="2686"/>
      <c r="V10" s="2686"/>
      <c r="W10" s="2686"/>
      <c r="X10" s="2686"/>
      <c r="Y10" s="2686"/>
      <c r="Z10" s="2686"/>
      <c r="AA10" s="2686"/>
      <c r="AB10" s="2686"/>
      <c r="AC10" s="2686"/>
      <c r="AD10" s="2686"/>
      <c r="AE10" s="2686"/>
      <c r="AF10" s="2686"/>
      <c r="AG10" s="2686"/>
      <c r="AH10" s="2686"/>
      <c r="AI10" s="2686"/>
      <c r="AJ10" s="2686"/>
      <c r="AK10" s="2686"/>
      <c r="AL10" s="2686"/>
      <c r="AM10" s="2687"/>
      <c r="AN10" s="2597" t="s">
        <v>7</v>
      </c>
      <c r="AO10" s="2597" t="s">
        <v>8</v>
      </c>
      <c r="AP10" s="2597" t="s">
        <v>9</v>
      </c>
      <c r="AQ10" s="2597" t="s">
        <v>10</v>
      </c>
      <c r="AR10" s="2597" t="s">
        <v>11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CG10" s="12"/>
      <c r="CH10" s="12"/>
      <c r="CI10" s="12"/>
      <c r="CJ10" s="12"/>
      <c r="CK10" s="12"/>
      <c r="CL10" s="12"/>
    </row>
    <row r="11" spans="1:90" ht="19.5" customHeight="1" x14ac:dyDescent="0.2">
      <c r="A11" s="2593"/>
      <c r="B11" s="2593"/>
      <c r="C11" s="2684"/>
      <c r="D11" s="2599"/>
      <c r="E11" s="2600"/>
      <c r="F11" s="2690" t="s">
        <v>12</v>
      </c>
      <c r="G11" s="2691"/>
      <c r="H11" s="2690" t="s">
        <v>13</v>
      </c>
      <c r="I11" s="2691"/>
      <c r="J11" s="2690" t="s">
        <v>14</v>
      </c>
      <c r="K11" s="2691"/>
      <c r="L11" s="2690" t="s">
        <v>15</v>
      </c>
      <c r="M11" s="2691"/>
      <c r="N11" s="2690" t="s">
        <v>16</v>
      </c>
      <c r="O11" s="2691"/>
      <c r="P11" s="2688" t="s">
        <v>17</v>
      </c>
      <c r="Q11" s="2689"/>
      <c r="R11" s="2688" t="s">
        <v>18</v>
      </c>
      <c r="S11" s="2689"/>
      <c r="T11" s="2688" t="s">
        <v>19</v>
      </c>
      <c r="U11" s="2689"/>
      <c r="V11" s="2688" t="s">
        <v>20</v>
      </c>
      <c r="W11" s="2689"/>
      <c r="X11" s="2688" t="s">
        <v>21</v>
      </c>
      <c r="Y11" s="2689"/>
      <c r="Z11" s="2688" t="s">
        <v>22</v>
      </c>
      <c r="AA11" s="2689"/>
      <c r="AB11" s="2688" t="s">
        <v>23</v>
      </c>
      <c r="AC11" s="2689"/>
      <c r="AD11" s="2688" t="s">
        <v>24</v>
      </c>
      <c r="AE11" s="2689"/>
      <c r="AF11" s="2688" t="s">
        <v>25</v>
      </c>
      <c r="AG11" s="2689"/>
      <c r="AH11" s="2688" t="s">
        <v>26</v>
      </c>
      <c r="AI11" s="2689"/>
      <c r="AJ11" s="2688" t="s">
        <v>27</v>
      </c>
      <c r="AK11" s="2689"/>
      <c r="AL11" s="2688" t="s">
        <v>28</v>
      </c>
      <c r="AM11" s="2692"/>
      <c r="AN11" s="2604"/>
      <c r="AO11" s="2604"/>
      <c r="AP11" s="2604"/>
      <c r="AQ11" s="2604"/>
      <c r="AR11" s="2604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CG11" s="12"/>
      <c r="CH11" s="12"/>
      <c r="CI11" s="12"/>
      <c r="CJ11" s="12"/>
      <c r="CK11" s="12"/>
      <c r="CL11" s="12"/>
    </row>
    <row r="12" spans="1:90" ht="19.5" customHeight="1" x14ac:dyDescent="0.2">
      <c r="A12" s="2594"/>
      <c r="B12" s="2594"/>
      <c r="C12" s="669" t="s">
        <v>29</v>
      </c>
      <c r="D12" s="670" t="s">
        <v>30</v>
      </c>
      <c r="E12" s="436" t="s">
        <v>31</v>
      </c>
      <c r="F12" s="489" t="s">
        <v>30</v>
      </c>
      <c r="G12" s="436" t="s">
        <v>31</v>
      </c>
      <c r="H12" s="489" t="s">
        <v>30</v>
      </c>
      <c r="I12" s="436" t="s">
        <v>31</v>
      </c>
      <c r="J12" s="489" t="s">
        <v>30</v>
      </c>
      <c r="K12" s="436" t="s">
        <v>31</v>
      </c>
      <c r="L12" s="489" t="s">
        <v>30</v>
      </c>
      <c r="M12" s="436" t="s">
        <v>31</v>
      </c>
      <c r="N12" s="489" t="s">
        <v>30</v>
      </c>
      <c r="O12" s="436" t="s">
        <v>31</v>
      </c>
      <c r="P12" s="489" t="s">
        <v>30</v>
      </c>
      <c r="Q12" s="436" t="s">
        <v>31</v>
      </c>
      <c r="R12" s="489" t="s">
        <v>30</v>
      </c>
      <c r="S12" s="436" t="s">
        <v>31</v>
      </c>
      <c r="T12" s="489" t="s">
        <v>30</v>
      </c>
      <c r="U12" s="436" t="s">
        <v>31</v>
      </c>
      <c r="V12" s="489" t="s">
        <v>30</v>
      </c>
      <c r="W12" s="436" t="s">
        <v>31</v>
      </c>
      <c r="X12" s="489" t="s">
        <v>30</v>
      </c>
      <c r="Y12" s="436" t="s">
        <v>31</v>
      </c>
      <c r="Z12" s="489" t="s">
        <v>30</v>
      </c>
      <c r="AA12" s="436" t="s">
        <v>31</v>
      </c>
      <c r="AB12" s="489" t="s">
        <v>30</v>
      </c>
      <c r="AC12" s="436" t="s">
        <v>31</v>
      </c>
      <c r="AD12" s="489" t="s">
        <v>30</v>
      </c>
      <c r="AE12" s="436" t="s">
        <v>31</v>
      </c>
      <c r="AF12" s="489" t="s">
        <v>30</v>
      </c>
      <c r="AG12" s="436" t="s">
        <v>31</v>
      </c>
      <c r="AH12" s="489" t="s">
        <v>30</v>
      </c>
      <c r="AI12" s="436" t="s">
        <v>31</v>
      </c>
      <c r="AJ12" s="489" t="s">
        <v>30</v>
      </c>
      <c r="AK12" s="436" t="s">
        <v>31</v>
      </c>
      <c r="AL12" s="489" t="s">
        <v>30</v>
      </c>
      <c r="AM12" s="22" t="s">
        <v>31</v>
      </c>
      <c r="AN12" s="2600"/>
      <c r="AO12" s="2600"/>
      <c r="AP12" s="2600"/>
      <c r="AQ12" s="2600"/>
      <c r="AR12" s="2600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CG12" s="12"/>
      <c r="CH12" s="12"/>
      <c r="CI12" s="12"/>
      <c r="CJ12" s="12"/>
      <c r="CK12" s="12"/>
      <c r="CL12" s="12"/>
    </row>
    <row r="13" spans="1:90" ht="16.350000000000001" customHeight="1" x14ac:dyDescent="0.2">
      <c r="A13" s="2693" t="s">
        <v>32</v>
      </c>
      <c r="B13" s="511" t="s">
        <v>33</v>
      </c>
      <c r="C13" s="469">
        <f t="shared" ref="C13:C27" si="0">SUM(D13+E13)</f>
        <v>0</v>
      </c>
      <c r="D13" s="512">
        <f t="shared" ref="D13:D27" si="1">SUM(F13+H13+J13+L13+N13+P13+R13+T13+V13+X13+Z13+AB13+AD13+AF13+AH13+AJ13+AL13)</f>
        <v>0</v>
      </c>
      <c r="E13" s="470">
        <f t="shared" ref="E13:E27" si="2">SUM(G13+I13+K13+M13+O13+Q13+S13+U13+W13+Y13+AA13+AC13+AE13+AG13+AI13+AK13+AM13)</f>
        <v>0</v>
      </c>
      <c r="F13" s="472"/>
      <c r="G13" s="473"/>
      <c r="H13" s="472"/>
      <c r="I13" s="473"/>
      <c r="J13" s="472"/>
      <c r="K13" s="513"/>
      <c r="L13" s="472"/>
      <c r="M13" s="513"/>
      <c r="N13" s="472"/>
      <c r="O13" s="513"/>
      <c r="P13" s="472"/>
      <c r="Q13" s="513"/>
      <c r="R13" s="472"/>
      <c r="S13" s="513"/>
      <c r="T13" s="472"/>
      <c r="U13" s="513"/>
      <c r="V13" s="472"/>
      <c r="W13" s="513"/>
      <c r="X13" s="472"/>
      <c r="Y13" s="513"/>
      <c r="Z13" s="472"/>
      <c r="AA13" s="513"/>
      <c r="AB13" s="472"/>
      <c r="AC13" s="513"/>
      <c r="AD13" s="472"/>
      <c r="AE13" s="513"/>
      <c r="AF13" s="472"/>
      <c r="AG13" s="513"/>
      <c r="AH13" s="472"/>
      <c r="AI13" s="513"/>
      <c r="AJ13" s="472"/>
      <c r="AK13" s="513"/>
      <c r="AL13" s="474"/>
      <c r="AM13" s="514"/>
      <c r="AN13" s="473"/>
      <c r="AO13" s="473"/>
      <c r="AP13" s="473"/>
      <c r="AQ13" s="473"/>
      <c r="AR13" s="473"/>
      <c r="AS13" s="182" t="str">
        <f t="shared" ref="AS13:AS22" si="3">CONCATENATE(CA13,CB13,CC13,CD13,CE13,CF13)</f>
        <v/>
      </c>
      <c r="AT13" s="29"/>
      <c r="AU13" s="29"/>
      <c r="AV13" s="29"/>
      <c r="AW13" s="29"/>
      <c r="AX13" s="29"/>
      <c r="AY13" s="29"/>
      <c r="AZ13" s="29"/>
      <c r="BA13" s="29"/>
      <c r="BB13" s="17"/>
      <c r="BC13" s="17"/>
      <c r="BD13" s="17"/>
      <c r="CA13" s="30" t="str">
        <f t="shared" ref="CA13:CA22" si="4">IF(CG13=1,"* El número de Beneficiarios NO DEBE ser mayor que el Total. ","")</f>
        <v/>
      </c>
      <c r="CB13" s="31" t="str">
        <f t="shared" ref="CB13:CB22" si="5">IF(CH13=1,"* Los Niños, Niñas, Adolescentes y Jóvenes de Programa SENAME NO DEBE ser mayor que el Total. ","")</f>
        <v/>
      </c>
      <c r="CC13" s="31" t="str">
        <f>IF(CI13=1,"* El número de personas pertenecientes a Pueblos Originarios NO DEBE ser mayor que el Total. ","")</f>
        <v/>
      </c>
      <c r="CD13" s="31" t="str">
        <f t="shared" ref="CD13:CD27" si="6">IF(CJ13=1,"* El número de personas Migrantes NO DEBE ser mayor que el Total. ","")</f>
        <v/>
      </c>
      <c r="CE13" s="31" t="str">
        <f t="shared" ref="CE13:CE27" si="7">IF(CK13=1,"* El número de personas con Demencia NO DEBE ser mayor que el Total. ","")</f>
        <v/>
      </c>
      <c r="CF13" s="30" t="str">
        <f t="shared" ref="CF13:CF27" si="8">IF(CL13=1,"* No olvide digitar la columna Beneficiarios y/o Niños, Niñas, Adolescentes y Jóvenes de Programa SENAME y/o Pueblos Originarios y/o Migrantes y/o Demencia (Digite CEROS si no tiene). ","")</f>
        <v/>
      </c>
      <c r="CG13" s="32">
        <f t="shared" ref="CG13:CK27" si="9">IF($C13&lt;AN13,1,0)</f>
        <v>0</v>
      </c>
      <c r="CH13" s="32">
        <f t="shared" si="9"/>
        <v>0</v>
      </c>
      <c r="CI13" s="32">
        <f t="shared" si="9"/>
        <v>0</v>
      </c>
      <c r="CJ13" s="32">
        <f t="shared" si="9"/>
        <v>0</v>
      </c>
      <c r="CK13" s="32">
        <f t="shared" si="9"/>
        <v>0</v>
      </c>
      <c r="CL13" s="32">
        <f t="shared" ref="CL13:CL27" si="10">IF(AND(C13&lt;&gt;0,OR(AN13="",AO13="",AP13="",AQ13="",AR13="")),1,0)</f>
        <v>0</v>
      </c>
    </row>
    <row r="14" spans="1:90" ht="16.350000000000001" customHeight="1" x14ac:dyDescent="0.2">
      <c r="A14" s="2610"/>
      <c r="B14" s="33" t="s">
        <v>34</v>
      </c>
      <c r="C14" s="34">
        <f t="shared" si="0"/>
        <v>37</v>
      </c>
      <c r="D14" s="35">
        <f t="shared" si="1"/>
        <v>19</v>
      </c>
      <c r="E14" s="36">
        <f t="shared" si="2"/>
        <v>18</v>
      </c>
      <c r="F14" s="37">
        <v>0</v>
      </c>
      <c r="G14" s="38">
        <v>0</v>
      </c>
      <c r="H14" s="37">
        <v>4</v>
      </c>
      <c r="I14" s="38">
        <v>1</v>
      </c>
      <c r="J14" s="37">
        <v>3</v>
      </c>
      <c r="K14" s="39">
        <v>5</v>
      </c>
      <c r="L14" s="37">
        <v>11</v>
      </c>
      <c r="M14" s="39">
        <v>10</v>
      </c>
      <c r="N14" s="37">
        <v>0</v>
      </c>
      <c r="O14" s="39">
        <v>0</v>
      </c>
      <c r="P14" s="37">
        <v>1</v>
      </c>
      <c r="Q14" s="39">
        <v>1</v>
      </c>
      <c r="R14" s="37">
        <v>0</v>
      </c>
      <c r="S14" s="39">
        <v>0</v>
      </c>
      <c r="T14" s="37">
        <v>0</v>
      </c>
      <c r="U14" s="39">
        <v>0</v>
      </c>
      <c r="V14" s="37">
        <v>0</v>
      </c>
      <c r="W14" s="39">
        <v>0</v>
      </c>
      <c r="X14" s="37">
        <v>0</v>
      </c>
      <c r="Y14" s="39">
        <v>1</v>
      </c>
      <c r="Z14" s="37">
        <v>0</v>
      </c>
      <c r="AA14" s="39">
        <v>0</v>
      </c>
      <c r="AB14" s="37">
        <v>0</v>
      </c>
      <c r="AC14" s="39">
        <v>0</v>
      </c>
      <c r="AD14" s="37">
        <v>0</v>
      </c>
      <c r="AE14" s="39">
        <v>0</v>
      </c>
      <c r="AF14" s="37">
        <v>0</v>
      </c>
      <c r="AG14" s="39">
        <v>0</v>
      </c>
      <c r="AH14" s="37">
        <v>0</v>
      </c>
      <c r="AI14" s="39">
        <v>0</v>
      </c>
      <c r="AJ14" s="37">
        <v>0</v>
      </c>
      <c r="AK14" s="39">
        <v>0</v>
      </c>
      <c r="AL14" s="40">
        <v>0</v>
      </c>
      <c r="AM14" s="41">
        <v>0</v>
      </c>
      <c r="AN14" s="38">
        <v>37</v>
      </c>
      <c r="AO14" s="38">
        <v>0</v>
      </c>
      <c r="AP14" s="38">
        <v>0</v>
      </c>
      <c r="AQ14" s="38">
        <v>0</v>
      </c>
      <c r="AR14" s="38">
        <v>0</v>
      </c>
      <c r="AS14" s="182" t="str">
        <f t="shared" si="3"/>
        <v/>
      </c>
      <c r="AT14" s="29"/>
      <c r="AU14" s="29"/>
      <c r="AV14" s="29"/>
      <c r="AW14" s="29"/>
      <c r="AX14" s="29"/>
      <c r="AY14" s="29"/>
      <c r="AZ14" s="29"/>
      <c r="BA14" s="29"/>
      <c r="BB14" s="17"/>
      <c r="BC14" s="17"/>
      <c r="BD14" s="17"/>
      <c r="CA14" s="30" t="str">
        <f t="shared" si="4"/>
        <v/>
      </c>
      <c r="CB14" s="31" t="str">
        <f t="shared" si="5"/>
        <v/>
      </c>
      <c r="CC14" s="31" t="str">
        <f t="shared" ref="CC14:CC27" si="11">IF(CI14=1,"* El total de personas pertenecientes a Pueblos Originarios NO DEBE ser mayor que el Total. ","")</f>
        <v/>
      </c>
      <c r="CD14" s="31" t="str">
        <f t="shared" si="6"/>
        <v/>
      </c>
      <c r="CE14" s="31" t="str">
        <f t="shared" si="7"/>
        <v/>
      </c>
      <c r="CF14" s="30" t="str">
        <f t="shared" si="8"/>
        <v/>
      </c>
      <c r="CG14" s="32">
        <f t="shared" si="9"/>
        <v>0</v>
      </c>
      <c r="CH14" s="32">
        <f t="shared" si="9"/>
        <v>0</v>
      </c>
      <c r="CI14" s="32">
        <f t="shared" si="9"/>
        <v>0</v>
      </c>
      <c r="CJ14" s="32">
        <f t="shared" si="9"/>
        <v>0</v>
      </c>
      <c r="CK14" s="32">
        <f t="shared" si="9"/>
        <v>0</v>
      </c>
      <c r="CL14" s="32">
        <f t="shared" si="10"/>
        <v>0</v>
      </c>
    </row>
    <row r="15" spans="1:90" ht="16.350000000000001" customHeight="1" x14ac:dyDescent="0.2">
      <c r="A15" s="2610"/>
      <c r="B15" s="33" t="s">
        <v>35</v>
      </c>
      <c r="C15" s="34">
        <f t="shared" si="0"/>
        <v>109</v>
      </c>
      <c r="D15" s="35">
        <f t="shared" si="1"/>
        <v>51</v>
      </c>
      <c r="E15" s="36">
        <f t="shared" si="2"/>
        <v>58</v>
      </c>
      <c r="F15" s="37">
        <v>0</v>
      </c>
      <c r="G15" s="38">
        <v>0</v>
      </c>
      <c r="H15" s="37">
        <v>0</v>
      </c>
      <c r="I15" s="38">
        <v>0</v>
      </c>
      <c r="J15" s="37">
        <v>0</v>
      </c>
      <c r="K15" s="39">
        <v>0</v>
      </c>
      <c r="L15" s="37">
        <v>0</v>
      </c>
      <c r="M15" s="39">
        <v>0</v>
      </c>
      <c r="N15" s="37">
        <v>1</v>
      </c>
      <c r="O15" s="39">
        <v>0</v>
      </c>
      <c r="P15" s="37">
        <v>6</v>
      </c>
      <c r="Q15" s="39">
        <v>0</v>
      </c>
      <c r="R15" s="37">
        <v>6</v>
      </c>
      <c r="S15" s="39">
        <v>2</v>
      </c>
      <c r="T15" s="37">
        <v>5</v>
      </c>
      <c r="U15" s="39">
        <v>4</v>
      </c>
      <c r="V15" s="37">
        <v>5</v>
      </c>
      <c r="W15" s="39">
        <v>3</v>
      </c>
      <c r="X15" s="37">
        <v>5</v>
      </c>
      <c r="Y15" s="39">
        <v>6</v>
      </c>
      <c r="Z15" s="37">
        <v>4</v>
      </c>
      <c r="AA15" s="39">
        <v>9</v>
      </c>
      <c r="AB15" s="37">
        <v>9</v>
      </c>
      <c r="AC15" s="39">
        <v>20</v>
      </c>
      <c r="AD15" s="37">
        <v>5</v>
      </c>
      <c r="AE15" s="39">
        <v>5</v>
      </c>
      <c r="AF15" s="37">
        <v>3</v>
      </c>
      <c r="AG15" s="39">
        <v>9</v>
      </c>
      <c r="AH15" s="37">
        <v>1</v>
      </c>
      <c r="AI15" s="39">
        <v>0</v>
      </c>
      <c r="AJ15" s="37">
        <v>1</v>
      </c>
      <c r="AK15" s="39">
        <v>0</v>
      </c>
      <c r="AL15" s="40">
        <v>0</v>
      </c>
      <c r="AM15" s="41">
        <v>0</v>
      </c>
      <c r="AN15" s="38">
        <v>109</v>
      </c>
      <c r="AO15" s="38">
        <v>0</v>
      </c>
      <c r="AP15" s="38">
        <v>0</v>
      </c>
      <c r="AQ15" s="38">
        <v>0</v>
      </c>
      <c r="AR15" s="38">
        <v>0</v>
      </c>
      <c r="AS15" s="182" t="str">
        <f t="shared" si="3"/>
        <v/>
      </c>
      <c r="AT15" s="29"/>
      <c r="AU15" s="29"/>
      <c r="AV15" s="29"/>
      <c r="AW15" s="29"/>
      <c r="AX15" s="29"/>
      <c r="AY15" s="29"/>
      <c r="AZ15" s="29"/>
      <c r="BA15" s="29"/>
      <c r="BB15" s="17"/>
      <c r="BC15" s="17"/>
      <c r="BD15" s="17"/>
      <c r="CA15" s="30" t="str">
        <f t="shared" si="4"/>
        <v/>
      </c>
      <c r="CB15" s="31" t="str">
        <f t="shared" si="5"/>
        <v/>
      </c>
      <c r="CC15" s="31" t="str">
        <f t="shared" si="11"/>
        <v/>
      </c>
      <c r="CD15" s="31" t="str">
        <f t="shared" si="6"/>
        <v/>
      </c>
      <c r="CE15" s="31" t="str">
        <f t="shared" si="7"/>
        <v/>
      </c>
      <c r="CF15" s="30" t="str">
        <f t="shared" si="8"/>
        <v/>
      </c>
      <c r="CG15" s="32">
        <f t="shared" si="9"/>
        <v>0</v>
      </c>
      <c r="CH15" s="32">
        <f t="shared" si="9"/>
        <v>0</v>
      </c>
      <c r="CI15" s="32">
        <f t="shared" si="9"/>
        <v>0</v>
      </c>
      <c r="CJ15" s="32">
        <f t="shared" si="9"/>
        <v>0</v>
      </c>
      <c r="CK15" s="32">
        <f t="shared" si="9"/>
        <v>0</v>
      </c>
      <c r="CL15" s="32">
        <f t="shared" si="10"/>
        <v>0</v>
      </c>
    </row>
    <row r="16" spans="1:90" ht="16.350000000000001" customHeight="1" x14ac:dyDescent="0.2">
      <c r="A16" s="2610"/>
      <c r="B16" s="33" t="s">
        <v>36</v>
      </c>
      <c r="C16" s="34">
        <f t="shared" si="0"/>
        <v>0</v>
      </c>
      <c r="D16" s="35">
        <f t="shared" si="1"/>
        <v>0</v>
      </c>
      <c r="E16" s="36">
        <f t="shared" si="2"/>
        <v>0</v>
      </c>
      <c r="F16" s="37"/>
      <c r="G16" s="38"/>
      <c r="H16" s="37"/>
      <c r="I16" s="38"/>
      <c r="J16" s="37"/>
      <c r="K16" s="39"/>
      <c r="L16" s="37"/>
      <c r="M16" s="39"/>
      <c r="N16" s="37"/>
      <c r="O16" s="39"/>
      <c r="P16" s="37"/>
      <c r="Q16" s="39"/>
      <c r="R16" s="37"/>
      <c r="S16" s="39"/>
      <c r="T16" s="37"/>
      <c r="U16" s="39"/>
      <c r="V16" s="37"/>
      <c r="W16" s="39"/>
      <c r="X16" s="37"/>
      <c r="Y16" s="39"/>
      <c r="Z16" s="37"/>
      <c r="AA16" s="39"/>
      <c r="AB16" s="37"/>
      <c r="AC16" s="39"/>
      <c r="AD16" s="37"/>
      <c r="AE16" s="39"/>
      <c r="AF16" s="37"/>
      <c r="AG16" s="39"/>
      <c r="AH16" s="37"/>
      <c r="AI16" s="39"/>
      <c r="AJ16" s="37"/>
      <c r="AK16" s="39"/>
      <c r="AL16" s="40"/>
      <c r="AM16" s="41"/>
      <c r="AN16" s="38"/>
      <c r="AO16" s="38">
        <v>0</v>
      </c>
      <c r="AP16" s="38">
        <v>0</v>
      </c>
      <c r="AQ16" s="38">
        <v>0</v>
      </c>
      <c r="AR16" s="38">
        <v>0</v>
      </c>
      <c r="AS16" s="182" t="str">
        <f t="shared" si="3"/>
        <v/>
      </c>
      <c r="AT16" s="29"/>
      <c r="AU16" s="29"/>
      <c r="AV16" s="29"/>
      <c r="AW16" s="29"/>
      <c r="AX16" s="29"/>
      <c r="AY16" s="29"/>
      <c r="AZ16" s="29"/>
      <c r="BA16" s="29"/>
      <c r="BB16" s="17"/>
      <c r="BC16" s="17"/>
      <c r="BD16" s="17"/>
      <c r="CA16" s="30" t="str">
        <f t="shared" si="4"/>
        <v/>
      </c>
      <c r="CB16" s="31" t="str">
        <f t="shared" si="5"/>
        <v/>
      </c>
      <c r="CC16" s="31" t="str">
        <f t="shared" si="11"/>
        <v/>
      </c>
      <c r="CD16" s="31" t="str">
        <f t="shared" si="6"/>
        <v/>
      </c>
      <c r="CE16" s="31" t="str">
        <f t="shared" si="7"/>
        <v/>
      </c>
      <c r="CF16" s="30" t="str">
        <f t="shared" si="8"/>
        <v/>
      </c>
      <c r="CG16" s="32">
        <f t="shared" si="9"/>
        <v>0</v>
      </c>
      <c r="CH16" s="32">
        <f t="shared" si="9"/>
        <v>0</v>
      </c>
      <c r="CI16" s="32">
        <f t="shared" si="9"/>
        <v>0</v>
      </c>
      <c r="CJ16" s="32">
        <f t="shared" si="9"/>
        <v>0</v>
      </c>
      <c r="CK16" s="32">
        <f t="shared" si="9"/>
        <v>0</v>
      </c>
      <c r="CL16" s="32">
        <f t="shared" si="10"/>
        <v>0</v>
      </c>
    </row>
    <row r="17" spans="1:90" ht="16.350000000000001" customHeight="1" x14ac:dyDescent="0.2">
      <c r="A17" s="2610"/>
      <c r="B17" s="33" t="s">
        <v>37</v>
      </c>
      <c r="C17" s="34">
        <f t="shared" si="0"/>
        <v>132</v>
      </c>
      <c r="D17" s="35">
        <f t="shared" si="1"/>
        <v>75</v>
      </c>
      <c r="E17" s="36">
        <f t="shared" si="2"/>
        <v>57</v>
      </c>
      <c r="F17" s="37">
        <v>0</v>
      </c>
      <c r="G17" s="38">
        <v>0</v>
      </c>
      <c r="H17" s="37">
        <v>6</v>
      </c>
      <c r="I17" s="38">
        <v>1</v>
      </c>
      <c r="J17" s="37">
        <v>9</v>
      </c>
      <c r="K17" s="39">
        <v>1</v>
      </c>
      <c r="L17" s="37">
        <v>15</v>
      </c>
      <c r="M17" s="39">
        <v>8</v>
      </c>
      <c r="N17" s="37">
        <v>7</v>
      </c>
      <c r="O17" s="39">
        <v>4</v>
      </c>
      <c r="P17" s="37">
        <v>6</v>
      </c>
      <c r="Q17" s="39">
        <v>3</v>
      </c>
      <c r="R17" s="37">
        <v>4</v>
      </c>
      <c r="S17" s="39">
        <v>8</v>
      </c>
      <c r="T17" s="37">
        <v>4</v>
      </c>
      <c r="U17" s="39">
        <v>3</v>
      </c>
      <c r="V17" s="37">
        <v>5</v>
      </c>
      <c r="W17" s="39">
        <v>4</v>
      </c>
      <c r="X17" s="37">
        <v>3</v>
      </c>
      <c r="Y17" s="39">
        <v>5</v>
      </c>
      <c r="Z17" s="37">
        <v>5</v>
      </c>
      <c r="AA17" s="39">
        <v>3</v>
      </c>
      <c r="AB17" s="37">
        <v>1</v>
      </c>
      <c r="AC17" s="39">
        <v>8</v>
      </c>
      <c r="AD17" s="37">
        <v>1</v>
      </c>
      <c r="AE17" s="39">
        <v>4</v>
      </c>
      <c r="AF17" s="37">
        <v>0</v>
      </c>
      <c r="AG17" s="39">
        <v>5</v>
      </c>
      <c r="AH17" s="37">
        <v>8</v>
      </c>
      <c r="AI17" s="39">
        <v>0</v>
      </c>
      <c r="AJ17" s="37">
        <v>0</v>
      </c>
      <c r="AK17" s="39">
        <v>0</v>
      </c>
      <c r="AL17" s="40">
        <v>1</v>
      </c>
      <c r="AM17" s="41">
        <v>0</v>
      </c>
      <c r="AN17" s="38">
        <v>132</v>
      </c>
      <c r="AO17" s="38">
        <v>0</v>
      </c>
      <c r="AP17" s="38">
        <v>0</v>
      </c>
      <c r="AQ17" s="38">
        <v>0</v>
      </c>
      <c r="AR17" s="38">
        <v>0</v>
      </c>
      <c r="AS17" s="182" t="str">
        <f t="shared" si="3"/>
        <v/>
      </c>
      <c r="AT17" s="29"/>
      <c r="AU17" s="29"/>
      <c r="AV17" s="29"/>
      <c r="AW17" s="29"/>
      <c r="AX17" s="29"/>
      <c r="AY17" s="29"/>
      <c r="AZ17" s="29"/>
      <c r="BA17" s="29"/>
      <c r="BB17" s="17"/>
      <c r="BC17" s="17"/>
      <c r="BD17" s="17"/>
      <c r="CA17" s="30" t="str">
        <f t="shared" si="4"/>
        <v/>
      </c>
      <c r="CB17" s="31" t="str">
        <f t="shared" si="5"/>
        <v/>
      </c>
      <c r="CC17" s="31" t="str">
        <f t="shared" si="11"/>
        <v/>
      </c>
      <c r="CD17" s="31" t="str">
        <f t="shared" si="6"/>
        <v/>
      </c>
      <c r="CE17" s="31" t="str">
        <f t="shared" si="7"/>
        <v/>
      </c>
      <c r="CF17" s="30" t="str">
        <f t="shared" si="8"/>
        <v/>
      </c>
      <c r="CG17" s="32">
        <f t="shared" si="9"/>
        <v>0</v>
      </c>
      <c r="CH17" s="32">
        <f t="shared" si="9"/>
        <v>0</v>
      </c>
      <c r="CI17" s="32">
        <f t="shared" si="9"/>
        <v>0</v>
      </c>
      <c r="CJ17" s="32">
        <f t="shared" si="9"/>
        <v>0</v>
      </c>
      <c r="CK17" s="32">
        <f t="shared" si="9"/>
        <v>0</v>
      </c>
      <c r="CL17" s="32">
        <f t="shared" si="10"/>
        <v>0</v>
      </c>
    </row>
    <row r="18" spans="1:90" ht="16.350000000000001" customHeight="1" x14ac:dyDescent="0.2">
      <c r="A18" s="2610"/>
      <c r="B18" s="33" t="s">
        <v>38</v>
      </c>
      <c r="C18" s="34">
        <f t="shared" si="0"/>
        <v>0</v>
      </c>
      <c r="D18" s="35">
        <f t="shared" si="1"/>
        <v>0</v>
      </c>
      <c r="E18" s="36">
        <f t="shared" si="2"/>
        <v>0</v>
      </c>
      <c r="F18" s="37"/>
      <c r="G18" s="38"/>
      <c r="H18" s="37"/>
      <c r="I18" s="38"/>
      <c r="J18" s="37"/>
      <c r="K18" s="39"/>
      <c r="L18" s="37"/>
      <c r="M18" s="39"/>
      <c r="N18" s="37"/>
      <c r="O18" s="39"/>
      <c r="P18" s="37"/>
      <c r="Q18" s="39"/>
      <c r="R18" s="37"/>
      <c r="S18" s="39"/>
      <c r="T18" s="37"/>
      <c r="U18" s="39"/>
      <c r="V18" s="37"/>
      <c r="W18" s="39"/>
      <c r="X18" s="37"/>
      <c r="Y18" s="39"/>
      <c r="Z18" s="37"/>
      <c r="AA18" s="39"/>
      <c r="AB18" s="37"/>
      <c r="AC18" s="39"/>
      <c r="AD18" s="37"/>
      <c r="AE18" s="39"/>
      <c r="AF18" s="37"/>
      <c r="AG18" s="39"/>
      <c r="AH18" s="37"/>
      <c r="AI18" s="39"/>
      <c r="AJ18" s="37"/>
      <c r="AK18" s="39"/>
      <c r="AL18" s="40"/>
      <c r="AM18" s="41"/>
      <c r="AN18" s="38"/>
      <c r="AO18" s="38">
        <v>0</v>
      </c>
      <c r="AP18" s="38">
        <v>0</v>
      </c>
      <c r="AQ18" s="38">
        <v>0</v>
      </c>
      <c r="AR18" s="38">
        <v>0</v>
      </c>
      <c r="AS18" s="182" t="str">
        <f t="shared" si="3"/>
        <v/>
      </c>
      <c r="AT18" s="29"/>
      <c r="AU18" s="29"/>
      <c r="AV18" s="29"/>
      <c r="AW18" s="29"/>
      <c r="AX18" s="29"/>
      <c r="AY18" s="29"/>
      <c r="AZ18" s="29"/>
      <c r="BA18" s="29"/>
      <c r="BB18" s="17"/>
      <c r="BC18" s="17"/>
      <c r="BD18" s="17"/>
      <c r="CA18" s="30" t="str">
        <f t="shared" si="4"/>
        <v/>
      </c>
      <c r="CB18" s="31" t="str">
        <f t="shared" si="5"/>
        <v/>
      </c>
      <c r="CC18" s="31" t="str">
        <f t="shared" si="11"/>
        <v/>
      </c>
      <c r="CD18" s="31" t="str">
        <f t="shared" si="6"/>
        <v/>
      </c>
      <c r="CE18" s="31" t="str">
        <f t="shared" si="7"/>
        <v/>
      </c>
      <c r="CF18" s="30" t="str">
        <f t="shared" si="8"/>
        <v/>
      </c>
      <c r="CG18" s="32">
        <f t="shared" si="9"/>
        <v>0</v>
      </c>
      <c r="CH18" s="32">
        <f t="shared" si="9"/>
        <v>0</v>
      </c>
      <c r="CI18" s="32">
        <f t="shared" si="9"/>
        <v>0</v>
      </c>
      <c r="CJ18" s="32">
        <f t="shared" si="9"/>
        <v>0</v>
      </c>
      <c r="CK18" s="32">
        <f t="shared" si="9"/>
        <v>0</v>
      </c>
      <c r="CL18" s="32">
        <f t="shared" si="10"/>
        <v>0</v>
      </c>
    </row>
    <row r="19" spans="1:90" ht="16.350000000000001" customHeight="1" x14ac:dyDescent="0.2">
      <c r="A19" s="2610"/>
      <c r="B19" s="33" t="s">
        <v>39</v>
      </c>
      <c r="C19" s="42">
        <f t="shared" si="0"/>
        <v>83</v>
      </c>
      <c r="D19" s="43">
        <f t="shared" si="1"/>
        <v>52</v>
      </c>
      <c r="E19" s="44">
        <f t="shared" si="2"/>
        <v>31</v>
      </c>
      <c r="F19" s="45">
        <v>14</v>
      </c>
      <c r="G19" s="46">
        <v>6</v>
      </c>
      <c r="H19" s="45">
        <v>17</v>
      </c>
      <c r="I19" s="46">
        <v>13</v>
      </c>
      <c r="J19" s="45">
        <v>8</v>
      </c>
      <c r="K19" s="47">
        <v>2</v>
      </c>
      <c r="L19" s="45">
        <v>3</v>
      </c>
      <c r="M19" s="47">
        <v>4</v>
      </c>
      <c r="N19" s="45">
        <v>1</v>
      </c>
      <c r="O19" s="47">
        <v>1</v>
      </c>
      <c r="P19" s="45">
        <v>4</v>
      </c>
      <c r="Q19" s="47">
        <v>0</v>
      </c>
      <c r="R19" s="45">
        <v>2</v>
      </c>
      <c r="S19" s="47">
        <v>1</v>
      </c>
      <c r="T19" s="45">
        <v>0</v>
      </c>
      <c r="U19" s="47">
        <v>0</v>
      </c>
      <c r="V19" s="45">
        <v>0</v>
      </c>
      <c r="W19" s="47">
        <v>0</v>
      </c>
      <c r="X19" s="45">
        <v>0</v>
      </c>
      <c r="Y19" s="47">
        <v>3</v>
      </c>
      <c r="Z19" s="45">
        <v>2</v>
      </c>
      <c r="AA19" s="47">
        <v>0</v>
      </c>
      <c r="AB19" s="45">
        <v>1</v>
      </c>
      <c r="AC19" s="47">
        <v>1</v>
      </c>
      <c r="AD19" s="45">
        <v>0</v>
      </c>
      <c r="AE19" s="47">
        <v>0</v>
      </c>
      <c r="AF19" s="45">
        <v>0</v>
      </c>
      <c r="AG19" s="47">
        <v>0</v>
      </c>
      <c r="AH19" s="45">
        <v>0</v>
      </c>
      <c r="AI19" s="47">
        <v>0</v>
      </c>
      <c r="AJ19" s="45">
        <v>0</v>
      </c>
      <c r="AK19" s="47">
        <v>0</v>
      </c>
      <c r="AL19" s="48">
        <v>0</v>
      </c>
      <c r="AM19" s="49">
        <v>0</v>
      </c>
      <c r="AN19" s="46">
        <v>83</v>
      </c>
      <c r="AO19" s="46">
        <v>0</v>
      </c>
      <c r="AP19" s="46">
        <v>0</v>
      </c>
      <c r="AQ19" s="46">
        <v>0</v>
      </c>
      <c r="AR19" s="46">
        <v>0</v>
      </c>
      <c r="AS19" s="182" t="str">
        <f t="shared" si="3"/>
        <v/>
      </c>
      <c r="AT19" s="29"/>
      <c r="AU19" s="29"/>
      <c r="AV19" s="29"/>
      <c r="AW19" s="29"/>
      <c r="AX19" s="29"/>
      <c r="AY19" s="29"/>
      <c r="AZ19" s="29"/>
      <c r="BA19" s="29"/>
      <c r="BB19" s="17"/>
      <c r="BC19" s="17"/>
      <c r="BD19" s="17"/>
      <c r="CA19" s="30" t="str">
        <f t="shared" si="4"/>
        <v/>
      </c>
      <c r="CB19" s="31" t="str">
        <f t="shared" si="5"/>
        <v/>
      </c>
      <c r="CC19" s="31" t="str">
        <f t="shared" si="11"/>
        <v/>
      </c>
      <c r="CD19" s="31" t="str">
        <f t="shared" si="6"/>
        <v/>
      </c>
      <c r="CE19" s="31" t="str">
        <f t="shared" si="7"/>
        <v/>
      </c>
      <c r="CF19" s="30" t="str">
        <f t="shared" si="8"/>
        <v/>
      </c>
      <c r="CG19" s="32">
        <f t="shared" si="9"/>
        <v>0</v>
      </c>
      <c r="CH19" s="32">
        <f t="shared" si="9"/>
        <v>0</v>
      </c>
      <c r="CI19" s="32">
        <f t="shared" si="9"/>
        <v>0</v>
      </c>
      <c r="CJ19" s="32">
        <f t="shared" si="9"/>
        <v>0</v>
      </c>
      <c r="CK19" s="32">
        <f t="shared" si="9"/>
        <v>0</v>
      </c>
      <c r="CL19" s="32">
        <f t="shared" si="10"/>
        <v>0</v>
      </c>
    </row>
    <row r="20" spans="1:90" ht="25.35" customHeight="1" x14ac:dyDescent="0.2">
      <c r="A20" s="2610"/>
      <c r="B20" s="33" t="s">
        <v>40</v>
      </c>
      <c r="C20" s="42">
        <f t="shared" si="0"/>
        <v>0</v>
      </c>
      <c r="D20" s="43">
        <f t="shared" si="1"/>
        <v>0</v>
      </c>
      <c r="E20" s="44">
        <f t="shared" si="2"/>
        <v>0</v>
      </c>
      <c r="F20" s="45"/>
      <c r="G20" s="46"/>
      <c r="H20" s="45"/>
      <c r="I20" s="46"/>
      <c r="J20" s="45"/>
      <c r="K20" s="47"/>
      <c r="L20" s="45"/>
      <c r="M20" s="47"/>
      <c r="N20" s="45"/>
      <c r="O20" s="47"/>
      <c r="P20" s="45"/>
      <c r="Q20" s="47"/>
      <c r="R20" s="45"/>
      <c r="S20" s="47"/>
      <c r="T20" s="45"/>
      <c r="U20" s="47"/>
      <c r="V20" s="45"/>
      <c r="W20" s="47"/>
      <c r="X20" s="45"/>
      <c r="Y20" s="47"/>
      <c r="Z20" s="45"/>
      <c r="AA20" s="47"/>
      <c r="AB20" s="45"/>
      <c r="AC20" s="47"/>
      <c r="AD20" s="45"/>
      <c r="AE20" s="47"/>
      <c r="AF20" s="45"/>
      <c r="AG20" s="47"/>
      <c r="AH20" s="45"/>
      <c r="AI20" s="47"/>
      <c r="AJ20" s="45"/>
      <c r="AK20" s="47"/>
      <c r="AL20" s="48"/>
      <c r="AM20" s="49"/>
      <c r="AN20" s="46"/>
      <c r="AO20" s="46"/>
      <c r="AP20" s="46"/>
      <c r="AQ20" s="46"/>
      <c r="AR20" s="46"/>
      <c r="AS20" s="182" t="str">
        <f t="shared" si="3"/>
        <v/>
      </c>
      <c r="AT20" s="29"/>
      <c r="AU20" s="29"/>
      <c r="AV20" s="29"/>
      <c r="AW20" s="29"/>
      <c r="AX20" s="29"/>
      <c r="AY20" s="29"/>
      <c r="AZ20" s="29"/>
      <c r="BA20" s="29"/>
      <c r="BB20" s="17"/>
      <c r="BC20" s="17"/>
      <c r="BD20" s="17"/>
      <c r="CA20" s="30" t="str">
        <f t="shared" si="4"/>
        <v/>
      </c>
      <c r="CB20" s="31" t="str">
        <f t="shared" si="5"/>
        <v/>
      </c>
      <c r="CC20" s="31" t="str">
        <f t="shared" si="11"/>
        <v/>
      </c>
      <c r="CD20" s="31" t="str">
        <f t="shared" si="6"/>
        <v/>
      </c>
      <c r="CE20" s="31" t="str">
        <f t="shared" si="7"/>
        <v/>
      </c>
      <c r="CF20" s="30" t="str">
        <f t="shared" si="8"/>
        <v/>
      </c>
      <c r="CG20" s="32">
        <f t="shared" si="9"/>
        <v>0</v>
      </c>
      <c r="CH20" s="32">
        <f t="shared" si="9"/>
        <v>0</v>
      </c>
      <c r="CI20" s="32">
        <f t="shared" si="9"/>
        <v>0</v>
      </c>
      <c r="CJ20" s="32">
        <f t="shared" si="9"/>
        <v>0</v>
      </c>
      <c r="CK20" s="32">
        <f t="shared" si="9"/>
        <v>0</v>
      </c>
      <c r="CL20" s="32">
        <f t="shared" si="10"/>
        <v>0</v>
      </c>
    </row>
    <row r="21" spans="1:90" ht="16.350000000000001" customHeight="1" x14ac:dyDescent="0.2">
      <c r="A21" s="2610"/>
      <c r="B21" s="33" t="s">
        <v>41</v>
      </c>
      <c r="C21" s="42">
        <f t="shared" si="0"/>
        <v>0</v>
      </c>
      <c r="D21" s="43">
        <f t="shared" si="1"/>
        <v>0</v>
      </c>
      <c r="E21" s="44">
        <f t="shared" si="2"/>
        <v>0</v>
      </c>
      <c r="F21" s="45"/>
      <c r="G21" s="46"/>
      <c r="H21" s="45"/>
      <c r="I21" s="46"/>
      <c r="J21" s="45"/>
      <c r="K21" s="47"/>
      <c r="L21" s="45"/>
      <c r="M21" s="47"/>
      <c r="N21" s="45"/>
      <c r="O21" s="47"/>
      <c r="P21" s="45"/>
      <c r="Q21" s="47"/>
      <c r="R21" s="45"/>
      <c r="S21" s="47"/>
      <c r="T21" s="45"/>
      <c r="U21" s="47"/>
      <c r="V21" s="45"/>
      <c r="W21" s="47"/>
      <c r="X21" s="45"/>
      <c r="Y21" s="47"/>
      <c r="Z21" s="45"/>
      <c r="AA21" s="47"/>
      <c r="AB21" s="45"/>
      <c r="AC21" s="47"/>
      <c r="AD21" s="45"/>
      <c r="AE21" s="47"/>
      <c r="AF21" s="45"/>
      <c r="AG21" s="47"/>
      <c r="AH21" s="45"/>
      <c r="AI21" s="47"/>
      <c r="AJ21" s="45"/>
      <c r="AK21" s="47"/>
      <c r="AL21" s="48"/>
      <c r="AM21" s="49"/>
      <c r="AN21" s="46"/>
      <c r="AO21" s="46"/>
      <c r="AP21" s="46"/>
      <c r="AQ21" s="46"/>
      <c r="AR21" s="46"/>
      <c r="AS21" s="182" t="str">
        <f t="shared" si="3"/>
        <v/>
      </c>
      <c r="AT21" s="29"/>
      <c r="AU21" s="29"/>
      <c r="AV21" s="29"/>
      <c r="AW21" s="29"/>
      <c r="AX21" s="29"/>
      <c r="AY21" s="29"/>
      <c r="AZ21" s="29"/>
      <c r="BA21" s="29"/>
      <c r="BB21" s="17"/>
      <c r="BC21" s="17"/>
      <c r="BD21" s="17"/>
      <c r="CA21" s="30" t="str">
        <f t="shared" si="4"/>
        <v/>
      </c>
      <c r="CB21" s="31" t="str">
        <f t="shared" si="5"/>
        <v/>
      </c>
      <c r="CC21" s="31" t="str">
        <f t="shared" si="11"/>
        <v/>
      </c>
      <c r="CD21" s="31" t="str">
        <f t="shared" si="6"/>
        <v/>
      </c>
      <c r="CE21" s="31" t="str">
        <f t="shared" si="7"/>
        <v/>
      </c>
      <c r="CF21" s="30" t="str">
        <f t="shared" si="8"/>
        <v/>
      </c>
      <c r="CG21" s="32">
        <f t="shared" si="9"/>
        <v>0</v>
      </c>
      <c r="CH21" s="32">
        <f t="shared" si="9"/>
        <v>0</v>
      </c>
      <c r="CI21" s="32">
        <f t="shared" si="9"/>
        <v>0</v>
      </c>
      <c r="CJ21" s="32">
        <f t="shared" si="9"/>
        <v>0</v>
      </c>
      <c r="CK21" s="32">
        <f t="shared" si="9"/>
        <v>0</v>
      </c>
      <c r="CL21" s="32">
        <f t="shared" si="10"/>
        <v>0</v>
      </c>
    </row>
    <row r="22" spans="1:90" ht="36" customHeight="1" x14ac:dyDescent="0.2">
      <c r="A22" s="2610"/>
      <c r="B22" s="33" t="s">
        <v>42</v>
      </c>
      <c r="C22" s="42">
        <f t="shared" si="0"/>
        <v>0</v>
      </c>
      <c r="D22" s="50">
        <f t="shared" si="1"/>
        <v>0</v>
      </c>
      <c r="E22" s="44">
        <f t="shared" si="2"/>
        <v>0</v>
      </c>
      <c r="F22" s="45"/>
      <c r="G22" s="46"/>
      <c r="H22" s="45"/>
      <c r="I22" s="46"/>
      <c r="J22" s="45"/>
      <c r="K22" s="47"/>
      <c r="L22" s="45"/>
      <c r="M22" s="47"/>
      <c r="N22" s="45"/>
      <c r="O22" s="47"/>
      <c r="P22" s="45"/>
      <c r="Q22" s="47"/>
      <c r="R22" s="45"/>
      <c r="S22" s="47"/>
      <c r="T22" s="45"/>
      <c r="U22" s="47"/>
      <c r="V22" s="45"/>
      <c r="W22" s="47"/>
      <c r="X22" s="45"/>
      <c r="Y22" s="47"/>
      <c r="Z22" s="45"/>
      <c r="AA22" s="47"/>
      <c r="AB22" s="45"/>
      <c r="AC22" s="47"/>
      <c r="AD22" s="45"/>
      <c r="AE22" s="47"/>
      <c r="AF22" s="45"/>
      <c r="AG22" s="47"/>
      <c r="AH22" s="45"/>
      <c r="AI22" s="47"/>
      <c r="AJ22" s="45"/>
      <c r="AK22" s="47"/>
      <c r="AL22" s="48"/>
      <c r="AM22" s="49"/>
      <c r="AN22" s="46"/>
      <c r="AO22" s="46"/>
      <c r="AP22" s="46"/>
      <c r="AQ22" s="46"/>
      <c r="AR22" s="46"/>
      <c r="AS22" s="182" t="str">
        <f t="shared" si="3"/>
        <v/>
      </c>
      <c r="AT22" s="29"/>
      <c r="AU22" s="29"/>
      <c r="AV22" s="29"/>
      <c r="AW22" s="29"/>
      <c r="AX22" s="29"/>
      <c r="AY22" s="29"/>
      <c r="AZ22" s="29"/>
      <c r="BA22" s="29"/>
      <c r="BB22" s="17"/>
      <c r="BC22" s="17"/>
      <c r="BD22" s="17"/>
      <c r="CA22" s="30" t="str">
        <f t="shared" si="4"/>
        <v/>
      </c>
      <c r="CB22" s="31" t="str">
        <f t="shared" si="5"/>
        <v/>
      </c>
      <c r="CC22" s="31" t="str">
        <f t="shared" si="11"/>
        <v/>
      </c>
      <c r="CD22" s="31" t="str">
        <f t="shared" si="6"/>
        <v/>
      </c>
      <c r="CE22" s="31" t="str">
        <f t="shared" si="7"/>
        <v/>
      </c>
      <c r="CF22" s="30" t="str">
        <f t="shared" si="8"/>
        <v/>
      </c>
      <c r="CG22" s="32">
        <f t="shared" si="9"/>
        <v>0</v>
      </c>
      <c r="CH22" s="32">
        <f t="shared" si="9"/>
        <v>0</v>
      </c>
      <c r="CI22" s="32">
        <f t="shared" si="9"/>
        <v>0</v>
      </c>
      <c r="CJ22" s="32">
        <f t="shared" si="9"/>
        <v>0</v>
      </c>
      <c r="CK22" s="32">
        <f t="shared" si="9"/>
        <v>0</v>
      </c>
      <c r="CL22" s="32">
        <f t="shared" si="10"/>
        <v>0</v>
      </c>
    </row>
    <row r="23" spans="1:90" ht="16.350000000000001" customHeight="1" x14ac:dyDescent="0.2">
      <c r="A23" s="2611"/>
      <c r="B23" s="515" t="s">
        <v>43</v>
      </c>
      <c r="C23" s="516">
        <f t="shared" si="0"/>
        <v>361</v>
      </c>
      <c r="D23" s="517">
        <f t="shared" si="1"/>
        <v>197</v>
      </c>
      <c r="E23" s="462">
        <f t="shared" si="2"/>
        <v>164</v>
      </c>
      <c r="F23" s="518">
        <f>SUM(F13:F22)</f>
        <v>14</v>
      </c>
      <c r="G23" s="519">
        <f t="shared" ref="G23:AR23" si="12">SUM(G13:G22)</f>
        <v>6</v>
      </c>
      <c r="H23" s="518">
        <f t="shared" si="12"/>
        <v>27</v>
      </c>
      <c r="I23" s="519">
        <f t="shared" si="12"/>
        <v>15</v>
      </c>
      <c r="J23" s="518">
        <f t="shared" si="12"/>
        <v>20</v>
      </c>
      <c r="K23" s="520">
        <f t="shared" si="12"/>
        <v>8</v>
      </c>
      <c r="L23" s="518">
        <f t="shared" si="12"/>
        <v>29</v>
      </c>
      <c r="M23" s="520">
        <f t="shared" si="12"/>
        <v>22</v>
      </c>
      <c r="N23" s="518">
        <f t="shared" si="12"/>
        <v>9</v>
      </c>
      <c r="O23" s="520">
        <f t="shared" si="12"/>
        <v>5</v>
      </c>
      <c r="P23" s="518">
        <f t="shared" si="12"/>
        <v>17</v>
      </c>
      <c r="Q23" s="520">
        <f t="shared" si="12"/>
        <v>4</v>
      </c>
      <c r="R23" s="518">
        <f t="shared" si="12"/>
        <v>12</v>
      </c>
      <c r="S23" s="520">
        <f t="shared" si="12"/>
        <v>11</v>
      </c>
      <c r="T23" s="518">
        <f t="shared" si="12"/>
        <v>9</v>
      </c>
      <c r="U23" s="520">
        <f t="shared" si="12"/>
        <v>7</v>
      </c>
      <c r="V23" s="518">
        <f t="shared" si="12"/>
        <v>10</v>
      </c>
      <c r="W23" s="520">
        <f t="shared" si="12"/>
        <v>7</v>
      </c>
      <c r="X23" s="518">
        <f t="shared" si="12"/>
        <v>8</v>
      </c>
      <c r="Y23" s="520">
        <f t="shared" si="12"/>
        <v>15</v>
      </c>
      <c r="Z23" s="518">
        <f t="shared" si="12"/>
        <v>11</v>
      </c>
      <c r="AA23" s="520">
        <f t="shared" si="12"/>
        <v>12</v>
      </c>
      <c r="AB23" s="518">
        <f t="shared" si="12"/>
        <v>11</v>
      </c>
      <c r="AC23" s="520">
        <f t="shared" si="12"/>
        <v>29</v>
      </c>
      <c r="AD23" s="518">
        <f t="shared" si="12"/>
        <v>6</v>
      </c>
      <c r="AE23" s="520">
        <f t="shared" si="12"/>
        <v>9</v>
      </c>
      <c r="AF23" s="518">
        <f t="shared" si="12"/>
        <v>3</v>
      </c>
      <c r="AG23" s="520">
        <f t="shared" si="12"/>
        <v>14</v>
      </c>
      <c r="AH23" s="518">
        <f t="shared" si="12"/>
        <v>9</v>
      </c>
      <c r="AI23" s="520">
        <f t="shared" si="12"/>
        <v>0</v>
      </c>
      <c r="AJ23" s="518">
        <f t="shared" si="12"/>
        <v>1</v>
      </c>
      <c r="AK23" s="520">
        <f t="shared" si="12"/>
        <v>0</v>
      </c>
      <c r="AL23" s="521">
        <f t="shared" si="12"/>
        <v>1</v>
      </c>
      <c r="AM23" s="522">
        <f t="shared" si="12"/>
        <v>0</v>
      </c>
      <c r="AN23" s="519">
        <f t="shared" si="12"/>
        <v>361</v>
      </c>
      <c r="AO23" s="519">
        <f t="shared" si="12"/>
        <v>0</v>
      </c>
      <c r="AP23" s="519">
        <f t="shared" si="12"/>
        <v>0</v>
      </c>
      <c r="AQ23" s="519">
        <f t="shared" si="12"/>
        <v>0</v>
      </c>
      <c r="AR23" s="519">
        <f t="shared" si="12"/>
        <v>0</v>
      </c>
      <c r="AS23" s="182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CA23" s="30"/>
      <c r="CB23" s="31"/>
      <c r="CC23" s="31" t="str">
        <f t="shared" si="11"/>
        <v/>
      </c>
      <c r="CD23" s="31" t="str">
        <f t="shared" si="6"/>
        <v/>
      </c>
      <c r="CE23" s="31" t="str">
        <f t="shared" si="7"/>
        <v/>
      </c>
      <c r="CF23" s="30" t="str">
        <f t="shared" si="8"/>
        <v/>
      </c>
      <c r="CG23" s="32">
        <f t="shared" si="9"/>
        <v>0</v>
      </c>
      <c r="CH23" s="32">
        <f t="shared" si="9"/>
        <v>0</v>
      </c>
      <c r="CI23" s="32">
        <f t="shared" si="9"/>
        <v>0</v>
      </c>
      <c r="CJ23" s="32">
        <f t="shared" si="9"/>
        <v>0</v>
      </c>
      <c r="CK23" s="32">
        <f t="shared" si="9"/>
        <v>0</v>
      </c>
      <c r="CL23" s="32">
        <f t="shared" si="10"/>
        <v>0</v>
      </c>
    </row>
    <row r="24" spans="1:90" ht="19.5" customHeight="1" x14ac:dyDescent="0.2">
      <c r="A24" s="2694" t="s">
        <v>44</v>
      </c>
      <c r="B24" s="2695"/>
      <c r="C24" s="532">
        <f t="shared" si="0"/>
        <v>0</v>
      </c>
      <c r="D24" s="533">
        <f t="shared" si="1"/>
        <v>0</v>
      </c>
      <c r="E24" s="462">
        <f t="shared" si="2"/>
        <v>0</v>
      </c>
      <c r="F24" s="534"/>
      <c r="G24" s="535"/>
      <c r="H24" s="534"/>
      <c r="I24" s="535"/>
      <c r="J24" s="534"/>
      <c r="K24" s="536"/>
      <c r="L24" s="534"/>
      <c r="M24" s="536"/>
      <c r="N24" s="534"/>
      <c r="O24" s="536"/>
      <c r="P24" s="534"/>
      <c r="Q24" s="536"/>
      <c r="R24" s="534"/>
      <c r="S24" s="536"/>
      <c r="T24" s="534"/>
      <c r="U24" s="536"/>
      <c r="V24" s="534"/>
      <c r="W24" s="536"/>
      <c r="X24" s="534"/>
      <c r="Y24" s="536"/>
      <c r="Z24" s="534"/>
      <c r="AA24" s="536"/>
      <c r="AB24" s="534"/>
      <c r="AC24" s="536"/>
      <c r="AD24" s="534"/>
      <c r="AE24" s="536"/>
      <c r="AF24" s="534"/>
      <c r="AG24" s="536"/>
      <c r="AH24" s="534"/>
      <c r="AI24" s="536"/>
      <c r="AJ24" s="534"/>
      <c r="AK24" s="536"/>
      <c r="AL24" s="537"/>
      <c r="AM24" s="538"/>
      <c r="AN24" s="535"/>
      <c r="AO24" s="535"/>
      <c r="AP24" s="535"/>
      <c r="AQ24" s="535"/>
      <c r="AR24" s="535"/>
      <c r="AS24" s="182" t="str">
        <f>CONCATENATE(CA24,CB24,CC24,CD24,CE24,CF24)</f>
        <v/>
      </c>
      <c r="AT24" s="29"/>
      <c r="AU24" s="29"/>
      <c r="AV24" s="29"/>
      <c r="AW24" s="29"/>
      <c r="AX24" s="29"/>
      <c r="AY24" s="29"/>
      <c r="AZ24" s="29"/>
      <c r="BA24" s="29"/>
      <c r="BB24" s="17"/>
      <c r="BC24" s="17"/>
      <c r="BD24" s="17"/>
      <c r="CA24" s="30" t="str">
        <f>IF(CG24=1,"* El número de Beneficiarios NO DEBE ser mayor que el Total. ","")</f>
        <v/>
      </c>
      <c r="CB24" s="31" t="str">
        <f>IF(CH24=1,"* Los Niños, Niñas, Adolescentes y Jóvenes de Programa SENAME NO DEBE ser mayor que el Total. ","")</f>
        <v/>
      </c>
      <c r="CC24" s="31" t="str">
        <f t="shared" si="11"/>
        <v/>
      </c>
      <c r="CD24" s="31" t="str">
        <f t="shared" si="6"/>
        <v/>
      </c>
      <c r="CE24" s="31" t="str">
        <f t="shared" si="7"/>
        <v/>
      </c>
      <c r="CF24" s="30" t="str">
        <f t="shared" si="8"/>
        <v/>
      </c>
      <c r="CG24" s="32">
        <f t="shared" si="9"/>
        <v>0</v>
      </c>
      <c r="CH24" s="32">
        <f t="shared" si="9"/>
        <v>0</v>
      </c>
      <c r="CI24" s="32">
        <f t="shared" si="9"/>
        <v>0</v>
      </c>
      <c r="CJ24" s="32">
        <f t="shared" si="9"/>
        <v>0</v>
      </c>
      <c r="CK24" s="32">
        <f t="shared" si="9"/>
        <v>0</v>
      </c>
      <c r="CL24" s="32">
        <f t="shared" si="10"/>
        <v>0</v>
      </c>
    </row>
    <row r="25" spans="1:90" ht="19.5" customHeight="1" x14ac:dyDescent="0.2">
      <c r="A25" s="593" t="s">
        <v>45</v>
      </c>
      <c r="B25" s="63" t="s">
        <v>34</v>
      </c>
      <c r="C25" s="671">
        <f t="shared" si="0"/>
        <v>1</v>
      </c>
      <c r="D25" s="672">
        <f t="shared" si="1"/>
        <v>1</v>
      </c>
      <c r="E25" s="66">
        <f t="shared" si="2"/>
        <v>0</v>
      </c>
      <c r="F25" s="673">
        <v>0</v>
      </c>
      <c r="G25" s="68">
        <v>0</v>
      </c>
      <c r="H25" s="673">
        <v>0</v>
      </c>
      <c r="I25" s="68">
        <v>0</v>
      </c>
      <c r="J25" s="673">
        <v>0</v>
      </c>
      <c r="K25" s="674">
        <v>0</v>
      </c>
      <c r="L25" s="673">
        <v>0</v>
      </c>
      <c r="M25" s="674">
        <v>0</v>
      </c>
      <c r="N25" s="673">
        <v>0</v>
      </c>
      <c r="O25" s="674">
        <v>0</v>
      </c>
      <c r="P25" s="673">
        <v>0</v>
      </c>
      <c r="Q25" s="674">
        <v>0</v>
      </c>
      <c r="R25" s="673">
        <v>1</v>
      </c>
      <c r="S25" s="674">
        <v>0</v>
      </c>
      <c r="T25" s="673">
        <v>0</v>
      </c>
      <c r="U25" s="674">
        <v>0</v>
      </c>
      <c r="V25" s="673">
        <v>0</v>
      </c>
      <c r="W25" s="674">
        <v>0</v>
      </c>
      <c r="X25" s="673">
        <v>0</v>
      </c>
      <c r="Y25" s="674">
        <v>0</v>
      </c>
      <c r="Z25" s="673">
        <v>0</v>
      </c>
      <c r="AA25" s="674">
        <v>0</v>
      </c>
      <c r="AB25" s="673">
        <v>0</v>
      </c>
      <c r="AC25" s="674">
        <v>0</v>
      </c>
      <c r="AD25" s="673">
        <v>0</v>
      </c>
      <c r="AE25" s="674">
        <v>0</v>
      </c>
      <c r="AF25" s="673">
        <v>0</v>
      </c>
      <c r="AG25" s="674">
        <v>0</v>
      </c>
      <c r="AH25" s="673">
        <v>0</v>
      </c>
      <c r="AI25" s="674">
        <v>0</v>
      </c>
      <c r="AJ25" s="673">
        <v>0</v>
      </c>
      <c r="AK25" s="674">
        <v>0</v>
      </c>
      <c r="AL25" s="70">
        <v>0</v>
      </c>
      <c r="AM25" s="675">
        <v>0</v>
      </c>
      <c r="AN25" s="68">
        <v>1</v>
      </c>
      <c r="AO25" s="68">
        <v>0</v>
      </c>
      <c r="AP25" s="68">
        <v>0</v>
      </c>
      <c r="AQ25" s="68">
        <v>0</v>
      </c>
      <c r="AR25" s="68">
        <v>0</v>
      </c>
      <c r="AS25" s="182" t="str">
        <f>CONCATENATE(CA25,CB25,CC25,CD25,CE25,CF25)</f>
        <v/>
      </c>
      <c r="AT25" s="29"/>
      <c r="AU25" s="29"/>
      <c r="AV25" s="29"/>
      <c r="AW25" s="29"/>
      <c r="AX25" s="29"/>
      <c r="AY25" s="29"/>
      <c r="AZ25" s="29"/>
      <c r="BA25" s="29"/>
      <c r="BB25" s="17"/>
      <c r="BC25" s="17"/>
      <c r="BD25" s="17"/>
      <c r="CA25" s="30" t="str">
        <f>IF(CG25=1,"* El número de Beneficiarios NO DEBE ser mayor que el Total. ","")</f>
        <v/>
      </c>
      <c r="CB25" s="31" t="str">
        <f>IF(CH25=1,"* Los Niños, Niñas, Adolescentes y Jóvenes de Programa SENAME NO DEBE ser mayor que el Total. ","")</f>
        <v/>
      </c>
      <c r="CC25" s="31" t="str">
        <f t="shared" si="11"/>
        <v/>
      </c>
      <c r="CD25" s="31" t="str">
        <f t="shared" si="6"/>
        <v/>
      </c>
      <c r="CE25" s="31" t="str">
        <f t="shared" si="7"/>
        <v/>
      </c>
      <c r="CF25" s="30" t="str">
        <f t="shared" si="8"/>
        <v/>
      </c>
      <c r="CG25" s="32">
        <f t="shared" si="9"/>
        <v>0</v>
      </c>
      <c r="CH25" s="32">
        <f t="shared" si="9"/>
        <v>0</v>
      </c>
      <c r="CI25" s="32">
        <f t="shared" si="9"/>
        <v>0</v>
      </c>
      <c r="CJ25" s="32">
        <f t="shared" si="9"/>
        <v>0</v>
      </c>
      <c r="CK25" s="32">
        <f t="shared" si="9"/>
        <v>0</v>
      </c>
      <c r="CL25" s="32">
        <f t="shared" si="10"/>
        <v>0</v>
      </c>
    </row>
    <row r="26" spans="1:90" ht="19.5" customHeight="1" x14ac:dyDescent="0.2">
      <c r="A26" s="2693" t="s">
        <v>46</v>
      </c>
      <c r="B26" s="625" t="s">
        <v>34</v>
      </c>
      <c r="C26" s="645">
        <f t="shared" si="0"/>
        <v>167</v>
      </c>
      <c r="D26" s="646">
        <f t="shared" si="1"/>
        <v>86</v>
      </c>
      <c r="E26" s="470">
        <f t="shared" si="2"/>
        <v>81</v>
      </c>
      <c r="F26" s="648">
        <v>0</v>
      </c>
      <c r="G26" s="473">
        <v>0</v>
      </c>
      <c r="H26" s="648">
        <v>0</v>
      </c>
      <c r="I26" s="473">
        <v>0</v>
      </c>
      <c r="J26" s="648">
        <v>0</v>
      </c>
      <c r="K26" s="650">
        <v>0</v>
      </c>
      <c r="L26" s="648">
        <v>2</v>
      </c>
      <c r="M26" s="650">
        <v>1</v>
      </c>
      <c r="N26" s="648">
        <v>19</v>
      </c>
      <c r="O26" s="650">
        <v>7</v>
      </c>
      <c r="P26" s="648">
        <v>24</v>
      </c>
      <c r="Q26" s="650">
        <v>8</v>
      </c>
      <c r="R26" s="648">
        <v>3</v>
      </c>
      <c r="S26" s="650">
        <v>10</v>
      </c>
      <c r="T26" s="648">
        <v>5</v>
      </c>
      <c r="U26" s="650">
        <v>4</v>
      </c>
      <c r="V26" s="648">
        <v>4</v>
      </c>
      <c r="W26" s="650">
        <v>7</v>
      </c>
      <c r="X26" s="648">
        <v>6</v>
      </c>
      <c r="Y26" s="650">
        <v>14</v>
      </c>
      <c r="Z26" s="648">
        <v>6</v>
      </c>
      <c r="AA26" s="650">
        <v>7</v>
      </c>
      <c r="AB26" s="648">
        <v>9</v>
      </c>
      <c r="AC26" s="650">
        <v>6</v>
      </c>
      <c r="AD26" s="648">
        <v>4</v>
      </c>
      <c r="AE26" s="650">
        <v>8</v>
      </c>
      <c r="AF26" s="648">
        <v>2</v>
      </c>
      <c r="AG26" s="650">
        <v>8</v>
      </c>
      <c r="AH26" s="648">
        <v>1</v>
      </c>
      <c r="AI26" s="650">
        <v>0</v>
      </c>
      <c r="AJ26" s="648">
        <v>0</v>
      </c>
      <c r="AK26" s="650">
        <v>1</v>
      </c>
      <c r="AL26" s="474">
        <v>1</v>
      </c>
      <c r="AM26" s="652">
        <v>0</v>
      </c>
      <c r="AN26" s="473">
        <v>167</v>
      </c>
      <c r="AO26" s="473">
        <v>0</v>
      </c>
      <c r="AP26" s="473">
        <v>0</v>
      </c>
      <c r="AQ26" s="473">
        <v>0</v>
      </c>
      <c r="AR26" s="473">
        <v>0</v>
      </c>
      <c r="AS26" s="182" t="str">
        <f>CONCATENATE(CA26,CB26,CC26,CD26,CE26,CF26)</f>
        <v/>
      </c>
      <c r="AT26" s="29"/>
      <c r="AU26" s="29"/>
      <c r="AV26" s="29"/>
      <c r="AW26" s="29"/>
      <c r="AX26" s="29"/>
      <c r="AY26" s="29"/>
      <c r="AZ26" s="29"/>
      <c r="BA26" s="29"/>
      <c r="BB26" s="17"/>
      <c r="BC26" s="17"/>
      <c r="BD26" s="17"/>
      <c r="CA26" s="30" t="str">
        <f>IF(CG26=1,"* El número de Beneficiarios NO DEBE ser mayor que el Total. ","")</f>
        <v/>
      </c>
      <c r="CB26" s="31" t="str">
        <f>IF(CH26=1,"* Los Niños, Niñas, Adolescentes y Jóvenes de Programa SENAME NO DEBE ser mayor que el Total. ","")</f>
        <v/>
      </c>
      <c r="CC26" s="31" t="str">
        <f t="shared" si="11"/>
        <v/>
      </c>
      <c r="CD26" s="31" t="str">
        <f t="shared" si="6"/>
        <v/>
      </c>
      <c r="CE26" s="31" t="str">
        <f t="shared" si="7"/>
        <v/>
      </c>
      <c r="CF26" s="30" t="str">
        <f t="shared" si="8"/>
        <v/>
      </c>
      <c r="CG26" s="32">
        <f t="shared" si="9"/>
        <v>0</v>
      </c>
      <c r="CH26" s="32">
        <f t="shared" si="9"/>
        <v>0</v>
      </c>
      <c r="CI26" s="32">
        <f t="shared" si="9"/>
        <v>0</v>
      </c>
      <c r="CJ26" s="32">
        <f t="shared" si="9"/>
        <v>0</v>
      </c>
      <c r="CK26" s="32">
        <f t="shared" si="9"/>
        <v>0</v>
      </c>
      <c r="CL26" s="32">
        <f t="shared" si="10"/>
        <v>0</v>
      </c>
    </row>
    <row r="27" spans="1:90" ht="19.5" customHeight="1" x14ac:dyDescent="0.2">
      <c r="A27" s="2611"/>
      <c r="B27" s="444" t="s">
        <v>47</v>
      </c>
      <c r="C27" s="74">
        <f t="shared" si="0"/>
        <v>0</v>
      </c>
      <c r="D27" s="75">
        <f t="shared" si="1"/>
        <v>0</v>
      </c>
      <c r="E27" s="76">
        <f t="shared" si="2"/>
        <v>0</v>
      </c>
      <c r="F27" s="77"/>
      <c r="G27" s="78"/>
      <c r="H27" s="77"/>
      <c r="I27" s="79"/>
      <c r="J27" s="77"/>
      <c r="K27" s="79"/>
      <c r="L27" s="77"/>
      <c r="M27" s="79"/>
      <c r="N27" s="77"/>
      <c r="O27" s="80"/>
      <c r="P27" s="77"/>
      <c r="Q27" s="78"/>
      <c r="R27" s="81"/>
      <c r="S27" s="79"/>
      <c r="T27" s="77"/>
      <c r="U27" s="79"/>
      <c r="V27" s="77"/>
      <c r="W27" s="79"/>
      <c r="X27" s="77"/>
      <c r="Y27" s="78"/>
      <c r="Z27" s="77"/>
      <c r="AA27" s="78"/>
      <c r="AB27" s="77"/>
      <c r="AC27" s="79"/>
      <c r="AD27" s="77"/>
      <c r="AE27" s="78"/>
      <c r="AF27" s="77"/>
      <c r="AG27" s="78"/>
      <c r="AH27" s="77"/>
      <c r="AI27" s="79"/>
      <c r="AJ27" s="77"/>
      <c r="AK27" s="79"/>
      <c r="AL27" s="82"/>
      <c r="AM27" s="83"/>
      <c r="AN27" s="80"/>
      <c r="AO27" s="80"/>
      <c r="AP27" s="80"/>
      <c r="AQ27" s="80"/>
      <c r="AR27" s="80"/>
      <c r="AS27" s="182" t="str">
        <f>CONCATENATE(CA27,CB27,CC27,CD27,CE27,CF27)</f>
        <v/>
      </c>
      <c r="AT27" s="29"/>
      <c r="AU27" s="29"/>
      <c r="AV27" s="29"/>
      <c r="AW27" s="29"/>
      <c r="AX27" s="29"/>
      <c r="AY27" s="29"/>
      <c r="AZ27" s="29"/>
      <c r="BA27" s="29"/>
      <c r="BB27" s="17"/>
      <c r="BC27" s="17"/>
      <c r="BD27" s="17"/>
      <c r="CA27" s="30" t="str">
        <f>IF(CG27=1,"* El número de Beneficiarios NO DEBE ser mayor que el Total. ","")</f>
        <v/>
      </c>
      <c r="CB27" s="31" t="str">
        <f>IF(CH27=1,"* Los Niños, Niñas, Adolescentes y Jóvenes de Programa SENAME NO DEBE ser mayor que el Total. ","")</f>
        <v/>
      </c>
      <c r="CC27" s="31" t="str">
        <f t="shared" si="11"/>
        <v/>
      </c>
      <c r="CD27" s="31" t="str">
        <f t="shared" si="6"/>
        <v/>
      </c>
      <c r="CE27" s="31" t="str">
        <f t="shared" si="7"/>
        <v/>
      </c>
      <c r="CF27" s="30" t="str">
        <f t="shared" si="8"/>
        <v/>
      </c>
      <c r="CG27" s="32">
        <f t="shared" si="9"/>
        <v>0</v>
      </c>
      <c r="CH27" s="32">
        <f t="shared" si="9"/>
        <v>0</v>
      </c>
      <c r="CI27" s="32">
        <f t="shared" si="9"/>
        <v>0</v>
      </c>
      <c r="CJ27" s="32">
        <f t="shared" si="9"/>
        <v>0</v>
      </c>
      <c r="CK27" s="32">
        <f t="shared" si="9"/>
        <v>0</v>
      </c>
      <c r="CL27" s="32">
        <f t="shared" si="10"/>
        <v>0</v>
      </c>
    </row>
    <row r="28" spans="1:90" ht="31.35" customHeight="1" x14ac:dyDescent="0.2">
      <c r="A28" s="84" t="s">
        <v>48</v>
      </c>
      <c r="B28" s="14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"/>
      <c r="N28" s="1"/>
      <c r="O28" s="5"/>
      <c r="P28" s="5"/>
      <c r="Q28" s="5"/>
      <c r="R28" s="5"/>
      <c r="S28" s="5"/>
      <c r="T28" s="5"/>
      <c r="U28" s="5"/>
      <c r="V28" s="1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6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CG28" s="12"/>
      <c r="CH28" s="12"/>
      <c r="CI28" s="12"/>
      <c r="CJ28" s="12"/>
      <c r="CK28" s="12"/>
      <c r="CL28" s="12"/>
    </row>
    <row r="29" spans="1:90" ht="31.5" customHeight="1" x14ac:dyDescent="0.2">
      <c r="A29" s="2693" t="s">
        <v>3</v>
      </c>
      <c r="B29" s="2693" t="s">
        <v>49</v>
      </c>
      <c r="C29" s="2690" t="s">
        <v>50</v>
      </c>
      <c r="D29" s="2691"/>
      <c r="E29" s="2690" t="s">
        <v>51</v>
      </c>
      <c r="F29" s="2686"/>
      <c r="G29" s="2691"/>
      <c r="H29" s="2690" t="s">
        <v>12</v>
      </c>
      <c r="I29" s="2691"/>
      <c r="J29" s="2690" t="s">
        <v>13</v>
      </c>
      <c r="K29" s="2691"/>
      <c r="L29" s="2690" t="s">
        <v>14</v>
      </c>
      <c r="M29" s="2691"/>
      <c r="N29" s="2690" t="s">
        <v>15</v>
      </c>
      <c r="O29" s="2691"/>
      <c r="P29" s="2690" t="s">
        <v>16</v>
      </c>
      <c r="Q29" s="2691"/>
      <c r="R29" s="2688" t="s">
        <v>17</v>
      </c>
      <c r="S29" s="2689"/>
      <c r="T29" s="2704" t="s">
        <v>18</v>
      </c>
      <c r="U29" s="2704"/>
      <c r="V29" s="2688" t="s">
        <v>19</v>
      </c>
      <c r="W29" s="2689"/>
      <c r="X29" s="2688" t="s">
        <v>20</v>
      </c>
      <c r="Y29" s="2689"/>
      <c r="Z29" s="2688" t="s">
        <v>21</v>
      </c>
      <c r="AA29" s="2689"/>
      <c r="AB29" s="2688" t="s">
        <v>22</v>
      </c>
      <c r="AC29" s="2689"/>
      <c r="AD29" s="2688" t="s">
        <v>23</v>
      </c>
      <c r="AE29" s="2689"/>
      <c r="AF29" s="2688" t="s">
        <v>24</v>
      </c>
      <c r="AG29" s="2689"/>
      <c r="AH29" s="2688" t="s">
        <v>25</v>
      </c>
      <c r="AI29" s="2689"/>
      <c r="AJ29" s="2688" t="s">
        <v>26</v>
      </c>
      <c r="AK29" s="2689"/>
      <c r="AL29" s="2688" t="s">
        <v>27</v>
      </c>
      <c r="AM29" s="2689"/>
      <c r="AN29" s="2688" t="s">
        <v>28</v>
      </c>
      <c r="AO29" s="2689"/>
      <c r="AP29" s="397"/>
      <c r="AQ29" s="398"/>
      <c r="AR29" s="39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X29" s="2"/>
      <c r="BY29" s="2"/>
      <c r="CG29" s="12"/>
      <c r="CH29" s="12"/>
      <c r="CI29" s="12"/>
      <c r="CJ29" s="12"/>
      <c r="CK29" s="12"/>
      <c r="CL29" s="12"/>
    </row>
    <row r="30" spans="1:90" ht="65.25" customHeight="1" x14ac:dyDescent="0.2">
      <c r="A30" s="2611"/>
      <c r="B30" s="2611"/>
      <c r="C30" s="437" t="s">
        <v>52</v>
      </c>
      <c r="D30" s="437" t="s">
        <v>53</v>
      </c>
      <c r="E30" s="489" t="s">
        <v>29</v>
      </c>
      <c r="F30" s="507" t="s">
        <v>30</v>
      </c>
      <c r="G30" s="461" t="s">
        <v>31</v>
      </c>
      <c r="H30" s="489" t="s">
        <v>30</v>
      </c>
      <c r="I30" s="461" t="s">
        <v>31</v>
      </c>
      <c r="J30" s="489" t="s">
        <v>30</v>
      </c>
      <c r="K30" s="461" t="s">
        <v>31</v>
      </c>
      <c r="L30" s="489" t="s">
        <v>30</v>
      </c>
      <c r="M30" s="461" t="s">
        <v>31</v>
      </c>
      <c r="N30" s="489" t="s">
        <v>30</v>
      </c>
      <c r="O30" s="461" t="s">
        <v>31</v>
      </c>
      <c r="P30" s="489" t="s">
        <v>30</v>
      </c>
      <c r="Q30" s="461" t="s">
        <v>31</v>
      </c>
      <c r="R30" s="489" t="s">
        <v>30</v>
      </c>
      <c r="S30" s="461" t="s">
        <v>31</v>
      </c>
      <c r="T30" s="489" t="s">
        <v>30</v>
      </c>
      <c r="U30" s="448" t="s">
        <v>31</v>
      </c>
      <c r="V30" s="489" t="s">
        <v>30</v>
      </c>
      <c r="W30" s="461" t="s">
        <v>31</v>
      </c>
      <c r="X30" s="489" t="s">
        <v>30</v>
      </c>
      <c r="Y30" s="461" t="s">
        <v>31</v>
      </c>
      <c r="Z30" s="489" t="s">
        <v>30</v>
      </c>
      <c r="AA30" s="461" t="s">
        <v>31</v>
      </c>
      <c r="AB30" s="489" t="s">
        <v>30</v>
      </c>
      <c r="AC30" s="461" t="s">
        <v>31</v>
      </c>
      <c r="AD30" s="489" t="s">
        <v>30</v>
      </c>
      <c r="AE30" s="461" t="s">
        <v>31</v>
      </c>
      <c r="AF30" s="489" t="s">
        <v>30</v>
      </c>
      <c r="AG30" s="461" t="s">
        <v>31</v>
      </c>
      <c r="AH30" s="489" t="s">
        <v>30</v>
      </c>
      <c r="AI30" s="461" t="s">
        <v>31</v>
      </c>
      <c r="AJ30" s="489" t="s">
        <v>30</v>
      </c>
      <c r="AK30" s="461" t="s">
        <v>31</v>
      </c>
      <c r="AL30" s="489" t="s">
        <v>30</v>
      </c>
      <c r="AM30" s="461" t="s">
        <v>31</v>
      </c>
      <c r="AN30" s="489" t="s">
        <v>30</v>
      </c>
      <c r="AO30" s="461" t="s">
        <v>31</v>
      </c>
      <c r="AP30" s="676"/>
      <c r="AQ30" s="677"/>
      <c r="AR30" s="676"/>
      <c r="AS30" s="678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X30" s="2"/>
      <c r="BY30" s="2"/>
      <c r="CG30" s="12"/>
      <c r="CH30" s="12"/>
      <c r="CI30" s="12"/>
      <c r="CJ30" s="12"/>
      <c r="CK30" s="12"/>
      <c r="CL30" s="12"/>
    </row>
    <row r="31" spans="1:90" ht="19.5" customHeight="1" x14ac:dyDescent="0.2">
      <c r="A31" s="679" t="s">
        <v>54</v>
      </c>
      <c r="B31" s="680">
        <f>SUM(C31:D31)</f>
        <v>0</v>
      </c>
      <c r="C31" s="473"/>
      <c r="D31" s="621"/>
      <c r="E31" s="546">
        <f>SUM(F31+G31)</f>
        <v>0</v>
      </c>
      <c r="F31" s="681">
        <f>SUM(H31+J31+L31+N31+P31+R31+T31+V31+X31+Z31+AB31+AD31+AF31+AH31+AJ31+AL31+AN31)</f>
        <v>0</v>
      </c>
      <c r="G31" s="548">
        <f>SUM(I31+K31+M31+O31+Q31+S31+U31+W31+Y31+AA31+AC31+AE31+AG31+AI31+AK31+AM31+AO31)</f>
        <v>0</v>
      </c>
      <c r="H31" s="648"/>
      <c r="I31" s="473"/>
      <c r="J31" s="648"/>
      <c r="K31" s="650"/>
      <c r="L31" s="648"/>
      <c r="M31" s="650"/>
      <c r="N31" s="648"/>
      <c r="O31" s="650"/>
      <c r="P31" s="648"/>
      <c r="Q31" s="473"/>
      <c r="R31" s="648"/>
      <c r="S31" s="473"/>
      <c r="T31" s="474"/>
      <c r="U31" s="650"/>
      <c r="V31" s="648"/>
      <c r="W31" s="650"/>
      <c r="X31" s="648"/>
      <c r="Y31" s="650"/>
      <c r="Z31" s="648"/>
      <c r="AA31" s="473"/>
      <c r="AB31" s="648"/>
      <c r="AC31" s="473"/>
      <c r="AD31" s="648"/>
      <c r="AE31" s="650"/>
      <c r="AF31" s="648"/>
      <c r="AG31" s="473"/>
      <c r="AH31" s="648"/>
      <c r="AI31" s="473"/>
      <c r="AJ31" s="648"/>
      <c r="AK31" s="650"/>
      <c r="AL31" s="648"/>
      <c r="AM31" s="650"/>
      <c r="AN31" s="474"/>
      <c r="AO31" s="650"/>
      <c r="AP31" s="676"/>
      <c r="AQ31" s="677"/>
      <c r="AR31" s="676"/>
      <c r="AS31" s="678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X31" s="2"/>
      <c r="BY31" s="2"/>
      <c r="CG31" s="12"/>
      <c r="CH31" s="12"/>
      <c r="CI31" s="12"/>
      <c r="CJ31" s="12"/>
      <c r="CK31" s="12"/>
      <c r="CL31" s="12"/>
    </row>
    <row r="32" spans="1:90" ht="19.5" customHeight="1" x14ac:dyDescent="0.2">
      <c r="A32" s="104" t="s">
        <v>55</v>
      </c>
      <c r="B32" s="105">
        <f>SUM(C32:D32)</f>
        <v>0</v>
      </c>
      <c r="C32" s="80"/>
      <c r="D32" s="106"/>
      <c r="E32" s="107">
        <f>SUM(F32+G32)</f>
        <v>0</v>
      </c>
      <c r="F32" s="108">
        <f>SUM(H32+J32+L32+N32+P32+R32+T32+V32+X32+Z32+AB32+AD32+AF32+AH32+AJ32+AL32+AN32)</f>
        <v>0</v>
      </c>
      <c r="G32" s="109">
        <f>SUM(I32+K32+M32+O32+Q32+S32+U32+W32+Y32+AA32+AC32+AE32+AG32+AI32+AK32+AM32+AO32)</f>
        <v>0</v>
      </c>
      <c r="H32" s="77"/>
      <c r="I32" s="80"/>
      <c r="J32" s="77"/>
      <c r="K32" s="79"/>
      <c r="L32" s="77"/>
      <c r="M32" s="79"/>
      <c r="N32" s="77"/>
      <c r="O32" s="79"/>
      <c r="P32" s="77"/>
      <c r="Q32" s="80"/>
      <c r="R32" s="77"/>
      <c r="S32" s="80"/>
      <c r="T32" s="82"/>
      <c r="U32" s="79"/>
      <c r="V32" s="77"/>
      <c r="W32" s="79"/>
      <c r="X32" s="77"/>
      <c r="Y32" s="79"/>
      <c r="Z32" s="77"/>
      <c r="AA32" s="80"/>
      <c r="AB32" s="77"/>
      <c r="AC32" s="80"/>
      <c r="AD32" s="77"/>
      <c r="AE32" s="79"/>
      <c r="AF32" s="77"/>
      <c r="AG32" s="80"/>
      <c r="AH32" s="77"/>
      <c r="AI32" s="80"/>
      <c r="AJ32" s="77"/>
      <c r="AK32" s="79"/>
      <c r="AL32" s="77"/>
      <c r="AM32" s="79"/>
      <c r="AN32" s="82"/>
      <c r="AO32" s="79"/>
      <c r="AP32" s="676"/>
      <c r="AQ32" s="677"/>
      <c r="AR32" s="676"/>
      <c r="AS32" s="678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X32" s="2"/>
      <c r="BY32" s="2"/>
      <c r="CG32" s="12"/>
      <c r="CH32" s="12"/>
      <c r="CI32" s="12"/>
      <c r="CJ32" s="12"/>
      <c r="CK32" s="12"/>
      <c r="CL32" s="12"/>
    </row>
    <row r="33" spans="1:90" ht="16.5" customHeight="1" x14ac:dyDescent="0.25">
      <c r="A33" s="554" t="s">
        <v>43</v>
      </c>
      <c r="B33" s="555">
        <f t="shared" ref="B33:H33" si="13">SUM(B31:B32)</f>
        <v>0</v>
      </c>
      <c r="C33" s="556">
        <f t="shared" si="13"/>
        <v>0</v>
      </c>
      <c r="D33" s="555">
        <f t="shared" si="13"/>
        <v>0</v>
      </c>
      <c r="E33" s="557">
        <f t="shared" si="13"/>
        <v>0</v>
      </c>
      <c r="F33" s="557">
        <f t="shared" si="13"/>
        <v>0</v>
      </c>
      <c r="G33" s="557">
        <f t="shared" si="13"/>
        <v>0</v>
      </c>
      <c r="H33" s="526">
        <f t="shared" si="13"/>
        <v>0</v>
      </c>
      <c r="I33" s="558">
        <f t="shared" ref="I33:AO33" si="14">SUM(I31:I32)</f>
        <v>0</v>
      </c>
      <c r="J33" s="526">
        <f t="shared" si="14"/>
        <v>0</v>
      </c>
      <c r="K33" s="558">
        <f t="shared" si="14"/>
        <v>0</v>
      </c>
      <c r="L33" s="526">
        <f t="shared" si="14"/>
        <v>0</v>
      </c>
      <c r="M33" s="558">
        <f t="shared" si="14"/>
        <v>0</v>
      </c>
      <c r="N33" s="526">
        <f t="shared" si="14"/>
        <v>0</v>
      </c>
      <c r="O33" s="558">
        <f t="shared" si="14"/>
        <v>0</v>
      </c>
      <c r="P33" s="526">
        <f t="shared" si="14"/>
        <v>0</v>
      </c>
      <c r="Q33" s="558">
        <f t="shared" si="14"/>
        <v>0</v>
      </c>
      <c r="R33" s="526">
        <f t="shared" si="14"/>
        <v>0</v>
      </c>
      <c r="S33" s="558">
        <f t="shared" si="14"/>
        <v>0</v>
      </c>
      <c r="T33" s="526">
        <f t="shared" si="14"/>
        <v>0</v>
      </c>
      <c r="U33" s="558">
        <f t="shared" si="14"/>
        <v>0</v>
      </c>
      <c r="V33" s="526">
        <f t="shared" si="14"/>
        <v>0</v>
      </c>
      <c r="W33" s="558">
        <f t="shared" si="14"/>
        <v>0</v>
      </c>
      <c r="X33" s="526">
        <f t="shared" si="14"/>
        <v>0</v>
      </c>
      <c r="Y33" s="558">
        <f t="shared" si="14"/>
        <v>0</v>
      </c>
      <c r="Z33" s="526">
        <f t="shared" si="14"/>
        <v>0</v>
      </c>
      <c r="AA33" s="558">
        <f t="shared" si="14"/>
        <v>0</v>
      </c>
      <c r="AB33" s="526">
        <f t="shared" si="14"/>
        <v>0</v>
      </c>
      <c r="AC33" s="558">
        <f t="shared" si="14"/>
        <v>0</v>
      </c>
      <c r="AD33" s="526">
        <f t="shared" si="14"/>
        <v>0</v>
      </c>
      <c r="AE33" s="558">
        <f t="shared" si="14"/>
        <v>0</v>
      </c>
      <c r="AF33" s="526">
        <f t="shared" si="14"/>
        <v>0</v>
      </c>
      <c r="AG33" s="558">
        <f t="shared" si="14"/>
        <v>0</v>
      </c>
      <c r="AH33" s="526">
        <f t="shared" si="14"/>
        <v>0</v>
      </c>
      <c r="AI33" s="558">
        <f t="shared" si="14"/>
        <v>0</v>
      </c>
      <c r="AJ33" s="526">
        <f t="shared" si="14"/>
        <v>0</v>
      </c>
      <c r="AK33" s="558">
        <f t="shared" si="14"/>
        <v>0</v>
      </c>
      <c r="AL33" s="526">
        <f t="shared" si="14"/>
        <v>0</v>
      </c>
      <c r="AM33" s="558">
        <f t="shared" si="14"/>
        <v>0</v>
      </c>
      <c r="AN33" s="526">
        <f t="shared" si="14"/>
        <v>0</v>
      </c>
      <c r="AO33" s="527">
        <f t="shared" si="14"/>
        <v>0</v>
      </c>
      <c r="AP33" s="682"/>
      <c r="AQ33" s="677"/>
      <c r="AR33" s="676"/>
      <c r="AS33" s="678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X33" s="2"/>
      <c r="BY33" s="2"/>
      <c r="CG33" s="12"/>
      <c r="CH33" s="12"/>
      <c r="CI33" s="12"/>
      <c r="CJ33" s="12"/>
      <c r="CK33" s="12"/>
      <c r="CL33" s="12"/>
    </row>
    <row r="34" spans="1:90" ht="27" customHeight="1" x14ac:dyDescent="0.2">
      <c r="A34" s="84" t="s">
        <v>56</v>
      </c>
      <c r="B34" s="14"/>
      <c r="C34" s="85"/>
      <c r="D34" s="14"/>
      <c r="E34" s="14"/>
      <c r="F34" s="14"/>
      <c r="G34" s="14"/>
      <c r="H34" s="14"/>
      <c r="I34" s="14"/>
      <c r="J34" s="14"/>
      <c r="K34" s="14"/>
      <c r="L34" s="14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397"/>
      <c r="AQ34" s="5"/>
      <c r="AR34" s="5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CG34" s="12"/>
      <c r="CH34" s="12"/>
      <c r="CI34" s="12"/>
      <c r="CJ34" s="12"/>
      <c r="CK34" s="12"/>
      <c r="CL34" s="12"/>
    </row>
    <row r="35" spans="1:90" ht="23.25" customHeight="1" x14ac:dyDescent="0.2">
      <c r="A35" s="2696" t="s">
        <v>3</v>
      </c>
      <c r="B35" s="2696" t="s">
        <v>57</v>
      </c>
      <c r="C35" s="2698" t="s">
        <v>58</v>
      </c>
      <c r="D35" s="2699"/>
      <c r="E35" s="2698" t="s">
        <v>51</v>
      </c>
      <c r="F35" s="2700"/>
      <c r="G35" s="2699"/>
      <c r="H35" s="2701" t="s">
        <v>59</v>
      </c>
      <c r="I35" s="2702"/>
      <c r="J35" s="2702"/>
      <c r="K35" s="2702"/>
      <c r="L35" s="2702"/>
      <c r="M35" s="270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CG35" s="12"/>
      <c r="CH35" s="12"/>
      <c r="CI35" s="12"/>
      <c r="CJ35" s="12"/>
      <c r="CK35" s="12"/>
      <c r="CL35" s="12"/>
    </row>
    <row r="36" spans="1:90" ht="62.25" customHeight="1" x14ac:dyDescent="0.2">
      <c r="A36" s="2697"/>
      <c r="B36" s="2697"/>
      <c r="C36" s="445" t="s">
        <v>52</v>
      </c>
      <c r="D36" s="445" t="s">
        <v>53</v>
      </c>
      <c r="E36" s="683" t="s">
        <v>29</v>
      </c>
      <c r="F36" s="684" t="s">
        <v>30</v>
      </c>
      <c r="G36" s="685" t="s">
        <v>31</v>
      </c>
      <c r="H36" s="686" t="s">
        <v>60</v>
      </c>
      <c r="I36" s="687" t="s">
        <v>61</v>
      </c>
      <c r="J36" s="687" t="s">
        <v>62</v>
      </c>
      <c r="K36" s="687" t="s">
        <v>63</v>
      </c>
      <c r="L36" s="687" t="s">
        <v>64</v>
      </c>
      <c r="M36" s="688" t="s">
        <v>65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CG36" s="12"/>
      <c r="CH36" s="12"/>
      <c r="CI36" s="12"/>
      <c r="CJ36" s="12"/>
      <c r="CK36" s="12"/>
      <c r="CL36" s="12"/>
    </row>
    <row r="37" spans="1:90" ht="18.75" customHeight="1" x14ac:dyDescent="0.2">
      <c r="A37" s="679" t="s">
        <v>54</v>
      </c>
      <c r="B37" s="680">
        <f>SUM(C37:D37)</f>
        <v>0</v>
      </c>
      <c r="C37" s="689"/>
      <c r="D37" s="689"/>
      <c r="E37" s="690">
        <f>SUM(F37:G37)</f>
        <v>0</v>
      </c>
      <c r="F37" s="691"/>
      <c r="G37" s="689"/>
      <c r="H37" s="692"/>
      <c r="I37" s="693"/>
      <c r="J37" s="693"/>
      <c r="K37" s="693"/>
      <c r="L37" s="693"/>
      <c r="M37" s="69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CG37" s="12"/>
      <c r="CH37" s="12"/>
      <c r="CI37" s="12"/>
      <c r="CJ37" s="12"/>
      <c r="CK37" s="12"/>
      <c r="CL37" s="12"/>
    </row>
    <row r="38" spans="1:90" ht="18.75" customHeight="1" x14ac:dyDescent="0.2">
      <c r="A38" s="403" t="s">
        <v>55</v>
      </c>
      <c r="B38" s="695">
        <f>SUM(C38:D38)</f>
        <v>0</v>
      </c>
      <c r="C38" s="78"/>
      <c r="D38" s="78"/>
      <c r="E38" s="696">
        <f>SUM(F38:G38)</f>
        <v>0</v>
      </c>
      <c r="F38" s="697"/>
      <c r="G38" s="78"/>
      <c r="H38" s="698"/>
      <c r="I38" s="699"/>
      <c r="J38" s="699"/>
      <c r="K38" s="699"/>
      <c r="L38" s="699"/>
      <c r="M38" s="70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CG38" s="12"/>
      <c r="CH38" s="12"/>
      <c r="CI38" s="12"/>
      <c r="CJ38" s="12"/>
      <c r="CK38" s="12"/>
      <c r="CL38" s="12"/>
    </row>
    <row r="39" spans="1:90" ht="14.25" customHeight="1" x14ac:dyDescent="0.25">
      <c r="A39" s="701" t="s">
        <v>43</v>
      </c>
      <c r="B39" s="702">
        <f t="shared" ref="B39:M39" si="15">SUM(B37:B38)</f>
        <v>0</v>
      </c>
      <c r="C39" s="703">
        <f t="shared" si="15"/>
        <v>0</v>
      </c>
      <c r="D39" s="704">
        <f t="shared" si="15"/>
        <v>0</v>
      </c>
      <c r="E39" s="705">
        <f t="shared" si="15"/>
        <v>0</v>
      </c>
      <c r="F39" s="706">
        <f t="shared" si="15"/>
        <v>0</v>
      </c>
      <c r="G39" s="706">
        <f t="shared" si="15"/>
        <v>0</v>
      </c>
      <c r="H39" s="703">
        <f t="shared" si="15"/>
        <v>0</v>
      </c>
      <c r="I39" s="707">
        <f t="shared" si="15"/>
        <v>0</v>
      </c>
      <c r="J39" s="707">
        <f t="shared" si="15"/>
        <v>0</v>
      </c>
      <c r="K39" s="707">
        <f t="shared" si="15"/>
        <v>0</v>
      </c>
      <c r="L39" s="707">
        <f t="shared" si="15"/>
        <v>0</v>
      </c>
      <c r="M39" s="708">
        <f t="shared" si="15"/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CG39" s="12"/>
      <c r="CH39" s="12"/>
      <c r="CI39" s="12"/>
      <c r="CJ39" s="12"/>
      <c r="CK39" s="12"/>
      <c r="CL39" s="12"/>
    </row>
    <row r="40" spans="1:90" ht="31.35" customHeight="1" x14ac:dyDescent="0.2">
      <c r="A40" s="141" t="s">
        <v>66</v>
      </c>
      <c r="B40" s="14"/>
      <c r="C40" s="14"/>
      <c r="D40" s="8"/>
      <c r="E40" s="8"/>
      <c r="F40" s="8"/>
      <c r="G40" s="8"/>
      <c r="H40" s="8"/>
      <c r="I40" s="8"/>
      <c r="J40" s="8"/>
      <c r="K40" s="8"/>
      <c r="L40" s="142"/>
      <c r="M40" s="5"/>
      <c r="N40" s="5"/>
      <c r="O40" s="5"/>
      <c r="P40" s="5"/>
      <c r="Q40" s="5"/>
      <c r="R40" s="5"/>
      <c r="S40" s="5"/>
      <c r="T40" s="5"/>
      <c r="U40" s="5"/>
      <c r="V40" s="1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6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CG40" s="12"/>
      <c r="CH40" s="12"/>
      <c r="CI40" s="12"/>
      <c r="CJ40" s="12"/>
      <c r="CK40" s="12"/>
      <c r="CL40" s="12"/>
    </row>
    <row r="41" spans="1:90" ht="16.350000000000001" customHeight="1" x14ac:dyDescent="0.2">
      <c r="A41" s="2683" t="s">
        <v>3</v>
      </c>
      <c r="B41" s="2693" t="s">
        <v>4</v>
      </c>
      <c r="C41" s="2693" t="s">
        <v>5</v>
      </c>
      <c r="D41" s="143"/>
      <c r="E41" s="143"/>
      <c r="F41" s="143"/>
      <c r="G41" s="143"/>
      <c r="H41" s="143"/>
      <c r="I41" s="143"/>
      <c r="J41" s="143"/>
      <c r="K41" s="143"/>
      <c r="L41" s="144"/>
      <c r="M41" s="145"/>
      <c r="N41" s="5"/>
      <c r="O41" s="5"/>
      <c r="P41" s="5"/>
      <c r="Q41" s="5"/>
      <c r="R41" s="5"/>
      <c r="S41" s="5"/>
      <c r="T41" s="5"/>
      <c r="U41" s="5"/>
      <c r="V41" s="11"/>
      <c r="W41" s="5"/>
      <c r="X41" s="709"/>
      <c r="Y41" s="710"/>
      <c r="Z41" s="710"/>
      <c r="AA41" s="710"/>
      <c r="AB41" s="710"/>
      <c r="AC41" s="710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6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CG41" s="12"/>
      <c r="CH41" s="12"/>
      <c r="CI41" s="12"/>
      <c r="CJ41" s="12"/>
      <c r="CK41" s="12"/>
      <c r="CL41" s="12"/>
    </row>
    <row r="42" spans="1:90" ht="16.350000000000001" customHeight="1" x14ac:dyDescent="0.2">
      <c r="A42" s="2594"/>
      <c r="B42" s="2611"/>
      <c r="C42" s="2611"/>
      <c r="D42" s="148"/>
      <c r="E42" s="143"/>
      <c r="F42" s="143"/>
      <c r="G42" s="143"/>
      <c r="H42" s="143"/>
      <c r="I42" s="143"/>
      <c r="J42" s="143"/>
      <c r="K42" s="143"/>
      <c r="L42" s="144"/>
      <c r="M42" s="145"/>
      <c r="N42" s="5"/>
      <c r="O42" s="5"/>
      <c r="P42" s="5"/>
      <c r="Q42" s="5"/>
      <c r="R42" s="5"/>
      <c r="S42" s="5"/>
      <c r="T42" s="5"/>
      <c r="U42" s="5"/>
      <c r="V42" s="11"/>
      <c r="W42" s="5"/>
      <c r="X42" s="709"/>
      <c r="Y42" s="710"/>
      <c r="Z42" s="710"/>
      <c r="AA42" s="710"/>
      <c r="AB42" s="710"/>
      <c r="AC42" s="710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CG42" s="12"/>
      <c r="CH42" s="12"/>
      <c r="CI42" s="12"/>
      <c r="CJ42" s="12"/>
      <c r="CK42" s="12"/>
      <c r="CL42" s="12"/>
    </row>
    <row r="43" spans="1:90" ht="16.350000000000001" customHeight="1" x14ac:dyDescent="0.2">
      <c r="A43" s="2609" t="s">
        <v>67</v>
      </c>
      <c r="B43" s="63" t="s">
        <v>47</v>
      </c>
      <c r="C43" s="149"/>
      <c r="D43" s="148"/>
      <c r="E43" s="143"/>
      <c r="F43" s="143"/>
      <c r="G43" s="143"/>
      <c r="H43" s="5"/>
      <c r="I43" s="143"/>
      <c r="J43" s="143"/>
      <c r="K43" s="5"/>
      <c r="L43" s="144"/>
      <c r="M43" s="145"/>
      <c r="N43" s="5"/>
      <c r="O43" s="5"/>
      <c r="P43" s="5"/>
      <c r="Q43" s="5"/>
      <c r="R43" s="5"/>
      <c r="S43" s="5"/>
      <c r="T43" s="5"/>
      <c r="U43" s="5"/>
      <c r="V43" s="11"/>
      <c r="W43" s="5"/>
      <c r="X43" s="709"/>
      <c r="Y43" s="710"/>
      <c r="Z43" s="710"/>
      <c r="AA43" s="710"/>
      <c r="AB43" s="710"/>
      <c r="AC43" s="710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CG43" s="12"/>
      <c r="CH43" s="12"/>
      <c r="CI43" s="12"/>
      <c r="CJ43" s="12"/>
      <c r="CK43" s="12"/>
      <c r="CL43" s="12"/>
    </row>
    <row r="44" spans="1:90" ht="16.350000000000001" customHeight="1" x14ac:dyDescent="0.2">
      <c r="A44" s="2611"/>
      <c r="B44" s="150" t="s">
        <v>68</v>
      </c>
      <c r="C44" s="151"/>
      <c r="D44" s="148"/>
      <c r="E44" s="143"/>
      <c r="F44" s="143"/>
      <c r="G44" s="143"/>
      <c r="H44" s="143"/>
      <c r="I44" s="143"/>
      <c r="J44" s="143"/>
      <c r="K44" s="143"/>
      <c r="L44" s="144"/>
      <c r="M44" s="145"/>
      <c r="N44" s="5"/>
      <c r="O44" s="5"/>
      <c r="P44" s="5"/>
      <c r="Q44" s="5"/>
      <c r="R44" s="5"/>
      <c r="S44" s="5"/>
      <c r="T44" s="5"/>
      <c r="U44" s="5"/>
      <c r="V44" s="11"/>
      <c r="W44" s="5"/>
      <c r="X44" s="709"/>
      <c r="Y44" s="710"/>
      <c r="Z44" s="710"/>
      <c r="AA44" s="710"/>
      <c r="AB44" s="710"/>
      <c r="AC44" s="710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CG44" s="12"/>
      <c r="CH44" s="12"/>
      <c r="CI44" s="12"/>
      <c r="CJ44" s="12"/>
      <c r="CK44" s="12"/>
      <c r="CL44" s="12"/>
    </row>
    <row r="45" spans="1:90" ht="16.350000000000001" customHeight="1" x14ac:dyDescent="0.2">
      <c r="A45" s="2609" t="s">
        <v>69</v>
      </c>
      <c r="B45" s="63" t="s">
        <v>47</v>
      </c>
      <c r="C45" s="149"/>
      <c r="D45" s="148"/>
      <c r="E45" s="143"/>
      <c r="F45" s="143"/>
      <c r="G45" s="143"/>
      <c r="H45" s="143"/>
      <c r="I45" s="143"/>
      <c r="J45" s="143"/>
      <c r="K45" s="143"/>
      <c r="L45" s="144"/>
      <c r="M45" s="145"/>
      <c r="N45" s="5"/>
      <c r="O45" s="5"/>
      <c r="P45" s="5"/>
      <c r="Q45" s="5"/>
      <c r="R45" s="5"/>
      <c r="S45" s="5"/>
      <c r="T45" s="5"/>
      <c r="U45" s="5"/>
      <c r="V45" s="11"/>
      <c r="W45" s="5"/>
      <c r="X45" s="709"/>
      <c r="Y45" s="710"/>
      <c r="Z45" s="710"/>
      <c r="AA45" s="710"/>
      <c r="AB45" s="710"/>
      <c r="AC45" s="710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CG45" s="12"/>
      <c r="CH45" s="12"/>
      <c r="CI45" s="12"/>
      <c r="CJ45" s="12"/>
      <c r="CK45" s="12"/>
      <c r="CL45" s="12"/>
    </row>
    <row r="46" spans="1:90" ht="16.350000000000001" customHeight="1" x14ac:dyDescent="0.2">
      <c r="A46" s="2611"/>
      <c r="B46" s="152" t="s">
        <v>68</v>
      </c>
      <c r="C46" s="106"/>
      <c r="D46" s="153"/>
      <c r="E46" s="143"/>
      <c r="F46" s="143"/>
      <c r="G46" s="143"/>
      <c r="H46" s="143"/>
      <c r="I46" s="143"/>
      <c r="J46" s="143"/>
      <c r="K46" s="143"/>
      <c r="L46" s="144"/>
      <c r="M46" s="145"/>
      <c r="N46" s="5"/>
      <c r="O46" s="5"/>
      <c r="P46" s="5"/>
      <c r="Q46" s="5"/>
      <c r="R46" s="5"/>
      <c r="S46" s="5"/>
      <c r="T46" s="5"/>
      <c r="U46" s="5"/>
      <c r="V46" s="11"/>
      <c r="W46" s="5"/>
      <c r="X46" s="709"/>
      <c r="Y46" s="710"/>
      <c r="Z46" s="710"/>
      <c r="AA46" s="710"/>
      <c r="AB46" s="710"/>
      <c r="AC46" s="710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CG46" s="12"/>
      <c r="CH46" s="12"/>
      <c r="CI46" s="12"/>
      <c r="CJ46" s="12"/>
      <c r="CK46" s="12"/>
      <c r="CL46" s="12"/>
    </row>
    <row r="47" spans="1:90" ht="31.35" customHeight="1" x14ac:dyDescent="0.2">
      <c r="A47" s="84" t="s">
        <v>70</v>
      </c>
      <c r="B47" s="711"/>
      <c r="C47" s="711"/>
      <c r="D47" s="155"/>
      <c r="E47" s="155"/>
      <c r="F47" s="155"/>
      <c r="G47" s="155"/>
      <c r="H47" s="155"/>
      <c r="I47" s="155"/>
      <c r="J47" s="155"/>
      <c r="K47" s="155"/>
      <c r="L47" s="156"/>
      <c r="M47" s="157"/>
      <c r="N47" s="158"/>
      <c r="O47" s="159"/>
      <c r="P47" s="159"/>
      <c r="Q47" s="159"/>
      <c r="R47" s="159"/>
      <c r="S47" s="159"/>
      <c r="T47" s="159"/>
      <c r="U47" s="159"/>
      <c r="V47" s="160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1"/>
      <c r="AO47" s="162"/>
      <c r="AP47" s="162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CG47" s="12"/>
      <c r="CH47" s="12"/>
      <c r="CI47" s="12"/>
      <c r="CJ47" s="12"/>
      <c r="CK47" s="12"/>
      <c r="CL47" s="12"/>
    </row>
    <row r="48" spans="1:90" ht="16.350000000000001" customHeight="1" x14ac:dyDescent="0.2">
      <c r="A48" s="2625" t="s">
        <v>71</v>
      </c>
      <c r="B48" s="2626"/>
      <c r="C48" s="2631" t="s">
        <v>5</v>
      </c>
      <c r="D48" s="2632"/>
      <c r="E48" s="2633"/>
      <c r="F48" s="2698" t="s">
        <v>72</v>
      </c>
      <c r="G48" s="2705"/>
      <c r="H48" s="2705"/>
      <c r="I48" s="2705"/>
      <c r="J48" s="2705"/>
      <c r="K48" s="2705"/>
      <c r="L48" s="2705"/>
      <c r="M48" s="2705"/>
      <c r="N48" s="2705"/>
      <c r="O48" s="2705"/>
      <c r="P48" s="2705"/>
      <c r="Q48" s="2705"/>
      <c r="R48" s="2705"/>
      <c r="S48" s="2705"/>
      <c r="T48" s="2705"/>
      <c r="U48" s="2705"/>
      <c r="V48" s="2705"/>
      <c r="W48" s="2705"/>
      <c r="X48" s="2705"/>
      <c r="Y48" s="2705"/>
      <c r="Z48" s="2705"/>
      <c r="AA48" s="2705"/>
      <c r="AB48" s="2705"/>
      <c r="AC48" s="2705"/>
      <c r="AD48" s="2705"/>
      <c r="AE48" s="2705"/>
      <c r="AF48" s="2705"/>
      <c r="AG48" s="2705"/>
      <c r="AH48" s="2705"/>
      <c r="AI48" s="2705"/>
      <c r="AJ48" s="2705"/>
      <c r="AK48" s="2705"/>
      <c r="AL48" s="2705"/>
      <c r="AM48" s="2706"/>
      <c r="AN48" s="2597" t="s">
        <v>7</v>
      </c>
      <c r="AO48" s="163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CG48" s="12"/>
      <c r="CH48" s="12"/>
      <c r="CI48" s="12"/>
      <c r="CJ48" s="12"/>
      <c r="CK48" s="12"/>
      <c r="CL48" s="12"/>
    </row>
    <row r="49" spans="1:90" ht="16.350000000000001" customHeight="1" x14ac:dyDescent="0.2">
      <c r="A49" s="2627"/>
      <c r="B49" s="2628"/>
      <c r="C49" s="2634"/>
      <c r="D49" s="2635"/>
      <c r="E49" s="2636"/>
      <c r="F49" s="2698" t="s">
        <v>12</v>
      </c>
      <c r="G49" s="2699"/>
      <c r="H49" s="2705" t="s">
        <v>13</v>
      </c>
      <c r="I49" s="2699"/>
      <c r="J49" s="2707" t="s">
        <v>14</v>
      </c>
      <c r="K49" s="2708"/>
      <c r="L49" s="2698" t="s">
        <v>15</v>
      </c>
      <c r="M49" s="2699"/>
      <c r="N49" s="2698" t="s">
        <v>16</v>
      </c>
      <c r="O49" s="2699"/>
      <c r="P49" s="2709" t="s">
        <v>17</v>
      </c>
      <c r="Q49" s="2710"/>
      <c r="R49" s="2709" t="s">
        <v>18</v>
      </c>
      <c r="S49" s="2710"/>
      <c r="T49" s="2709" t="s">
        <v>19</v>
      </c>
      <c r="U49" s="2710"/>
      <c r="V49" s="2709" t="s">
        <v>20</v>
      </c>
      <c r="W49" s="2710"/>
      <c r="X49" s="2709" t="s">
        <v>21</v>
      </c>
      <c r="Y49" s="2710"/>
      <c r="Z49" s="2709" t="s">
        <v>22</v>
      </c>
      <c r="AA49" s="2710"/>
      <c r="AB49" s="2709" t="s">
        <v>23</v>
      </c>
      <c r="AC49" s="2710"/>
      <c r="AD49" s="2709" t="s">
        <v>24</v>
      </c>
      <c r="AE49" s="2710"/>
      <c r="AF49" s="2709" t="s">
        <v>25</v>
      </c>
      <c r="AG49" s="2710"/>
      <c r="AH49" s="2709" t="s">
        <v>26</v>
      </c>
      <c r="AI49" s="2710"/>
      <c r="AJ49" s="2709" t="s">
        <v>27</v>
      </c>
      <c r="AK49" s="2710"/>
      <c r="AL49" s="2711" t="s">
        <v>28</v>
      </c>
      <c r="AM49" s="2712"/>
      <c r="AN49" s="2604"/>
      <c r="AO49" s="163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CG49" s="12"/>
      <c r="CH49" s="12"/>
      <c r="CI49" s="12"/>
      <c r="CJ49" s="12"/>
      <c r="CK49" s="12"/>
      <c r="CL49" s="12"/>
    </row>
    <row r="50" spans="1:90" ht="16.350000000000001" customHeight="1" x14ac:dyDescent="0.2">
      <c r="A50" s="2629"/>
      <c r="B50" s="2630"/>
      <c r="C50" s="712" t="s">
        <v>29</v>
      </c>
      <c r="D50" s="713" t="s">
        <v>30</v>
      </c>
      <c r="E50" s="442" t="s">
        <v>31</v>
      </c>
      <c r="F50" s="683" t="s">
        <v>30</v>
      </c>
      <c r="G50" s="714" t="s">
        <v>31</v>
      </c>
      <c r="H50" s="683" t="s">
        <v>30</v>
      </c>
      <c r="I50" s="714" t="s">
        <v>31</v>
      </c>
      <c r="J50" s="683" t="s">
        <v>30</v>
      </c>
      <c r="K50" s="714" t="s">
        <v>31</v>
      </c>
      <c r="L50" s="683" t="s">
        <v>30</v>
      </c>
      <c r="M50" s="714" t="s">
        <v>31</v>
      </c>
      <c r="N50" s="683" t="s">
        <v>30</v>
      </c>
      <c r="O50" s="714" t="s">
        <v>31</v>
      </c>
      <c r="P50" s="683" t="s">
        <v>30</v>
      </c>
      <c r="Q50" s="714" t="s">
        <v>31</v>
      </c>
      <c r="R50" s="683" t="s">
        <v>30</v>
      </c>
      <c r="S50" s="714" t="s">
        <v>31</v>
      </c>
      <c r="T50" s="683" t="s">
        <v>30</v>
      </c>
      <c r="U50" s="714" t="s">
        <v>31</v>
      </c>
      <c r="V50" s="683" t="s">
        <v>30</v>
      </c>
      <c r="W50" s="714" t="s">
        <v>31</v>
      </c>
      <c r="X50" s="683" t="s">
        <v>30</v>
      </c>
      <c r="Y50" s="714" t="s">
        <v>31</v>
      </c>
      <c r="Z50" s="683" t="s">
        <v>30</v>
      </c>
      <c r="AA50" s="714" t="s">
        <v>31</v>
      </c>
      <c r="AB50" s="683" t="s">
        <v>30</v>
      </c>
      <c r="AC50" s="714" t="s">
        <v>31</v>
      </c>
      <c r="AD50" s="683" t="s">
        <v>30</v>
      </c>
      <c r="AE50" s="714" t="s">
        <v>31</v>
      </c>
      <c r="AF50" s="683" t="s">
        <v>30</v>
      </c>
      <c r="AG50" s="714" t="s">
        <v>31</v>
      </c>
      <c r="AH50" s="683" t="s">
        <v>30</v>
      </c>
      <c r="AI50" s="714" t="s">
        <v>31</v>
      </c>
      <c r="AJ50" s="683" t="s">
        <v>30</v>
      </c>
      <c r="AK50" s="714" t="s">
        <v>31</v>
      </c>
      <c r="AL50" s="715" t="s">
        <v>30</v>
      </c>
      <c r="AM50" s="716" t="s">
        <v>31</v>
      </c>
      <c r="AN50" s="2600"/>
      <c r="AO50" s="170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CG50" s="12"/>
      <c r="CH50" s="12"/>
      <c r="CI50" s="12"/>
      <c r="CJ50" s="12"/>
      <c r="CK50" s="12"/>
      <c r="CL50" s="12"/>
    </row>
    <row r="51" spans="1:90" ht="20.25" customHeight="1" x14ac:dyDescent="0.2">
      <c r="A51" s="439" t="s">
        <v>73</v>
      </c>
      <c r="B51" s="172" t="s">
        <v>74</v>
      </c>
      <c r="C51" s="717">
        <f>SUM(D51+E51)</f>
        <v>0</v>
      </c>
      <c r="D51" s="718">
        <f>SUM(F51+H51+J51+L51+N51+P51+R51+T51+V51+X51+Z51+AB51+AD51+AF51+AH51+AJ51+AL51)</f>
        <v>0</v>
      </c>
      <c r="E51" s="719">
        <f>SUM(G51+I51+K51+M51+O51+Q51+S51+U51+W51+Y51+AA51+AC51+AE51+AG51+AI51+AK51+AM51)</f>
        <v>0</v>
      </c>
      <c r="F51" s="720"/>
      <c r="G51" s="721"/>
      <c r="H51" s="720"/>
      <c r="I51" s="721"/>
      <c r="J51" s="720"/>
      <c r="K51" s="721"/>
      <c r="L51" s="720"/>
      <c r="M51" s="721"/>
      <c r="N51" s="720"/>
      <c r="O51" s="721"/>
      <c r="P51" s="722"/>
      <c r="Q51" s="721"/>
      <c r="R51" s="722"/>
      <c r="S51" s="721"/>
      <c r="T51" s="722"/>
      <c r="U51" s="721"/>
      <c r="V51" s="722"/>
      <c r="W51" s="721"/>
      <c r="X51" s="722"/>
      <c r="Y51" s="721"/>
      <c r="Z51" s="722"/>
      <c r="AA51" s="721"/>
      <c r="AB51" s="722"/>
      <c r="AC51" s="721"/>
      <c r="AD51" s="722"/>
      <c r="AE51" s="721"/>
      <c r="AF51" s="722"/>
      <c r="AG51" s="721"/>
      <c r="AH51" s="722"/>
      <c r="AI51" s="721"/>
      <c r="AJ51" s="722"/>
      <c r="AK51" s="721"/>
      <c r="AL51" s="723"/>
      <c r="AM51" s="724"/>
      <c r="AN51" s="725"/>
      <c r="AO51" s="182" t="str">
        <f>CA51&amp;CB51</f>
        <v/>
      </c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17"/>
      <c r="BB51" s="17"/>
      <c r="CA51" s="30" t="str">
        <f>IF(CG51=1,"* El número de Beneficiarios NO DEBE ser mayor que el total. ","")</f>
        <v/>
      </c>
      <c r="CB51" s="31" t="str">
        <f>IF(CH51=1,"* No olvide digitar la columna Beneficiarios. ","")</f>
        <v/>
      </c>
      <c r="CC51" s="30"/>
      <c r="CD51" s="30"/>
      <c r="CE51" s="30"/>
      <c r="CF51" s="30"/>
      <c r="CG51" s="32">
        <f>IF(C51&lt;AN51,1,0)</f>
        <v>0</v>
      </c>
      <c r="CH51" s="32">
        <f>IF(AND(C51&lt;&gt;0,AN51=""),1,0)</f>
        <v>0</v>
      </c>
      <c r="CI51" s="12"/>
      <c r="CJ51" s="12"/>
      <c r="CK51" s="12"/>
      <c r="CL51" s="12"/>
    </row>
    <row r="52" spans="1:90" ht="20.25" customHeight="1" x14ac:dyDescent="0.2">
      <c r="A52" s="726" t="s">
        <v>75</v>
      </c>
      <c r="B52" s="727" t="s">
        <v>74</v>
      </c>
      <c r="C52" s="406">
        <f>SUM(D52+E52)</f>
        <v>0</v>
      </c>
      <c r="D52" s="407">
        <f>SUM(F52+H52+J52+L52+N52+P52+R52+T52+V52+X52+Z52+AB52+AD52+AF52+AH52+AJ52+AL52)</f>
        <v>0</v>
      </c>
      <c r="E52" s="185">
        <f>SUM(G52+I52+K52+M52+O52+Q52+S52+U52+W52+Y52+AA52+AC52+AE52+AG52+AI52+AK52+AM52)</f>
        <v>0</v>
      </c>
      <c r="F52" s="698"/>
      <c r="G52" s="700"/>
      <c r="H52" s="698"/>
      <c r="I52" s="700"/>
      <c r="J52" s="698"/>
      <c r="K52" s="700"/>
      <c r="L52" s="698"/>
      <c r="M52" s="700"/>
      <c r="N52" s="698"/>
      <c r="O52" s="700"/>
      <c r="P52" s="81"/>
      <c r="Q52" s="700"/>
      <c r="R52" s="81"/>
      <c r="S52" s="700"/>
      <c r="T52" s="81"/>
      <c r="U52" s="700"/>
      <c r="V52" s="81"/>
      <c r="W52" s="700"/>
      <c r="X52" s="81"/>
      <c r="Y52" s="700"/>
      <c r="Z52" s="81"/>
      <c r="AA52" s="700"/>
      <c r="AB52" s="81"/>
      <c r="AC52" s="700"/>
      <c r="AD52" s="81"/>
      <c r="AE52" s="700"/>
      <c r="AF52" s="81"/>
      <c r="AG52" s="700"/>
      <c r="AH52" s="81"/>
      <c r="AI52" s="700"/>
      <c r="AJ52" s="81"/>
      <c r="AK52" s="700"/>
      <c r="AL52" s="188"/>
      <c r="AM52" s="728"/>
      <c r="AN52" s="190"/>
      <c r="AO52" s="182" t="str">
        <f>CA52&amp;CB52</f>
        <v/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17"/>
      <c r="BB52" s="17"/>
      <c r="CA52" s="30" t="str">
        <f>IF(CG52=1,"* El número de Beneficiarios NO DEBE ser mayor que el total. ","")</f>
        <v/>
      </c>
      <c r="CB52" s="31" t="str">
        <f>IF(CH52=1,"* No olvide digitar la columna Beneficiarios. ","")</f>
        <v/>
      </c>
      <c r="CC52" s="30"/>
      <c r="CD52" s="30"/>
      <c r="CE52" s="30"/>
      <c r="CF52" s="30"/>
      <c r="CG52" s="32">
        <f>IF(C52&lt;AN52,1,0)</f>
        <v>0</v>
      </c>
      <c r="CH52" s="32">
        <f>IF(AND(C52&lt;&gt;0,AN52=""),1,0)</f>
        <v>0</v>
      </c>
      <c r="CI52" s="12"/>
      <c r="CJ52" s="12"/>
      <c r="CK52" s="12"/>
      <c r="CL52" s="12"/>
    </row>
    <row r="53" spans="1:90" ht="31.35" customHeight="1" x14ac:dyDescent="0.2">
      <c r="A53" s="2713" t="s">
        <v>76</v>
      </c>
      <c r="B53" s="2713"/>
      <c r="C53" s="2713"/>
      <c r="D53" s="2713"/>
      <c r="E53" s="2713"/>
      <c r="F53" s="2713"/>
      <c r="G53" s="2713"/>
      <c r="H53" s="2713"/>
      <c r="I53" s="2713"/>
      <c r="J53" s="2713"/>
      <c r="K53" s="2713"/>
      <c r="L53" s="2713"/>
      <c r="M53" s="2713"/>
      <c r="N53" s="191"/>
      <c r="O53" s="161"/>
      <c r="P53" s="161"/>
      <c r="Q53" s="161"/>
      <c r="R53" s="161"/>
      <c r="S53" s="161"/>
      <c r="T53" s="161"/>
      <c r="U53" s="161"/>
      <c r="V53" s="192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70"/>
      <c r="AP53" s="162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CG53" s="12"/>
      <c r="CH53" s="12"/>
      <c r="CI53" s="12"/>
      <c r="CJ53" s="12"/>
      <c r="CK53" s="12"/>
      <c r="CL53" s="12"/>
    </row>
    <row r="54" spans="1:90" ht="16.350000000000001" customHeight="1" x14ac:dyDescent="0.2">
      <c r="A54" s="2625" t="s">
        <v>3</v>
      </c>
      <c r="B54" s="2626"/>
      <c r="C54" s="2632" t="s">
        <v>5</v>
      </c>
      <c r="D54" s="2632"/>
      <c r="E54" s="2633"/>
      <c r="F54" s="2707" t="s">
        <v>72</v>
      </c>
      <c r="G54" s="2714"/>
      <c r="H54" s="2714"/>
      <c r="I54" s="2714"/>
      <c r="J54" s="2714"/>
      <c r="K54" s="2714"/>
      <c r="L54" s="2714"/>
      <c r="M54" s="2714"/>
      <c r="N54" s="2714"/>
      <c r="O54" s="2714"/>
      <c r="P54" s="2714"/>
      <c r="Q54" s="2714"/>
      <c r="R54" s="2714"/>
      <c r="S54" s="2714"/>
      <c r="T54" s="2714"/>
      <c r="U54" s="2714"/>
      <c r="V54" s="2714"/>
      <c r="W54" s="2714"/>
      <c r="X54" s="2714"/>
      <c r="Y54" s="2714"/>
      <c r="Z54" s="2714"/>
      <c r="AA54" s="2714"/>
      <c r="AB54" s="2714"/>
      <c r="AC54" s="2714"/>
      <c r="AD54" s="2714"/>
      <c r="AE54" s="2714"/>
      <c r="AF54" s="2714"/>
      <c r="AG54" s="2714"/>
      <c r="AH54" s="2714"/>
      <c r="AI54" s="2714"/>
      <c r="AJ54" s="2714"/>
      <c r="AK54" s="2714"/>
      <c r="AL54" s="2714"/>
      <c r="AM54" s="2715"/>
      <c r="AN54" s="2597" t="s">
        <v>7</v>
      </c>
      <c r="AO54" s="170"/>
      <c r="AP54" s="729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CG54" s="12"/>
      <c r="CH54" s="12"/>
      <c r="CI54" s="12"/>
      <c r="CJ54" s="12"/>
      <c r="CK54" s="12"/>
      <c r="CL54" s="12"/>
    </row>
    <row r="55" spans="1:90" ht="16.350000000000001" customHeight="1" x14ac:dyDescent="0.2">
      <c r="A55" s="2627"/>
      <c r="B55" s="2628"/>
      <c r="C55" s="2635"/>
      <c r="D55" s="2635"/>
      <c r="E55" s="2636"/>
      <c r="F55" s="2718" t="s">
        <v>12</v>
      </c>
      <c r="G55" s="2718"/>
      <c r="H55" s="2719" t="s">
        <v>13</v>
      </c>
      <c r="I55" s="2699"/>
      <c r="J55" s="2720" t="s">
        <v>14</v>
      </c>
      <c r="K55" s="2708"/>
      <c r="L55" s="2719" t="s">
        <v>15</v>
      </c>
      <c r="M55" s="2699"/>
      <c r="N55" s="2719" t="s">
        <v>16</v>
      </c>
      <c r="O55" s="2699"/>
      <c r="P55" s="2716" t="s">
        <v>17</v>
      </c>
      <c r="Q55" s="2710"/>
      <c r="R55" s="2716" t="s">
        <v>18</v>
      </c>
      <c r="S55" s="2710"/>
      <c r="T55" s="2716" t="s">
        <v>19</v>
      </c>
      <c r="U55" s="2710"/>
      <c r="V55" s="2716" t="s">
        <v>20</v>
      </c>
      <c r="W55" s="2710"/>
      <c r="X55" s="2716" t="s">
        <v>21</v>
      </c>
      <c r="Y55" s="2710"/>
      <c r="Z55" s="2716" t="s">
        <v>22</v>
      </c>
      <c r="AA55" s="2710"/>
      <c r="AB55" s="2716" t="s">
        <v>23</v>
      </c>
      <c r="AC55" s="2710"/>
      <c r="AD55" s="2716" t="s">
        <v>24</v>
      </c>
      <c r="AE55" s="2710"/>
      <c r="AF55" s="2716" t="s">
        <v>25</v>
      </c>
      <c r="AG55" s="2710"/>
      <c r="AH55" s="2716" t="s">
        <v>26</v>
      </c>
      <c r="AI55" s="2710"/>
      <c r="AJ55" s="2716" t="s">
        <v>27</v>
      </c>
      <c r="AK55" s="2710"/>
      <c r="AL55" s="2716" t="s">
        <v>28</v>
      </c>
      <c r="AM55" s="2717"/>
      <c r="AN55" s="2604"/>
      <c r="AO55" s="170"/>
      <c r="AP55" s="730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CG55" s="12"/>
      <c r="CH55" s="12"/>
      <c r="CI55" s="12"/>
      <c r="CJ55" s="12"/>
      <c r="CK55" s="12"/>
      <c r="CL55" s="12"/>
    </row>
    <row r="56" spans="1:90" ht="16.350000000000001" customHeight="1" x14ac:dyDescent="0.2">
      <c r="A56" s="2629"/>
      <c r="B56" s="2630"/>
      <c r="C56" s="731" t="s">
        <v>29</v>
      </c>
      <c r="D56" s="732" t="s">
        <v>30</v>
      </c>
      <c r="E56" s="197" t="s">
        <v>31</v>
      </c>
      <c r="F56" s="420" t="s">
        <v>30</v>
      </c>
      <c r="G56" s="435" t="s">
        <v>31</v>
      </c>
      <c r="H56" s="420" t="s">
        <v>30</v>
      </c>
      <c r="I56" s="435" t="s">
        <v>31</v>
      </c>
      <c r="J56" s="420" t="s">
        <v>30</v>
      </c>
      <c r="K56" s="435" t="s">
        <v>31</v>
      </c>
      <c r="L56" s="420" t="s">
        <v>30</v>
      </c>
      <c r="M56" s="435" t="s">
        <v>31</v>
      </c>
      <c r="N56" s="420" t="s">
        <v>30</v>
      </c>
      <c r="O56" s="435" t="s">
        <v>31</v>
      </c>
      <c r="P56" s="420" t="s">
        <v>30</v>
      </c>
      <c r="Q56" s="435" t="s">
        <v>31</v>
      </c>
      <c r="R56" s="420" t="s">
        <v>30</v>
      </c>
      <c r="S56" s="435" t="s">
        <v>31</v>
      </c>
      <c r="T56" s="420" t="s">
        <v>30</v>
      </c>
      <c r="U56" s="435" t="s">
        <v>31</v>
      </c>
      <c r="V56" s="420" t="s">
        <v>30</v>
      </c>
      <c r="W56" s="435" t="s">
        <v>31</v>
      </c>
      <c r="X56" s="420" t="s">
        <v>30</v>
      </c>
      <c r="Y56" s="435" t="s">
        <v>31</v>
      </c>
      <c r="Z56" s="420" t="s">
        <v>30</v>
      </c>
      <c r="AA56" s="435" t="s">
        <v>31</v>
      </c>
      <c r="AB56" s="420" t="s">
        <v>30</v>
      </c>
      <c r="AC56" s="435" t="s">
        <v>31</v>
      </c>
      <c r="AD56" s="420" t="s">
        <v>30</v>
      </c>
      <c r="AE56" s="435" t="s">
        <v>31</v>
      </c>
      <c r="AF56" s="420" t="s">
        <v>30</v>
      </c>
      <c r="AG56" s="435" t="s">
        <v>31</v>
      </c>
      <c r="AH56" s="420" t="s">
        <v>30</v>
      </c>
      <c r="AI56" s="435" t="s">
        <v>31</v>
      </c>
      <c r="AJ56" s="420" t="s">
        <v>30</v>
      </c>
      <c r="AK56" s="435" t="s">
        <v>31</v>
      </c>
      <c r="AL56" s="396" t="s">
        <v>30</v>
      </c>
      <c r="AM56" s="200" t="s">
        <v>31</v>
      </c>
      <c r="AN56" s="2600"/>
      <c r="AO56" s="170"/>
      <c r="AP56" s="730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CG56" s="12"/>
      <c r="CH56" s="12"/>
      <c r="CI56" s="12"/>
      <c r="CJ56" s="12"/>
      <c r="CK56" s="12"/>
      <c r="CL56" s="12"/>
    </row>
    <row r="57" spans="1:90" ht="16.350000000000001" customHeight="1" x14ac:dyDescent="0.2">
      <c r="A57" s="2649" t="s">
        <v>77</v>
      </c>
      <c r="B57" s="733" t="s">
        <v>33</v>
      </c>
      <c r="C57" s="734">
        <f t="shared" ref="C57:C78" si="16">SUM(D57+E57)</f>
        <v>0</v>
      </c>
      <c r="D57" s="735">
        <f t="shared" ref="D57:E62" si="17">SUM(H57+J57+L57+N57+P57+R57+T57+V57+X57+Z57+AB57+AD57+AF57+AH57+AJ57+AL57)</f>
        <v>0</v>
      </c>
      <c r="E57" s="736">
        <f t="shared" si="17"/>
        <v>0</v>
      </c>
      <c r="F57" s="737"/>
      <c r="G57" s="738"/>
      <c r="H57" s="739"/>
      <c r="I57" s="740"/>
      <c r="J57" s="739"/>
      <c r="K57" s="741"/>
      <c r="L57" s="739"/>
      <c r="M57" s="741"/>
      <c r="N57" s="739"/>
      <c r="O57" s="741"/>
      <c r="P57" s="742"/>
      <c r="Q57" s="741"/>
      <c r="R57" s="742"/>
      <c r="S57" s="741"/>
      <c r="T57" s="742"/>
      <c r="U57" s="741"/>
      <c r="V57" s="742"/>
      <c r="W57" s="741"/>
      <c r="X57" s="742"/>
      <c r="Y57" s="741"/>
      <c r="Z57" s="742"/>
      <c r="AA57" s="741"/>
      <c r="AB57" s="742"/>
      <c r="AC57" s="741"/>
      <c r="AD57" s="742"/>
      <c r="AE57" s="741"/>
      <c r="AF57" s="742"/>
      <c r="AG57" s="741"/>
      <c r="AH57" s="742"/>
      <c r="AI57" s="741"/>
      <c r="AJ57" s="742"/>
      <c r="AK57" s="741"/>
      <c r="AL57" s="742"/>
      <c r="AM57" s="743"/>
      <c r="AN57" s="744"/>
      <c r="AO57" s="182" t="str">
        <f t="shared" ref="AO57:AO78" si="18">CA57&amp;CB57</f>
        <v/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17"/>
      <c r="BB57" s="17"/>
      <c r="CA57" s="30" t="str">
        <f t="shared" ref="CA57:CA78" si="19">IF(CG57=1,"* El número de Beneficiarios NO DEBE ser mayor que el total. ","")</f>
        <v/>
      </c>
      <c r="CB57" s="31" t="str">
        <f t="shared" ref="CB57:CB78" si="20">IF(CH57=1,"* No olvide digitar la columna Beneficiarios. ","")</f>
        <v/>
      </c>
      <c r="CG57" s="32">
        <f t="shared" ref="CG57:CG78" si="21">IF(C57&lt;AN57,1,0)</f>
        <v>0</v>
      </c>
      <c r="CH57" s="32">
        <f t="shared" ref="CH57:CH78" si="22">IF(AND(C57&lt;&gt;0,AN57=""),1,0)</f>
        <v>0</v>
      </c>
      <c r="CI57" s="12"/>
      <c r="CJ57" s="12"/>
      <c r="CK57" s="12"/>
      <c r="CL57" s="12"/>
    </row>
    <row r="58" spans="1:90" ht="16.350000000000001" customHeight="1" x14ac:dyDescent="0.2">
      <c r="A58" s="2650"/>
      <c r="B58" s="440" t="s">
        <v>47</v>
      </c>
      <c r="C58" s="34">
        <f t="shared" si="16"/>
        <v>0</v>
      </c>
      <c r="D58" s="35">
        <f t="shared" si="17"/>
        <v>0</v>
      </c>
      <c r="E58" s="36">
        <f t="shared" si="17"/>
        <v>0</v>
      </c>
      <c r="F58" s="214"/>
      <c r="G58" s="215"/>
      <c r="H58" s="37"/>
      <c r="I58" s="38"/>
      <c r="J58" s="37"/>
      <c r="K58" s="39"/>
      <c r="L58" s="37"/>
      <c r="M58" s="39"/>
      <c r="N58" s="37"/>
      <c r="O58" s="39"/>
      <c r="P58" s="40"/>
      <c r="Q58" s="39"/>
      <c r="R58" s="40"/>
      <c r="S58" s="39"/>
      <c r="T58" s="40"/>
      <c r="U58" s="39"/>
      <c r="V58" s="40"/>
      <c r="W58" s="39"/>
      <c r="X58" s="40"/>
      <c r="Y58" s="39"/>
      <c r="Z58" s="40"/>
      <c r="AA58" s="39"/>
      <c r="AB58" s="40"/>
      <c r="AC58" s="39"/>
      <c r="AD58" s="40"/>
      <c r="AE58" s="39"/>
      <c r="AF58" s="40"/>
      <c r="AG58" s="39"/>
      <c r="AH58" s="40"/>
      <c r="AI58" s="39"/>
      <c r="AJ58" s="40"/>
      <c r="AK58" s="39"/>
      <c r="AL58" s="40"/>
      <c r="AM58" s="41"/>
      <c r="AN58" s="216"/>
      <c r="AO58" s="182" t="str">
        <f t="shared" si="18"/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7"/>
      <c r="BB58" s="17"/>
      <c r="CA58" s="30" t="str">
        <f t="shared" si="19"/>
        <v/>
      </c>
      <c r="CB58" s="31" t="str">
        <f t="shared" si="20"/>
        <v/>
      </c>
      <c r="CG58" s="32">
        <f t="shared" si="21"/>
        <v>0</v>
      </c>
      <c r="CH58" s="32">
        <f t="shared" si="22"/>
        <v>0</v>
      </c>
      <c r="CI58" s="12"/>
      <c r="CJ58" s="12"/>
      <c r="CK58" s="12"/>
      <c r="CL58" s="12"/>
    </row>
    <row r="59" spans="1:90" ht="16.350000000000001" customHeight="1" x14ac:dyDescent="0.2">
      <c r="A59" s="2650"/>
      <c r="B59" s="440" t="s">
        <v>34</v>
      </c>
      <c r="C59" s="34">
        <f t="shared" si="16"/>
        <v>0</v>
      </c>
      <c r="D59" s="35">
        <f t="shared" si="17"/>
        <v>0</v>
      </c>
      <c r="E59" s="36">
        <f t="shared" si="17"/>
        <v>0</v>
      </c>
      <c r="F59" s="214"/>
      <c r="G59" s="215"/>
      <c r="H59" s="37"/>
      <c r="I59" s="38"/>
      <c r="J59" s="37"/>
      <c r="K59" s="39"/>
      <c r="L59" s="37"/>
      <c r="M59" s="39"/>
      <c r="N59" s="37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  <c r="AA59" s="39"/>
      <c r="AB59" s="40"/>
      <c r="AC59" s="39"/>
      <c r="AD59" s="40"/>
      <c r="AE59" s="39"/>
      <c r="AF59" s="40"/>
      <c r="AG59" s="39"/>
      <c r="AH59" s="40"/>
      <c r="AI59" s="39"/>
      <c r="AJ59" s="40"/>
      <c r="AK59" s="39"/>
      <c r="AL59" s="40"/>
      <c r="AM59" s="41"/>
      <c r="AN59" s="216"/>
      <c r="AO59" s="182" t="str">
        <f t="shared" si="18"/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7"/>
      <c r="BB59" s="17"/>
      <c r="CA59" s="30" t="str">
        <f t="shared" si="19"/>
        <v/>
      </c>
      <c r="CB59" s="31" t="str">
        <f t="shared" si="20"/>
        <v/>
      </c>
      <c r="CG59" s="32">
        <f t="shared" si="21"/>
        <v>0</v>
      </c>
      <c r="CH59" s="32">
        <f t="shared" si="22"/>
        <v>0</v>
      </c>
      <c r="CI59" s="12"/>
      <c r="CJ59" s="12"/>
      <c r="CK59" s="12"/>
      <c r="CL59" s="12"/>
    </row>
    <row r="60" spans="1:90" ht="16.350000000000001" customHeight="1" x14ac:dyDescent="0.2">
      <c r="A60" s="2650"/>
      <c r="B60" s="440" t="s">
        <v>78</v>
      </c>
      <c r="C60" s="34">
        <f t="shared" si="16"/>
        <v>0</v>
      </c>
      <c r="D60" s="35">
        <f t="shared" si="17"/>
        <v>0</v>
      </c>
      <c r="E60" s="36">
        <f t="shared" si="17"/>
        <v>0</v>
      </c>
      <c r="F60" s="214"/>
      <c r="G60" s="215"/>
      <c r="H60" s="37"/>
      <c r="I60" s="38"/>
      <c r="J60" s="37"/>
      <c r="K60" s="39"/>
      <c r="L60" s="37"/>
      <c r="M60" s="39"/>
      <c r="N60" s="37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39"/>
      <c r="Z60" s="40"/>
      <c r="AA60" s="39"/>
      <c r="AB60" s="40"/>
      <c r="AC60" s="39"/>
      <c r="AD60" s="40"/>
      <c r="AE60" s="39"/>
      <c r="AF60" s="40"/>
      <c r="AG60" s="39"/>
      <c r="AH60" s="40"/>
      <c r="AI60" s="39"/>
      <c r="AJ60" s="40"/>
      <c r="AK60" s="39"/>
      <c r="AL60" s="40"/>
      <c r="AM60" s="41"/>
      <c r="AN60" s="216"/>
      <c r="AO60" s="182" t="str">
        <f t="shared" si="18"/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7"/>
      <c r="BB60" s="17"/>
      <c r="CA60" s="30" t="str">
        <f t="shared" si="19"/>
        <v/>
      </c>
      <c r="CB60" s="31" t="str">
        <f t="shared" si="20"/>
        <v/>
      </c>
      <c r="CG60" s="32">
        <f t="shared" si="21"/>
        <v>0</v>
      </c>
      <c r="CH60" s="32">
        <f t="shared" si="22"/>
        <v>0</v>
      </c>
      <c r="CI60" s="12"/>
      <c r="CJ60" s="12"/>
      <c r="CK60" s="12"/>
      <c r="CL60" s="12"/>
    </row>
    <row r="61" spans="1:90" ht="16.350000000000001" customHeight="1" x14ac:dyDescent="0.2">
      <c r="A61" s="2650"/>
      <c r="B61" s="440" t="s">
        <v>37</v>
      </c>
      <c r="C61" s="34">
        <f t="shared" si="16"/>
        <v>0</v>
      </c>
      <c r="D61" s="35">
        <f t="shared" si="17"/>
        <v>0</v>
      </c>
      <c r="E61" s="36">
        <f t="shared" si="17"/>
        <v>0</v>
      </c>
      <c r="F61" s="214"/>
      <c r="G61" s="215"/>
      <c r="H61" s="37"/>
      <c r="I61" s="38"/>
      <c r="J61" s="37"/>
      <c r="K61" s="39"/>
      <c r="L61" s="37"/>
      <c r="M61" s="39"/>
      <c r="N61" s="37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39"/>
      <c r="Z61" s="40"/>
      <c r="AA61" s="39"/>
      <c r="AB61" s="40"/>
      <c r="AC61" s="39"/>
      <c r="AD61" s="40"/>
      <c r="AE61" s="39"/>
      <c r="AF61" s="40"/>
      <c r="AG61" s="39"/>
      <c r="AH61" s="40"/>
      <c r="AI61" s="39"/>
      <c r="AJ61" s="40"/>
      <c r="AK61" s="39"/>
      <c r="AL61" s="40"/>
      <c r="AM61" s="41"/>
      <c r="AN61" s="216"/>
      <c r="AO61" s="182" t="str">
        <f t="shared" si="18"/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7"/>
      <c r="BB61" s="17"/>
      <c r="CA61" s="30" t="str">
        <f t="shared" si="19"/>
        <v/>
      </c>
      <c r="CB61" s="31" t="str">
        <f t="shared" si="20"/>
        <v/>
      </c>
      <c r="CG61" s="32">
        <f t="shared" si="21"/>
        <v>0</v>
      </c>
      <c r="CH61" s="32">
        <f t="shared" si="22"/>
        <v>0</v>
      </c>
      <c r="CI61" s="12"/>
      <c r="CJ61" s="12"/>
      <c r="CK61" s="12"/>
      <c r="CL61" s="12"/>
    </row>
    <row r="62" spans="1:90" ht="16.350000000000001" customHeight="1" x14ac:dyDescent="0.2">
      <c r="A62" s="2651"/>
      <c r="B62" s="441" t="s">
        <v>38</v>
      </c>
      <c r="C62" s="218">
        <f t="shared" si="16"/>
        <v>0</v>
      </c>
      <c r="D62" s="50">
        <f t="shared" si="17"/>
        <v>0</v>
      </c>
      <c r="E62" s="219">
        <f t="shared" si="17"/>
        <v>0</v>
      </c>
      <c r="F62" s="220"/>
      <c r="G62" s="221"/>
      <c r="H62" s="77"/>
      <c r="I62" s="80"/>
      <c r="J62" s="77"/>
      <c r="K62" s="79"/>
      <c r="L62" s="77"/>
      <c r="M62" s="79"/>
      <c r="N62" s="77"/>
      <c r="O62" s="79"/>
      <c r="P62" s="82"/>
      <c r="Q62" s="79"/>
      <c r="R62" s="82"/>
      <c r="S62" s="79"/>
      <c r="T62" s="82"/>
      <c r="U62" s="79"/>
      <c r="V62" s="82"/>
      <c r="W62" s="79"/>
      <c r="X62" s="82"/>
      <c r="Y62" s="79"/>
      <c r="Z62" s="82"/>
      <c r="AA62" s="79"/>
      <c r="AB62" s="82"/>
      <c r="AC62" s="79"/>
      <c r="AD62" s="82"/>
      <c r="AE62" s="79"/>
      <c r="AF62" s="82"/>
      <c r="AG62" s="79"/>
      <c r="AH62" s="82"/>
      <c r="AI62" s="79"/>
      <c r="AJ62" s="82"/>
      <c r="AK62" s="79"/>
      <c r="AL62" s="82"/>
      <c r="AM62" s="83"/>
      <c r="AN62" s="222"/>
      <c r="AO62" s="182" t="str">
        <f t="shared" si="18"/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7"/>
      <c r="BB62" s="17"/>
      <c r="CA62" s="30" t="str">
        <f t="shared" si="19"/>
        <v/>
      </c>
      <c r="CB62" s="31" t="str">
        <f t="shared" si="20"/>
        <v/>
      </c>
      <c r="CG62" s="32">
        <f t="shared" si="21"/>
        <v>0</v>
      </c>
      <c r="CH62" s="32">
        <f t="shared" si="22"/>
        <v>0</v>
      </c>
      <c r="CI62" s="12"/>
      <c r="CJ62" s="12"/>
      <c r="CK62" s="12"/>
      <c r="CL62" s="12"/>
    </row>
    <row r="63" spans="1:90" ht="16.350000000000001" customHeight="1" x14ac:dyDescent="0.2">
      <c r="A63" s="2649" t="s">
        <v>79</v>
      </c>
      <c r="B63" s="745" t="s">
        <v>34</v>
      </c>
      <c r="C63" s="746">
        <f t="shared" si="16"/>
        <v>0</v>
      </c>
      <c r="D63" s="747">
        <f t="shared" ref="D63:E68" si="23">SUM(J63+L63+N63)</f>
        <v>0</v>
      </c>
      <c r="E63" s="736">
        <f t="shared" si="23"/>
        <v>0</v>
      </c>
      <c r="F63" s="748"/>
      <c r="G63" s="738"/>
      <c r="H63" s="748"/>
      <c r="I63" s="738"/>
      <c r="J63" s="692"/>
      <c r="K63" s="694"/>
      <c r="L63" s="692"/>
      <c r="M63" s="694"/>
      <c r="N63" s="692"/>
      <c r="O63" s="694"/>
      <c r="P63" s="749"/>
      <c r="Q63" s="750"/>
      <c r="R63" s="749"/>
      <c r="S63" s="750"/>
      <c r="T63" s="749"/>
      <c r="U63" s="750"/>
      <c r="V63" s="749"/>
      <c r="W63" s="750"/>
      <c r="X63" s="749"/>
      <c r="Y63" s="750"/>
      <c r="Z63" s="749"/>
      <c r="AA63" s="750"/>
      <c r="AB63" s="749"/>
      <c r="AC63" s="750"/>
      <c r="AD63" s="749"/>
      <c r="AE63" s="750"/>
      <c r="AF63" s="749"/>
      <c r="AG63" s="750"/>
      <c r="AH63" s="749"/>
      <c r="AI63" s="750"/>
      <c r="AJ63" s="748"/>
      <c r="AK63" s="750"/>
      <c r="AL63" s="749"/>
      <c r="AM63" s="751"/>
      <c r="AN63" s="744"/>
      <c r="AO63" s="182" t="str">
        <f t="shared" si="18"/>
        <v/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7"/>
      <c r="BB63" s="17"/>
      <c r="CA63" s="30" t="str">
        <f t="shared" si="19"/>
        <v/>
      </c>
      <c r="CB63" s="31" t="str">
        <f t="shared" si="20"/>
        <v/>
      </c>
      <c r="CG63" s="32">
        <f t="shared" si="21"/>
        <v>0</v>
      </c>
      <c r="CH63" s="32">
        <f t="shared" si="22"/>
        <v>0</v>
      </c>
      <c r="CI63" s="12"/>
      <c r="CJ63" s="12"/>
      <c r="CK63" s="12"/>
      <c r="CL63" s="12"/>
    </row>
    <row r="64" spans="1:90" ht="16.350000000000001" customHeight="1" x14ac:dyDescent="0.2">
      <c r="A64" s="2651"/>
      <c r="B64" s="441" t="s">
        <v>37</v>
      </c>
      <c r="C64" s="218">
        <f t="shared" si="16"/>
        <v>0</v>
      </c>
      <c r="D64" s="50">
        <f t="shared" si="23"/>
        <v>0</v>
      </c>
      <c r="E64" s="219">
        <f t="shared" si="23"/>
        <v>0</v>
      </c>
      <c r="F64" s="220"/>
      <c r="G64" s="221"/>
      <c r="H64" s="220"/>
      <c r="I64" s="221"/>
      <c r="J64" s="77"/>
      <c r="K64" s="79"/>
      <c r="L64" s="77"/>
      <c r="M64" s="79"/>
      <c r="N64" s="77"/>
      <c r="O64" s="79"/>
      <c r="P64" s="230"/>
      <c r="Q64" s="231"/>
      <c r="R64" s="230"/>
      <c r="S64" s="231"/>
      <c r="T64" s="230"/>
      <c r="U64" s="231"/>
      <c r="V64" s="230"/>
      <c r="W64" s="231"/>
      <c r="X64" s="230"/>
      <c r="Y64" s="231"/>
      <c r="Z64" s="230"/>
      <c r="AA64" s="231"/>
      <c r="AB64" s="230"/>
      <c r="AC64" s="231"/>
      <c r="AD64" s="230"/>
      <c r="AE64" s="231"/>
      <c r="AF64" s="230"/>
      <c r="AG64" s="231"/>
      <c r="AH64" s="230"/>
      <c r="AI64" s="231"/>
      <c r="AJ64" s="220"/>
      <c r="AK64" s="231"/>
      <c r="AL64" s="230"/>
      <c r="AM64" s="232"/>
      <c r="AN64" s="222"/>
      <c r="AO64" s="182" t="str">
        <f t="shared" si="18"/>
        <v/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17"/>
      <c r="BB64" s="17"/>
      <c r="CA64" s="30" t="str">
        <f t="shared" si="19"/>
        <v/>
      </c>
      <c r="CB64" s="31" t="str">
        <f t="shared" si="20"/>
        <v/>
      </c>
      <c r="CG64" s="32">
        <f t="shared" si="21"/>
        <v>0</v>
      </c>
      <c r="CH64" s="32">
        <f t="shared" si="22"/>
        <v>0</v>
      </c>
      <c r="CI64" s="12"/>
      <c r="CJ64" s="12"/>
      <c r="CK64" s="12"/>
      <c r="CL64" s="12"/>
    </row>
    <row r="65" spans="1:90" ht="16.350000000000001" customHeight="1" x14ac:dyDescent="0.2">
      <c r="A65" s="2649" t="s">
        <v>80</v>
      </c>
      <c r="B65" s="745" t="s">
        <v>33</v>
      </c>
      <c r="C65" s="746">
        <f t="shared" si="16"/>
        <v>0</v>
      </c>
      <c r="D65" s="747">
        <f t="shared" si="23"/>
        <v>0</v>
      </c>
      <c r="E65" s="736">
        <f t="shared" si="23"/>
        <v>0</v>
      </c>
      <c r="F65" s="748"/>
      <c r="G65" s="738"/>
      <c r="H65" s="748"/>
      <c r="I65" s="738"/>
      <c r="J65" s="692"/>
      <c r="K65" s="694"/>
      <c r="L65" s="692"/>
      <c r="M65" s="694"/>
      <c r="N65" s="692"/>
      <c r="O65" s="694"/>
      <c r="P65" s="749"/>
      <c r="Q65" s="750"/>
      <c r="R65" s="749"/>
      <c r="S65" s="750"/>
      <c r="T65" s="749"/>
      <c r="U65" s="750"/>
      <c r="V65" s="749"/>
      <c r="W65" s="750"/>
      <c r="X65" s="749"/>
      <c r="Y65" s="750"/>
      <c r="Z65" s="749"/>
      <c r="AA65" s="750"/>
      <c r="AB65" s="749"/>
      <c r="AC65" s="750"/>
      <c r="AD65" s="749"/>
      <c r="AE65" s="750"/>
      <c r="AF65" s="749"/>
      <c r="AG65" s="750"/>
      <c r="AH65" s="749"/>
      <c r="AI65" s="750"/>
      <c r="AJ65" s="748"/>
      <c r="AK65" s="750"/>
      <c r="AL65" s="749"/>
      <c r="AM65" s="751"/>
      <c r="AN65" s="744"/>
      <c r="AO65" s="182" t="str">
        <f t="shared" si="18"/>
        <v/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17"/>
      <c r="BB65" s="17"/>
      <c r="CA65" s="30" t="str">
        <f t="shared" si="19"/>
        <v/>
      </c>
      <c r="CB65" s="31" t="str">
        <f t="shared" si="20"/>
        <v/>
      </c>
      <c r="CG65" s="32">
        <f t="shared" si="21"/>
        <v>0</v>
      </c>
      <c r="CH65" s="32">
        <f t="shared" si="22"/>
        <v>0</v>
      </c>
      <c r="CI65" s="12"/>
      <c r="CJ65" s="12"/>
      <c r="CK65" s="12"/>
      <c r="CL65" s="12"/>
    </row>
    <row r="66" spans="1:90" ht="16.350000000000001" customHeight="1" x14ac:dyDescent="0.2">
      <c r="A66" s="2650"/>
      <c r="B66" s="440" t="s">
        <v>47</v>
      </c>
      <c r="C66" s="34">
        <f t="shared" si="16"/>
        <v>0</v>
      </c>
      <c r="D66" s="35">
        <f t="shared" si="23"/>
        <v>0</v>
      </c>
      <c r="E66" s="36">
        <f t="shared" si="23"/>
        <v>0</v>
      </c>
      <c r="F66" s="214"/>
      <c r="G66" s="215"/>
      <c r="H66" s="214"/>
      <c r="I66" s="215"/>
      <c r="J66" s="37"/>
      <c r="K66" s="39"/>
      <c r="L66" s="37"/>
      <c r="M66" s="39"/>
      <c r="N66" s="37"/>
      <c r="O66" s="39"/>
      <c r="P66" s="233"/>
      <c r="Q66" s="234"/>
      <c r="R66" s="233"/>
      <c r="S66" s="234"/>
      <c r="T66" s="233"/>
      <c r="U66" s="234"/>
      <c r="V66" s="233"/>
      <c r="W66" s="234"/>
      <c r="X66" s="233"/>
      <c r="Y66" s="234"/>
      <c r="Z66" s="233"/>
      <c r="AA66" s="234"/>
      <c r="AB66" s="233"/>
      <c r="AC66" s="234"/>
      <c r="AD66" s="233"/>
      <c r="AE66" s="234"/>
      <c r="AF66" s="233"/>
      <c r="AG66" s="234"/>
      <c r="AH66" s="233"/>
      <c r="AI66" s="234"/>
      <c r="AJ66" s="214"/>
      <c r="AK66" s="234"/>
      <c r="AL66" s="233"/>
      <c r="AM66" s="235"/>
      <c r="AN66" s="216"/>
      <c r="AO66" s="182" t="str">
        <f t="shared" si="18"/>
        <v/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17"/>
      <c r="BB66" s="17"/>
      <c r="CA66" s="30" t="str">
        <f t="shared" si="19"/>
        <v/>
      </c>
      <c r="CB66" s="31" t="str">
        <f t="shared" si="20"/>
        <v/>
      </c>
      <c r="CG66" s="32">
        <f t="shared" si="21"/>
        <v>0</v>
      </c>
      <c r="CH66" s="32">
        <f t="shared" si="22"/>
        <v>0</v>
      </c>
      <c r="CI66" s="12"/>
      <c r="CJ66" s="12"/>
      <c r="CK66" s="12"/>
      <c r="CL66" s="12"/>
    </row>
    <row r="67" spans="1:90" ht="16.350000000000001" customHeight="1" x14ac:dyDescent="0.2">
      <c r="A67" s="2650"/>
      <c r="B67" s="440" t="s">
        <v>34</v>
      </c>
      <c r="C67" s="34">
        <f t="shared" si="16"/>
        <v>0</v>
      </c>
      <c r="D67" s="35">
        <f t="shared" si="23"/>
        <v>0</v>
      </c>
      <c r="E67" s="36">
        <f t="shared" si="23"/>
        <v>0</v>
      </c>
      <c r="F67" s="214"/>
      <c r="G67" s="215"/>
      <c r="H67" s="214"/>
      <c r="I67" s="215"/>
      <c r="J67" s="37"/>
      <c r="K67" s="39"/>
      <c r="L67" s="37"/>
      <c r="M67" s="39"/>
      <c r="N67" s="37"/>
      <c r="O67" s="39"/>
      <c r="P67" s="233"/>
      <c r="Q67" s="234"/>
      <c r="R67" s="233"/>
      <c r="S67" s="234"/>
      <c r="T67" s="233"/>
      <c r="U67" s="234"/>
      <c r="V67" s="233"/>
      <c r="W67" s="234"/>
      <c r="X67" s="233"/>
      <c r="Y67" s="234"/>
      <c r="Z67" s="233"/>
      <c r="AA67" s="234"/>
      <c r="AB67" s="233"/>
      <c r="AC67" s="234"/>
      <c r="AD67" s="233"/>
      <c r="AE67" s="234"/>
      <c r="AF67" s="233"/>
      <c r="AG67" s="234"/>
      <c r="AH67" s="233"/>
      <c r="AI67" s="234"/>
      <c r="AJ67" s="214"/>
      <c r="AK67" s="234"/>
      <c r="AL67" s="233"/>
      <c r="AM67" s="235"/>
      <c r="AN67" s="216"/>
      <c r="AO67" s="182" t="str">
        <f t="shared" si="18"/>
        <v/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17"/>
      <c r="BB67" s="17"/>
      <c r="CA67" s="30" t="str">
        <f t="shared" si="19"/>
        <v/>
      </c>
      <c r="CB67" s="31" t="str">
        <f t="shared" si="20"/>
        <v/>
      </c>
      <c r="CG67" s="32">
        <f t="shared" si="21"/>
        <v>0</v>
      </c>
      <c r="CH67" s="32">
        <f t="shared" si="22"/>
        <v>0</v>
      </c>
      <c r="CI67" s="12"/>
      <c r="CJ67" s="12"/>
      <c r="CK67" s="12"/>
      <c r="CL67" s="12"/>
    </row>
    <row r="68" spans="1:90" ht="16.350000000000001" customHeight="1" x14ac:dyDescent="0.2">
      <c r="A68" s="2651"/>
      <c r="B68" s="441" t="s">
        <v>37</v>
      </c>
      <c r="C68" s="218">
        <f t="shared" si="16"/>
        <v>0</v>
      </c>
      <c r="D68" s="50">
        <f t="shared" si="23"/>
        <v>0</v>
      </c>
      <c r="E68" s="219">
        <f t="shared" si="23"/>
        <v>0</v>
      </c>
      <c r="F68" s="220"/>
      <c r="G68" s="221"/>
      <c r="H68" s="220"/>
      <c r="I68" s="221"/>
      <c r="J68" s="77"/>
      <c r="K68" s="79"/>
      <c r="L68" s="77"/>
      <c r="M68" s="79"/>
      <c r="N68" s="77"/>
      <c r="O68" s="79"/>
      <c r="P68" s="230"/>
      <c r="Q68" s="231"/>
      <c r="R68" s="230"/>
      <c r="S68" s="231"/>
      <c r="T68" s="230"/>
      <c r="U68" s="231"/>
      <c r="V68" s="230"/>
      <c r="W68" s="231"/>
      <c r="X68" s="230"/>
      <c r="Y68" s="231"/>
      <c r="Z68" s="230"/>
      <c r="AA68" s="231"/>
      <c r="AB68" s="230"/>
      <c r="AC68" s="231"/>
      <c r="AD68" s="230"/>
      <c r="AE68" s="231"/>
      <c r="AF68" s="230"/>
      <c r="AG68" s="231"/>
      <c r="AH68" s="230"/>
      <c r="AI68" s="231"/>
      <c r="AJ68" s="220"/>
      <c r="AK68" s="231"/>
      <c r="AL68" s="230"/>
      <c r="AM68" s="232"/>
      <c r="AN68" s="222"/>
      <c r="AO68" s="182" t="str">
        <f t="shared" si="18"/>
        <v/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17"/>
      <c r="BB68" s="17"/>
      <c r="CA68" s="30" t="str">
        <f t="shared" si="19"/>
        <v/>
      </c>
      <c r="CB68" s="31" t="str">
        <f t="shared" si="20"/>
        <v/>
      </c>
      <c r="CG68" s="32">
        <f t="shared" si="21"/>
        <v>0</v>
      </c>
      <c r="CH68" s="32">
        <f t="shared" si="22"/>
        <v>0</v>
      </c>
      <c r="CI68" s="12"/>
      <c r="CJ68" s="12"/>
      <c r="CK68" s="12"/>
      <c r="CL68" s="12"/>
    </row>
    <row r="69" spans="1:90" ht="16.350000000000001" customHeight="1" x14ac:dyDescent="0.2">
      <c r="A69" s="2649" t="s">
        <v>81</v>
      </c>
      <c r="B69" s="745" t="s">
        <v>33</v>
      </c>
      <c r="C69" s="746">
        <f t="shared" si="16"/>
        <v>0</v>
      </c>
      <c r="D69" s="747">
        <f t="shared" ref="D69:D78" si="24">SUM(J69+L69+N69+P69+R69+T69+V69+X69+Z69+AB69+AD69+AF69+AH69+AJ69+AL69)</f>
        <v>0</v>
      </c>
      <c r="E69" s="736">
        <f t="shared" ref="E69:E78" si="25">SUM(K69+M69+O69+Q69+S69+U69+W69+Y69+AA69+AC69+AE69+AG69+AI69+AK69+AM69)</f>
        <v>0</v>
      </c>
      <c r="F69" s="748"/>
      <c r="G69" s="738"/>
      <c r="H69" s="748"/>
      <c r="I69" s="750"/>
      <c r="J69" s="692"/>
      <c r="K69" s="694"/>
      <c r="L69" s="692"/>
      <c r="M69" s="694"/>
      <c r="N69" s="692"/>
      <c r="O69" s="694"/>
      <c r="P69" s="692"/>
      <c r="Q69" s="694"/>
      <c r="R69" s="692"/>
      <c r="S69" s="694"/>
      <c r="T69" s="692"/>
      <c r="U69" s="694"/>
      <c r="V69" s="692"/>
      <c r="W69" s="694"/>
      <c r="X69" s="692"/>
      <c r="Y69" s="694"/>
      <c r="Z69" s="692"/>
      <c r="AA69" s="694"/>
      <c r="AB69" s="692"/>
      <c r="AC69" s="694"/>
      <c r="AD69" s="692"/>
      <c r="AE69" s="694"/>
      <c r="AF69" s="692"/>
      <c r="AG69" s="694"/>
      <c r="AH69" s="692"/>
      <c r="AI69" s="694"/>
      <c r="AJ69" s="692"/>
      <c r="AK69" s="694"/>
      <c r="AL69" s="692"/>
      <c r="AM69" s="752"/>
      <c r="AN69" s="744"/>
      <c r="AO69" s="182" t="str">
        <f t="shared" si="18"/>
        <v/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17"/>
      <c r="BB69" s="17"/>
      <c r="CA69" s="30" t="str">
        <f t="shared" si="19"/>
        <v/>
      </c>
      <c r="CB69" s="31" t="str">
        <f t="shared" si="20"/>
        <v/>
      </c>
      <c r="CG69" s="32">
        <f t="shared" si="21"/>
        <v>0</v>
      </c>
      <c r="CH69" s="32">
        <f t="shared" si="22"/>
        <v>0</v>
      </c>
      <c r="CI69" s="12"/>
      <c r="CJ69" s="12"/>
      <c r="CK69" s="12"/>
      <c r="CL69" s="12"/>
    </row>
    <row r="70" spans="1:90" ht="16.350000000000001" customHeight="1" x14ac:dyDescent="0.2">
      <c r="A70" s="2651"/>
      <c r="B70" s="440" t="s">
        <v>47</v>
      </c>
      <c r="C70" s="42">
        <f t="shared" si="16"/>
        <v>0</v>
      </c>
      <c r="D70" s="43">
        <f t="shared" si="24"/>
        <v>0</v>
      </c>
      <c r="E70" s="219">
        <f t="shared" si="25"/>
        <v>0</v>
      </c>
      <c r="F70" s="220"/>
      <c r="G70" s="221"/>
      <c r="H70" s="220"/>
      <c r="I70" s="231"/>
      <c r="J70" s="77"/>
      <c r="K70" s="79"/>
      <c r="L70" s="77"/>
      <c r="M70" s="79"/>
      <c r="N70" s="77"/>
      <c r="O70" s="79"/>
      <c r="P70" s="77"/>
      <c r="Q70" s="79"/>
      <c r="R70" s="77"/>
      <c r="S70" s="79"/>
      <c r="T70" s="77"/>
      <c r="U70" s="79"/>
      <c r="V70" s="77"/>
      <c r="W70" s="79"/>
      <c r="X70" s="77"/>
      <c r="Y70" s="79"/>
      <c r="Z70" s="77"/>
      <c r="AA70" s="79"/>
      <c r="AB70" s="77"/>
      <c r="AC70" s="79"/>
      <c r="AD70" s="77"/>
      <c r="AE70" s="79"/>
      <c r="AF70" s="77"/>
      <c r="AG70" s="79"/>
      <c r="AH70" s="77"/>
      <c r="AI70" s="79"/>
      <c r="AJ70" s="77"/>
      <c r="AK70" s="79"/>
      <c r="AL70" s="77"/>
      <c r="AM70" s="83"/>
      <c r="AN70" s="222"/>
      <c r="AO70" s="182" t="str">
        <f t="shared" si="18"/>
        <v/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17"/>
      <c r="BB70" s="17"/>
      <c r="CA70" s="30" t="str">
        <f t="shared" si="19"/>
        <v/>
      </c>
      <c r="CB70" s="31" t="str">
        <f t="shared" si="20"/>
        <v/>
      </c>
      <c r="CG70" s="32">
        <f t="shared" si="21"/>
        <v>0</v>
      </c>
      <c r="CH70" s="32">
        <f t="shared" si="22"/>
        <v>0</v>
      </c>
      <c r="CI70" s="12"/>
      <c r="CJ70" s="12"/>
      <c r="CK70" s="12"/>
      <c r="CL70" s="12"/>
    </row>
    <row r="71" spans="1:90" ht="16.350000000000001" customHeight="1" x14ac:dyDescent="0.2">
      <c r="A71" s="2649" t="s">
        <v>82</v>
      </c>
      <c r="B71" s="745" t="s">
        <v>33</v>
      </c>
      <c r="C71" s="746">
        <f t="shared" si="16"/>
        <v>0</v>
      </c>
      <c r="D71" s="747">
        <f t="shared" si="24"/>
        <v>0</v>
      </c>
      <c r="E71" s="736">
        <f t="shared" si="25"/>
        <v>0</v>
      </c>
      <c r="F71" s="748"/>
      <c r="G71" s="738"/>
      <c r="H71" s="748"/>
      <c r="I71" s="738"/>
      <c r="J71" s="692"/>
      <c r="K71" s="694"/>
      <c r="L71" s="692"/>
      <c r="M71" s="694"/>
      <c r="N71" s="692"/>
      <c r="O71" s="694"/>
      <c r="P71" s="692"/>
      <c r="Q71" s="694"/>
      <c r="R71" s="692"/>
      <c r="S71" s="694"/>
      <c r="T71" s="692"/>
      <c r="U71" s="694"/>
      <c r="V71" s="692"/>
      <c r="W71" s="694"/>
      <c r="X71" s="692"/>
      <c r="Y71" s="694"/>
      <c r="Z71" s="692"/>
      <c r="AA71" s="694"/>
      <c r="AB71" s="692"/>
      <c r="AC71" s="694"/>
      <c r="AD71" s="692"/>
      <c r="AE71" s="694"/>
      <c r="AF71" s="692"/>
      <c r="AG71" s="694"/>
      <c r="AH71" s="692"/>
      <c r="AI71" s="694"/>
      <c r="AJ71" s="692"/>
      <c r="AK71" s="694"/>
      <c r="AL71" s="692"/>
      <c r="AM71" s="752"/>
      <c r="AN71" s="744"/>
      <c r="AO71" s="182" t="str">
        <f t="shared" si="18"/>
        <v/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17"/>
      <c r="BB71" s="17"/>
      <c r="CA71" s="30" t="str">
        <f t="shared" si="19"/>
        <v/>
      </c>
      <c r="CB71" s="31" t="str">
        <f t="shared" si="20"/>
        <v/>
      </c>
      <c r="CG71" s="32">
        <f t="shared" si="21"/>
        <v>0</v>
      </c>
      <c r="CH71" s="32">
        <f t="shared" si="22"/>
        <v>0</v>
      </c>
      <c r="CI71" s="12"/>
      <c r="CJ71" s="12"/>
      <c r="CK71" s="12"/>
      <c r="CL71" s="12"/>
    </row>
    <row r="72" spans="1:90" ht="16.350000000000001" customHeight="1" x14ac:dyDescent="0.2">
      <c r="A72" s="2651"/>
      <c r="B72" s="441" t="s">
        <v>47</v>
      </c>
      <c r="C72" s="218">
        <f t="shared" si="16"/>
        <v>0</v>
      </c>
      <c r="D72" s="50">
        <f t="shared" si="24"/>
        <v>0</v>
      </c>
      <c r="E72" s="219">
        <f t="shared" si="25"/>
        <v>0</v>
      </c>
      <c r="F72" s="220"/>
      <c r="G72" s="221"/>
      <c r="H72" s="220"/>
      <c r="I72" s="221"/>
      <c r="J72" s="77"/>
      <c r="K72" s="79"/>
      <c r="L72" s="77"/>
      <c r="M72" s="79"/>
      <c r="N72" s="77"/>
      <c r="O72" s="79"/>
      <c r="P72" s="77"/>
      <c r="Q72" s="79"/>
      <c r="R72" s="77"/>
      <c r="S72" s="79"/>
      <c r="T72" s="77"/>
      <c r="U72" s="79"/>
      <c r="V72" s="77"/>
      <c r="W72" s="79"/>
      <c r="X72" s="77"/>
      <c r="Y72" s="79"/>
      <c r="Z72" s="77"/>
      <c r="AA72" s="79"/>
      <c r="AB72" s="77"/>
      <c r="AC72" s="79"/>
      <c r="AD72" s="77"/>
      <c r="AE72" s="79"/>
      <c r="AF72" s="77"/>
      <c r="AG72" s="79"/>
      <c r="AH72" s="77"/>
      <c r="AI72" s="79"/>
      <c r="AJ72" s="77"/>
      <c r="AK72" s="79"/>
      <c r="AL72" s="77"/>
      <c r="AM72" s="83"/>
      <c r="AN72" s="222"/>
      <c r="AO72" s="182" t="str">
        <f t="shared" si="18"/>
        <v/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17"/>
      <c r="BB72" s="17"/>
      <c r="CA72" s="30" t="str">
        <f t="shared" si="19"/>
        <v/>
      </c>
      <c r="CB72" s="31" t="str">
        <f t="shared" si="20"/>
        <v/>
      </c>
      <c r="CG72" s="32">
        <f t="shared" si="21"/>
        <v>0</v>
      </c>
      <c r="CH72" s="32">
        <f t="shared" si="22"/>
        <v>0</v>
      </c>
      <c r="CI72" s="12"/>
      <c r="CJ72" s="12"/>
      <c r="CK72" s="12"/>
      <c r="CL72" s="12"/>
    </row>
    <row r="73" spans="1:90" ht="16.350000000000001" customHeight="1" x14ac:dyDescent="0.2">
      <c r="A73" s="2649" t="s">
        <v>83</v>
      </c>
      <c r="B73" s="745" t="s">
        <v>33</v>
      </c>
      <c r="C73" s="746">
        <f t="shared" si="16"/>
        <v>0</v>
      </c>
      <c r="D73" s="747">
        <f t="shared" si="24"/>
        <v>0</v>
      </c>
      <c r="E73" s="736">
        <f t="shared" si="25"/>
        <v>0</v>
      </c>
      <c r="F73" s="748"/>
      <c r="G73" s="738"/>
      <c r="H73" s="748"/>
      <c r="I73" s="738"/>
      <c r="J73" s="692"/>
      <c r="K73" s="694"/>
      <c r="L73" s="692"/>
      <c r="M73" s="694"/>
      <c r="N73" s="692"/>
      <c r="O73" s="694"/>
      <c r="P73" s="692"/>
      <c r="Q73" s="694"/>
      <c r="R73" s="692"/>
      <c r="S73" s="694"/>
      <c r="T73" s="692"/>
      <c r="U73" s="694"/>
      <c r="V73" s="692"/>
      <c r="W73" s="694"/>
      <c r="X73" s="692"/>
      <c r="Y73" s="694"/>
      <c r="Z73" s="692"/>
      <c r="AA73" s="694"/>
      <c r="AB73" s="692"/>
      <c r="AC73" s="694"/>
      <c r="AD73" s="692"/>
      <c r="AE73" s="694"/>
      <c r="AF73" s="692"/>
      <c r="AG73" s="694"/>
      <c r="AH73" s="692"/>
      <c r="AI73" s="694"/>
      <c r="AJ73" s="692"/>
      <c r="AK73" s="694"/>
      <c r="AL73" s="692"/>
      <c r="AM73" s="752"/>
      <c r="AN73" s="744"/>
      <c r="AO73" s="182" t="str">
        <f t="shared" si="18"/>
        <v/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17"/>
      <c r="BB73" s="17"/>
      <c r="CA73" s="30" t="str">
        <f t="shared" si="19"/>
        <v/>
      </c>
      <c r="CB73" s="31" t="str">
        <f t="shared" si="20"/>
        <v/>
      </c>
      <c r="CG73" s="32">
        <f t="shared" si="21"/>
        <v>0</v>
      </c>
      <c r="CH73" s="32">
        <f t="shared" si="22"/>
        <v>0</v>
      </c>
      <c r="CI73" s="12"/>
      <c r="CJ73" s="12"/>
      <c r="CK73" s="12"/>
      <c r="CL73" s="12"/>
    </row>
    <row r="74" spans="1:90" ht="16.350000000000001" customHeight="1" x14ac:dyDescent="0.2">
      <c r="A74" s="2650"/>
      <c r="B74" s="440" t="s">
        <v>47</v>
      </c>
      <c r="C74" s="34">
        <f t="shared" si="16"/>
        <v>0</v>
      </c>
      <c r="D74" s="35">
        <f t="shared" si="24"/>
        <v>0</v>
      </c>
      <c r="E74" s="36">
        <f t="shared" si="25"/>
        <v>0</v>
      </c>
      <c r="F74" s="214"/>
      <c r="G74" s="215"/>
      <c r="H74" s="214"/>
      <c r="I74" s="215"/>
      <c r="J74" s="37"/>
      <c r="K74" s="39"/>
      <c r="L74" s="37"/>
      <c r="M74" s="39"/>
      <c r="N74" s="37"/>
      <c r="O74" s="39"/>
      <c r="P74" s="37"/>
      <c r="Q74" s="39"/>
      <c r="R74" s="37"/>
      <c r="S74" s="39"/>
      <c r="T74" s="37"/>
      <c r="U74" s="39"/>
      <c r="V74" s="37"/>
      <c r="W74" s="39"/>
      <c r="X74" s="37"/>
      <c r="Y74" s="39"/>
      <c r="Z74" s="37"/>
      <c r="AA74" s="39"/>
      <c r="AB74" s="37"/>
      <c r="AC74" s="39"/>
      <c r="AD74" s="37"/>
      <c r="AE74" s="39"/>
      <c r="AF74" s="37"/>
      <c r="AG74" s="39"/>
      <c r="AH74" s="37"/>
      <c r="AI74" s="39"/>
      <c r="AJ74" s="37"/>
      <c r="AK74" s="39"/>
      <c r="AL74" s="37"/>
      <c r="AM74" s="41"/>
      <c r="AN74" s="216"/>
      <c r="AO74" s="182" t="str">
        <f t="shared" si="18"/>
        <v/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17"/>
      <c r="BB74" s="17"/>
      <c r="CA74" s="30" t="str">
        <f t="shared" si="19"/>
        <v/>
      </c>
      <c r="CB74" s="31" t="str">
        <f t="shared" si="20"/>
        <v/>
      </c>
      <c r="CG74" s="32">
        <f t="shared" si="21"/>
        <v>0</v>
      </c>
      <c r="CH74" s="32">
        <f t="shared" si="22"/>
        <v>0</v>
      </c>
      <c r="CI74" s="12"/>
      <c r="CJ74" s="12"/>
      <c r="CK74" s="12"/>
      <c r="CL74" s="12"/>
    </row>
    <row r="75" spans="1:90" ht="16.350000000000001" customHeight="1" x14ac:dyDescent="0.2">
      <c r="A75" s="2650"/>
      <c r="B75" s="440" t="s">
        <v>34</v>
      </c>
      <c r="C75" s="34">
        <f t="shared" si="16"/>
        <v>0</v>
      </c>
      <c r="D75" s="35">
        <f t="shared" si="24"/>
        <v>0</v>
      </c>
      <c r="E75" s="36">
        <f t="shared" si="25"/>
        <v>0</v>
      </c>
      <c r="F75" s="214"/>
      <c r="G75" s="215"/>
      <c r="H75" s="214"/>
      <c r="I75" s="215"/>
      <c r="J75" s="37"/>
      <c r="K75" s="39"/>
      <c r="L75" s="37"/>
      <c r="M75" s="39"/>
      <c r="N75" s="37"/>
      <c r="O75" s="39"/>
      <c r="P75" s="37"/>
      <c r="Q75" s="39"/>
      <c r="R75" s="37"/>
      <c r="S75" s="39"/>
      <c r="T75" s="37"/>
      <c r="U75" s="39"/>
      <c r="V75" s="37"/>
      <c r="W75" s="39"/>
      <c r="X75" s="37"/>
      <c r="Y75" s="39"/>
      <c r="Z75" s="37"/>
      <c r="AA75" s="39"/>
      <c r="AB75" s="37"/>
      <c r="AC75" s="39"/>
      <c r="AD75" s="37"/>
      <c r="AE75" s="39"/>
      <c r="AF75" s="37"/>
      <c r="AG75" s="39"/>
      <c r="AH75" s="37"/>
      <c r="AI75" s="39"/>
      <c r="AJ75" s="37"/>
      <c r="AK75" s="39"/>
      <c r="AL75" s="37"/>
      <c r="AM75" s="41"/>
      <c r="AN75" s="216"/>
      <c r="AO75" s="182" t="str">
        <f t="shared" si="18"/>
        <v/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17"/>
      <c r="BB75" s="17"/>
      <c r="CA75" s="30" t="str">
        <f t="shared" si="19"/>
        <v/>
      </c>
      <c r="CB75" s="31" t="str">
        <f t="shared" si="20"/>
        <v/>
      </c>
      <c r="CG75" s="32">
        <f t="shared" si="21"/>
        <v>0</v>
      </c>
      <c r="CH75" s="32">
        <f t="shared" si="22"/>
        <v>0</v>
      </c>
      <c r="CI75" s="12"/>
      <c r="CJ75" s="12"/>
      <c r="CK75" s="12"/>
      <c r="CL75" s="12"/>
    </row>
    <row r="76" spans="1:90" ht="16.350000000000001" customHeight="1" x14ac:dyDescent="0.2">
      <c r="A76" s="2650"/>
      <c r="B76" s="440" t="s">
        <v>78</v>
      </c>
      <c r="C76" s="34">
        <f t="shared" si="16"/>
        <v>0</v>
      </c>
      <c r="D76" s="35">
        <f t="shared" si="24"/>
        <v>0</v>
      </c>
      <c r="E76" s="36">
        <f t="shared" si="25"/>
        <v>0</v>
      </c>
      <c r="F76" s="214"/>
      <c r="G76" s="215"/>
      <c r="H76" s="214"/>
      <c r="I76" s="215"/>
      <c r="J76" s="37"/>
      <c r="K76" s="39"/>
      <c r="L76" s="37"/>
      <c r="M76" s="39"/>
      <c r="N76" s="37"/>
      <c r="O76" s="39"/>
      <c r="P76" s="37"/>
      <c r="Q76" s="39"/>
      <c r="R76" s="37"/>
      <c r="S76" s="39"/>
      <c r="T76" s="37"/>
      <c r="U76" s="39"/>
      <c r="V76" s="37"/>
      <c r="W76" s="39"/>
      <c r="X76" s="37"/>
      <c r="Y76" s="39"/>
      <c r="Z76" s="37"/>
      <c r="AA76" s="39"/>
      <c r="AB76" s="37"/>
      <c r="AC76" s="39"/>
      <c r="AD76" s="37"/>
      <c r="AE76" s="39"/>
      <c r="AF76" s="37"/>
      <c r="AG76" s="39"/>
      <c r="AH76" s="37"/>
      <c r="AI76" s="39"/>
      <c r="AJ76" s="37"/>
      <c r="AK76" s="39"/>
      <c r="AL76" s="37"/>
      <c r="AM76" s="41"/>
      <c r="AN76" s="216"/>
      <c r="AO76" s="182" t="str">
        <f t="shared" si="18"/>
        <v/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17"/>
      <c r="BB76" s="17"/>
      <c r="CA76" s="30" t="str">
        <f t="shared" si="19"/>
        <v/>
      </c>
      <c r="CB76" s="31" t="str">
        <f t="shared" si="20"/>
        <v/>
      </c>
      <c r="CG76" s="32">
        <f t="shared" si="21"/>
        <v>0</v>
      </c>
      <c r="CH76" s="32">
        <f t="shared" si="22"/>
        <v>0</v>
      </c>
      <c r="CI76" s="12"/>
      <c r="CJ76" s="12"/>
      <c r="CK76" s="12"/>
      <c r="CL76" s="12"/>
    </row>
    <row r="77" spans="1:90" ht="16.350000000000001" customHeight="1" x14ac:dyDescent="0.2">
      <c r="A77" s="2650"/>
      <c r="B77" s="440" t="s">
        <v>37</v>
      </c>
      <c r="C77" s="34">
        <f t="shared" si="16"/>
        <v>0</v>
      </c>
      <c r="D77" s="35">
        <f t="shared" si="24"/>
        <v>0</v>
      </c>
      <c r="E77" s="36">
        <f t="shared" si="25"/>
        <v>0</v>
      </c>
      <c r="F77" s="214"/>
      <c r="G77" s="215"/>
      <c r="H77" s="214"/>
      <c r="I77" s="215"/>
      <c r="J77" s="37"/>
      <c r="K77" s="39"/>
      <c r="L77" s="37"/>
      <c r="M77" s="39"/>
      <c r="N77" s="37"/>
      <c r="O77" s="39"/>
      <c r="P77" s="37"/>
      <c r="Q77" s="39"/>
      <c r="R77" s="37"/>
      <c r="S77" s="39"/>
      <c r="T77" s="37"/>
      <c r="U77" s="39"/>
      <c r="V77" s="37"/>
      <c r="W77" s="39"/>
      <c r="X77" s="37"/>
      <c r="Y77" s="39"/>
      <c r="Z77" s="37"/>
      <c r="AA77" s="39"/>
      <c r="AB77" s="37"/>
      <c r="AC77" s="39"/>
      <c r="AD77" s="37"/>
      <c r="AE77" s="39"/>
      <c r="AF77" s="37"/>
      <c r="AG77" s="39"/>
      <c r="AH77" s="37"/>
      <c r="AI77" s="39"/>
      <c r="AJ77" s="37"/>
      <c r="AK77" s="39"/>
      <c r="AL77" s="37"/>
      <c r="AM77" s="41"/>
      <c r="AN77" s="216"/>
      <c r="AO77" s="182" t="str">
        <f t="shared" si="18"/>
        <v/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17"/>
      <c r="BB77" s="17"/>
      <c r="CA77" s="30" t="str">
        <f t="shared" si="19"/>
        <v/>
      </c>
      <c r="CB77" s="31" t="str">
        <f t="shared" si="20"/>
        <v/>
      </c>
      <c r="CG77" s="32">
        <f t="shared" si="21"/>
        <v>0</v>
      </c>
      <c r="CH77" s="32">
        <f t="shared" si="22"/>
        <v>0</v>
      </c>
      <c r="CI77" s="12"/>
      <c r="CJ77" s="12"/>
      <c r="CK77" s="12"/>
      <c r="CL77" s="12"/>
    </row>
    <row r="78" spans="1:90" ht="16.350000000000001" customHeight="1" x14ac:dyDescent="0.2">
      <c r="A78" s="2651"/>
      <c r="B78" s="441" t="s">
        <v>38</v>
      </c>
      <c r="C78" s="218">
        <f t="shared" si="16"/>
        <v>0</v>
      </c>
      <c r="D78" s="50">
        <f t="shared" si="24"/>
        <v>0</v>
      </c>
      <c r="E78" s="219">
        <f t="shared" si="25"/>
        <v>0</v>
      </c>
      <c r="F78" s="220"/>
      <c r="G78" s="221"/>
      <c r="H78" s="220"/>
      <c r="I78" s="221"/>
      <c r="J78" s="77"/>
      <c r="K78" s="79"/>
      <c r="L78" s="77"/>
      <c r="M78" s="79"/>
      <c r="N78" s="77"/>
      <c r="O78" s="79"/>
      <c r="P78" s="77"/>
      <c r="Q78" s="79"/>
      <c r="R78" s="77"/>
      <c r="S78" s="79"/>
      <c r="T78" s="77"/>
      <c r="U78" s="79"/>
      <c r="V78" s="77"/>
      <c r="W78" s="79"/>
      <c r="X78" s="77"/>
      <c r="Y78" s="79"/>
      <c r="Z78" s="77"/>
      <c r="AA78" s="79"/>
      <c r="AB78" s="77"/>
      <c r="AC78" s="79"/>
      <c r="AD78" s="77"/>
      <c r="AE78" s="79"/>
      <c r="AF78" s="77"/>
      <c r="AG78" s="79"/>
      <c r="AH78" s="77"/>
      <c r="AI78" s="79"/>
      <c r="AJ78" s="77"/>
      <c r="AK78" s="79"/>
      <c r="AL78" s="77"/>
      <c r="AM78" s="83"/>
      <c r="AN78" s="222"/>
      <c r="AO78" s="182" t="str">
        <f t="shared" si="18"/>
        <v/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17"/>
      <c r="BB78" s="17"/>
      <c r="CA78" s="30" t="str">
        <f t="shared" si="19"/>
        <v/>
      </c>
      <c r="CB78" s="31" t="str">
        <f t="shared" si="20"/>
        <v/>
      </c>
      <c r="CG78" s="32">
        <f t="shared" si="21"/>
        <v>0</v>
      </c>
      <c r="CH78" s="32">
        <f t="shared" si="22"/>
        <v>0</v>
      </c>
      <c r="CI78" s="12"/>
      <c r="CJ78" s="12"/>
      <c r="CK78" s="12"/>
      <c r="CL78" s="12"/>
    </row>
    <row r="79" spans="1:90" ht="31.35" customHeight="1" x14ac:dyDescent="0.2">
      <c r="A79" s="753" t="s">
        <v>84</v>
      </c>
      <c r="B79" s="754"/>
      <c r="C79" s="754"/>
      <c r="D79" s="239"/>
      <c r="E79" s="239"/>
      <c r="F79" s="239"/>
      <c r="G79" s="240"/>
      <c r="H79" s="240"/>
      <c r="I79" s="240"/>
      <c r="J79" s="240"/>
      <c r="K79" s="241"/>
      <c r="L79" s="241"/>
      <c r="M79" s="161"/>
      <c r="N79" s="192"/>
      <c r="O79" s="161"/>
      <c r="P79" s="161"/>
      <c r="Q79" s="161"/>
      <c r="R79" s="161"/>
      <c r="S79" s="161"/>
      <c r="T79" s="161"/>
      <c r="U79" s="161"/>
      <c r="V79" s="192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2"/>
      <c r="AP79" s="162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CG79" s="12"/>
      <c r="CH79" s="12"/>
      <c r="CI79" s="12"/>
      <c r="CJ79" s="12"/>
      <c r="CK79" s="12"/>
      <c r="CL79" s="12"/>
    </row>
    <row r="80" spans="1:90" ht="31.35" customHeight="1" x14ac:dyDescent="0.2">
      <c r="A80" s="2649" t="s">
        <v>85</v>
      </c>
      <c r="B80" s="2649"/>
      <c r="C80" s="2721" t="s">
        <v>86</v>
      </c>
      <c r="D80" s="2721"/>
      <c r="E80" s="2721" t="s">
        <v>87</v>
      </c>
      <c r="F80" s="2725"/>
      <c r="G80" s="2708" t="s">
        <v>88</v>
      </c>
      <c r="H80" s="2721"/>
      <c r="I80" s="2708" t="s">
        <v>89</v>
      </c>
      <c r="J80" s="2721"/>
      <c r="K80" s="242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755"/>
      <c r="Y80" s="756"/>
      <c r="Z80" s="756"/>
      <c r="AA80" s="756"/>
      <c r="AB80" s="756"/>
      <c r="AC80" s="756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2"/>
      <c r="AP80" s="162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CG80" s="12"/>
      <c r="CH80" s="12"/>
      <c r="CI80" s="12"/>
      <c r="CJ80" s="12"/>
      <c r="CK80" s="12"/>
      <c r="CL80" s="12"/>
    </row>
    <row r="81" spans="1:90" ht="31.35" customHeight="1" x14ac:dyDescent="0.2">
      <c r="A81" s="2651"/>
      <c r="B81" s="2651"/>
      <c r="C81" s="757" t="s">
        <v>90</v>
      </c>
      <c r="D81" s="758" t="s">
        <v>91</v>
      </c>
      <c r="E81" s="757" t="s">
        <v>90</v>
      </c>
      <c r="F81" s="759" t="s">
        <v>91</v>
      </c>
      <c r="G81" s="760" t="s">
        <v>90</v>
      </c>
      <c r="H81" s="758" t="s">
        <v>91</v>
      </c>
      <c r="I81" s="760" t="s">
        <v>90</v>
      </c>
      <c r="J81" s="758" t="s">
        <v>91</v>
      </c>
      <c r="K81" s="242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755"/>
      <c r="Y81" s="756"/>
      <c r="Z81" s="756"/>
      <c r="AA81" s="756"/>
      <c r="AB81" s="756"/>
      <c r="AC81" s="756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2"/>
      <c r="AP81" s="16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CG81" s="12"/>
      <c r="CH81" s="12"/>
      <c r="CI81" s="12"/>
      <c r="CJ81" s="12"/>
      <c r="CK81" s="12"/>
      <c r="CL81" s="12"/>
    </row>
    <row r="82" spans="1:90" ht="16.350000000000001" customHeight="1" x14ac:dyDescent="0.2">
      <c r="A82" s="2722" t="s">
        <v>92</v>
      </c>
      <c r="B82" s="2722"/>
      <c r="C82" s="761"/>
      <c r="D82" s="762"/>
      <c r="E82" s="761"/>
      <c r="F82" s="763"/>
      <c r="G82" s="764"/>
      <c r="H82" s="762"/>
      <c r="I82" s="764"/>
      <c r="J82" s="762"/>
      <c r="K82" s="242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755"/>
      <c r="Y82" s="756"/>
      <c r="Z82" s="756"/>
      <c r="AA82" s="756"/>
      <c r="AB82" s="756"/>
      <c r="AC82" s="756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2"/>
      <c r="AP82" s="162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CG82" s="12"/>
      <c r="CH82" s="12"/>
      <c r="CI82" s="12"/>
      <c r="CJ82" s="12"/>
      <c r="CK82" s="12"/>
      <c r="CL82" s="12"/>
    </row>
    <row r="83" spans="1:90" ht="16.350000000000001" customHeight="1" x14ac:dyDescent="0.2">
      <c r="A83" s="2660" t="s">
        <v>93</v>
      </c>
      <c r="B83" s="2660"/>
      <c r="C83" s="253"/>
      <c r="D83" s="254"/>
      <c r="E83" s="253"/>
      <c r="F83" s="255"/>
      <c r="G83" s="256"/>
      <c r="H83" s="254"/>
      <c r="I83" s="256"/>
      <c r="J83" s="254"/>
      <c r="K83" s="242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755"/>
      <c r="Y83" s="756"/>
      <c r="Z83" s="756"/>
      <c r="AA83" s="756"/>
      <c r="AB83" s="756"/>
      <c r="AC83" s="756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2"/>
      <c r="AP83" s="162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CG83" s="12"/>
      <c r="CH83" s="12"/>
      <c r="CI83" s="12"/>
      <c r="CJ83" s="12"/>
      <c r="CK83" s="12"/>
      <c r="CL83" s="12"/>
    </row>
    <row r="84" spans="1:90" ht="16.350000000000001" customHeight="1" x14ac:dyDescent="0.2">
      <c r="A84" s="2660" t="s">
        <v>94</v>
      </c>
      <c r="B84" s="2660"/>
      <c r="C84" s="253"/>
      <c r="D84" s="254"/>
      <c r="E84" s="253"/>
      <c r="F84" s="255"/>
      <c r="G84" s="256"/>
      <c r="H84" s="254"/>
      <c r="I84" s="256"/>
      <c r="J84" s="254"/>
      <c r="K84" s="242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755"/>
      <c r="Y84" s="756"/>
      <c r="Z84" s="756"/>
      <c r="AA84" s="756"/>
      <c r="AB84" s="756"/>
      <c r="AC84" s="756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2"/>
      <c r="AP84" s="162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CG84" s="12"/>
      <c r="CH84" s="12"/>
      <c r="CI84" s="12"/>
      <c r="CJ84" s="12"/>
      <c r="CK84" s="12"/>
      <c r="CL84" s="12"/>
    </row>
    <row r="85" spans="1:90" ht="16.350000000000001" customHeight="1" x14ac:dyDescent="0.2">
      <c r="A85" s="2661" t="s">
        <v>95</v>
      </c>
      <c r="B85" s="2661"/>
      <c r="C85" s="77"/>
      <c r="D85" s="231"/>
      <c r="E85" s="77"/>
      <c r="F85" s="232"/>
      <c r="G85" s="257"/>
      <c r="H85" s="231"/>
      <c r="I85" s="257"/>
      <c r="J85" s="231"/>
      <c r="K85" s="242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755"/>
      <c r="Y85" s="756"/>
      <c r="Z85" s="756"/>
      <c r="AA85" s="756"/>
      <c r="AB85" s="756"/>
      <c r="AC85" s="756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2"/>
      <c r="AP85" s="162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CG85" s="12"/>
      <c r="CH85" s="12"/>
      <c r="CI85" s="12"/>
      <c r="CJ85" s="12"/>
      <c r="CK85" s="12"/>
      <c r="CL85" s="12"/>
    </row>
    <row r="86" spans="1:90" ht="31.35" customHeight="1" x14ac:dyDescent="0.2">
      <c r="A86" s="84" t="s">
        <v>96</v>
      </c>
      <c r="B86" s="258"/>
      <c r="C86" s="258"/>
      <c r="D86" s="258"/>
      <c r="E86" s="259"/>
      <c r="F86" s="259"/>
      <c r="G86" s="259"/>
      <c r="H86" s="259"/>
      <c r="I86" s="259"/>
      <c r="J86" s="259"/>
      <c r="K86" s="260"/>
      <c r="L86" s="259"/>
      <c r="M86" s="191"/>
      <c r="N86" s="191"/>
      <c r="O86" s="161"/>
      <c r="P86" s="161"/>
      <c r="Q86" s="161"/>
      <c r="R86" s="161"/>
      <c r="S86" s="161"/>
      <c r="T86" s="161"/>
      <c r="U86" s="161"/>
      <c r="V86" s="755"/>
      <c r="W86" s="765"/>
      <c r="X86" s="766"/>
      <c r="Y86" s="766"/>
      <c r="Z86" s="766"/>
      <c r="AA86" s="766"/>
      <c r="AB86" s="766"/>
      <c r="AC86" s="766"/>
      <c r="AD86" s="161"/>
      <c r="AE86" s="161"/>
      <c r="AF86" s="161"/>
      <c r="AG86" s="161"/>
      <c r="AH86" s="766"/>
      <c r="AI86" s="766"/>
      <c r="AJ86" s="766"/>
      <c r="AK86" s="766"/>
      <c r="AL86" s="161"/>
      <c r="AM86" s="161"/>
      <c r="AN86" s="161"/>
      <c r="AO86" s="161"/>
      <c r="AP86" s="161"/>
      <c r="CG86" s="12"/>
      <c r="CH86" s="12"/>
      <c r="CI86" s="12"/>
      <c r="CJ86" s="12"/>
      <c r="CK86" s="12"/>
      <c r="CL86" s="12"/>
    </row>
    <row r="87" spans="1:90" ht="24.6" customHeight="1" x14ac:dyDescent="0.2">
      <c r="A87" s="2649" t="s">
        <v>97</v>
      </c>
      <c r="B87" s="2649" t="s">
        <v>98</v>
      </c>
      <c r="C87" s="2723" t="s">
        <v>99</v>
      </c>
      <c r="D87" s="2633" t="s">
        <v>100</v>
      </c>
      <c r="E87" s="767"/>
      <c r="F87" s="768"/>
      <c r="G87" s="769"/>
      <c r="H87" s="769"/>
      <c r="I87" s="161"/>
      <c r="J87" s="161"/>
      <c r="K87" s="161"/>
      <c r="L87" s="161"/>
      <c r="M87" s="161"/>
      <c r="N87" s="161"/>
      <c r="O87" s="161"/>
      <c r="P87" s="161"/>
      <c r="Q87" s="192"/>
      <c r="R87" s="161"/>
      <c r="S87" s="161"/>
      <c r="T87" s="161"/>
      <c r="U87" s="266"/>
      <c r="V87" s="770"/>
      <c r="W87" s="770"/>
      <c r="X87" s="771"/>
      <c r="Y87" s="771"/>
      <c r="Z87" s="772"/>
      <c r="AA87" s="772"/>
      <c r="AB87" s="772"/>
      <c r="AC87" s="161"/>
      <c r="AD87" s="161"/>
      <c r="AE87" s="161"/>
      <c r="AF87" s="161"/>
      <c r="AG87" s="266"/>
      <c r="AH87" s="770"/>
      <c r="AI87" s="770"/>
      <c r="AJ87" s="770"/>
      <c r="AK87" s="773"/>
      <c r="CG87" s="12"/>
      <c r="CH87" s="12"/>
      <c r="CI87" s="12"/>
      <c r="CJ87" s="12"/>
      <c r="CK87" s="12"/>
      <c r="CL87" s="12"/>
    </row>
    <row r="88" spans="1:90" ht="24.6" customHeight="1" x14ac:dyDescent="0.2">
      <c r="A88" s="2651"/>
      <c r="B88" s="2651"/>
      <c r="C88" s="2724"/>
      <c r="D88" s="2636"/>
      <c r="E88" s="5"/>
      <c r="F88" s="161"/>
      <c r="G88" s="161"/>
      <c r="H88" s="271"/>
      <c r="I88" s="241"/>
      <c r="J88" s="241"/>
      <c r="K88" s="161"/>
      <c r="L88" s="161"/>
      <c r="M88" s="161"/>
      <c r="N88" s="161"/>
      <c r="O88" s="161"/>
      <c r="P88" s="161"/>
      <c r="Q88" s="161"/>
      <c r="R88" s="161"/>
      <c r="S88" s="192"/>
      <c r="T88" s="161"/>
      <c r="U88" s="161"/>
      <c r="V88" s="766"/>
      <c r="W88" s="770"/>
      <c r="X88" s="770"/>
      <c r="Y88" s="770"/>
      <c r="Z88" s="770"/>
      <c r="AA88" s="770"/>
      <c r="AB88" s="766"/>
      <c r="AC88" s="161"/>
      <c r="AD88" s="161"/>
      <c r="AE88" s="161"/>
      <c r="AF88" s="161"/>
      <c r="AG88" s="161"/>
      <c r="AH88" s="766"/>
      <c r="AI88" s="770"/>
      <c r="AJ88" s="770"/>
      <c r="AK88" s="773"/>
      <c r="CG88" s="12"/>
      <c r="CH88" s="12"/>
      <c r="CI88" s="12"/>
      <c r="CJ88" s="12"/>
      <c r="CK88" s="12"/>
      <c r="CL88" s="12"/>
    </row>
    <row r="89" spans="1:90" ht="16.350000000000001" customHeight="1" x14ac:dyDescent="0.2">
      <c r="A89" s="272" t="s">
        <v>101</v>
      </c>
      <c r="B89" s="774">
        <v>18</v>
      </c>
      <c r="C89" s="775">
        <v>4</v>
      </c>
      <c r="D89" s="776">
        <v>4</v>
      </c>
      <c r="E89" s="5"/>
      <c r="F89" s="161"/>
      <c r="G89" s="161"/>
      <c r="H89" s="271"/>
      <c r="I89" s="241"/>
      <c r="J89" s="241"/>
      <c r="K89" s="161"/>
      <c r="L89" s="161"/>
      <c r="M89" s="161"/>
      <c r="N89" s="161"/>
      <c r="O89" s="161"/>
      <c r="P89" s="161"/>
      <c r="Q89" s="161"/>
      <c r="R89" s="161"/>
      <c r="S89" s="192"/>
      <c r="T89" s="161"/>
      <c r="U89" s="161"/>
      <c r="V89" s="777"/>
      <c r="W89" s="778"/>
      <c r="X89" s="778"/>
      <c r="Y89" s="778"/>
      <c r="Z89" s="778"/>
      <c r="AA89" s="778"/>
      <c r="AB89" s="777"/>
      <c r="AC89" s="161"/>
      <c r="AD89" s="161"/>
      <c r="AE89" s="161"/>
      <c r="AF89" s="161"/>
      <c r="AG89" s="161"/>
      <c r="AH89" s="777"/>
      <c r="AI89" s="778"/>
      <c r="AJ89" s="778"/>
      <c r="AK89" s="779"/>
      <c r="CG89" s="12"/>
      <c r="CH89" s="12"/>
      <c r="CI89" s="12"/>
      <c r="CJ89" s="12"/>
      <c r="CK89" s="12"/>
      <c r="CL89" s="12"/>
    </row>
    <row r="90" spans="1:90" ht="27.75" customHeight="1" x14ac:dyDescent="0.2">
      <c r="A90" s="275" t="s">
        <v>102</v>
      </c>
      <c r="B90" s="276"/>
      <c r="C90" s="277"/>
      <c r="D90" s="278"/>
      <c r="E90" s="5"/>
      <c r="F90" s="161"/>
      <c r="G90" s="161"/>
      <c r="H90" s="271"/>
      <c r="I90" s="241"/>
      <c r="J90" s="241"/>
      <c r="K90" s="161"/>
      <c r="L90" s="161"/>
      <c r="M90" s="161"/>
      <c r="N90" s="161"/>
      <c r="O90" s="161"/>
      <c r="P90" s="161"/>
      <c r="Q90" s="161"/>
      <c r="R90" s="161"/>
      <c r="S90" s="192"/>
      <c r="T90" s="161"/>
      <c r="U90" s="161"/>
      <c r="V90" s="777"/>
      <c r="W90" s="778"/>
      <c r="X90" s="778"/>
      <c r="Y90" s="778"/>
      <c r="Z90" s="778"/>
      <c r="AA90" s="778"/>
      <c r="AB90" s="777"/>
      <c r="AC90" s="161"/>
      <c r="AD90" s="161"/>
      <c r="AE90" s="161"/>
      <c r="AF90" s="161"/>
      <c r="AG90" s="161"/>
      <c r="AH90" s="777"/>
      <c r="AI90" s="778"/>
      <c r="AJ90" s="778"/>
      <c r="AK90" s="779"/>
      <c r="CG90" s="12"/>
      <c r="CH90" s="12"/>
      <c r="CI90" s="12"/>
      <c r="CJ90" s="12"/>
      <c r="CK90" s="12"/>
      <c r="CL90" s="12"/>
    </row>
    <row r="91" spans="1:90" ht="27.75" customHeight="1" x14ac:dyDescent="0.2">
      <c r="A91" s="275" t="s">
        <v>103</v>
      </c>
      <c r="B91" s="276"/>
      <c r="C91" s="277"/>
      <c r="D91" s="278"/>
      <c r="E91" s="5"/>
      <c r="F91" s="161"/>
      <c r="G91" s="161"/>
      <c r="H91" s="271"/>
      <c r="I91" s="241"/>
      <c r="J91" s="241"/>
      <c r="K91" s="161"/>
      <c r="L91" s="161"/>
      <c r="M91" s="161"/>
      <c r="N91" s="161"/>
      <c r="O91" s="161"/>
      <c r="P91" s="161"/>
      <c r="Q91" s="161"/>
      <c r="R91" s="161"/>
      <c r="S91" s="192"/>
      <c r="T91" s="161"/>
      <c r="U91" s="161"/>
      <c r="V91" s="777"/>
      <c r="W91" s="778"/>
      <c r="X91" s="778"/>
      <c r="Y91" s="778"/>
      <c r="Z91" s="778"/>
      <c r="AA91" s="778"/>
      <c r="AB91" s="777"/>
      <c r="AC91" s="161"/>
      <c r="AD91" s="161"/>
      <c r="AE91" s="161"/>
      <c r="AF91" s="161"/>
      <c r="AG91" s="161"/>
      <c r="AH91" s="777"/>
      <c r="AI91" s="778"/>
      <c r="AJ91" s="778"/>
      <c r="AK91" s="779"/>
      <c r="CG91" s="12"/>
      <c r="CH91" s="12"/>
      <c r="CI91" s="12"/>
      <c r="CJ91" s="12"/>
      <c r="CK91" s="12"/>
      <c r="CL91" s="12"/>
    </row>
    <row r="92" spans="1:90" ht="18" customHeight="1" x14ac:dyDescent="0.2">
      <c r="A92" s="279" t="s">
        <v>104</v>
      </c>
      <c r="B92" s="276"/>
      <c r="C92" s="277"/>
      <c r="D92" s="278"/>
      <c r="E92" s="5"/>
      <c r="F92" s="161"/>
      <c r="G92" s="161"/>
      <c r="H92" s="271"/>
      <c r="I92" s="241"/>
      <c r="J92" s="241"/>
      <c r="K92" s="161"/>
      <c r="L92" s="161"/>
      <c r="M92" s="161"/>
      <c r="N92" s="161"/>
      <c r="O92" s="161"/>
      <c r="P92" s="161"/>
      <c r="Q92" s="161"/>
      <c r="R92" s="161"/>
      <c r="S92" s="192"/>
      <c r="T92" s="161"/>
      <c r="U92" s="161"/>
      <c r="V92" s="777"/>
      <c r="W92" s="778"/>
      <c r="X92" s="778"/>
      <c r="Y92" s="778"/>
      <c r="Z92" s="778"/>
      <c r="AA92" s="778"/>
      <c r="AB92" s="777"/>
      <c r="AC92" s="161"/>
      <c r="AD92" s="161"/>
      <c r="AE92" s="161"/>
      <c r="AF92" s="161"/>
      <c r="AG92" s="161"/>
      <c r="AH92" s="777"/>
      <c r="AI92" s="778"/>
      <c r="AJ92" s="778"/>
      <c r="AK92" s="779"/>
      <c r="CG92" s="12"/>
      <c r="CH92" s="12"/>
      <c r="CI92" s="12"/>
      <c r="CJ92" s="12"/>
      <c r="CK92" s="12"/>
      <c r="CL92" s="12"/>
    </row>
    <row r="93" spans="1:90" ht="27.75" customHeight="1" x14ac:dyDescent="0.2">
      <c r="A93" s="280" t="s">
        <v>105</v>
      </c>
      <c r="B93" s="276"/>
      <c r="C93" s="277"/>
      <c r="D93" s="278"/>
      <c r="E93" s="5"/>
      <c r="F93" s="161"/>
      <c r="G93" s="161"/>
      <c r="H93" s="271"/>
      <c r="I93" s="241"/>
      <c r="J93" s="241"/>
      <c r="K93" s="161"/>
      <c r="L93" s="161"/>
      <c r="M93" s="161"/>
      <c r="N93" s="161"/>
      <c r="O93" s="161"/>
      <c r="P93" s="161"/>
      <c r="Q93" s="161"/>
      <c r="R93" s="161"/>
      <c r="S93" s="192"/>
      <c r="T93" s="161"/>
      <c r="U93" s="161"/>
      <c r="V93" s="777"/>
      <c r="W93" s="778"/>
      <c r="X93" s="778"/>
      <c r="Y93" s="778"/>
      <c r="Z93" s="778"/>
      <c r="AA93" s="778"/>
      <c r="AB93" s="777"/>
      <c r="AC93" s="161"/>
      <c r="AD93" s="161"/>
      <c r="AE93" s="161"/>
      <c r="AF93" s="161"/>
      <c r="AG93" s="161"/>
      <c r="AH93" s="777"/>
      <c r="AI93" s="778"/>
      <c r="AJ93" s="778"/>
      <c r="AK93" s="779"/>
      <c r="CG93" s="12"/>
      <c r="CH93" s="12"/>
      <c r="CI93" s="12"/>
      <c r="CJ93" s="12"/>
      <c r="CK93" s="12"/>
      <c r="CL93" s="12"/>
    </row>
    <row r="94" spans="1:90" ht="27.75" customHeight="1" x14ac:dyDescent="0.2">
      <c r="A94" s="280" t="s">
        <v>106</v>
      </c>
      <c r="B94" s="281"/>
      <c r="C94" s="277"/>
      <c r="D94" s="278"/>
      <c r="E94" s="5"/>
      <c r="F94" s="161"/>
      <c r="G94" s="161"/>
      <c r="H94" s="271"/>
      <c r="I94" s="241"/>
      <c r="J94" s="241"/>
      <c r="K94" s="161"/>
      <c r="L94" s="161"/>
      <c r="M94" s="161"/>
      <c r="N94" s="161"/>
      <c r="O94" s="161"/>
      <c r="P94" s="161"/>
      <c r="Q94" s="161"/>
      <c r="R94" s="161"/>
      <c r="S94" s="192"/>
      <c r="T94" s="161"/>
      <c r="U94" s="161"/>
      <c r="V94" s="777"/>
      <c r="W94" s="778"/>
      <c r="X94" s="778"/>
      <c r="Y94" s="778"/>
      <c r="Z94" s="778"/>
      <c r="AA94" s="778"/>
      <c r="AB94" s="777"/>
      <c r="AC94" s="161"/>
      <c r="AD94" s="161"/>
      <c r="AE94" s="161"/>
      <c r="AF94" s="161"/>
      <c r="AG94" s="161"/>
      <c r="AH94" s="777"/>
      <c r="AI94" s="778"/>
      <c r="AJ94" s="780"/>
      <c r="AK94" s="781"/>
      <c r="CG94" s="12"/>
      <c r="CH94" s="12"/>
      <c r="CI94" s="12"/>
      <c r="CJ94" s="12"/>
      <c r="CK94" s="12"/>
      <c r="CL94" s="12"/>
    </row>
    <row r="95" spans="1:90" ht="27.75" customHeight="1" x14ac:dyDescent="0.2">
      <c r="A95" s="284" t="s">
        <v>107</v>
      </c>
      <c r="B95" s="285"/>
      <c r="C95" s="286"/>
      <c r="D95" s="287"/>
      <c r="E95" s="5"/>
      <c r="F95" s="161"/>
      <c r="G95" s="161"/>
      <c r="H95" s="271"/>
      <c r="I95" s="241"/>
      <c r="J95" s="241"/>
      <c r="K95" s="161"/>
      <c r="L95" s="161"/>
      <c r="M95" s="161"/>
      <c r="N95" s="161"/>
      <c r="O95" s="161"/>
      <c r="P95" s="161"/>
      <c r="Q95" s="161"/>
      <c r="R95" s="161"/>
      <c r="S95" s="192"/>
      <c r="T95" s="161"/>
      <c r="U95" s="161"/>
      <c r="V95" s="777"/>
      <c r="W95" s="778"/>
      <c r="X95" s="778"/>
      <c r="Y95" s="778"/>
      <c r="Z95" s="778"/>
      <c r="AA95" s="778"/>
      <c r="AB95" s="777"/>
      <c r="AC95" s="161"/>
      <c r="AD95" s="161"/>
      <c r="AE95" s="161"/>
      <c r="AF95" s="161"/>
      <c r="AG95" s="161"/>
      <c r="AH95" s="777"/>
      <c r="AI95" s="782"/>
      <c r="AJ95" s="778"/>
      <c r="AK95" s="779"/>
      <c r="AL95" s="779"/>
      <c r="AM95" s="779"/>
      <c r="AN95" s="779"/>
      <c r="AO95" s="779"/>
      <c r="AP95" s="779"/>
      <c r="AQ95" s="779"/>
      <c r="CG95" s="12"/>
      <c r="CH95" s="12"/>
      <c r="CI95" s="12"/>
      <c r="CJ95" s="12"/>
      <c r="CK95" s="12"/>
      <c r="CL95" s="12"/>
    </row>
    <row r="96" spans="1:90" ht="31.35" customHeight="1" x14ac:dyDescent="0.2">
      <c r="A96" s="289" t="s">
        <v>108</v>
      </c>
      <c r="B96" s="241"/>
      <c r="C96" s="241"/>
      <c r="D96" s="241"/>
      <c r="E96" s="8"/>
      <c r="F96" s="241"/>
      <c r="G96" s="241"/>
      <c r="H96" s="161"/>
      <c r="I96" s="161"/>
      <c r="J96" s="161"/>
      <c r="K96" s="27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783"/>
      <c r="W96" s="777"/>
      <c r="X96" s="777"/>
      <c r="Y96" s="777"/>
      <c r="Z96" s="777"/>
      <c r="AA96" s="777"/>
      <c r="AB96" s="777"/>
      <c r="AC96" s="161"/>
      <c r="AD96" s="161"/>
      <c r="AE96" s="161"/>
      <c r="AF96" s="161"/>
      <c r="AG96" s="161"/>
      <c r="AH96" s="161"/>
      <c r="AI96" s="161"/>
      <c r="AJ96" s="777"/>
      <c r="AK96" s="777"/>
      <c r="AL96" s="777"/>
      <c r="AM96" s="777"/>
      <c r="AN96" s="777"/>
      <c r="AO96" s="777"/>
      <c r="AP96" s="777"/>
      <c r="AQ96" s="779"/>
      <c r="CG96" s="12"/>
      <c r="CH96" s="12"/>
      <c r="CI96" s="12"/>
      <c r="CJ96" s="12"/>
      <c r="CK96" s="12"/>
      <c r="CL96" s="12"/>
    </row>
    <row r="97" spans="1:90" ht="16.350000000000001" customHeight="1" x14ac:dyDescent="0.2">
      <c r="A97" s="2649" t="s">
        <v>109</v>
      </c>
      <c r="B97" s="2649" t="s">
        <v>110</v>
      </c>
      <c r="C97" s="2726" t="s">
        <v>111</v>
      </c>
      <c r="D97" s="2708"/>
      <c r="E97" s="5"/>
      <c r="F97" s="161"/>
      <c r="G97" s="161"/>
      <c r="H97" s="161"/>
      <c r="I97" s="161"/>
      <c r="J97" s="271"/>
      <c r="K97" s="290"/>
      <c r="L97" s="241"/>
      <c r="M97" s="161"/>
      <c r="N97" s="161"/>
      <c r="O97" s="161"/>
      <c r="P97" s="161"/>
      <c r="Q97" s="161"/>
      <c r="R97" s="161"/>
      <c r="S97" s="161"/>
      <c r="T97" s="161"/>
      <c r="U97" s="192"/>
      <c r="V97" s="777"/>
      <c r="W97" s="777"/>
      <c r="X97" s="777"/>
      <c r="Y97" s="784"/>
      <c r="Z97" s="784"/>
      <c r="AA97" s="784"/>
      <c r="AB97" s="784"/>
      <c r="AC97" s="785"/>
      <c r="AD97" s="777"/>
      <c r="AE97" s="161"/>
      <c r="AF97" s="161"/>
      <c r="AG97" s="161"/>
      <c r="AH97" s="161"/>
      <c r="AI97" s="161"/>
      <c r="AJ97" s="777"/>
      <c r="AK97" s="784"/>
      <c r="AL97" s="784"/>
      <c r="AM97" s="784"/>
      <c r="AN97" s="784"/>
      <c r="AO97" s="784"/>
      <c r="AP97" s="784"/>
      <c r="AQ97" s="779"/>
      <c r="CG97" s="12"/>
      <c r="CH97" s="12"/>
      <c r="CI97" s="12"/>
      <c r="CJ97" s="12"/>
      <c r="CK97" s="12"/>
      <c r="CL97" s="12"/>
    </row>
    <row r="98" spans="1:90" ht="27.75" customHeight="1" x14ac:dyDescent="0.2">
      <c r="A98" s="2651"/>
      <c r="B98" s="2651"/>
      <c r="C98" s="757" t="s">
        <v>112</v>
      </c>
      <c r="D98" s="786" t="s">
        <v>113</v>
      </c>
      <c r="E98" s="5"/>
      <c r="F98" s="161"/>
      <c r="G98" s="161"/>
      <c r="H98" s="161"/>
      <c r="I98" s="161"/>
      <c r="J98" s="271"/>
      <c r="K98" s="290"/>
      <c r="L98" s="241"/>
      <c r="M98" s="161"/>
      <c r="N98" s="161"/>
      <c r="O98" s="161"/>
      <c r="P98" s="161"/>
      <c r="Q98" s="161"/>
      <c r="R98" s="161"/>
      <c r="S98" s="161"/>
      <c r="T98" s="161"/>
      <c r="U98" s="192"/>
      <c r="V98" s="777"/>
      <c r="W98" s="777"/>
      <c r="X98" s="777"/>
      <c r="Y98" s="784"/>
      <c r="Z98" s="784"/>
      <c r="AA98" s="784"/>
      <c r="AB98" s="784"/>
      <c r="AC98" s="785"/>
      <c r="AD98" s="777"/>
      <c r="AE98" s="161"/>
      <c r="AF98" s="161"/>
      <c r="AG98" s="161"/>
      <c r="AH98" s="161"/>
      <c r="AI98" s="161"/>
      <c r="AJ98" s="777"/>
      <c r="AK98" s="784"/>
      <c r="AL98" s="784"/>
      <c r="AM98" s="784"/>
      <c r="AN98" s="784"/>
      <c r="AO98" s="784"/>
      <c r="AP98" s="784"/>
      <c r="AQ98" s="779"/>
      <c r="CG98" s="12"/>
      <c r="CH98" s="12"/>
      <c r="CI98" s="12"/>
      <c r="CJ98" s="12"/>
      <c r="CK98" s="12"/>
      <c r="CL98" s="12"/>
    </row>
    <row r="99" spans="1:90" ht="16.350000000000001" customHeight="1" x14ac:dyDescent="0.2">
      <c r="A99" s="745" t="s">
        <v>114</v>
      </c>
      <c r="B99" s="787"/>
      <c r="C99" s="788"/>
      <c r="D99" s="740"/>
      <c r="E99" s="5"/>
      <c r="F99" s="161"/>
      <c r="G99" s="161"/>
      <c r="H99" s="161"/>
      <c r="I99" s="161"/>
      <c r="J99" s="271"/>
      <c r="K99" s="293"/>
      <c r="L99" s="241"/>
      <c r="M99" s="161"/>
      <c r="N99" s="161"/>
      <c r="O99" s="161"/>
      <c r="P99" s="161"/>
      <c r="Q99" s="161"/>
      <c r="R99" s="161"/>
      <c r="S99" s="161"/>
      <c r="T99" s="161"/>
      <c r="U99" s="192"/>
      <c r="V99" s="777"/>
      <c r="W99" s="777"/>
      <c r="X99" s="777"/>
      <c r="Y99" s="784"/>
      <c r="Z99" s="784"/>
      <c r="AA99" s="784"/>
      <c r="AB99" s="784"/>
      <c r="AC99" s="785"/>
      <c r="AD99" s="777"/>
      <c r="AE99" s="161"/>
      <c r="AF99" s="161"/>
      <c r="AG99" s="161"/>
      <c r="AH99" s="161"/>
      <c r="AI99" s="161"/>
      <c r="AJ99" s="777"/>
      <c r="AK99" s="784"/>
      <c r="AL99" s="784"/>
      <c r="AM99" s="784"/>
      <c r="AN99" s="784"/>
      <c r="AO99" s="784"/>
      <c r="AP99" s="784"/>
      <c r="AQ99" s="779"/>
      <c r="CG99" s="12"/>
      <c r="CH99" s="12"/>
      <c r="CI99" s="12"/>
      <c r="CJ99" s="12"/>
      <c r="CK99" s="12"/>
      <c r="CL99" s="12"/>
    </row>
    <row r="100" spans="1:90" ht="16.350000000000001" customHeight="1" x14ac:dyDescent="0.2">
      <c r="A100" s="440" t="s">
        <v>115</v>
      </c>
      <c r="B100" s="151"/>
      <c r="C100" s="37"/>
      <c r="D100" s="38"/>
      <c r="E100" s="5"/>
      <c r="F100" s="161"/>
      <c r="G100" s="161"/>
      <c r="H100" s="161"/>
      <c r="I100" s="161"/>
      <c r="J100" s="271"/>
      <c r="K100" s="293"/>
      <c r="L100" s="241"/>
      <c r="M100" s="161"/>
      <c r="N100" s="161"/>
      <c r="O100" s="161"/>
      <c r="P100" s="161"/>
      <c r="Q100" s="161"/>
      <c r="R100" s="161"/>
      <c r="S100" s="161"/>
      <c r="T100" s="161"/>
      <c r="U100" s="192"/>
      <c r="V100" s="777"/>
      <c r="W100" s="777"/>
      <c r="X100" s="777"/>
      <c r="Y100" s="784"/>
      <c r="Z100" s="784"/>
      <c r="AA100" s="784"/>
      <c r="AB100" s="784"/>
      <c r="AC100" s="785"/>
      <c r="AD100" s="777"/>
      <c r="AE100" s="161"/>
      <c r="AF100" s="161"/>
      <c r="AG100" s="161"/>
      <c r="AH100" s="161"/>
      <c r="AI100" s="161"/>
      <c r="AJ100" s="777"/>
      <c r="AK100" s="784"/>
      <c r="AL100" s="784"/>
      <c r="AM100" s="784"/>
      <c r="AN100" s="784"/>
      <c r="AO100" s="784"/>
      <c r="AP100" s="784"/>
      <c r="AQ100" s="779"/>
      <c r="CG100" s="12"/>
      <c r="CH100" s="12"/>
      <c r="CI100" s="12"/>
      <c r="CJ100" s="12"/>
      <c r="CK100" s="12"/>
      <c r="CL100" s="12"/>
    </row>
    <row r="101" spans="1:90" ht="16.350000000000001" customHeight="1" x14ac:dyDescent="0.2">
      <c r="A101" s="440" t="s">
        <v>116</v>
      </c>
      <c r="B101" s="151"/>
      <c r="C101" s="37"/>
      <c r="D101" s="38"/>
      <c r="E101" s="5"/>
      <c r="F101" s="161"/>
      <c r="G101" s="161"/>
      <c r="H101" s="161"/>
      <c r="I101" s="161"/>
      <c r="J101" s="161"/>
      <c r="K101" s="294"/>
      <c r="L101" s="241"/>
      <c r="M101" s="161"/>
      <c r="N101" s="161"/>
      <c r="O101" s="161"/>
      <c r="P101" s="161"/>
      <c r="Q101" s="161"/>
      <c r="R101" s="161"/>
      <c r="S101" s="161"/>
      <c r="T101" s="161"/>
      <c r="U101" s="192"/>
      <c r="V101" s="777"/>
      <c r="W101" s="777"/>
      <c r="X101" s="777"/>
      <c r="Y101" s="784"/>
      <c r="Z101" s="784"/>
      <c r="AA101" s="784"/>
      <c r="AB101" s="784"/>
      <c r="AC101" s="785"/>
      <c r="AD101" s="777"/>
      <c r="AE101" s="161"/>
      <c r="AF101" s="161"/>
      <c r="AG101" s="161"/>
      <c r="AH101" s="161"/>
      <c r="AI101" s="161"/>
      <c r="AJ101" s="777"/>
      <c r="AK101" s="784"/>
      <c r="AL101" s="784"/>
      <c r="AM101" s="784"/>
      <c r="AN101" s="784"/>
      <c r="AO101" s="784"/>
      <c r="AP101" s="784"/>
      <c r="AQ101" s="779"/>
      <c r="CG101" s="12"/>
      <c r="CH101" s="12"/>
      <c r="CI101" s="12"/>
      <c r="CJ101" s="12"/>
      <c r="CK101" s="12"/>
      <c r="CL101" s="12"/>
    </row>
    <row r="102" spans="1:90" ht="16.350000000000001" customHeight="1" x14ac:dyDescent="0.2">
      <c r="A102" s="440" t="s">
        <v>117</v>
      </c>
      <c r="B102" s="151"/>
      <c r="C102" s="37"/>
      <c r="D102" s="38"/>
      <c r="E102" s="5"/>
      <c r="F102" s="161"/>
      <c r="G102" s="161"/>
      <c r="H102" s="161"/>
      <c r="I102" s="161"/>
      <c r="J102" s="161"/>
      <c r="K102" s="294"/>
      <c r="L102" s="241"/>
      <c r="M102" s="161"/>
      <c r="N102" s="161"/>
      <c r="O102" s="161"/>
      <c r="P102" s="161"/>
      <c r="Q102" s="161"/>
      <c r="R102" s="161"/>
      <c r="S102" s="161"/>
      <c r="T102" s="161"/>
      <c r="U102" s="192"/>
      <c r="V102" s="777"/>
      <c r="W102" s="777"/>
      <c r="X102" s="777"/>
      <c r="Y102" s="784"/>
      <c r="Z102" s="784"/>
      <c r="AA102" s="784"/>
      <c r="AB102" s="784"/>
      <c r="AC102" s="785"/>
      <c r="AD102" s="777"/>
      <c r="AE102" s="161"/>
      <c r="AF102" s="161"/>
      <c r="AG102" s="161"/>
      <c r="AH102" s="161"/>
      <c r="AI102" s="161"/>
      <c r="AJ102" s="777"/>
      <c r="AK102" s="784"/>
      <c r="AL102" s="784"/>
      <c r="AM102" s="784"/>
      <c r="AN102" s="784"/>
      <c r="AO102" s="784"/>
      <c r="AP102" s="784"/>
      <c r="AQ102" s="779"/>
      <c r="CG102" s="12"/>
      <c r="CH102" s="12"/>
      <c r="CI102" s="12"/>
      <c r="CJ102" s="12"/>
      <c r="CK102" s="12"/>
      <c r="CL102" s="12"/>
    </row>
    <row r="103" spans="1:90" ht="16.350000000000001" customHeight="1" x14ac:dyDescent="0.2">
      <c r="A103" s="440" t="s">
        <v>118</v>
      </c>
      <c r="B103" s="151"/>
      <c r="C103" s="37"/>
      <c r="D103" s="38"/>
      <c r="E103" s="5"/>
      <c r="F103" s="161"/>
      <c r="G103" s="161"/>
      <c r="H103" s="161"/>
      <c r="I103" s="161"/>
      <c r="J103" s="161"/>
      <c r="K103" s="294"/>
      <c r="L103" s="241"/>
      <c r="M103" s="161"/>
      <c r="N103" s="161"/>
      <c r="O103" s="161"/>
      <c r="P103" s="161"/>
      <c r="Q103" s="161"/>
      <c r="R103" s="161"/>
      <c r="S103" s="161"/>
      <c r="T103" s="161"/>
      <c r="U103" s="192"/>
      <c r="V103" s="777"/>
      <c r="W103" s="777"/>
      <c r="X103" s="777"/>
      <c r="Y103" s="784"/>
      <c r="Z103" s="784"/>
      <c r="AA103" s="784"/>
      <c r="AB103" s="784"/>
      <c r="AC103" s="785"/>
      <c r="AD103" s="777"/>
      <c r="AE103" s="161"/>
      <c r="AF103" s="161"/>
      <c r="AG103" s="161"/>
      <c r="AH103" s="161"/>
      <c r="AI103" s="161"/>
      <c r="AJ103" s="777"/>
      <c r="AK103" s="784"/>
      <c r="AL103" s="784"/>
      <c r="AM103" s="784"/>
      <c r="AN103" s="784"/>
      <c r="AO103" s="784"/>
      <c r="AP103" s="784"/>
      <c r="AQ103" s="779"/>
      <c r="CG103" s="12"/>
      <c r="CH103" s="12"/>
      <c r="CI103" s="12"/>
      <c r="CJ103" s="12"/>
      <c r="CK103" s="12"/>
      <c r="CL103" s="12"/>
    </row>
    <row r="104" spans="1:90" ht="16.350000000000001" customHeight="1" x14ac:dyDescent="0.2">
      <c r="A104" s="789" t="s">
        <v>43</v>
      </c>
      <c r="B104" s="790">
        <f>SUM(B99:B103)</f>
        <v>0</v>
      </c>
      <c r="C104" s="791">
        <f>SUM(C99:C103)</f>
        <v>0</v>
      </c>
      <c r="D104" s="792">
        <f>SUM(D99:D103)</f>
        <v>0</v>
      </c>
      <c r="E104" s="5"/>
      <c r="F104" s="161"/>
      <c r="G104" s="161"/>
      <c r="H104" s="161"/>
      <c r="I104" s="161"/>
      <c r="J104" s="161"/>
      <c r="K104" s="294"/>
      <c r="L104" s="241"/>
      <c r="M104" s="161"/>
      <c r="N104" s="161"/>
      <c r="O104" s="161"/>
      <c r="P104" s="161"/>
      <c r="Q104" s="161"/>
      <c r="R104" s="161"/>
      <c r="S104" s="161"/>
      <c r="T104" s="161"/>
      <c r="U104" s="192"/>
      <c r="V104" s="777"/>
      <c r="W104" s="777"/>
      <c r="X104" s="777"/>
      <c r="Y104" s="784"/>
      <c r="Z104" s="784"/>
      <c r="AA104" s="784"/>
      <c r="AB104" s="784"/>
      <c r="AC104" s="785"/>
      <c r="AD104" s="777"/>
      <c r="AE104" s="161"/>
      <c r="AF104" s="161"/>
      <c r="AG104" s="161"/>
      <c r="AH104" s="161"/>
      <c r="AI104" s="161"/>
      <c r="AJ104" s="777"/>
      <c r="AK104" s="784"/>
      <c r="AL104" s="784"/>
      <c r="AM104" s="784"/>
      <c r="AN104" s="784"/>
      <c r="AO104" s="784"/>
      <c r="AP104" s="784"/>
      <c r="AQ104" s="779"/>
      <c r="CG104" s="12"/>
      <c r="CH104" s="12"/>
      <c r="CI104" s="12"/>
      <c r="CJ104" s="12"/>
      <c r="CK104" s="12"/>
      <c r="CL104" s="12"/>
    </row>
    <row r="105" spans="1:90" ht="31.35" customHeight="1" x14ac:dyDescent="0.2">
      <c r="A105" s="793" t="s">
        <v>119</v>
      </c>
      <c r="B105" s="266"/>
      <c r="C105" s="266"/>
      <c r="D105" s="266"/>
      <c r="E105" s="300"/>
      <c r="F105" s="300"/>
      <c r="G105" s="301"/>
      <c r="H105" s="301"/>
      <c r="I105" s="301"/>
      <c r="J105" s="301"/>
      <c r="K105" s="302"/>
      <c r="L105" s="159"/>
      <c r="M105" s="159"/>
      <c r="N105" s="161"/>
      <c r="O105" s="161"/>
      <c r="P105" s="161"/>
      <c r="Q105" s="161"/>
      <c r="R105" s="161"/>
      <c r="S105" s="161"/>
      <c r="T105" s="161"/>
      <c r="U105" s="783"/>
      <c r="V105" s="777"/>
      <c r="W105" s="777"/>
      <c r="X105" s="777"/>
      <c r="Y105" s="777"/>
      <c r="Z105" s="777"/>
      <c r="AA105" s="777"/>
      <c r="AB105" s="794"/>
      <c r="AC105" s="777"/>
      <c r="AD105" s="161"/>
      <c r="AE105" s="161"/>
      <c r="AF105" s="161"/>
      <c r="AG105" s="161"/>
      <c r="AH105" s="161"/>
      <c r="AI105" s="777"/>
      <c r="AJ105" s="777"/>
      <c r="AK105" s="777"/>
      <c r="AL105" s="777"/>
      <c r="AM105" s="777"/>
      <c r="AN105" s="777"/>
      <c r="AO105" s="777"/>
      <c r="AP105" s="779"/>
      <c r="CG105" s="12"/>
      <c r="CH105" s="12"/>
      <c r="CI105" s="12"/>
      <c r="CJ105" s="12"/>
      <c r="CK105" s="12"/>
      <c r="CL105" s="12"/>
    </row>
    <row r="106" spans="1:90" ht="16.350000000000001" customHeight="1" x14ac:dyDescent="0.2">
      <c r="A106" s="2592" t="s">
        <v>3</v>
      </c>
      <c r="B106" s="2595" t="s">
        <v>5</v>
      </c>
      <c r="C106" s="2596"/>
      <c r="D106" s="2597"/>
      <c r="E106" s="2598" t="s">
        <v>6</v>
      </c>
      <c r="F106" s="2599"/>
      <c r="G106" s="2599"/>
      <c r="H106" s="2599"/>
      <c r="I106" s="2599"/>
      <c r="J106" s="2599"/>
      <c r="K106" s="2599"/>
      <c r="L106" s="2599"/>
      <c r="M106" s="2599"/>
      <c r="N106" s="795"/>
      <c r="O106" s="161"/>
      <c r="P106" s="161"/>
      <c r="Q106" s="161"/>
      <c r="R106" s="161"/>
      <c r="S106" s="161"/>
      <c r="T106" s="161"/>
      <c r="U106" s="161"/>
      <c r="V106" s="192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777"/>
      <c r="AK106" s="777"/>
      <c r="AL106" s="777"/>
      <c r="AM106" s="777"/>
      <c r="AN106" s="777"/>
      <c r="AO106" s="777"/>
      <c r="AP106" s="777"/>
      <c r="AQ106" s="779"/>
      <c r="CG106" s="12"/>
      <c r="CH106" s="12"/>
      <c r="CI106" s="12"/>
      <c r="CJ106" s="12"/>
      <c r="CK106" s="12"/>
      <c r="CL106" s="12"/>
    </row>
    <row r="107" spans="1:90" ht="16.350000000000001" customHeight="1" x14ac:dyDescent="0.2">
      <c r="A107" s="2593"/>
      <c r="B107" s="2598"/>
      <c r="C107" s="2599"/>
      <c r="D107" s="2600"/>
      <c r="E107" s="2727" t="s">
        <v>12</v>
      </c>
      <c r="F107" s="2699"/>
      <c r="G107" s="2727" t="s">
        <v>13</v>
      </c>
      <c r="H107" s="2699"/>
      <c r="I107" s="2727" t="s">
        <v>14</v>
      </c>
      <c r="J107" s="2699"/>
      <c r="K107" s="2727" t="s">
        <v>15</v>
      </c>
      <c r="L107" s="2699"/>
      <c r="M107" s="2727" t="s">
        <v>16</v>
      </c>
      <c r="N107" s="2699"/>
      <c r="O107" s="161"/>
      <c r="P107" s="161"/>
      <c r="Q107" s="161"/>
      <c r="R107" s="161"/>
      <c r="S107" s="161"/>
      <c r="T107" s="161"/>
      <c r="U107" s="161"/>
      <c r="V107" s="161"/>
      <c r="W107" s="192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777"/>
      <c r="AK107" s="777"/>
      <c r="AL107" s="777"/>
      <c r="AM107" s="777"/>
      <c r="AN107" s="777"/>
      <c r="AO107" s="777"/>
      <c r="AP107" s="777"/>
      <c r="AQ107" s="779"/>
      <c r="CG107" s="12"/>
      <c r="CH107" s="12"/>
      <c r="CI107" s="12"/>
      <c r="CJ107" s="12"/>
      <c r="CK107" s="12"/>
      <c r="CL107" s="12"/>
    </row>
    <row r="108" spans="1:90" ht="16.350000000000001" customHeight="1" x14ac:dyDescent="0.2">
      <c r="A108" s="2594"/>
      <c r="B108" s="796" t="s">
        <v>29</v>
      </c>
      <c r="C108" s="797" t="s">
        <v>30</v>
      </c>
      <c r="D108" s="438" t="s">
        <v>31</v>
      </c>
      <c r="E108" s="798" t="s">
        <v>30</v>
      </c>
      <c r="F108" s="714" t="s">
        <v>31</v>
      </c>
      <c r="G108" s="798" t="s">
        <v>30</v>
      </c>
      <c r="H108" s="714" t="s">
        <v>31</v>
      </c>
      <c r="I108" s="798" t="s">
        <v>30</v>
      </c>
      <c r="J108" s="714" t="s">
        <v>31</v>
      </c>
      <c r="K108" s="798" t="s">
        <v>30</v>
      </c>
      <c r="L108" s="714" t="s">
        <v>31</v>
      </c>
      <c r="M108" s="798" t="s">
        <v>30</v>
      </c>
      <c r="N108" s="714" t="s">
        <v>31</v>
      </c>
      <c r="O108" s="402"/>
      <c r="P108" s="161"/>
      <c r="Q108" s="294"/>
      <c r="R108" s="161"/>
      <c r="S108" s="161"/>
      <c r="T108" s="161"/>
      <c r="U108" s="161"/>
      <c r="V108" s="161"/>
      <c r="W108" s="161"/>
      <c r="X108" s="161"/>
      <c r="Y108" s="161"/>
      <c r="Z108" s="161"/>
      <c r="AA108" s="192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CG108" s="12"/>
      <c r="CH108" s="12"/>
      <c r="CI108" s="12"/>
      <c r="CJ108" s="12"/>
      <c r="CK108" s="12"/>
      <c r="CL108" s="12"/>
    </row>
    <row r="109" spans="1:90" ht="16.350000000000001" customHeight="1" x14ac:dyDescent="0.2">
      <c r="A109" s="799" t="s">
        <v>120</v>
      </c>
      <c r="B109" s="800">
        <f>SUM(C109:D109)</f>
        <v>0</v>
      </c>
      <c r="C109" s="801">
        <f>SUM(E109+G109+I109+K109+M109)</f>
        <v>0</v>
      </c>
      <c r="D109" s="736">
        <f>SUM(F109+H109+J109+L109+N109)</f>
        <v>0</v>
      </c>
      <c r="E109" s="802"/>
      <c r="F109" s="776"/>
      <c r="G109" s="802"/>
      <c r="H109" s="776"/>
      <c r="I109" s="802"/>
      <c r="J109" s="803"/>
      <c r="K109" s="802"/>
      <c r="L109" s="803"/>
      <c r="M109" s="804"/>
      <c r="N109" s="803"/>
      <c r="O109" s="805"/>
      <c r="P109" s="161"/>
      <c r="Q109" s="294"/>
      <c r="R109" s="161"/>
      <c r="S109" s="161"/>
      <c r="T109" s="161"/>
      <c r="U109" s="161"/>
      <c r="V109" s="161"/>
      <c r="W109" s="161"/>
      <c r="X109" s="161"/>
      <c r="Y109" s="161"/>
      <c r="Z109" s="161"/>
      <c r="AA109" s="192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CG109" s="12"/>
      <c r="CH109" s="12"/>
      <c r="CI109" s="12"/>
      <c r="CJ109" s="12"/>
      <c r="CK109" s="12"/>
      <c r="CL109" s="12"/>
    </row>
    <row r="110" spans="1:90" ht="25.35" customHeight="1" x14ac:dyDescent="0.2">
      <c r="A110" s="316" t="s">
        <v>121</v>
      </c>
      <c r="B110" s="317">
        <f>SUM(C110:D110)</f>
        <v>0</v>
      </c>
      <c r="C110" s="806">
        <f>SUM(E110+G110+I110+K110+M110)</f>
        <v>0</v>
      </c>
      <c r="D110" s="185">
        <f>SUM(F110+H110+J110+L110+N110)</f>
        <v>0</v>
      </c>
      <c r="E110" s="404"/>
      <c r="F110" s="320"/>
      <c r="G110" s="404"/>
      <c r="H110" s="405"/>
      <c r="I110" s="404"/>
      <c r="J110" s="320"/>
      <c r="K110" s="404"/>
      <c r="L110" s="320"/>
      <c r="M110" s="322"/>
      <c r="N110" s="405"/>
      <c r="O110" s="805"/>
      <c r="P110" s="161"/>
      <c r="Q110" s="294"/>
      <c r="R110" s="161"/>
      <c r="S110" s="161"/>
      <c r="T110" s="161"/>
      <c r="U110" s="161"/>
      <c r="V110" s="161"/>
      <c r="W110" s="161"/>
      <c r="X110" s="161"/>
      <c r="Y110" s="161"/>
      <c r="Z110" s="161"/>
      <c r="AA110" s="192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CG110" s="12"/>
      <c r="CH110" s="12"/>
      <c r="CI110" s="12"/>
      <c r="CJ110" s="12"/>
      <c r="CK110" s="12"/>
      <c r="CL110" s="12"/>
    </row>
    <row r="111" spans="1:90" ht="21" customHeight="1" x14ac:dyDescent="0.25">
      <c r="A111" s="793" t="s">
        <v>122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323"/>
    </row>
    <row r="112" spans="1:90" ht="20.25" customHeight="1" x14ac:dyDescent="0.2">
      <c r="A112" s="2592" t="s">
        <v>3</v>
      </c>
      <c r="B112" s="2595" t="s">
        <v>5</v>
      </c>
      <c r="C112" s="2596"/>
      <c r="D112" s="2597"/>
      <c r="E112" s="2727" t="s">
        <v>6</v>
      </c>
      <c r="F112" s="2705"/>
      <c r="G112" s="2705"/>
      <c r="H112" s="2705"/>
      <c r="I112" s="2705"/>
      <c r="J112" s="2705"/>
      <c r="K112" s="2705"/>
      <c r="L112" s="2705"/>
      <c r="M112" s="2705"/>
      <c r="N112" s="2705"/>
      <c r="O112" s="2705"/>
      <c r="P112" s="2705"/>
      <c r="Q112" s="2705"/>
      <c r="R112" s="2705"/>
      <c r="S112" s="2705"/>
      <c r="T112" s="2705"/>
      <c r="U112" s="2705"/>
      <c r="V112" s="2705"/>
      <c r="W112" s="2705"/>
      <c r="X112" s="2705"/>
      <c r="Y112" s="2705"/>
      <c r="Z112" s="2705"/>
      <c r="AA112" s="2705"/>
      <c r="AB112" s="2705"/>
      <c r="AC112" s="2705"/>
      <c r="AD112" s="2705"/>
      <c r="AE112" s="2705"/>
      <c r="AF112" s="2705"/>
      <c r="AG112" s="2705"/>
      <c r="AH112" s="2705"/>
      <c r="AI112" s="2705"/>
      <c r="AJ112" s="2705"/>
      <c r="AK112" s="2705"/>
      <c r="AL112" s="2728"/>
      <c r="AM112" s="2597" t="s">
        <v>8</v>
      </c>
    </row>
    <row r="113" spans="1:86" ht="20.25" customHeight="1" x14ac:dyDescent="0.2">
      <c r="A113" s="2593"/>
      <c r="B113" s="2598"/>
      <c r="C113" s="2599"/>
      <c r="D113" s="2600"/>
      <c r="E113" s="2727" t="s">
        <v>12</v>
      </c>
      <c r="F113" s="2699"/>
      <c r="G113" s="2727" t="s">
        <v>13</v>
      </c>
      <c r="H113" s="2699"/>
      <c r="I113" s="2727" t="s">
        <v>14</v>
      </c>
      <c r="J113" s="2699"/>
      <c r="K113" s="2727" t="s">
        <v>15</v>
      </c>
      <c r="L113" s="2699"/>
      <c r="M113" s="2727" t="s">
        <v>16</v>
      </c>
      <c r="N113" s="2699"/>
      <c r="O113" s="2729" t="s">
        <v>17</v>
      </c>
      <c r="P113" s="2710"/>
      <c r="Q113" s="2729" t="s">
        <v>18</v>
      </c>
      <c r="R113" s="2710"/>
      <c r="S113" s="2729" t="s">
        <v>19</v>
      </c>
      <c r="T113" s="2710"/>
      <c r="U113" s="2729" t="s">
        <v>20</v>
      </c>
      <c r="V113" s="2710"/>
      <c r="W113" s="2729" t="s">
        <v>21</v>
      </c>
      <c r="X113" s="2710"/>
      <c r="Y113" s="2729" t="s">
        <v>22</v>
      </c>
      <c r="Z113" s="2710"/>
      <c r="AA113" s="2729" t="s">
        <v>23</v>
      </c>
      <c r="AB113" s="2710"/>
      <c r="AC113" s="2729" t="s">
        <v>24</v>
      </c>
      <c r="AD113" s="2710"/>
      <c r="AE113" s="2729" t="s">
        <v>25</v>
      </c>
      <c r="AF113" s="2710"/>
      <c r="AG113" s="2729" t="s">
        <v>26</v>
      </c>
      <c r="AH113" s="2710"/>
      <c r="AI113" s="2729" t="s">
        <v>27</v>
      </c>
      <c r="AJ113" s="2710"/>
      <c r="AK113" s="2729" t="s">
        <v>28</v>
      </c>
      <c r="AL113" s="2730"/>
      <c r="AM113" s="2604"/>
    </row>
    <row r="114" spans="1:86" ht="25.5" customHeight="1" x14ac:dyDescent="0.2">
      <c r="A114" s="2594"/>
      <c r="B114" s="796" t="s">
        <v>29</v>
      </c>
      <c r="C114" s="797" t="s">
        <v>30</v>
      </c>
      <c r="D114" s="438" t="s">
        <v>31</v>
      </c>
      <c r="E114" s="798" t="s">
        <v>30</v>
      </c>
      <c r="F114" s="714" t="s">
        <v>31</v>
      </c>
      <c r="G114" s="798" t="s">
        <v>30</v>
      </c>
      <c r="H114" s="714" t="s">
        <v>31</v>
      </c>
      <c r="I114" s="798" t="s">
        <v>30</v>
      </c>
      <c r="J114" s="714" t="s">
        <v>31</v>
      </c>
      <c r="K114" s="798" t="s">
        <v>30</v>
      </c>
      <c r="L114" s="714" t="s">
        <v>31</v>
      </c>
      <c r="M114" s="798" t="s">
        <v>30</v>
      </c>
      <c r="N114" s="714" t="s">
        <v>31</v>
      </c>
      <c r="O114" s="798" t="s">
        <v>30</v>
      </c>
      <c r="P114" s="436" t="s">
        <v>31</v>
      </c>
      <c r="Q114" s="798" t="s">
        <v>30</v>
      </c>
      <c r="R114" s="436" t="s">
        <v>31</v>
      </c>
      <c r="S114" s="798" t="s">
        <v>30</v>
      </c>
      <c r="T114" s="436" t="s">
        <v>31</v>
      </c>
      <c r="U114" s="798" t="s">
        <v>30</v>
      </c>
      <c r="V114" s="436" t="s">
        <v>31</v>
      </c>
      <c r="W114" s="798" t="s">
        <v>30</v>
      </c>
      <c r="X114" s="436" t="s">
        <v>31</v>
      </c>
      <c r="Y114" s="798" t="s">
        <v>30</v>
      </c>
      <c r="Z114" s="436" t="s">
        <v>31</v>
      </c>
      <c r="AA114" s="798" t="s">
        <v>30</v>
      </c>
      <c r="AB114" s="436" t="s">
        <v>31</v>
      </c>
      <c r="AC114" s="798" t="s">
        <v>30</v>
      </c>
      <c r="AD114" s="436" t="s">
        <v>31</v>
      </c>
      <c r="AE114" s="798" t="s">
        <v>30</v>
      </c>
      <c r="AF114" s="436" t="s">
        <v>31</v>
      </c>
      <c r="AG114" s="798" t="s">
        <v>30</v>
      </c>
      <c r="AH114" s="436" t="s">
        <v>31</v>
      </c>
      <c r="AI114" s="798" t="s">
        <v>30</v>
      </c>
      <c r="AJ114" s="436" t="s">
        <v>31</v>
      </c>
      <c r="AK114" s="798" t="s">
        <v>30</v>
      </c>
      <c r="AL114" s="22" t="s">
        <v>31</v>
      </c>
      <c r="AM114" s="2600"/>
    </row>
    <row r="115" spans="1:86" ht="22.5" customHeight="1" x14ac:dyDescent="0.2">
      <c r="A115" s="807" t="s">
        <v>123</v>
      </c>
      <c r="B115" s="808">
        <f>SUM(C115:D115)</f>
        <v>0</v>
      </c>
      <c r="C115" s="809">
        <f>+E115+G115+I115+K115+M115+O115+Q115+S115+U115+W115+Y115+AA115+AC115+AE115+AG115+AI115+AK115</f>
        <v>0</v>
      </c>
      <c r="D115" s="719">
        <f>+F115+H115+J115+L115+N115+P115+R115+T115+V115+X115+Z115+AB115+AD115+AF115+AH115+AJ115+AL115</f>
        <v>0</v>
      </c>
      <c r="E115" s="810"/>
      <c r="F115" s="811"/>
      <c r="G115" s="810"/>
      <c r="H115" s="811"/>
      <c r="I115" s="810"/>
      <c r="J115" s="812"/>
      <c r="K115" s="810"/>
      <c r="L115" s="812"/>
      <c r="M115" s="813"/>
      <c r="N115" s="812"/>
      <c r="O115" s="813"/>
      <c r="P115" s="812"/>
      <c r="Q115" s="813"/>
      <c r="R115" s="812"/>
      <c r="S115" s="813"/>
      <c r="T115" s="812"/>
      <c r="U115" s="813"/>
      <c r="V115" s="812"/>
      <c r="W115" s="813"/>
      <c r="X115" s="812"/>
      <c r="Y115" s="813"/>
      <c r="Z115" s="812"/>
      <c r="AA115" s="813"/>
      <c r="AB115" s="812"/>
      <c r="AC115" s="813"/>
      <c r="AD115" s="812"/>
      <c r="AE115" s="813"/>
      <c r="AF115" s="812"/>
      <c r="AG115" s="813"/>
      <c r="AH115" s="812"/>
      <c r="AI115" s="813"/>
      <c r="AJ115" s="812"/>
      <c r="AK115" s="813"/>
      <c r="AL115" s="814"/>
      <c r="AM115" s="811"/>
      <c r="AN115" s="2" t="str">
        <f>CA115&amp;CB115</f>
        <v/>
      </c>
      <c r="CA115" s="4" t="str">
        <f>IF(CG115=1,"* No olvide ingresar la Población SENAME (Digite CERO si no tiene). ","")</f>
        <v/>
      </c>
      <c r="CB115" s="4" t="str">
        <f>IF(CH115=1,"* La Población SENAME ingresada NO PUEDE superar la suma de ambos sexos. ","")</f>
        <v/>
      </c>
      <c r="CG115" s="4">
        <f>IF(AND(B115&lt;&gt;0,AM115=""),1,0)</f>
        <v>0</v>
      </c>
      <c r="CH115" s="4">
        <f>IF(AM115&gt;B115,1,0)</f>
        <v>0</v>
      </c>
    </row>
    <row r="116" spans="1:86" ht="27" customHeight="1" x14ac:dyDescent="0.25">
      <c r="A116" s="141" t="s">
        <v>124</v>
      </c>
      <c r="B116" s="323"/>
      <c r="C116" s="323"/>
      <c r="E116" s="323"/>
    </row>
    <row r="117" spans="1:86" ht="21.75" customHeight="1" x14ac:dyDescent="0.2">
      <c r="A117" s="2609" t="s">
        <v>125</v>
      </c>
      <c r="B117" s="2729" t="s">
        <v>126</v>
      </c>
      <c r="C117" s="2711"/>
      <c r="D117" s="2730"/>
      <c r="E117" s="2672" t="s">
        <v>127</v>
      </c>
    </row>
    <row r="118" spans="1:86" ht="30.75" customHeight="1" x14ac:dyDescent="0.2">
      <c r="A118" s="2611"/>
      <c r="B118" s="815" t="s">
        <v>128</v>
      </c>
      <c r="C118" s="815" t="s">
        <v>129</v>
      </c>
      <c r="D118" s="816" t="s">
        <v>130</v>
      </c>
      <c r="E118" s="2731"/>
    </row>
    <row r="119" spans="1:86" ht="22.5" customHeight="1" x14ac:dyDescent="0.25">
      <c r="A119" s="817" t="s">
        <v>43</v>
      </c>
      <c r="B119" s="810"/>
      <c r="C119" s="810"/>
      <c r="D119" s="818"/>
      <c r="E119" s="819"/>
    </row>
    <row r="120" spans="1:86" ht="21.75" customHeight="1" x14ac:dyDescent="0.2">
      <c r="A120" s="793" t="s">
        <v>131</v>
      </c>
      <c r="B120" s="266"/>
      <c r="C120" s="266"/>
      <c r="H120" s="340"/>
      <c r="I120" s="340"/>
      <c r="J120" s="159"/>
    </row>
    <row r="121" spans="1:86" x14ac:dyDescent="0.2">
      <c r="A121" s="2592" t="s">
        <v>3</v>
      </c>
      <c r="B121" s="2595" t="s">
        <v>5</v>
      </c>
      <c r="C121" s="2596"/>
      <c r="D121" s="2597"/>
      <c r="E121" s="2727"/>
      <c r="F121" s="2705"/>
      <c r="G121" s="2705"/>
      <c r="H121" s="2705"/>
      <c r="I121" s="2705"/>
      <c r="J121" s="2699"/>
    </row>
    <row r="122" spans="1:86" x14ac:dyDescent="0.2">
      <c r="A122" s="2593"/>
      <c r="B122" s="2598"/>
      <c r="C122" s="2599"/>
      <c r="D122" s="2600"/>
      <c r="E122" s="2727" t="s">
        <v>132</v>
      </c>
      <c r="F122" s="2699"/>
      <c r="G122" s="2727" t="s">
        <v>133</v>
      </c>
      <c r="H122" s="2699"/>
      <c r="I122" s="2727" t="s">
        <v>134</v>
      </c>
      <c r="J122" s="2699"/>
    </row>
    <row r="123" spans="1:86" x14ac:dyDescent="0.2">
      <c r="A123" s="2594"/>
      <c r="B123" s="796" t="s">
        <v>29</v>
      </c>
      <c r="C123" s="797" t="s">
        <v>30</v>
      </c>
      <c r="D123" s="438" t="s">
        <v>31</v>
      </c>
      <c r="E123" s="798" t="s">
        <v>30</v>
      </c>
      <c r="F123" s="714" t="s">
        <v>31</v>
      </c>
      <c r="G123" s="798" t="s">
        <v>30</v>
      </c>
      <c r="H123" s="714" t="s">
        <v>31</v>
      </c>
      <c r="I123" s="798" t="s">
        <v>30</v>
      </c>
      <c r="J123" s="714" t="s">
        <v>31</v>
      </c>
    </row>
    <row r="124" spans="1:86" ht="27" customHeight="1" x14ac:dyDescent="0.2">
      <c r="A124" s="799" t="s">
        <v>135</v>
      </c>
      <c r="B124" s="800">
        <f>SUM(C124:D124)</f>
        <v>0</v>
      </c>
      <c r="C124" s="801">
        <f t="shared" ref="C124:D126" si="26">+E124+G124+I124</f>
        <v>0</v>
      </c>
      <c r="D124" s="736">
        <f t="shared" si="26"/>
        <v>0</v>
      </c>
      <c r="E124" s="802"/>
      <c r="F124" s="776"/>
      <c r="G124" s="802"/>
      <c r="H124" s="776"/>
      <c r="I124" s="802"/>
      <c r="J124" s="803"/>
    </row>
    <row r="125" spans="1:86" ht="26.25" customHeight="1" x14ac:dyDescent="0.2">
      <c r="A125" s="341" t="s">
        <v>136</v>
      </c>
      <c r="B125" s="342">
        <f>SUM(C125:D125)</f>
        <v>0</v>
      </c>
      <c r="C125" s="343">
        <f t="shared" si="26"/>
        <v>0</v>
      </c>
      <c r="D125" s="344">
        <f t="shared" si="26"/>
        <v>0</v>
      </c>
      <c r="E125" s="345"/>
      <c r="F125" s="346"/>
      <c r="G125" s="345"/>
      <c r="H125" s="346"/>
      <c r="I125" s="345"/>
      <c r="J125" s="347"/>
    </row>
    <row r="126" spans="1:86" ht="41.25" customHeight="1" x14ac:dyDescent="0.2">
      <c r="A126" s="348" t="s">
        <v>137</v>
      </c>
      <c r="B126" s="317">
        <f>SUM(C126:D126)</f>
        <v>0</v>
      </c>
      <c r="C126" s="806">
        <f t="shared" si="26"/>
        <v>0</v>
      </c>
      <c r="D126" s="185">
        <f t="shared" si="26"/>
        <v>0</v>
      </c>
      <c r="E126" s="404"/>
      <c r="F126" s="320"/>
      <c r="G126" s="404"/>
      <c r="H126" s="405"/>
      <c r="I126" s="404"/>
      <c r="J126" s="320"/>
    </row>
    <row r="127" spans="1:86" ht="24" customHeight="1" x14ac:dyDescent="0.25">
      <c r="A127" s="636" t="s">
        <v>138</v>
      </c>
      <c r="B127" s="820"/>
      <c r="C127" s="351"/>
      <c r="D127" s="351"/>
      <c r="F127" s="352"/>
      <c r="G127" s="353"/>
      <c r="H127" s="353"/>
      <c r="I127" s="323"/>
    </row>
    <row r="128" spans="1:86" ht="30" customHeight="1" x14ac:dyDescent="0.2">
      <c r="A128" s="2597" t="s">
        <v>3</v>
      </c>
      <c r="B128" s="2592" t="s">
        <v>43</v>
      </c>
      <c r="C128" s="2595" t="s">
        <v>139</v>
      </c>
      <c r="D128" s="2597"/>
      <c r="E128" s="2595" t="s">
        <v>140</v>
      </c>
      <c r="F128" s="2597"/>
      <c r="G128" s="2727" t="s">
        <v>141</v>
      </c>
      <c r="H128" s="2705"/>
      <c r="I128" s="2699"/>
    </row>
    <row r="129" spans="1:90" ht="47.25" customHeight="1" x14ac:dyDescent="0.2">
      <c r="A129" s="2732"/>
      <c r="B129" s="2733"/>
      <c r="C129" s="798" t="s">
        <v>30</v>
      </c>
      <c r="D129" s="821" t="s">
        <v>31</v>
      </c>
      <c r="E129" s="822" t="s">
        <v>142</v>
      </c>
      <c r="F129" s="714" t="s">
        <v>143</v>
      </c>
      <c r="G129" s="822" t="s">
        <v>144</v>
      </c>
      <c r="H129" s="823" t="s">
        <v>145</v>
      </c>
      <c r="I129" s="714" t="s">
        <v>146</v>
      </c>
    </row>
    <row r="130" spans="1:90" ht="22.5" customHeight="1" x14ac:dyDescent="0.2">
      <c r="A130" s="824" t="s">
        <v>147</v>
      </c>
      <c r="B130" s="825">
        <f>SUM(C130:D130)</f>
        <v>0</v>
      </c>
      <c r="C130" s="826"/>
      <c r="D130" s="812"/>
      <c r="E130" s="826"/>
      <c r="F130" s="811"/>
      <c r="G130" s="826"/>
      <c r="H130" s="826"/>
      <c r="I130" s="811"/>
    </row>
    <row r="131" spans="1:90" ht="21.75" customHeight="1" x14ac:dyDescent="0.25">
      <c r="A131" s="84" t="s">
        <v>148</v>
      </c>
      <c r="B131" s="323"/>
      <c r="C131" s="323"/>
    </row>
    <row r="132" spans="1:90" ht="14.25" customHeight="1" x14ac:dyDescent="0.2">
      <c r="A132" s="2592" t="s">
        <v>3</v>
      </c>
      <c r="B132" s="2592" t="s">
        <v>4</v>
      </c>
      <c r="C132" s="2595" t="s">
        <v>5</v>
      </c>
      <c r="D132" s="2596"/>
      <c r="E132" s="2597"/>
      <c r="F132" s="2727" t="s">
        <v>6</v>
      </c>
      <c r="G132" s="2705"/>
      <c r="H132" s="2705"/>
      <c r="I132" s="2705"/>
      <c r="J132" s="2705"/>
      <c r="K132" s="2705"/>
      <c r="L132" s="2705"/>
      <c r="M132" s="2705"/>
      <c r="N132" s="2705"/>
      <c r="O132" s="2705"/>
      <c r="P132" s="2705"/>
      <c r="Q132" s="2705"/>
      <c r="R132" s="2705"/>
      <c r="S132" s="2705"/>
      <c r="T132" s="2705"/>
      <c r="U132" s="2705"/>
      <c r="V132" s="2705"/>
      <c r="W132" s="2705"/>
      <c r="X132" s="2705"/>
      <c r="Y132" s="2705"/>
      <c r="Z132" s="2705"/>
      <c r="AA132" s="2705"/>
      <c r="AB132" s="2705"/>
      <c r="AC132" s="2705"/>
      <c r="AD132" s="2705"/>
      <c r="AE132" s="2705"/>
      <c r="AF132" s="2705"/>
      <c r="AG132" s="2705"/>
      <c r="AH132" s="2705"/>
      <c r="AI132" s="2705"/>
      <c r="AJ132" s="2705"/>
      <c r="AK132" s="2705"/>
      <c r="AL132" s="2705"/>
      <c r="AM132" s="2728"/>
      <c r="AN132" s="2597" t="s">
        <v>7</v>
      </c>
      <c r="AO132" s="2597" t="s">
        <v>8</v>
      </c>
      <c r="AP132" s="2597" t="s">
        <v>9</v>
      </c>
      <c r="AQ132" s="2597" t="s">
        <v>10</v>
      </c>
      <c r="AR132" s="2597" t="s">
        <v>149</v>
      </c>
      <c r="AS132" s="2597" t="s">
        <v>150</v>
      </c>
    </row>
    <row r="133" spans="1:90" x14ac:dyDescent="0.2">
      <c r="A133" s="2593"/>
      <c r="B133" s="2593"/>
      <c r="C133" s="2734"/>
      <c r="D133" s="2599"/>
      <c r="E133" s="2732"/>
      <c r="F133" s="2727" t="s">
        <v>12</v>
      </c>
      <c r="G133" s="2699"/>
      <c r="H133" s="2727" t="s">
        <v>13</v>
      </c>
      <c r="I133" s="2699"/>
      <c r="J133" s="2727" t="s">
        <v>14</v>
      </c>
      <c r="K133" s="2699"/>
      <c r="L133" s="2727" t="s">
        <v>15</v>
      </c>
      <c r="M133" s="2699"/>
      <c r="N133" s="2727" t="s">
        <v>16</v>
      </c>
      <c r="O133" s="2699"/>
      <c r="P133" s="2729" t="s">
        <v>17</v>
      </c>
      <c r="Q133" s="2710"/>
      <c r="R133" s="2729" t="s">
        <v>18</v>
      </c>
      <c r="S133" s="2710"/>
      <c r="T133" s="2729" t="s">
        <v>19</v>
      </c>
      <c r="U133" s="2710"/>
      <c r="V133" s="2729" t="s">
        <v>20</v>
      </c>
      <c r="W133" s="2710"/>
      <c r="X133" s="2729" t="s">
        <v>21</v>
      </c>
      <c r="Y133" s="2710"/>
      <c r="Z133" s="2729" t="s">
        <v>22</v>
      </c>
      <c r="AA133" s="2710"/>
      <c r="AB133" s="2729" t="s">
        <v>23</v>
      </c>
      <c r="AC133" s="2710"/>
      <c r="AD133" s="2729" t="s">
        <v>24</v>
      </c>
      <c r="AE133" s="2710"/>
      <c r="AF133" s="2729" t="s">
        <v>25</v>
      </c>
      <c r="AG133" s="2710"/>
      <c r="AH133" s="2729" t="s">
        <v>26</v>
      </c>
      <c r="AI133" s="2710"/>
      <c r="AJ133" s="2729" t="s">
        <v>27</v>
      </c>
      <c r="AK133" s="2710"/>
      <c r="AL133" s="2729" t="s">
        <v>28</v>
      </c>
      <c r="AM133" s="2730"/>
      <c r="AN133" s="2604"/>
      <c r="AO133" s="2604"/>
      <c r="AP133" s="2604"/>
      <c r="AQ133" s="2604"/>
      <c r="AR133" s="2604"/>
      <c r="AS133" s="2604"/>
    </row>
    <row r="134" spans="1:90" x14ac:dyDescent="0.2">
      <c r="A134" s="2733"/>
      <c r="B134" s="2733"/>
      <c r="C134" s="420" t="s">
        <v>29</v>
      </c>
      <c r="D134" s="421" t="s">
        <v>30</v>
      </c>
      <c r="E134" s="436" t="s">
        <v>31</v>
      </c>
      <c r="F134" s="798" t="s">
        <v>30</v>
      </c>
      <c r="G134" s="436" t="s">
        <v>31</v>
      </c>
      <c r="H134" s="798" t="s">
        <v>30</v>
      </c>
      <c r="I134" s="436" t="s">
        <v>31</v>
      </c>
      <c r="J134" s="798" t="s">
        <v>30</v>
      </c>
      <c r="K134" s="436" t="s">
        <v>31</v>
      </c>
      <c r="L134" s="798" t="s">
        <v>30</v>
      </c>
      <c r="M134" s="436" t="s">
        <v>31</v>
      </c>
      <c r="N134" s="798" t="s">
        <v>30</v>
      </c>
      <c r="O134" s="436" t="s">
        <v>31</v>
      </c>
      <c r="P134" s="798" t="s">
        <v>30</v>
      </c>
      <c r="Q134" s="436" t="s">
        <v>31</v>
      </c>
      <c r="R134" s="798" t="s">
        <v>30</v>
      </c>
      <c r="S134" s="436" t="s">
        <v>31</v>
      </c>
      <c r="T134" s="798" t="s">
        <v>30</v>
      </c>
      <c r="U134" s="436" t="s">
        <v>31</v>
      </c>
      <c r="V134" s="798" t="s">
        <v>30</v>
      </c>
      <c r="W134" s="436" t="s">
        <v>31</v>
      </c>
      <c r="X134" s="798" t="s">
        <v>30</v>
      </c>
      <c r="Y134" s="436" t="s">
        <v>31</v>
      </c>
      <c r="Z134" s="798" t="s">
        <v>30</v>
      </c>
      <c r="AA134" s="436" t="s">
        <v>31</v>
      </c>
      <c r="AB134" s="798" t="s">
        <v>30</v>
      </c>
      <c r="AC134" s="436" t="s">
        <v>31</v>
      </c>
      <c r="AD134" s="798" t="s">
        <v>30</v>
      </c>
      <c r="AE134" s="436" t="s">
        <v>31</v>
      </c>
      <c r="AF134" s="798" t="s">
        <v>30</v>
      </c>
      <c r="AG134" s="436" t="s">
        <v>31</v>
      </c>
      <c r="AH134" s="798" t="s">
        <v>30</v>
      </c>
      <c r="AI134" s="436" t="s">
        <v>31</v>
      </c>
      <c r="AJ134" s="798" t="s">
        <v>30</v>
      </c>
      <c r="AK134" s="436" t="s">
        <v>31</v>
      </c>
      <c r="AL134" s="798" t="s">
        <v>30</v>
      </c>
      <c r="AM134" s="22" t="s">
        <v>31</v>
      </c>
      <c r="AN134" s="2732"/>
      <c r="AO134" s="2732"/>
      <c r="AP134" s="2732"/>
      <c r="AQ134" s="2732"/>
      <c r="AR134" s="2732"/>
      <c r="AS134" s="2732"/>
    </row>
    <row r="135" spans="1:90" ht="14.25" customHeight="1" x14ac:dyDescent="0.2">
      <c r="A135" s="2609" t="s">
        <v>151</v>
      </c>
      <c r="B135" s="827" t="s">
        <v>33</v>
      </c>
      <c r="C135" s="828">
        <f t="shared" ref="C135:C147" si="27">SUM(D135+E135)</f>
        <v>0</v>
      </c>
      <c r="D135" s="829">
        <f t="shared" ref="D135:D147" si="28">SUM(F135+H135+J135+L135+N135+P135+R135+T135+V135+X135+Z135+AB135+AD135+AF135+AH135+AJ135+AL135)</f>
        <v>0</v>
      </c>
      <c r="E135" s="736">
        <f t="shared" ref="E135:E147" si="29">SUM(G135+I135+K135+M135+O135+Q135+S135+U135+W135+Y135+AA135+AC135+AE135+AG135+AI135+AK135+AM135)</f>
        <v>0</v>
      </c>
      <c r="F135" s="788"/>
      <c r="G135" s="740"/>
      <c r="H135" s="788"/>
      <c r="I135" s="740"/>
      <c r="J135" s="788"/>
      <c r="K135" s="830"/>
      <c r="L135" s="788"/>
      <c r="M135" s="830"/>
      <c r="N135" s="788"/>
      <c r="O135" s="830"/>
      <c r="P135" s="788"/>
      <c r="Q135" s="830"/>
      <c r="R135" s="788"/>
      <c r="S135" s="830"/>
      <c r="T135" s="788"/>
      <c r="U135" s="830"/>
      <c r="V135" s="788"/>
      <c r="W135" s="830"/>
      <c r="X135" s="788"/>
      <c r="Y135" s="830"/>
      <c r="Z135" s="788"/>
      <c r="AA135" s="830"/>
      <c r="AB135" s="788"/>
      <c r="AC135" s="830"/>
      <c r="AD135" s="788"/>
      <c r="AE135" s="830"/>
      <c r="AF135" s="788"/>
      <c r="AG135" s="830"/>
      <c r="AH135" s="788"/>
      <c r="AI135" s="830"/>
      <c r="AJ135" s="788"/>
      <c r="AK135" s="830"/>
      <c r="AL135" s="831"/>
      <c r="AM135" s="832"/>
      <c r="AN135" s="740"/>
      <c r="AO135" s="740"/>
      <c r="AP135" s="740"/>
      <c r="AQ135" s="740"/>
      <c r="AR135" s="740"/>
      <c r="AS135" s="740"/>
      <c r="AT135" s="182" t="str">
        <f>CA135&amp;CB135&amp;CC135&amp;CD135&amp;CE135&amp;CF135</f>
        <v/>
      </c>
      <c r="CA135" s="30" t="str">
        <f t="shared" ref="CA135:CA147" si="30">IF(CG135=1,"* El número de Beneficiarios NO DEBE ser mayor que el Total. ","")</f>
        <v/>
      </c>
      <c r="CB135" s="31" t="str">
        <f t="shared" ref="CB135:CB147" si="31">IF(CH135=1,"* Los Niños, Niñas, Adolescentes y Jóvenes de Programa SENAME NO DEBE ser mayor que el Total. ","")</f>
        <v/>
      </c>
      <c r="CC135" s="31" t="str">
        <f t="shared" ref="CC135:CC147" si="32">IF(CI135=1,"* El número de personas pertenecientes a Pueblos Originarios NO DEBE ser mayor que el Total. ","")</f>
        <v/>
      </c>
      <c r="CD135" s="31" t="str">
        <f t="shared" ref="CD135:CD147" si="33">IF(CJ135=1,"* El número de personas Migrantes NO DEBE ser mayor que el Total. ","")</f>
        <v/>
      </c>
      <c r="CE135" s="31"/>
      <c r="CF135" s="30" t="str">
        <f>IF(CL135=1,"* No olvide digitar la columna Beneficiarios y/o Niños, Niñas, Adolescentes y Jóvenes de Programa SENAME y/o Pueblos Originarios y/o Migrantes y/o Demencia (Digite CEROS si no tiene). ","")</f>
        <v/>
      </c>
      <c r="CG135" s="32">
        <f t="shared" ref="CG135:CJ147" si="34">IF($C135&lt;AN135,1,0)</f>
        <v>0</v>
      </c>
      <c r="CH135" s="32">
        <f t="shared" si="34"/>
        <v>0</v>
      </c>
      <c r="CI135" s="32">
        <f t="shared" si="34"/>
        <v>0</v>
      </c>
      <c r="CJ135" s="32">
        <f t="shared" si="34"/>
        <v>0</v>
      </c>
      <c r="CK135" s="32"/>
      <c r="CL135" s="32">
        <f t="shared" ref="CL135:CL147" si="35">IF(AND(C135&lt;&gt;0,OR(AN135="",AO135="",AP135="",AQ135="")),1,0)</f>
        <v>0</v>
      </c>
    </row>
    <row r="136" spans="1:90" ht="14.25" customHeight="1" x14ac:dyDescent="0.2">
      <c r="A136" s="2610"/>
      <c r="B136" s="33" t="s">
        <v>34</v>
      </c>
      <c r="C136" s="34">
        <f t="shared" si="27"/>
        <v>0</v>
      </c>
      <c r="D136" s="35">
        <f t="shared" si="28"/>
        <v>0</v>
      </c>
      <c r="E136" s="36">
        <f t="shared" si="29"/>
        <v>0</v>
      </c>
      <c r="F136" s="37"/>
      <c r="G136" s="38"/>
      <c r="H136" s="37"/>
      <c r="I136" s="38"/>
      <c r="J136" s="37"/>
      <c r="K136" s="39"/>
      <c r="L136" s="37"/>
      <c r="M136" s="39"/>
      <c r="N136" s="37"/>
      <c r="O136" s="39"/>
      <c r="P136" s="37"/>
      <c r="Q136" s="39"/>
      <c r="R136" s="37"/>
      <c r="S136" s="39"/>
      <c r="T136" s="37"/>
      <c r="U136" s="39"/>
      <c r="V136" s="37"/>
      <c r="W136" s="39"/>
      <c r="X136" s="37"/>
      <c r="Y136" s="39"/>
      <c r="Z136" s="37"/>
      <c r="AA136" s="39"/>
      <c r="AB136" s="37"/>
      <c r="AC136" s="39"/>
      <c r="AD136" s="37"/>
      <c r="AE136" s="39"/>
      <c r="AF136" s="37"/>
      <c r="AG136" s="39"/>
      <c r="AH136" s="37"/>
      <c r="AI136" s="39"/>
      <c r="AJ136" s="37"/>
      <c r="AK136" s="39"/>
      <c r="AL136" s="40"/>
      <c r="AM136" s="41"/>
      <c r="AN136" s="38"/>
      <c r="AO136" s="38"/>
      <c r="AP136" s="38"/>
      <c r="AQ136" s="38"/>
      <c r="AR136" s="38"/>
      <c r="AS136" s="38"/>
      <c r="AT136" s="182" t="str">
        <f t="shared" ref="AT136:AT147" si="36">CA136&amp;CB136&amp;CC136&amp;CD136&amp;CE136&amp;CF136</f>
        <v/>
      </c>
      <c r="CA136" s="30" t="str">
        <f t="shared" si="30"/>
        <v/>
      </c>
      <c r="CB136" s="31" t="str">
        <f t="shared" si="31"/>
        <v/>
      </c>
      <c r="CC136" s="31" t="str">
        <f t="shared" si="32"/>
        <v/>
      </c>
      <c r="CD136" s="31" t="str">
        <f t="shared" si="33"/>
        <v/>
      </c>
      <c r="CE136" s="31"/>
      <c r="CF136" s="30" t="str">
        <f t="shared" ref="CF136:CF147" si="37">IF(CL136=1,"* No olvide digitar la columna Beneficiarios y/o Niños, Niñas, Adolescentes y Jóvenes de Programa SENAME y/o Pueblos Originarios y/o Migrantes y/o Demencia (Digite CEROS si no tiene). ","")</f>
        <v/>
      </c>
      <c r="CG136" s="32">
        <f t="shared" si="34"/>
        <v>0</v>
      </c>
      <c r="CH136" s="32">
        <f t="shared" si="34"/>
        <v>0</v>
      </c>
      <c r="CI136" s="32">
        <f t="shared" si="34"/>
        <v>0</v>
      </c>
      <c r="CJ136" s="32">
        <f t="shared" si="34"/>
        <v>0</v>
      </c>
      <c r="CK136" s="32"/>
      <c r="CL136" s="32">
        <f t="shared" si="35"/>
        <v>0</v>
      </c>
    </row>
    <row r="137" spans="1:90" ht="14.25" customHeight="1" x14ac:dyDescent="0.2">
      <c r="A137" s="2610"/>
      <c r="B137" s="33" t="s">
        <v>35</v>
      </c>
      <c r="C137" s="34">
        <f t="shared" si="27"/>
        <v>0</v>
      </c>
      <c r="D137" s="35">
        <f t="shared" si="28"/>
        <v>0</v>
      </c>
      <c r="E137" s="36">
        <f t="shared" si="29"/>
        <v>0</v>
      </c>
      <c r="F137" s="37"/>
      <c r="G137" s="38"/>
      <c r="H137" s="37"/>
      <c r="I137" s="38"/>
      <c r="J137" s="37"/>
      <c r="K137" s="39"/>
      <c r="L137" s="37"/>
      <c r="M137" s="39"/>
      <c r="N137" s="37"/>
      <c r="O137" s="39"/>
      <c r="P137" s="37"/>
      <c r="Q137" s="39"/>
      <c r="R137" s="37"/>
      <c r="S137" s="39"/>
      <c r="T137" s="37"/>
      <c r="U137" s="39"/>
      <c r="V137" s="37"/>
      <c r="W137" s="39"/>
      <c r="X137" s="37"/>
      <c r="Y137" s="39"/>
      <c r="Z137" s="37"/>
      <c r="AA137" s="39"/>
      <c r="AB137" s="37"/>
      <c r="AC137" s="39"/>
      <c r="AD137" s="37"/>
      <c r="AE137" s="39"/>
      <c r="AF137" s="37"/>
      <c r="AG137" s="39"/>
      <c r="AH137" s="37"/>
      <c r="AI137" s="39"/>
      <c r="AJ137" s="37"/>
      <c r="AK137" s="39"/>
      <c r="AL137" s="40"/>
      <c r="AM137" s="41"/>
      <c r="AN137" s="38"/>
      <c r="AO137" s="38"/>
      <c r="AP137" s="38"/>
      <c r="AQ137" s="38"/>
      <c r="AR137" s="38"/>
      <c r="AS137" s="38"/>
      <c r="AT137" s="182" t="str">
        <f t="shared" si="36"/>
        <v/>
      </c>
      <c r="CA137" s="30" t="str">
        <f t="shared" si="30"/>
        <v/>
      </c>
      <c r="CB137" s="31" t="str">
        <f t="shared" si="31"/>
        <v/>
      </c>
      <c r="CC137" s="31" t="str">
        <f t="shared" si="32"/>
        <v/>
      </c>
      <c r="CD137" s="31" t="str">
        <f t="shared" si="33"/>
        <v/>
      </c>
      <c r="CE137" s="31"/>
      <c r="CF137" s="30" t="str">
        <f t="shared" si="37"/>
        <v/>
      </c>
      <c r="CG137" s="32">
        <f t="shared" si="34"/>
        <v>0</v>
      </c>
      <c r="CH137" s="32">
        <f t="shared" si="34"/>
        <v>0</v>
      </c>
      <c r="CI137" s="32">
        <f t="shared" si="34"/>
        <v>0</v>
      </c>
      <c r="CJ137" s="32">
        <f t="shared" si="34"/>
        <v>0</v>
      </c>
      <c r="CK137" s="32"/>
      <c r="CL137" s="32">
        <f t="shared" si="35"/>
        <v>0</v>
      </c>
    </row>
    <row r="138" spans="1:90" ht="14.25" customHeight="1" x14ac:dyDescent="0.2">
      <c r="A138" s="2610"/>
      <c r="B138" s="33" t="s">
        <v>36</v>
      </c>
      <c r="C138" s="34">
        <f t="shared" si="27"/>
        <v>0</v>
      </c>
      <c r="D138" s="35">
        <f t="shared" si="28"/>
        <v>0</v>
      </c>
      <c r="E138" s="36">
        <f t="shared" si="29"/>
        <v>0</v>
      </c>
      <c r="F138" s="37"/>
      <c r="G138" s="38"/>
      <c r="H138" s="37"/>
      <c r="I138" s="38"/>
      <c r="J138" s="37"/>
      <c r="K138" s="39"/>
      <c r="L138" s="37"/>
      <c r="M138" s="39"/>
      <c r="N138" s="37"/>
      <c r="O138" s="39"/>
      <c r="P138" s="37"/>
      <c r="Q138" s="39"/>
      <c r="R138" s="37"/>
      <c r="S138" s="39"/>
      <c r="T138" s="37"/>
      <c r="U138" s="39"/>
      <c r="V138" s="37"/>
      <c r="W138" s="39"/>
      <c r="X138" s="37"/>
      <c r="Y138" s="39"/>
      <c r="Z138" s="37"/>
      <c r="AA138" s="39"/>
      <c r="AB138" s="37"/>
      <c r="AC138" s="39"/>
      <c r="AD138" s="37"/>
      <c r="AE138" s="39"/>
      <c r="AF138" s="37"/>
      <c r="AG138" s="39"/>
      <c r="AH138" s="37"/>
      <c r="AI138" s="39"/>
      <c r="AJ138" s="37"/>
      <c r="AK138" s="39"/>
      <c r="AL138" s="40"/>
      <c r="AM138" s="41"/>
      <c r="AN138" s="38"/>
      <c r="AO138" s="38"/>
      <c r="AP138" s="38"/>
      <c r="AQ138" s="38"/>
      <c r="AR138" s="38"/>
      <c r="AS138" s="38"/>
      <c r="AT138" s="182" t="str">
        <f t="shared" si="36"/>
        <v/>
      </c>
      <c r="CA138" s="30" t="str">
        <f t="shared" si="30"/>
        <v/>
      </c>
      <c r="CB138" s="31" t="str">
        <f t="shared" si="31"/>
        <v/>
      </c>
      <c r="CC138" s="31" t="str">
        <f t="shared" si="32"/>
        <v/>
      </c>
      <c r="CD138" s="31" t="str">
        <f t="shared" si="33"/>
        <v/>
      </c>
      <c r="CE138" s="31"/>
      <c r="CF138" s="30" t="str">
        <f t="shared" si="37"/>
        <v/>
      </c>
      <c r="CG138" s="32">
        <f t="shared" si="34"/>
        <v>0</v>
      </c>
      <c r="CH138" s="32">
        <f t="shared" si="34"/>
        <v>0</v>
      </c>
      <c r="CI138" s="32">
        <f t="shared" si="34"/>
        <v>0</v>
      </c>
      <c r="CJ138" s="32">
        <f t="shared" si="34"/>
        <v>0</v>
      </c>
      <c r="CK138" s="32"/>
      <c r="CL138" s="32">
        <f t="shared" si="35"/>
        <v>0</v>
      </c>
    </row>
    <row r="139" spans="1:90" ht="14.25" customHeight="1" x14ac:dyDescent="0.2">
      <c r="A139" s="2610"/>
      <c r="B139" s="33" t="s">
        <v>37</v>
      </c>
      <c r="C139" s="34">
        <f t="shared" si="27"/>
        <v>0</v>
      </c>
      <c r="D139" s="35">
        <f t="shared" si="28"/>
        <v>0</v>
      </c>
      <c r="E139" s="36">
        <f t="shared" si="29"/>
        <v>0</v>
      </c>
      <c r="F139" s="37"/>
      <c r="G139" s="38"/>
      <c r="H139" s="37"/>
      <c r="I139" s="38"/>
      <c r="J139" s="37"/>
      <c r="K139" s="39"/>
      <c r="L139" s="37"/>
      <c r="M139" s="39"/>
      <c r="N139" s="37"/>
      <c r="O139" s="39"/>
      <c r="P139" s="37"/>
      <c r="Q139" s="39"/>
      <c r="R139" s="37"/>
      <c r="S139" s="39"/>
      <c r="T139" s="37"/>
      <c r="U139" s="39"/>
      <c r="V139" s="37"/>
      <c r="W139" s="39"/>
      <c r="X139" s="37"/>
      <c r="Y139" s="39"/>
      <c r="Z139" s="37"/>
      <c r="AA139" s="39"/>
      <c r="AB139" s="37"/>
      <c r="AC139" s="39"/>
      <c r="AD139" s="37"/>
      <c r="AE139" s="39"/>
      <c r="AF139" s="37"/>
      <c r="AG139" s="39"/>
      <c r="AH139" s="37"/>
      <c r="AI139" s="39"/>
      <c r="AJ139" s="37"/>
      <c r="AK139" s="39"/>
      <c r="AL139" s="40"/>
      <c r="AM139" s="41"/>
      <c r="AN139" s="38"/>
      <c r="AO139" s="38"/>
      <c r="AP139" s="38"/>
      <c r="AQ139" s="38"/>
      <c r="AR139" s="38"/>
      <c r="AS139" s="38"/>
      <c r="AT139" s="182" t="str">
        <f t="shared" si="36"/>
        <v/>
      </c>
      <c r="CA139" s="30" t="str">
        <f t="shared" si="30"/>
        <v/>
      </c>
      <c r="CB139" s="31" t="str">
        <f t="shared" si="31"/>
        <v/>
      </c>
      <c r="CC139" s="31" t="str">
        <f t="shared" si="32"/>
        <v/>
      </c>
      <c r="CD139" s="31" t="str">
        <f t="shared" si="33"/>
        <v/>
      </c>
      <c r="CE139" s="31"/>
      <c r="CF139" s="30" t="str">
        <f t="shared" si="37"/>
        <v/>
      </c>
      <c r="CG139" s="32">
        <f t="shared" si="34"/>
        <v>0</v>
      </c>
      <c r="CH139" s="32">
        <f t="shared" si="34"/>
        <v>0</v>
      </c>
      <c r="CI139" s="32">
        <f t="shared" si="34"/>
        <v>0</v>
      </c>
      <c r="CJ139" s="32">
        <f t="shared" si="34"/>
        <v>0</v>
      </c>
      <c r="CK139" s="32"/>
      <c r="CL139" s="32">
        <f t="shared" si="35"/>
        <v>0</v>
      </c>
    </row>
    <row r="140" spans="1:90" ht="14.25" customHeight="1" x14ac:dyDescent="0.2">
      <c r="A140" s="2610"/>
      <c r="B140" s="33" t="s">
        <v>38</v>
      </c>
      <c r="C140" s="34">
        <f t="shared" si="27"/>
        <v>0</v>
      </c>
      <c r="D140" s="35">
        <f t="shared" si="28"/>
        <v>0</v>
      </c>
      <c r="E140" s="36">
        <f t="shared" si="29"/>
        <v>0</v>
      </c>
      <c r="F140" s="37"/>
      <c r="G140" s="38"/>
      <c r="H140" s="37"/>
      <c r="I140" s="38"/>
      <c r="J140" s="37"/>
      <c r="K140" s="39"/>
      <c r="L140" s="37"/>
      <c r="M140" s="39"/>
      <c r="N140" s="37"/>
      <c r="O140" s="39"/>
      <c r="P140" s="37"/>
      <c r="Q140" s="39"/>
      <c r="R140" s="37"/>
      <c r="S140" s="39"/>
      <c r="T140" s="37"/>
      <c r="U140" s="39"/>
      <c r="V140" s="37"/>
      <c r="W140" s="39"/>
      <c r="X140" s="37"/>
      <c r="Y140" s="39"/>
      <c r="Z140" s="37"/>
      <c r="AA140" s="39"/>
      <c r="AB140" s="37"/>
      <c r="AC140" s="39"/>
      <c r="AD140" s="37"/>
      <c r="AE140" s="39"/>
      <c r="AF140" s="37"/>
      <c r="AG140" s="39"/>
      <c r="AH140" s="37"/>
      <c r="AI140" s="39"/>
      <c r="AJ140" s="37"/>
      <c r="AK140" s="39"/>
      <c r="AL140" s="40"/>
      <c r="AM140" s="41"/>
      <c r="AN140" s="38"/>
      <c r="AO140" s="38"/>
      <c r="AP140" s="38"/>
      <c r="AQ140" s="38"/>
      <c r="AR140" s="38"/>
      <c r="AS140" s="38"/>
      <c r="AT140" s="182" t="str">
        <f t="shared" si="36"/>
        <v/>
      </c>
      <c r="CA140" s="30" t="str">
        <f t="shared" si="30"/>
        <v/>
      </c>
      <c r="CB140" s="31" t="str">
        <f t="shared" si="31"/>
        <v/>
      </c>
      <c r="CC140" s="31" t="str">
        <f t="shared" si="32"/>
        <v/>
      </c>
      <c r="CD140" s="31" t="str">
        <f t="shared" si="33"/>
        <v/>
      </c>
      <c r="CE140" s="31"/>
      <c r="CF140" s="30" t="str">
        <f t="shared" si="37"/>
        <v/>
      </c>
      <c r="CG140" s="32">
        <f t="shared" si="34"/>
        <v>0</v>
      </c>
      <c r="CH140" s="32">
        <f t="shared" si="34"/>
        <v>0</v>
      </c>
      <c r="CI140" s="32">
        <f t="shared" si="34"/>
        <v>0</v>
      </c>
      <c r="CJ140" s="32">
        <f t="shared" si="34"/>
        <v>0</v>
      </c>
      <c r="CK140" s="32"/>
      <c r="CL140" s="32">
        <f t="shared" si="35"/>
        <v>0</v>
      </c>
    </row>
    <row r="141" spans="1:90" ht="14.25" customHeight="1" x14ac:dyDescent="0.2">
      <c r="A141" s="2610"/>
      <c r="B141" s="33" t="s">
        <v>39</v>
      </c>
      <c r="C141" s="42">
        <f t="shared" si="27"/>
        <v>0</v>
      </c>
      <c r="D141" s="43">
        <f t="shared" si="28"/>
        <v>0</v>
      </c>
      <c r="E141" s="44">
        <f t="shared" si="29"/>
        <v>0</v>
      </c>
      <c r="F141" s="45"/>
      <c r="G141" s="46"/>
      <c r="H141" s="45"/>
      <c r="I141" s="46"/>
      <c r="J141" s="45"/>
      <c r="K141" s="47"/>
      <c r="L141" s="45"/>
      <c r="M141" s="47"/>
      <c r="N141" s="45"/>
      <c r="O141" s="47"/>
      <c r="P141" s="45"/>
      <c r="Q141" s="47"/>
      <c r="R141" s="45"/>
      <c r="S141" s="47"/>
      <c r="T141" s="45"/>
      <c r="U141" s="47"/>
      <c r="V141" s="45"/>
      <c r="W141" s="47"/>
      <c r="X141" s="45"/>
      <c r="Y141" s="47"/>
      <c r="Z141" s="45"/>
      <c r="AA141" s="47"/>
      <c r="AB141" s="45"/>
      <c r="AC141" s="47"/>
      <c r="AD141" s="45"/>
      <c r="AE141" s="47"/>
      <c r="AF141" s="45"/>
      <c r="AG141" s="47"/>
      <c r="AH141" s="45"/>
      <c r="AI141" s="47"/>
      <c r="AJ141" s="45"/>
      <c r="AK141" s="47"/>
      <c r="AL141" s="48"/>
      <c r="AM141" s="49"/>
      <c r="AN141" s="46"/>
      <c r="AO141" s="46"/>
      <c r="AP141" s="46"/>
      <c r="AQ141" s="46"/>
      <c r="AR141" s="46"/>
      <c r="AS141" s="46"/>
      <c r="AT141" s="182" t="str">
        <f t="shared" si="36"/>
        <v/>
      </c>
      <c r="CA141" s="30" t="str">
        <f t="shared" si="30"/>
        <v/>
      </c>
      <c r="CB141" s="31" t="str">
        <f t="shared" si="31"/>
        <v/>
      </c>
      <c r="CC141" s="31" t="str">
        <f t="shared" si="32"/>
        <v/>
      </c>
      <c r="CD141" s="31" t="str">
        <f t="shared" si="33"/>
        <v/>
      </c>
      <c r="CE141" s="31"/>
      <c r="CF141" s="30" t="str">
        <f t="shared" si="37"/>
        <v/>
      </c>
      <c r="CG141" s="32">
        <f t="shared" si="34"/>
        <v>0</v>
      </c>
      <c r="CH141" s="32">
        <f t="shared" si="34"/>
        <v>0</v>
      </c>
      <c r="CI141" s="32">
        <f t="shared" si="34"/>
        <v>0</v>
      </c>
      <c r="CJ141" s="32">
        <f t="shared" si="34"/>
        <v>0</v>
      </c>
      <c r="CK141" s="32"/>
      <c r="CL141" s="32">
        <f t="shared" si="35"/>
        <v>0</v>
      </c>
    </row>
    <row r="142" spans="1:90" ht="21" customHeight="1" x14ac:dyDescent="0.2">
      <c r="A142" s="2610"/>
      <c r="B142" s="33" t="s">
        <v>40</v>
      </c>
      <c r="C142" s="42">
        <f t="shared" si="27"/>
        <v>0</v>
      </c>
      <c r="D142" s="43">
        <f t="shared" si="28"/>
        <v>0</v>
      </c>
      <c r="E142" s="44">
        <f t="shared" si="29"/>
        <v>0</v>
      </c>
      <c r="F142" s="45"/>
      <c r="G142" s="46"/>
      <c r="H142" s="45"/>
      <c r="I142" s="46"/>
      <c r="J142" s="45"/>
      <c r="K142" s="47"/>
      <c r="L142" s="45"/>
      <c r="M142" s="47"/>
      <c r="N142" s="45"/>
      <c r="O142" s="47"/>
      <c r="P142" s="45"/>
      <c r="Q142" s="47"/>
      <c r="R142" s="45"/>
      <c r="S142" s="47"/>
      <c r="T142" s="45"/>
      <c r="U142" s="47"/>
      <c r="V142" s="45"/>
      <c r="W142" s="47"/>
      <c r="X142" s="45"/>
      <c r="Y142" s="47"/>
      <c r="Z142" s="45"/>
      <c r="AA142" s="47"/>
      <c r="AB142" s="45"/>
      <c r="AC142" s="47"/>
      <c r="AD142" s="45"/>
      <c r="AE142" s="47"/>
      <c r="AF142" s="45"/>
      <c r="AG142" s="47"/>
      <c r="AH142" s="45"/>
      <c r="AI142" s="47"/>
      <c r="AJ142" s="45"/>
      <c r="AK142" s="47"/>
      <c r="AL142" s="48"/>
      <c r="AM142" s="49"/>
      <c r="AN142" s="46"/>
      <c r="AO142" s="46"/>
      <c r="AP142" s="46"/>
      <c r="AQ142" s="46"/>
      <c r="AR142" s="46"/>
      <c r="AS142" s="46"/>
      <c r="AT142" s="182" t="str">
        <f t="shared" si="36"/>
        <v/>
      </c>
      <c r="CA142" s="30" t="str">
        <f t="shared" si="30"/>
        <v/>
      </c>
      <c r="CB142" s="31" t="str">
        <f t="shared" si="31"/>
        <v/>
      </c>
      <c r="CC142" s="31" t="str">
        <f t="shared" si="32"/>
        <v/>
      </c>
      <c r="CD142" s="31" t="str">
        <f t="shared" si="33"/>
        <v/>
      </c>
      <c r="CE142" s="31"/>
      <c r="CF142" s="30" t="str">
        <f t="shared" si="37"/>
        <v/>
      </c>
      <c r="CG142" s="32">
        <f t="shared" si="34"/>
        <v>0</v>
      </c>
      <c r="CH142" s="32">
        <f t="shared" si="34"/>
        <v>0</v>
      </c>
      <c r="CI142" s="32">
        <f t="shared" si="34"/>
        <v>0</v>
      </c>
      <c r="CJ142" s="32">
        <f t="shared" si="34"/>
        <v>0</v>
      </c>
      <c r="CK142" s="32"/>
      <c r="CL142" s="32">
        <f t="shared" si="35"/>
        <v>0</v>
      </c>
    </row>
    <row r="143" spans="1:90" ht="14.25" customHeight="1" x14ac:dyDescent="0.2">
      <c r="A143" s="2610"/>
      <c r="B143" s="33" t="s">
        <v>41</v>
      </c>
      <c r="C143" s="42">
        <f t="shared" si="27"/>
        <v>0</v>
      </c>
      <c r="D143" s="43">
        <f t="shared" si="28"/>
        <v>0</v>
      </c>
      <c r="E143" s="44">
        <f t="shared" si="29"/>
        <v>0</v>
      </c>
      <c r="F143" s="45"/>
      <c r="G143" s="46"/>
      <c r="H143" s="45"/>
      <c r="I143" s="46"/>
      <c r="J143" s="45"/>
      <c r="K143" s="47"/>
      <c r="L143" s="45"/>
      <c r="M143" s="47"/>
      <c r="N143" s="45"/>
      <c r="O143" s="47"/>
      <c r="P143" s="45"/>
      <c r="Q143" s="47"/>
      <c r="R143" s="45"/>
      <c r="S143" s="47"/>
      <c r="T143" s="45"/>
      <c r="U143" s="47"/>
      <c r="V143" s="45"/>
      <c r="W143" s="47"/>
      <c r="X143" s="45"/>
      <c r="Y143" s="47"/>
      <c r="Z143" s="45"/>
      <c r="AA143" s="47"/>
      <c r="AB143" s="45"/>
      <c r="AC143" s="47"/>
      <c r="AD143" s="45"/>
      <c r="AE143" s="47"/>
      <c r="AF143" s="45"/>
      <c r="AG143" s="47"/>
      <c r="AH143" s="45"/>
      <c r="AI143" s="47"/>
      <c r="AJ143" s="45"/>
      <c r="AK143" s="47"/>
      <c r="AL143" s="48"/>
      <c r="AM143" s="49"/>
      <c r="AN143" s="46"/>
      <c r="AO143" s="46"/>
      <c r="AP143" s="46"/>
      <c r="AQ143" s="46"/>
      <c r="AR143" s="46"/>
      <c r="AS143" s="46"/>
      <c r="AT143" s="182" t="str">
        <f t="shared" si="36"/>
        <v/>
      </c>
      <c r="CA143" s="30" t="str">
        <f t="shared" si="30"/>
        <v/>
      </c>
      <c r="CB143" s="31" t="str">
        <f t="shared" si="31"/>
        <v/>
      </c>
      <c r="CC143" s="31" t="str">
        <f t="shared" si="32"/>
        <v/>
      </c>
      <c r="CD143" s="31" t="str">
        <f t="shared" si="33"/>
        <v/>
      </c>
      <c r="CE143" s="31"/>
      <c r="CF143" s="30" t="str">
        <f t="shared" si="37"/>
        <v/>
      </c>
      <c r="CG143" s="32">
        <f t="shared" si="34"/>
        <v>0</v>
      </c>
      <c r="CH143" s="32">
        <f t="shared" si="34"/>
        <v>0</v>
      </c>
      <c r="CI143" s="32">
        <f t="shared" si="34"/>
        <v>0</v>
      </c>
      <c r="CJ143" s="32">
        <f t="shared" si="34"/>
        <v>0</v>
      </c>
      <c r="CK143" s="32"/>
      <c r="CL143" s="32">
        <f t="shared" si="35"/>
        <v>0</v>
      </c>
    </row>
    <row r="144" spans="1:90" ht="24.75" customHeight="1" x14ac:dyDescent="0.2">
      <c r="A144" s="2610"/>
      <c r="B144" s="362" t="s">
        <v>42</v>
      </c>
      <c r="C144" s="42">
        <f t="shared" si="27"/>
        <v>0</v>
      </c>
      <c r="D144" s="50">
        <f t="shared" si="28"/>
        <v>0</v>
      </c>
      <c r="E144" s="44">
        <f t="shared" si="29"/>
        <v>0</v>
      </c>
      <c r="F144" s="45"/>
      <c r="G144" s="46"/>
      <c r="H144" s="45"/>
      <c r="I144" s="46"/>
      <c r="J144" s="45"/>
      <c r="K144" s="47"/>
      <c r="L144" s="45"/>
      <c r="M144" s="47"/>
      <c r="N144" s="45"/>
      <c r="O144" s="47"/>
      <c r="P144" s="45"/>
      <c r="Q144" s="47"/>
      <c r="R144" s="45"/>
      <c r="S144" s="47"/>
      <c r="T144" s="45"/>
      <c r="U144" s="47"/>
      <c r="V144" s="45"/>
      <c r="W144" s="47"/>
      <c r="X144" s="45"/>
      <c r="Y144" s="47"/>
      <c r="Z144" s="45"/>
      <c r="AA144" s="47"/>
      <c r="AB144" s="45"/>
      <c r="AC144" s="47"/>
      <c r="AD144" s="45"/>
      <c r="AE144" s="47"/>
      <c r="AF144" s="45"/>
      <c r="AG144" s="47"/>
      <c r="AH144" s="45"/>
      <c r="AI144" s="47"/>
      <c r="AJ144" s="45"/>
      <c r="AK144" s="47"/>
      <c r="AL144" s="48"/>
      <c r="AM144" s="49"/>
      <c r="AN144" s="46"/>
      <c r="AO144" s="46"/>
      <c r="AP144" s="46"/>
      <c r="AQ144" s="46"/>
      <c r="AR144" s="46"/>
      <c r="AS144" s="46"/>
      <c r="AT144" s="182" t="str">
        <f t="shared" si="36"/>
        <v/>
      </c>
      <c r="CA144" s="30" t="str">
        <f t="shared" si="30"/>
        <v/>
      </c>
      <c r="CB144" s="31" t="str">
        <f t="shared" si="31"/>
        <v/>
      </c>
      <c r="CC144" s="31" t="str">
        <f t="shared" si="32"/>
        <v/>
      </c>
      <c r="CD144" s="31" t="str">
        <f t="shared" si="33"/>
        <v/>
      </c>
      <c r="CE144" s="31"/>
      <c r="CF144" s="30" t="str">
        <f t="shared" si="37"/>
        <v/>
      </c>
      <c r="CG144" s="32">
        <f t="shared" si="34"/>
        <v>0</v>
      </c>
      <c r="CH144" s="32">
        <f t="shared" si="34"/>
        <v>0</v>
      </c>
      <c r="CI144" s="32">
        <f t="shared" si="34"/>
        <v>0</v>
      </c>
      <c r="CJ144" s="32">
        <f t="shared" si="34"/>
        <v>0</v>
      </c>
      <c r="CK144" s="32"/>
      <c r="CL144" s="32">
        <f t="shared" si="35"/>
        <v>0</v>
      </c>
    </row>
    <row r="145" spans="1:90" ht="14.25" customHeight="1" x14ac:dyDescent="0.2">
      <c r="A145" s="2735"/>
      <c r="B145" s="833" t="s">
        <v>43</v>
      </c>
      <c r="C145" s="834">
        <f t="shared" si="27"/>
        <v>0</v>
      </c>
      <c r="D145" s="835">
        <f t="shared" si="28"/>
        <v>0</v>
      </c>
      <c r="E145" s="719">
        <f t="shared" si="29"/>
        <v>0</v>
      </c>
      <c r="F145" s="836">
        <f>SUM(F135:F144)</f>
        <v>0</v>
      </c>
      <c r="G145" s="837">
        <f t="shared" ref="G145:AS145" si="38">SUM(G135:G144)</f>
        <v>0</v>
      </c>
      <c r="H145" s="836">
        <f t="shared" si="38"/>
        <v>0</v>
      </c>
      <c r="I145" s="837">
        <f t="shared" si="38"/>
        <v>0</v>
      </c>
      <c r="J145" s="836">
        <f t="shared" si="38"/>
        <v>0</v>
      </c>
      <c r="K145" s="838">
        <f t="shared" si="38"/>
        <v>0</v>
      </c>
      <c r="L145" s="836">
        <f t="shared" si="38"/>
        <v>0</v>
      </c>
      <c r="M145" s="838">
        <f t="shared" si="38"/>
        <v>0</v>
      </c>
      <c r="N145" s="836">
        <f t="shared" si="38"/>
        <v>0</v>
      </c>
      <c r="O145" s="838">
        <f t="shared" si="38"/>
        <v>0</v>
      </c>
      <c r="P145" s="836">
        <f t="shared" si="38"/>
        <v>0</v>
      </c>
      <c r="Q145" s="838">
        <f t="shared" si="38"/>
        <v>0</v>
      </c>
      <c r="R145" s="836">
        <f t="shared" si="38"/>
        <v>0</v>
      </c>
      <c r="S145" s="838">
        <f t="shared" si="38"/>
        <v>0</v>
      </c>
      <c r="T145" s="836">
        <f t="shared" si="38"/>
        <v>0</v>
      </c>
      <c r="U145" s="838">
        <f t="shared" si="38"/>
        <v>0</v>
      </c>
      <c r="V145" s="836">
        <f t="shared" si="38"/>
        <v>0</v>
      </c>
      <c r="W145" s="838">
        <f t="shared" si="38"/>
        <v>0</v>
      </c>
      <c r="X145" s="836">
        <f t="shared" si="38"/>
        <v>0</v>
      </c>
      <c r="Y145" s="838">
        <f t="shared" si="38"/>
        <v>0</v>
      </c>
      <c r="Z145" s="836">
        <f t="shared" si="38"/>
        <v>0</v>
      </c>
      <c r="AA145" s="838">
        <f t="shared" si="38"/>
        <v>0</v>
      </c>
      <c r="AB145" s="836">
        <f t="shared" si="38"/>
        <v>0</v>
      </c>
      <c r="AC145" s="838">
        <f t="shared" si="38"/>
        <v>0</v>
      </c>
      <c r="AD145" s="836">
        <f t="shared" si="38"/>
        <v>0</v>
      </c>
      <c r="AE145" s="838">
        <f t="shared" si="38"/>
        <v>0</v>
      </c>
      <c r="AF145" s="836">
        <f t="shared" si="38"/>
        <v>0</v>
      </c>
      <c r="AG145" s="838">
        <f t="shared" si="38"/>
        <v>0</v>
      </c>
      <c r="AH145" s="836">
        <f t="shared" si="38"/>
        <v>0</v>
      </c>
      <c r="AI145" s="838">
        <f t="shared" si="38"/>
        <v>0</v>
      </c>
      <c r="AJ145" s="836">
        <f t="shared" si="38"/>
        <v>0</v>
      </c>
      <c r="AK145" s="838">
        <f t="shared" si="38"/>
        <v>0</v>
      </c>
      <c r="AL145" s="839">
        <f t="shared" si="38"/>
        <v>0</v>
      </c>
      <c r="AM145" s="840">
        <f t="shared" si="38"/>
        <v>0</v>
      </c>
      <c r="AN145" s="837">
        <f t="shared" si="38"/>
        <v>0</v>
      </c>
      <c r="AO145" s="837">
        <f t="shared" si="38"/>
        <v>0</v>
      </c>
      <c r="AP145" s="837">
        <f t="shared" si="38"/>
        <v>0</v>
      </c>
      <c r="AQ145" s="837">
        <f t="shared" si="38"/>
        <v>0</v>
      </c>
      <c r="AR145" s="837">
        <f t="shared" si="38"/>
        <v>0</v>
      </c>
      <c r="AS145" s="837">
        <f t="shared" si="38"/>
        <v>0</v>
      </c>
      <c r="AT145" s="182"/>
      <c r="CA145" s="30" t="str">
        <f t="shared" si="30"/>
        <v/>
      </c>
      <c r="CB145" s="31" t="str">
        <f t="shared" si="31"/>
        <v/>
      </c>
      <c r="CC145" s="31" t="str">
        <f t="shared" si="32"/>
        <v/>
      </c>
      <c r="CD145" s="31" t="str">
        <f t="shared" si="33"/>
        <v/>
      </c>
      <c r="CE145" s="31"/>
      <c r="CF145" s="30" t="str">
        <f t="shared" si="37"/>
        <v/>
      </c>
      <c r="CG145" s="32">
        <f t="shared" si="34"/>
        <v>0</v>
      </c>
      <c r="CH145" s="32">
        <f t="shared" si="34"/>
        <v>0</v>
      </c>
      <c r="CI145" s="32">
        <f t="shared" si="34"/>
        <v>0</v>
      </c>
      <c r="CJ145" s="32">
        <f t="shared" si="34"/>
        <v>0</v>
      </c>
      <c r="CK145" s="32"/>
      <c r="CL145" s="32">
        <f t="shared" si="35"/>
        <v>0</v>
      </c>
    </row>
    <row r="146" spans="1:90" x14ac:dyDescent="0.2">
      <c r="A146" s="2736" t="s">
        <v>44</v>
      </c>
      <c r="B146" s="2737"/>
      <c r="C146" s="828">
        <f t="shared" si="27"/>
        <v>0</v>
      </c>
      <c r="D146" s="829">
        <f t="shared" si="28"/>
        <v>0</v>
      </c>
      <c r="E146" s="736">
        <f t="shared" si="29"/>
        <v>0</v>
      </c>
      <c r="F146" s="788"/>
      <c r="G146" s="740"/>
      <c r="H146" s="788"/>
      <c r="I146" s="740"/>
      <c r="J146" s="788"/>
      <c r="K146" s="830"/>
      <c r="L146" s="788"/>
      <c r="M146" s="830"/>
      <c r="N146" s="788"/>
      <c r="O146" s="830"/>
      <c r="P146" s="788"/>
      <c r="Q146" s="830"/>
      <c r="R146" s="788"/>
      <c r="S146" s="830"/>
      <c r="T146" s="788"/>
      <c r="U146" s="830"/>
      <c r="V146" s="788"/>
      <c r="W146" s="830"/>
      <c r="X146" s="788"/>
      <c r="Y146" s="830"/>
      <c r="Z146" s="788"/>
      <c r="AA146" s="830"/>
      <c r="AB146" s="788"/>
      <c r="AC146" s="830"/>
      <c r="AD146" s="788"/>
      <c r="AE146" s="830"/>
      <c r="AF146" s="788"/>
      <c r="AG146" s="830"/>
      <c r="AH146" s="788"/>
      <c r="AI146" s="830"/>
      <c r="AJ146" s="788"/>
      <c r="AK146" s="830"/>
      <c r="AL146" s="831"/>
      <c r="AM146" s="832"/>
      <c r="AN146" s="740"/>
      <c r="AO146" s="740"/>
      <c r="AP146" s="740"/>
      <c r="AQ146" s="740"/>
      <c r="AR146" s="740"/>
      <c r="AS146" s="740"/>
      <c r="AT146" s="182" t="str">
        <f t="shared" si="36"/>
        <v/>
      </c>
      <c r="CA146" s="30" t="str">
        <f t="shared" si="30"/>
        <v/>
      </c>
      <c r="CB146" s="31" t="str">
        <f t="shared" si="31"/>
        <v/>
      </c>
      <c r="CC146" s="31" t="str">
        <f t="shared" si="32"/>
        <v/>
      </c>
      <c r="CD146" s="31" t="str">
        <f t="shared" si="33"/>
        <v/>
      </c>
      <c r="CE146" s="31"/>
      <c r="CF146" s="30" t="str">
        <f t="shared" si="37"/>
        <v/>
      </c>
      <c r="CG146" s="32">
        <f t="shared" si="34"/>
        <v>0</v>
      </c>
      <c r="CH146" s="32">
        <f t="shared" si="34"/>
        <v>0</v>
      </c>
      <c r="CI146" s="32">
        <f t="shared" si="34"/>
        <v>0</v>
      </c>
      <c r="CJ146" s="32">
        <f t="shared" si="34"/>
        <v>0</v>
      </c>
      <c r="CK146" s="32"/>
      <c r="CL146" s="32">
        <f t="shared" si="35"/>
        <v>0</v>
      </c>
    </row>
    <row r="147" spans="1:90" x14ac:dyDescent="0.2">
      <c r="A147" s="2738" t="s">
        <v>152</v>
      </c>
      <c r="B147" s="2739"/>
      <c r="C147" s="463">
        <f t="shared" si="27"/>
        <v>0</v>
      </c>
      <c r="D147" s="464">
        <f t="shared" si="28"/>
        <v>0</v>
      </c>
      <c r="E147" s="653">
        <f t="shared" si="29"/>
        <v>0</v>
      </c>
      <c r="F147" s="458"/>
      <c r="G147" s="654"/>
      <c r="H147" s="458"/>
      <c r="I147" s="654"/>
      <c r="J147" s="458"/>
      <c r="K147" s="460"/>
      <c r="L147" s="458"/>
      <c r="M147" s="460"/>
      <c r="N147" s="458"/>
      <c r="O147" s="460"/>
      <c r="P147" s="458"/>
      <c r="Q147" s="460"/>
      <c r="R147" s="458"/>
      <c r="S147" s="460"/>
      <c r="T147" s="458"/>
      <c r="U147" s="460"/>
      <c r="V147" s="458"/>
      <c r="W147" s="460"/>
      <c r="X147" s="458"/>
      <c r="Y147" s="460"/>
      <c r="Z147" s="458"/>
      <c r="AA147" s="460"/>
      <c r="AB147" s="458"/>
      <c r="AC147" s="460"/>
      <c r="AD147" s="458"/>
      <c r="AE147" s="460"/>
      <c r="AF147" s="458"/>
      <c r="AG147" s="460"/>
      <c r="AH147" s="458"/>
      <c r="AI147" s="460"/>
      <c r="AJ147" s="458"/>
      <c r="AK147" s="460"/>
      <c r="AL147" s="452"/>
      <c r="AM147" s="465"/>
      <c r="AN147" s="654"/>
      <c r="AO147" s="654"/>
      <c r="AP147" s="654"/>
      <c r="AQ147" s="654"/>
      <c r="AR147" s="654"/>
      <c r="AS147" s="654"/>
      <c r="AT147" s="182" t="str">
        <f t="shared" si="36"/>
        <v/>
      </c>
      <c r="CA147" s="30" t="str">
        <f t="shared" si="30"/>
        <v/>
      </c>
      <c r="CB147" s="31" t="str">
        <f t="shared" si="31"/>
        <v/>
      </c>
      <c r="CC147" s="31" t="str">
        <f t="shared" si="32"/>
        <v/>
      </c>
      <c r="CD147" s="31" t="str">
        <f t="shared" si="33"/>
        <v/>
      </c>
      <c r="CE147" s="31"/>
      <c r="CF147" s="30" t="str">
        <f t="shared" si="37"/>
        <v/>
      </c>
      <c r="CG147" s="32">
        <f t="shared" si="34"/>
        <v>0</v>
      </c>
      <c r="CH147" s="32">
        <f t="shared" si="34"/>
        <v>0</v>
      </c>
      <c r="CI147" s="32">
        <f t="shared" si="34"/>
        <v>0</v>
      </c>
      <c r="CJ147" s="32">
        <f t="shared" si="34"/>
        <v>0</v>
      </c>
      <c r="CK147" s="32"/>
      <c r="CL147" s="32">
        <f t="shared" si="35"/>
        <v>0</v>
      </c>
    </row>
    <row r="148" spans="1:90" ht="24" customHeight="1" x14ac:dyDescent="0.25">
      <c r="A148" s="84" t="s">
        <v>153</v>
      </c>
      <c r="B148" s="323"/>
      <c r="C148" s="323"/>
      <c r="D148" s="323"/>
      <c r="E148" s="5"/>
    </row>
    <row r="149" spans="1:90" x14ac:dyDescent="0.2">
      <c r="A149" s="2592" t="s">
        <v>3</v>
      </c>
      <c r="B149" s="2592" t="s">
        <v>4</v>
      </c>
      <c r="C149" s="2595" t="s">
        <v>5</v>
      </c>
      <c r="D149" s="2596"/>
      <c r="E149" s="2597"/>
      <c r="F149" s="2727" t="s">
        <v>6</v>
      </c>
      <c r="G149" s="2705"/>
      <c r="H149" s="2705"/>
      <c r="I149" s="2705"/>
      <c r="J149" s="2705"/>
      <c r="K149" s="2705"/>
      <c r="L149" s="2705"/>
      <c r="M149" s="2705"/>
      <c r="N149" s="2705"/>
      <c r="O149" s="2705"/>
      <c r="P149" s="2705"/>
      <c r="Q149" s="2705"/>
      <c r="R149" s="2705"/>
      <c r="S149" s="2705"/>
      <c r="T149" s="2705"/>
      <c r="U149" s="2705"/>
      <c r="V149" s="2705"/>
      <c r="W149" s="2705"/>
      <c r="X149" s="2705"/>
      <c r="Y149" s="2705"/>
      <c r="Z149" s="2705"/>
      <c r="AA149" s="2705"/>
      <c r="AB149" s="2705"/>
      <c r="AC149" s="2705"/>
      <c r="AD149" s="2705"/>
      <c r="AE149" s="2705"/>
      <c r="AF149" s="2705"/>
      <c r="AG149" s="2705"/>
      <c r="AH149" s="2705"/>
      <c r="AI149" s="2705"/>
      <c r="AJ149" s="2705"/>
      <c r="AK149" s="2705"/>
      <c r="AL149" s="2705"/>
      <c r="AM149" s="2728"/>
      <c r="AN149" s="2597" t="s">
        <v>7</v>
      </c>
      <c r="AO149" s="2597" t="s">
        <v>8</v>
      </c>
      <c r="AP149" s="2609" t="s">
        <v>9</v>
      </c>
      <c r="AQ149" s="2597" t="s">
        <v>10</v>
      </c>
    </row>
    <row r="150" spans="1:90" ht="18" customHeight="1" x14ac:dyDescent="0.2">
      <c r="A150" s="2593"/>
      <c r="B150" s="2593"/>
      <c r="C150" s="2734"/>
      <c r="D150" s="2599"/>
      <c r="E150" s="2732"/>
      <c r="F150" s="2727" t="s">
        <v>12</v>
      </c>
      <c r="G150" s="2699"/>
      <c r="H150" s="2727" t="s">
        <v>13</v>
      </c>
      <c r="I150" s="2699"/>
      <c r="J150" s="2727" t="s">
        <v>14</v>
      </c>
      <c r="K150" s="2699"/>
      <c r="L150" s="2727" t="s">
        <v>15</v>
      </c>
      <c r="M150" s="2699"/>
      <c r="N150" s="2727" t="s">
        <v>16</v>
      </c>
      <c r="O150" s="2699"/>
      <c r="P150" s="2729" t="s">
        <v>17</v>
      </c>
      <c r="Q150" s="2710"/>
      <c r="R150" s="2729" t="s">
        <v>18</v>
      </c>
      <c r="S150" s="2710"/>
      <c r="T150" s="2729" t="s">
        <v>19</v>
      </c>
      <c r="U150" s="2710"/>
      <c r="V150" s="2729" t="s">
        <v>20</v>
      </c>
      <c r="W150" s="2710"/>
      <c r="X150" s="2729" t="s">
        <v>21</v>
      </c>
      <c r="Y150" s="2710"/>
      <c r="Z150" s="2729" t="s">
        <v>22</v>
      </c>
      <c r="AA150" s="2710"/>
      <c r="AB150" s="2729" t="s">
        <v>23</v>
      </c>
      <c r="AC150" s="2710"/>
      <c r="AD150" s="2729" t="s">
        <v>24</v>
      </c>
      <c r="AE150" s="2710"/>
      <c r="AF150" s="2729" t="s">
        <v>25</v>
      </c>
      <c r="AG150" s="2710"/>
      <c r="AH150" s="2729" t="s">
        <v>26</v>
      </c>
      <c r="AI150" s="2710"/>
      <c r="AJ150" s="2729" t="s">
        <v>27</v>
      </c>
      <c r="AK150" s="2710"/>
      <c r="AL150" s="2729" t="s">
        <v>28</v>
      </c>
      <c r="AM150" s="2730"/>
      <c r="AN150" s="2604"/>
      <c r="AO150" s="2604"/>
      <c r="AP150" s="2610"/>
      <c r="AQ150" s="2604"/>
    </row>
    <row r="151" spans="1:90" ht="33.75" customHeight="1" x14ac:dyDescent="0.2">
      <c r="A151" s="2733"/>
      <c r="B151" s="2733"/>
      <c r="C151" s="420" t="s">
        <v>29</v>
      </c>
      <c r="D151" s="421" t="s">
        <v>30</v>
      </c>
      <c r="E151" s="436" t="s">
        <v>31</v>
      </c>
      <c r="F151" s="798" t="s">
        <v>30</v>
      </c>
      <c r="G151" s="436" t="s">
        <v>31</v>
      </c>
      <c r="H151" s="798" t="s">
        <v>30</v>
      </c>
      <c r="I151" s="436" t="s">
        <v>31</v>
      </c>
      <c r="J151" s="798" t="s">
        <v>30</v>
      </c>
      <c r="K151" s="436" t="s">
        <v>31</v>
      </c>
      <c r="L151" s="798" t="s">
        <v>30</v>
      </c>
      <c r="M151" s="436" t="s">
        <v>31</v>
      </c>
      <c r="N151" s="798" t="s">
        <v>30</v>
      </c>
      <c r="O151" s="436" t="s">
        <v>31</v>
      </c>
      <c r="P151" s="798" t="s">
        <v>30</v>
      </c>
      <c r="Q151" s="436" t="s">
        <v>31</v>
      </c>
      <c r="R151" s="798" t="s">
        <v>30</v>
      </c>
      <c r="S151" s="436" t="s">
        <v>31</v>
      </c>
      <c r="T151" s="798" t="s">
        <v>30</v>
      </c>
      <c r="U151" s="436" t="s">
        <v>31</v>
      </c>
      <c r="V151" s="798" t="s">
        <v>30</v>
      </c>
      <c r="W151" s="436" t="s">
        <v>31</v>
      </c>
      <c r="X151" s="798" t="s">
        <v>30</v>
      </c>
      <c r="Y151" s="436" t="s">
        <v>31</v>
      </c>
      <c r="Z151" s="798" t="s">
        <v>30</v>
      </c>
      <c r="AA151" s="436" t="s">
        <v>31</v>
      </c>
      <c r="AB151" s="798" t="s">
        <v>30</v>
      </c>
      <c r="AC151" s="436" t="s">
        <v>31</v>
      </c>
      <c r="AD151" s="798" t="s">
        <v>30</v>
      </c>
      <c r="AE151" s="436" t="s">
        <v>31</v>
      </c>
      <c r="AF151" s="798" t="s">
        <v>30</v>
      </c>
      <c r="AG151" s="436" t="s">
        <v>31</v>
      </c>
      <c r="AH151" s="798" t="s">
        <v>30</v>
      </c>
      <c r="AI151" s="436" t="s">
        <v>31</v>
      </c>
      <c r="AJ151" s="798" t="s">
        <v>30</v>
      </c>
      <c r="AK151" s="436" t="s">
        <v>31</v>
      </c>
      <c r="AL151" s="798" t="s">
        <v>30</v>
      </c>
      <c r="AM151" s="22" t="s">
        <v>31</v>
      </c>
      <c r="AN151" s="2732"/>
      <c r="AO151" s="2732"/>
      <c r="AP151" s="2735"/>
      <c r="AQ151" s="2732"/>
    </row>
    <row r="152" spans="1:90" x14ac:dyDescent="0.2">
      <c r="A152" s="2740" t="s">
        <v>154</v>
      </c>
      <c r="B152" s="841" t="s">
        <v>155</v>
      </c>
      <c r="C152" s="842">
        <f>SUM(D152+E152)</f>
        <v>0</v>
      </c>
      <c r="D152" s="843">
        <f t="shared" ref="D152:E155" si="39">SUM(F152+H152+J152+L152+N152+P152+R152+T152+V152+X152+Z152+AB152+AD152+AF152+AH152+AJ152+AL152)</f>
        <v>0</v>
      </c>
      <c r="E152" s="844">
        <f t="shared" si="39"/>
        <v>0</v>
      </c>
      <c r="F152" s="788"/>
      <c r="G152" s="830"/>
      <c r="H152" s="788"/>
      <c r="I152" s="830"/>
      <c r="J152" s="788"/>
      <c r="K152" s="830"/>
      <c r="L152" s="788"/>
      <c r="M152" s="830"/>
      <c r="N152" s="788"/>
      <c r="O152" s="830"/>
      <c r="P152" s="788"/>
      <c r="Q152" s="830"/>
      <c r="R152" s="788"/>
      <c r="S152" s="830"/>
      <c r="T152" s="788"/>
      <c r="U152" s="830"/>
      <c r="V152" s="788"/>
      <c r="W152" s="830"/>
      <c r="X152" s="788"/>
      <c r="Y152" s="830"/>
      <c r="Z152" s="788"/>
      <c r="AA152" s="830"/>
      <c r="AB152" s="788"/>
      <c r="AC152" s="830"/>
      <c r="AD152" s="788"/>
      <c r="AE152" s="830"/>
      <c r="AF152" s="788"/>
      <c r="AG152" s="830"/>
      <c r="AH152" s="788"/>
      <c r="AI152" s="830"/>
      <c r="AJ152" s="788"/>
      <c r="AK152" s="830"/>
      <c r="AL152" s="788"/>
      <c r="AM152" s="832"/>
      <c r="AN152" s="740"/>
      <c r="AO152" s="740"/>
      <c r="AP152" s="787"/>
      <c r="AQ152" s="740"/>
      <c r="AR152" s="182" t="str">
        <f>CONCATENATE(CF152,CA152,CB152,CC152,CD152,CE152)</f>
        <v/>
      </c>
      <c r="CA152" s="30" t="str">
        <f>IF(CG152=1,"* El número de Beneficiarios NO DEBE ser mayor que el Total. ","")</f>
        <v/>
      </c>
      <c r="CB152" s="31" t="str">
        <f>IF(CH152=1,"* Los Niños, Niñas, Adolescentes y Jóvenes de Programa SENAME NO DEBE ser mayor que el Total. ","")</f>
        <v/>
      </c>
      <c r="CC152" s="31" t="str">
        <f>IF(CI152=1,"* El número de personas pertenecientes a Pueblos Originarios NO DEBE ser mayor que el Total. ","")</f>
        <v/>
      </c>
      <c r="CD152" s="31" t="str">
        <f>IF(CJ152=1,"* El número de personas Migrantes NO DEBE ser mayor que el Total. ","")</f>
        <v/>
      </c>
      <c r="CE152" s="31"/>
      <c r="CF152" s="30" t="str">
        <f>IF(CL152=1,"* No olvide digitar la columna Beneficiarios y/o Niños, Niñas, Adolescentes y Jóvenes de Programa SENAME y/o Pueblos Originarios y/o Migrantes y/o Demencia (Digite CEROS si no tiene). ","")</f>
        <v/>
      </c>
      <c r="CG152" s="32">
        <f t="shared" ref="CG152:CJ154" si="40">IF($C152&lt;AN152,1,0)</f>
        <v>0</v>
      </c>
      <c r="CH152" s="32">
        <f t="shared" si="40"/>
        <v>0</v>
      </c>
      <c r="CI152" s="32">
        <f t="shared" si="40"/>
        <v>0</v>
      </c>
      <c r="CJ152" s="32">
        <f t="shared" si="40"/>
        <v>0</v>
      </c>
      <c r="CK152" s="32"/>
      <c r="CL152" s="32">
        <f>IF(AND(C152&lt;&gt;0,OR(AN152="",AO152="",AP152="",AQ152="")),1,0)</f>
        <v>0</v>
      </c>
    </row>
    <row r="153" spans="1:90" x14ac:dyDescent="0.2">
      <c r="A153" s="2741"/>
      <c r="B153" s="380" t="s">
        <v>156</v>
      </c>
      <c r="C153" s="381">
        <f>SUM(D153+E153)</f>
        <v>0</v>
      </c>
      <c r="D153" s="382">
        <f t="shared" si="39"/>
        <v>0</v>
      </c>
      <c r="E153" s="383">
        <f t="shared" si="39"/>
        <v>0</v>
      </c>
      <c r="F153" s="37"/>
      <c r="G153" s="39"/>
      <c r="H153" s="37"/>
      <c r="I153" s="39"/>
      <c r="J153" s="37"/>
      <c r="K153" s="39"/>
      <c r="L153" s="37"/>
      <c r="M153" s="39"/>
      <c r="N153" s="37"/>
      <c r="O153" s="39"/>
      <c r="P153" s="37"/>
      <c r="Q153" s="39"/>
      <c r="R153" s="37"/>
      <c r="S153" s="39"/>
      <c r="T153" s="37"/>
      <c r="U153" s="39"/>
      <c r="V153" s="37"/>
      <c r="W153" s="39"/>
      <c r="X153" s="37"/>
      <c r="Y153" s="39"/>
      <c r="Z153" s="37"/>
      <c r="AA153" s="39"/>
      <c r="AB153" s="37"/>
      <c r="AC153" s="39"/>
      <c r="AD153" s="37"/>
      <c r="AE153" s="39"/>
      <c r="AF153" s="37"/>
      <c r="AG153" s="39"/>
      <c r="AH153" s="37"/>
      <c r="AI153" s="39"/>
      <c r="AJ153" s="37"/>
      <c r="AK153" s="39"/>
      <c r="AL153" s="37"/>
      <c r="AM153" s="41"/>
      <c r="AN153" s="38"/>
      <c r="AO153" s="38"/>
      <c r="AP153" s="151"/>
      <c r="AQ153" s="38"/>
      <c r="AR153" s="182" t="str">
        <f>CONCATENATE(CF153,CA153,CB153,CC153,CD153,CE153)</f>
        <v/>
      </c>
      <c r="CA153" s="30" t="str">
        <f>IF(CG153=1,"* El número de Beneficiarios NO DEBE ser mayor que el Total. ","")</f>
        <v/>
      </c>
      <c r="CB153" s="31" t="str">
        <f>IF(CH153=1,"* Los Niños, Niñas, Adolescentes y Jóvenes de Programa SENAME NO DEBE ser mayor que el Total. ","")</f>
        <v/>
      </c>
      <c r="CC153" s="31" t="str">
        <f>IF(CI153=1,"* El número de personas pertenecientes a Pueblos Originarios NO DEBE ser mayor que el Total. ","")</f>
        <v/>
      </c>
      <c r="CD153" s="31" t="str">
        <f>IF(CJ153=1,"* El número de personas Migrantes NO DEBE ser mayor que el Total. ","")</f>
        <v/>
      </c>
      <c r="CE153" s="31"/>
      <c r="CF153" s="30" t="str">
        <f>IF(CL153=1,"* No olvide digitar la columna Beneficiarios y/o Niños, Niñas, Adolescentes y Jóvenes de Programa SENAME y/o Pueblos Originarios y/o Migrantes y/o Demencia (Digite CEROS si no tiene). ","")</f>
        <v/>
      </c>
      <c r="CG153" s="32">
        <f t="shared" si="40"/>
        <v>0</v>
      </c>
      <c r="CH153" s="32">
        <f t="shared" si="40"/>
        <v>0</v>
      </c>
      <c r="CI153" s="32">
        <f t="shared" si="40"/>
        <v>0</v>
      </c>
      <c r="CJ153" s="32">
        <f t="shared" si="40"/>
        <v>0</v>
      </c>
      <c r="CK153" s="32"/>
      <c r="CL153" s="32">
        <f>IF(AND(C153&lt;&gt;0,OR(AN153="",AO153="",AP153="",AQ153="")),1,0)</f>
        <v>0</v>
      </c>
    </row>
    <row r="154" spans="1:90" x14ac:dyDescent="0.2">
      <c r="A154" s="2741"/>
      <c r="B154" s="380" t="s">
        <v>157</v>
      </c>
      <c r="C154" s="381">
        <f>SUM(D154+E154)</f>
        <v>0</v>
      </c>
      <c r="D154" s="382">
        <f t="shared" si="39"/>
        <v>0</v>
      </c>
      <c r="E154" s="383">
        <f t="shared" si="39"/>
        <v>0</v>
      </c>
      <c r="F154" s="77"/>
      <c r="G154" s="79"/>
      <c r="H154" s="77"/>
      <c r="I154" s="79"/>
      <c r="J154" s="77"/>
      <c r="K154" s="79"/>
      <c r="L154" s="77"/>
      <c r="M154" s="79"/>
      <c r="N154" s="77"/>
      <c r="O154" s="79"/>
      <c r="P154" s="77"/>
      <c r="Q154" s="79"/>
      <c r="R154" s="77"/>
      <c r="S154" s="79"/>
      <c r="T154" s="77"/>
      <c r="U154" s="79"/>
      <c r="V154" s="77"/>
      <c r="W154" s="79"/>
      <c r="X154" s="77"/>
      <c r="Y154" s="79"/>
      <c r="Z154" s="77"/>
      <c r="AA154" s="79"/>
      <c r="AB154" s="77"/>
      <c r="AC154" s="79"/>
      <c r="AD154" s="77"/>
      <c r="AE154" s="79"/>
      <c r="AF154" s="77"/>
      <c r="AG154" s="79"/>
      <c r="AH154" s="77"/>
      <c r="AI154" s="79"/>
      <c r="AJ154" s="77"/>
      <c r="AK154" s="79"/>
      <c r="AL154" s="77"/>
      <c r="AM154" s="83"/>
      <c r="AN154" s="80"/>
      <c r="AO154" s="80"/>
      <c r="AP154" s="106"/>
      <c r="AQ154" s="80"/>
      <c r="AR154" s="182" t="str">
        <f>CONCATENATE(CF154,CA154,CB154,CC154,CD154,CE154)</f>
        <v/>
      </c>
      <c r="CA154" s="30" t="str">
        <f>IF(CG154=1,"* El número de Beneficiarios NO DEBE ser mayor que el Total. ","")</f>
        <v/>
      </c>
      <c r="CB154" s="31" t="str">
        <f>IF(CH154=1,"* Los Niños, Niñas, Adolescentes y Jóvenes de Programa SENAME NO DEBE ser mayor que el Total. ","")</f>
        <v/>
      </c>
      <c r="CC154" s="31" t="str">
        <f>IF(CI154=1,"* El número de personas pertenecientes a Pueblos Originarios NO DEBE ser mayor que el Total. ","")</f>
        <v/>
      </c>
      <c r="CD154" s="31" t="str">
        <f>IF(CJ154=1,"* El número de personas Migrantes NO DEBE ser mayor que el Total. ","")</f>
        <v/>
      </c>
      <c r="CE154" s="31"/>
      <c r="CF154" s="30" t="str">
        <f>IF(CL154=1,"* No olvide digitar la columna Beneficiarios y/o Niños, Niñas, Adolescentes y Jóvenes de Programa SENAME y/o Pueblos Originarios y/o Migrantes y/o Demencia (Digite CEROS si no tiene). ","")</f>
        <v/>
      </c>
      <c r="CG154" s="32">
        <f t="shared" si="40"/>
        <v>0</v>
      </c>
      <c r="CH154" s="32">
        <f t="shared" si="40"/>
        <v>0</v>
      </c>
      <c r="CI154" s="32">
        <f t="shared" si="40"/>
        <v>0</v>
      </c>
      <c r="CJ154" s="32">
        <f t="shared" si="40"/>
        <v>0</v>
      </c>
      <c r="CK154" s="32"/>
      <c r="CL154" s="32">
        <f>IF(AND(C154&lt;&gt;0,OR(AN154="",AO154="",AP154="",AQ154="")),1,0)</f>
        <v>0</v>
      </c>
    </row>
    <row r="155" spans="1:90" x14ac:dyDescent="0.2">
      <c r="A155" s="2742"/>
      <c r="B155" s="845" t="s">
        <v>43</v>
      </c>
      <c r="C155" s="846">
        <f>SUM(D155+E155)</f>
        <v>0</v>
      </c>
      <c r="D155" s="847">
        <f t="shared" si="39"/>
        <v>0</v>
      </c>
      <c r="E155" s="848">
        <f t="shared" si="39"/>
        <v>0</v>
      </c>
      <c r="F155" s="849">
        <f t="shared" ref="F155:AQ155" si="41">SUM(F152:F154)</f>
        <v>0</v>
      </c>
      <c r="G155" s="850">
        <f t="shared" si="41"/>
        <v>0</v>
      </c>
      <c r="H155" s="849">
        <f t="shared" si="41"/>
        <v>0</v>
      </c>
      <c r="I155" s="850">
        <f t="shared" si="41"/>
        <v>0</v>
      </c>
      <c r="J155" s="849">
        <f t="shared" si="41"/>
        <v>0</v>
      </c>
      <c r="K155" s="851">
        <f t="shared" si="41"/>
        <v>0</v>
      </c>
      <c r="L155" s="849">
        <f t="shared" si="41"/>
        <v>0</v>
      </c>
      <c r="M155" s="851">
        <f t="shared" si="41"/>
        <v>0</v>
      </c>
      <c r="N155" s="849">
        <f t="shared" si="41"/>
        <v>0</v>
      </c>
      <c r="O155" s="851">
        <f t="shared" si="41"/>
        <v>0</v>
      </c>
      <c r="P155" s="849">
        <f t="shared" si="41"/>
        <v>0</v>
      </c>
      <c r="Q155" s="851">
        <f t="shared" si="41"/>
        <v>0</v>
      </c>
      <c r="R155" s="849">
        <f t="shared" si="41"/>
        <v>0</v>
      </c>
      <c r="S155" s="851">
        <f t="shared" si="41"/>
        <v>0</v>
      </c>
      <c r="T155" s="849">
        <f t="shared" si="41"/>
        <v>0</v>
      </c>
      <c r="U155" s="851">
        <f t="shared" si="41"/>
        <v>0</v>
      </c>
      <c r="V155" s="849">
        <f t="shared" si="41"/>
        <v>0</v>
      </c>
      <c r="W155" s="851">
        <f t="shared" si="41"/>
        <v>0</v>
      </c>
      <c r="X155" s="849">
        <f t="shared" si="41"/>
        <v>0</v>
      </c>
      <c r="Y155" s="851">
        <f t="shared" si="41"/>
        <v>0</v>
      </c>
      <c r="Z155" s="849">
        <f t="shared" si="41"/>
        <v>0</v>
      </c>
      <c r="AA155" s="851">
        <f t="shared" si="41"/>
        <v>0</v>
      </c>
      <c r="AB155" s="849">
        <f t="shared" si="41"/>
        <v>0</v>
      </c>
      <c r="AC155" s="851">
        <f t="shared" si="41"/>
        <v>0</v>
      </c>
      <c r="AD155" s="849">
        <f t="shared" si="41"/>
        <v>0</v>
      </c>
      <c r="AE155" s="851">
        <f t="shared" si="41"/>
        <v>0</v>
      </c>
      <c r="AF155" s="849">
        <f t="shared" si="41"/>
        <v>0</v>
      </c>
      <c r="AG155" s="851">
        <f t="shared" si="41"/>
        <v>0</v>
      </c>
      <c r="AH155" s="849">
        <f t="shared" si="41"/>
        <v>0</v>
      </c>
      <c r="AI155" s="851">
        <f t="shared" si="41"/>
        <v>0</v>
      </c>
      <c r="AJ155" s="849">
        <f t="shared" si="41"/>
        <v>0</v>
      </c>
      <c r="AK155" s="851">
        <f t="shared" si="41"/>
        <v>0</v>
      </c>
      <c r="AL155" s="852">
        <f t="shared" si="41"/>
        <v>0</v>
      </c>
      <c r="AM155" s="853">
        <f t="shared" si="41"/>
        <v>0</v>
      </c>
      <c r="AN155" s="850">
        <f t="shared" si="41"/>
        <v>0</v>
      </c>
      <c r="AO155" s="850">
        <f t="shared" si="41"/>
        <v>0</v>
      </c>
      <c r="AP155" s="854">
        <f t="shared" si="41"/>
        <v>0</v>
      </c>
      <c r="AQ155" s="850">
        <f t="shared" si="41"/>
        <v>0</v>
      </c>
    </row>
    <row r="175" spans="1:104" ht="14.25" customHeight="1" x14ac:dyDescent="0.2"/>
    <row r="176" spans="1:104" s="394" customFormat="1" ht="16.5" hidden="1" customHeight="1" x14ac:dyDescent="0.2">
      <c r="A176" s="394">
        <f>SUM(C23,C25:C27,C51:C52,C57:C78,B109:B110,B89:D95,B104,C43:C46,C82:J85,B115,B119:E119,B124:B126,B130,C135:C147,C152:C155,B39,B33)</f>
        <v>555</v>
      </c>
      <c r="B176" s="394">
        <f>SUM(CG8:CL155)</f>
        <v>0</v>
      </c>
      <c r="BX176" s="395"/>
      <c r="BY176" s="395"/>
      <c r="BZ176" s="395"/>
      <c r="CA176" s="395"/>
      <c r="CB176" s="395"/>
      <c r="CC176" s="395"/>
      <c r="CD176" s="395"/>
      <c r="CE176" s="395"/>
      <c r="CF176" s="395"/>
      <c r="CG176" s="395"/>
      <c r="CH176" s="395"/>
      <c r="CI176" s="395"/>
      <c r="CJ176" s="395"/>
      <c r="CK176" s="395"/>
      <c r="CL176" s="395"/>
      <c r="CM176" s="395"/>
      <c r="CN176" s="395"/>
      <c r="CO176" s="395"/>
      <c r="CP176" s="395"/>
      <c r="CQ176" s="395"/>
      <c r="CR176" s="395"/>
      <c r="CS176" s="395"/>
      <c r="CT176" s="395"/>
      <c r="CU176" s="395"/>
      <c r="CV176" s="395"/>
      <c r="CW176" s="395"/>
      <c r="CX176" s="395"/>
      <c r="CY176" s="395"/>
      <c r="CZ176" s="395"/>
    </row>
    <row r="177" ht="16.5" customHeight="1" x14ac:dyDescent="0.2"/>
    <row r="178" ht="15.6" customHeight="1" x14ac:dyDescent="0.2"/>
  </sheetData>
  <mergeCells count="225">
    <mergeCell ref="A152:A155"/>
    <mergeCell ref="AB150:AC150"/>
    <mergeCell ref="AD150:AE150"/>
    <mergeCell ref="AF150:AG150"/>
    <mergeCell ref="AH150:AI150"/>
    <mergeCell ref="AJ150:AK150"/>
    <mergeCell ref="AL150:AM150"/>
    <mergeCell ref="AO149:AO151"/>
    <mergeCell ref="AP149:AP151"/>
    <mergeCell ref="AQ149:AQ151"/>
    <mergeCell ref="F150:G150"/>
    <mergeCell ref="H150:I150"/>
    <mergeCell ref="J150:K150"/>
    <mergeCell ref="L150:M150"/>
    <mergeCell ref="N150:O150"/>
    <mergeCell ref="P150:Q150"/>
    <mergeCell ref="R150:S150"/>
    <mergeCell ref="A147:B147"/>
    <mergeCell ref="A149:A151"/>
    <mergeCell ref="B149:B151"/>
    <mergeCell ref="C149:E150"/>
    <mergeCell ref="F149:AM149"/>
    <mergeCell ref="AN149:AN151"/>
    <mergeCell ref="T150:U150"/>
    <mergeCell ref="V150:W150"/>
    <mergeCell ref="X150:Y150"/>
    <mergeCell ref="Z150:AA150"/>
    <mergeCell ref="A135:A145"/>
    <mergeCell ref="A146:B146"/>
    <mergeCell ref="T133:U133"/>
    <mergeCell ref="V133:W133"/>
    <mergeCell ref="X133:Y133"/>
    <mergeCell ref="Z133:AA133"/>
    <mergeCell ref="AB133:AC133"/>
    <mergeCell ref="AD133:AE133"/>
    <mergeCell ref="H133:I133"/>
    <mergeCell ref="J133:K133"/>
    <mergeCell ref="L133:M133"/>
    <mergeCell ref="N133:O133"/>
    <mergeCell ref="P133:Q133"/>
    <mergeCell ref="R133:S133"/>
    <mergeCell ref="AN132:AN134"/>
    <mergeCell ref="AO132:AO134"/>
    <mergeCell ref="AP132:AP134"/>
    <mergeCell ref="AQ132:AQ134"/>
    <mergeCell ref="AR132:AR134"/>
    <mergeCell ref="AS132:AS134"/>
    <mergeCell ref="A128:A129"/>
    <mergeCell ref="B128:B129"/>
    <mergeCell ref="C128:D128"/>
    <mergeCell ref="E128:F128"/>
    <mergeCell ref="G128:I128"/>
    <mergeCell ref="A132:A134"/>
    <mergeCell ref="B132:B134"/>
    <mergeCell ref="C132:E133"/>
    <mergeCell ref="F132:AM132"/>
    <mergeCell ref="F133:G133"/>
    <mergeCell ref="AF133:AG133"/>
    <mergeCell ref="AH133:AI133"/>
    <mergeCell ref="AJ133:AK133"/>
    <mergeCell ref="AL133:AM133"/>
    <mergeCell ref="A117:A118"/>
    <mergeCell ref="B117:D117"/>
    <mergeCell ref="E117:E118"/>
    <mergeCell ref="A121:A123"/>
    <mergeCell ref="B121:D122"/>
    <mergeCell ref="E121:J121"/>
    <mergeCell ref="E122:F122"/>
    <mergeCell ref="G122:H122"/>
    <mergeCell ref="I122:J122"/>
    <mergeCell ref="A112:A114"/>
    <mergeCell ref="B112:D113"/>
    <mergeCell ref="E112:AL112"/>
    <mergeCell ref="AM112:AM114"/>
    <mergeCell ref="E113:F113"/>
    <mergeCell ref="G113:H113"/>
    <mergeCell ref="I113:J113"/>
    <mergeCell ref="K113:L113"/>
    <mergeCell ref="M113:N113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A97:A98"/>
    <mergeCell ref="B97:B98"/>
    <mergeCell ref="C97:D97"/>
    <mergeCell ref="A106:A108"/>
    <mergeCell ref="B106:D107"/>
    <mergeCell ref="E106:M106"/>
    <mergeCell ref="E107:F107"/>
    <mergeCell ref="G107:H107"/>
    <mergeCell ref="I107:J107"/>
    <mergeCell ref="K107:L107"/>
    <mergeCell ref="M107:N107"/>
    <mergeCell ref="A84:B84"/>
    <mergeCell ref="A85:B85"/>
    <mergeCell ref="A87:A88"/>
    <mergeCell ref="B87:B88"/>
    <mergeCell ref="C87:C88"/>
    <mergeCell ref="D87:D88"/>
    <mergeCell ref="C80:D80"/>
    <mergeCell ref="E80:F80"/>
    <mergeCell ref="G80:H80"/>
    <mergeCell ref="I80:J80"/>
    <mergeCell ref="A82:B82"/>
    <mergeCell ref="A83:B83"/>
    <mergeCell ref="A63:A64"/>
    <mergeCell ref="A65:A68"/>
    <mergeCell ref="A69:A70"/>
    <mergeCell ref="A71:A72"/>
    <mergeCell ref="A73:A78"/>
    <mergeCell ref="A80:B81"/>
    <mergeCell ref="A57:A62"/>
    <mergeCell ref="AN54:AN56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A53:M53"/>
    <mergeCell ref="A54:B56"/>
    <mergeCell ref="C54:E55"/>
    <mergeCell ref="F54:AM54"/>
    <mergeCell ref="X55:Y55"/>
    <mergeCell ref="Z55:AA55"/>
    <mergeCell ref="AB55:AC55"/>
    <mergeCell ref="V49:W49"/>
    <mergeCell ref="X49:Y49"/>
    <mergeCell ref="Z49:AA49"/>
    <mergeCell ref="AB49:AC49"/>
    <mergeCell ref="AD49:AE49"/>
    <mergeCell ref="AF49:AG49"/>
    <mergeCell ref="AD55:AE55"/>
    <mergeCell ref="AF55:AG55"/>
    <mergeCell ref="AH55:AI55"/>
    <mergeCell ref="AJ55:AK55"/>
    <mergeCell ref="AL55:AM55"/>
    <mergeCell ref="AN48:AN50"/>
    <mergeCell ref="F49:G49"/>
    <mergeCell ref="H49:I49"/>
    <mergeCell ref="J49:K49"/>
    <mergeCell ref="L49:M49"/>
    <mergeCell ref="N49:O49"/>
    <mergeCell ref="P49:Q49"/>
    <mergeCell ref="R49:S49"/>
    <mergeCell ref="T49:U49"/>
    <mergeCell ref="AH49:AI49"/>
    <mergeCell ref="AJ49:AK49"/>
    <mergeCell ref="AL49:AM49"/>
    <mergeCell ref="A41:A42"/>
    <mergeCell ref="B41:B42"/>
    <mergeCell ref="C41:C42"/>
    <mergeCell ref="A43:A44"/>
    <mergeCell ref="A45:A46"/>
    <mergeCell ref="A48:B50"/>
    <mergeCell ref="C48:E49"/>
    <mergeCell ref="AJ29:AK29"/>
    <mergeCell ref="AL29:AM29"/>
    <mergeCell ref="F48:AM48"/>
    <mergeCell ref="AN29:AO29"/>
    <mergeCell ref="A35:A36"/>
    <mergeCell ref="B35:B36"/>
    <mergeCell ref="C35:D35"/>
    <mergeCell ref="E35:G35"/>
    <mergeCell ref="H35:M35"/>
    <mergeCell ref="X29:Y29"/>
    <mergeCell ref="Z29:AA29"/>
    <mergeCell ref="AB29:AC29"/>
    <mergeCell ref="AD29:AE29"/>
    <mergeCell ref="AF29:AG29"/>
    <mergeCell ref="AH29:AI29"/>
    <mergeCell ref="L29:M29"/>
    <mergeCell ref="N29:O29"/>
    <mergeCell ref="P29:Q29"/>
    <mergeCell ref="R29:S29"/>
    <mergeCell ref="T29:U29"/>
    <mergeCell ref="V29:W29"/>
    <mergeCell ref="A13:A23"/>
    <mergeCell ref="A24:B24"/>
    <mergeCell ref="A26:A27"/>
    <mergeCell ref="A29:A30"/>
    <mergeCell ref="B29:B30"/>
    <mergeCell ref="C29:D29"/>
    <mergeCell ref="E29:G29"/>
    <mergeCell ref="H29:I29"/>
    <mergeCell ref="J29:K29"/>
    <mergeCell ref="AO10:AO12"/>
    <mergeCell ref="AP10:AP12"/>
    <mergeCell ref="AQ10:AQ12"/>
    <mergeCell ref="AR10:AR12"/>
    <mergeCell ref="F11:G11"/>
    <mergeCell ref="H11:I11"/>
    <mergeCell ref="J11:K11"/>
    <mergeCell ref="L11:M11"/>
    <mergeCell ref="N11:O11"/>
    <mergeCell ref="P11:Q11"/>
    <mergeCell ref="AL11:AM11"/>
    <mergeCell ref="Z11:AA11"/>
    <mergeCell ref="AB11:AC11"/>
    <mergeCell ref="AD11:AE11"/>
    <mergeCell ref="AF11:AG11"/>
    <mergeCell ref="AH11:AI11"/>
    <mergeCell ref="AJ11:AK11"/>
    <mergeCell ref="A6:W6"/>
    <mergeCell ref="A10:A12"/>
    <mergeCell ref="B10:B12"/>
    <mergeCell ref="C10:E11"/>
    <mergeCell ref="F10:AM10"/>
    <mergeCell ref="AN10:AN12"/>
    <mergeCell ref="R11:S11"/>
    <mergeCell ref="T11:U11"/>
    <mergeCell ref="V11:W11"/>
    <mergeCell ref="X11:Y11"/>
  </mergeCells>
  <dataValidations count="2">
    <dataValidation showInputMessage="1" showErrorMessage="1" sqref="AT135:AT147" xr:uid="{66107D58-D720-4D6B-B8BD-BEB1907A10CA}"/>
    <dataValidation type="whole" allowBlank="1" showInputMessage="1" showErrorMessage="1" sqref="E35:E38 AN116:AN1048576 A1:AO27 B31:D32 E28:AO32 B28:D28 A28:A31 AR135:AS1048576 AP1:AQ1048576 CG1:XFD1048576 AO34:AO1048576 AN34:AN114 CA1:CF114 CA116:CF1048576 AR1:AS131 N34:AM1048576 A40:M1048576 B37:D38 A35:A37 A34:M34 F36:G38 H37:M38 AU1:BZ1048576 AT1:AT134 AT148:AT1048576" xr:uid="{730CDAFC-FBE8-4B3D-89E3-28699D59C00F}">
      <formula1>0</formula1>
      <formula2>1E+30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7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2.42578125" style="2" customWidth="1"/>
    <col min="9" max="9" width="12.140625" style="2" customWidth="1"/>
    <col min="10" max="10" width="12.28515625" style="2" customWidth="1"/>
    <col min="11" max="13" width="12" style="2" customWidth="1"/>
    <col min="14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2" customWidth="1"/>
    <col min="106" max="16384" width="11.42578125" style="2"/>
  </cols>
  <sheetData>
    <row r="1" spans="1:90" ht="16.350000000000001" customHeight="1" x14ac:dyDescent="0.2">
      <c r="A1" s="1" t="s">
        <v>0</v>
      </c>
    </row>
    <row r="2" spans="1:90" ht="16.350000000000001" customHeight="1" x14ac:dyDescent="0.2">
      <c r="A2" s="1" t="str">
        <f>CONCATENATE("COMUNA: ",[3]NOMBRE!B2," - ","( ",[3]NOMBRE!C2,[3]NOMBRE!D2,[3]NOMBRE!E2,[3]NOMBRE!F2,[3]NOMBRE!G2," )")</f>
        <v>COMUNA: LINARES - ( 07401 )</v>
      </c>
    </row>
    <row r="3" spans="1:90" ht="16.350000000000001" customHeight="1" x14ac:dyDescent="0.2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</row>
    <row r="4" spans="1:90" ht="16.350000000000001" customHeight="1" x14ac:dyDescent="0.2">
      <c r="A4" s="1" t="str">
        <f>CONCATENATE("MES: ",[3]NOMBRE!B6," - ","( ",[3]NOMBRE!C6,[3]NOMBRE!D6," )")</f>
        <v>MES: FEBRERO - ( 02 )</v>
      </c>
    </row>
    <row r="5" spans="1:90" ht="16.350000000000001" customHeight="1" x14ac:dyDescent="0.2">
      <c r="A5" s="1" t="str">
        <f>CONCATENATE("AÑO: ",[3]NOMBRE!B7)</f>
        <v>AÑO: 2021</v>
      </c>
    </row>
    <row r="6" spans="1:90" ht="15" x14ac:dyDescent="0.2">
      <c r="A6" s="2591" t="s">
        <v>1</v>
      </c>
      <c r="B6" s="2591"/>
      <c r="C6" s="2591"/>
      <c r="D6" s="2591"/>
      <c r="E6" s="2591"/>
      <c r="F6" s="2591"/>
      <c r="G6" s="2591"/>
      <c r="H6" s="2591"/>
      <c r="I6" s="2591"/>
      <c r="J6" s="2591"/>
      <c r="K6" s="2591"/>
      <c r="L6" s="2591"/>
      <c r="M6" s="2591"/>
      <c r="N6" s="2591"/>
      <c r="O6" s="2591"/>
      <c r="P6" s="2591"/>
      <c r="Q6" s="2591"/>
      <c r="R6" s="2591"/>
      <c r="S6" s="2591"/>
      <c r="T6" s="2591"/>
      <c r="U6" s="2591"/>
      <c r="V6" s="2591"/>
      <c r="W6" s="2591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90" ht="15" x14ac:dyDescent="0.2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90" ht="31.35" customHeight="1" x14ac:dyDescent="0.2">
      <c r="A8" s="449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5"/>
      <c r="N8" s="5"/>
      <c r="O8" s="5"/>
      <c r="P8" s="5"/>
      <c r="Q8" s="5"/>
      <c r="R8" s="5"/>
      <c r="S8" s="5"/>
      <c r="T8" s="5"/>
      <c r="U8" s="5"/>
      <c r="V8" s="1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CG8" s="12"/>
      <c r="CH8" s="12"/>
      <c r="CI8" s="12"/>
      <c r="CJ8" s="12"/>
      <c r="CK8" s="12"/>
      <c r="CL8" s="12"/>
    </row>
    <row r="9" spans="1:90" ht="31.35" customHeight="1" x14ac:dyDescent="0.2">
      <c r="A9" s="13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4"/>
      <c r="M9" s="1"/>
      <c r="N9" s="1"/>
      <c r="O9" s="5"/>
      <c r="P9" s="5"/>
      <c r="Q9" s="5"/>
      <c r="R9" s="5"/>
      <c r="S9" s="5"/>
      <c r="T9" s="5"/>
      <c r="U9" s="5"/>
      <c r="V9" s="1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CG9" s="12"/>
      <c r="CH9" s="12"/>
      <c r="CI9" s="12"/>
      <c r="CJ9" s="12"/>
      <c r="CK9" s="12"/>
      <c r="CL9" s="12"/>
    </row>
    <row r="10" spans="1:90" ht="25.35" customHeight="1" x14ac:dyDescent="0.2">
      <c r="A10" s="2592" t="s">
        <v>3</v>
      </c>
      <c r="B10" s="2592" t="s">
        <v>4</v>
      </c>
      <c r="C10" s="2595" t="s">
        <v>5</v>
      </c>
      <c r="D10" s="2596"/>
      <c r="E10" s="2597"/>
      <c r="F10" s="2727" t="s">
        <v>6</v>
      </c>
      <c r="G10" s="2705"/>
      <c r="H10" s="2705"/>
      <c r="I10" s="2705"/>
      <c r="J10" s="2705"/>
      <c r="K10" s="2705"/>
      <c r="L10" s="2705"/>
      <c r="M10" s="2705"/>
      <c r="N10" s="2705"/>
      <c r="O10" s="2705"/>
      <c r="P10" s="2705"/>
      <c r="Q10" s="2705"/>
      <c r="R10" s="2705"/>
      <c r="S10" s="2705"/>
      <c r="T10" s="2705"/>
      <c r="U10" s="2705"/>
      <c r="V10" s="2705"/>
      <c r="W10" s="2705"/>
      <c r="X10" s="2705"/>
      <c r="Y10" s="2705"/>
      <c r="Z10" s="2705"/>
      <c r="AA10" s="2705"/>
      <c r="AB10" s="2705"/>
      <c r="AC10" s="2705"/>
      <c r="AD10" s="2705"/>
      <c r="AE10" s="2705"/>
      <c r="AF10" s="2705"/>
      <c r="AG10" s="2705"/>
      <c r="AH10" s="2705"/>
      <c r="AI10" s="2705"/>
      <c r="AJ10" s="2705"/>
      <c r="AK10" s="2705"/>
      <c r="AL10" s="2705"/>
      <c r="AM10" s="2728"/>
      <c r="AN10" s="2597" t="s">
        <v>7</v>
      </c>
      <c r="AO10" s="2597" t="s">
        <v>8</v>
      </c>
      <c r="AP10" s="2597" t="s">
        <v>9</v>
      </c>
      <c r="AQ10" s="2597" t="s">
        <v>10</v>
      </c>
      <c r="AR10" s="2597" t="s">
        <v>11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CG10" s="12"/>
      <c r="CH10" s="12"/>
      <c r="CI10" s="12"/>
      <c r="CJ10" s="12"/>
      <c r="CK10" s="12"/>
      <c r="CL10" s="12"/>
    </row>
    <row r="11" spans="1:90" ht="19.5" customHeight="1" x14ac:dyDescent="0.2">
      <c r="A11" s="2593"/>
      <c r="B11" s="2593"/>
      <c r="C11" s="2734"/>
      <c r="D11" s="2599"/>
      <c r="E11" s="2732"/>
      <c r="F11" s="2727" t="s">
        <v>12</v>
      </c>
      <c r="G11" s="2699"/>
      <c r="H11" s="2727" t="s">
        <v>13</v>
      </c>
      <c r="I11" s="2699"/>
      <c r="J11" s="2727" t="s">
        <v>14</v>
      </c>
      <c r="K11" s="2699"/>
      <c r="L11" s="2727" t="s">
        <v>15</v>
      </c>
      <c r="M11" s="2699"/>
      <c r="N11" s="2727" t="s">
        <v>16</v>
      </c>
      <c r="O11" s="2699"/>
      <c r="P11" s="2729" t="s">
        <v>17</v>
      </c>
      <c r="Q11" s="2710"/>
      <c r="R11" s="2729" t="s">
        <v>18</v>
      </c>
      <c r="S11" s="2710"/>
      <c r="T11" s="2729" t="s">
        <v>19</v>
      </c>
      <c r="U11" s="2710"/>
      <c r="V11" s="2729" t="s">
        <v>20</v>
      </c>
      <c r="W11" s="2710"/>
      <c r="X11" s="2729" t="s">
        <v>21</v>
      </c>
      <c r="Y11" s="2710"/>
      <c r="Z11" s="2729" t="s">
        <v>22</v>
      </c>
      <c r="AA11" s="2710"/>
      <c r="AB11" s="2729" t="s">
        <v>23</v>
      </c>
      <c r="AC11" s="2710"/>
      <c r="AD11" s="2729" t="s">
        <v>24</v>
      </c>
      <c r="AE11" s="2710"/>
      <c r="AF11" s="2729" t="s">
        <v>25</v>
      </c>
      <c r="AG11" s="2710"/>
      <c r="AH11" s="2729" t="s">
        <v>26</v>
      </c>
      <c r="AI11" s="2710"/>
      <c r="AJ11" s="2729" t="s">
        <v>27</v>
      </c>
      <c r="AK11" s="2710"/>
      <c r="AL11" s="2729" t="s">
        <v>28</v>
      </c>
      <c r="AM11" s="2730"/>
      <c r="AN11" s="2604"/>
      <c r="AO11" s="2604"/>
      <c r="AP11" s="2604"/>
      <c r="AQ11" s="2604"/>
      <c r="AR11" s="2604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CG11" s="12"/>
      <c r="CH11" s="12"/>
      <c r="CI11" s="12"/>
      <c r="CJ11" s="12"/>
      <c r="CK11" s="12"/>
      <c r="CL11" s="12"/>
    </row>
    <row r="12" spans="1:90" ht="19.5" customHeight="1" x14ac:dyDescent="0.2">
      <c r="A12" s="2733"/>
      <c r="B12" s="2733"/>
      <c r="C12" s="420" t="s">
        <v>29</v>
      </c>
      <c r="D12" s="421" t="s">
        <v>30</v>
      </c>
      <c r="E12" s="436" t="s">
        <v>31</v>
      </c>
      <c r="F12" s="798" t="s">
        <v>30</v>
      </c>
      <c r="G12" s="436" t="s">
        <v>31</v>
      </c>
      <c r="H12" s="798" t="s">
        <v>30</v>
      </c>
      <c r="I12" s="436" t="s">
        <v>31</v>
      </c>
      <c r="J12" s="798" t="s">
        <v>30</v>
      </c>
      <c r="K12" s="436" t="s">
        <v>31</v>
      </c>
      <c r="L12" s="798" t="s">
        <v>30</v>
      </c>
      <c r="M12" s="436" t="s">
        <v>31</v>
      </c>
      <c r="N12" s="798" t="s">
        <v>30</v>
      </c>
      <c r="O12" s="436" t="s">
        <v>31</v>
      </c>
      <c r="P12" s="798" t="s">
        <v>30</v>
      </c>
      <c r="Q12" s="436" t="s">
        <v>31</v>
      </c>
      <c r="R12" s="798" t="s">
        <v>30</v>
      </c>
      <c r="S12" s="436" t="s">
        <v>31</v>
      </c>
      <c r="T12" s="798" t="s">
        <v>30</v>
      </c>
      <c r="U12" s="436" t="s">
        <v>31</v>
      </c>
      <c r="V12" s="798" t="s">
        <v>30</v>
      </c>
      <c r="W12" s="436" t="s">
        <v>31</v>
      </c>
      <c r="X12" s="798" t="s">
        <v>30</v>
      </c>
      <c r="Y12" s="436" t="s">
        <v>31</v>
      </c>
      <c r="Z12" s="798" t="s">
        <v>30</v>
      </c>
      <c r="AA12" s="436" t="s">
        <v>31</v>
      </c>
      <c r="AB12" s="798" t="s">
        <v>30</v>
      </c>
      <c r="AC12" s="436" t="s">
        <v>31</v>
      </c>
      <c r="AD12" s="798" t="s">
        <v>30</v>
      </c>
      <c r="AE12" s="436" t="s">
        <v>31</v>
      </c>
      <c r="AF12" s="798" t="s">
        <v>30</v>
      </c>
      <c r="AG12" s="436" t="s">
        <v>31</v>
      </c>
      <c r="AH12" s="798" t="s">
        <v>30</v>
      </c>
      <c r="AI12" s="436" t="s">
        <v>31</v>
      </c>
      <c r="AJ12" s="798" t="s">
        <v>30</v>
      </c>
      <c r="AK12" s="436" t="s">
        <v>31</v>
      </c>
      <c r="AL12" s="798" t="s">
        <v>30</v>
      </c>
      <c r="AM12" s="22" t="s">
        <v>31</v>
      </c>
      <c r="AN12" s="2732"/>
      <c r="AO12" s="2732"/>
      <c r="AP12" s="2732"/>
      <c r="AQ12" s="2732"/>
      <c r="AR12" s="2732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CG12" s="12"/>
      <c r="CH12" s="12"/>
      <c r="CI12" s="12"/>
      <c r="CJ12" s="12"/>
      <c r="CK12" s="12"/>
      <c r="CL12" s="12"/>
    </row>
    <row r="13" spans="1:90" ht="16.350000000000001" customHeight="1" x14ac:dyDescent="0.2">
      <c r="A13" s="2609" t="s">
        <v>32</v>
      </c>
      <c r="B13" s="827" t="s">
        <v>33</v>
      </c>
      <c r="C13" s="828">
        <f t="shared" ref="C13:C27" si="0">SUM(D13+E13)</f>
        <v>0</v>
      </c>
      <c r="D13" s="829">
        <f t="shared" ref="D13:D27" si="1">SUM(F13+H13+J13+L13+N13+P13+R13+T13+V13+X13+Z13+AB13+AD13+AF13+AH13+AJ13+AL13)</f>
        <v>0</v>
      </c>
      <c r="E13" s="736">
        <f t="shared" ref="E13:E27" si="2">SUM(G13+I13+K13+M13+O13+Q13+S13+U13+W13+Y13+AA13+AC13+AE13+AG13+AI13+AK13+AM13)</f>
        <v>0</v>
      </c>
      <c r="F13" s="788"/>
      <c r="G13" s="740"/>
      <c r="H13" s="788"/>
      <c r="I13" s="740"/>
      <c r="J13" s="788"/>
      <c r="K13" s="830"/>
      <c r="L13" s="788"/>
      <c r="M13" s="830"/>
      <c r="N13" s="788"/>
      <c r="O13" s="830"/>
      <c r="P13" s="788"/>
      <c r="Q13" s="830"/>
      <c r="R13" s="788"/>
      <c r="S13" s="830"/>
      <c r="T13" s="788"/>
      <c r="U13" s="830"/>
      <c r="V13" s="788"/>
      <c r="W13" s="830"/>
      <c r="X13" s="788"/>
      <c r="Y13" s="830"/>
      <c r="Z13" s="788"/>
      <c r="AA13" s="830"/>
      <c r="AB13" s="788"/>
      <c r="AC13" s="830"/>
      <c r="AD13" s="788"/>
      <c r="AE13" s="830"/>
      <c r="AF13" s="788"/>
      <c r="AG13" s="830"/>
      <c r="AH13" s="788"/>
      <c r="AI13" s="830"/>
      <c r="AJ13" s="788"/>
      <c r="AK13" s="830"/>
      <c r="AL13" s="831"/>
      <c r="AM13" s="832"/>
      <c r="AN13" s="740"/>
      <c r="AO13" s="740"/>
      <c r="AP13" s="740"/>
      <c r="AQ13" s="740"/>
      <c r="AR13" s="740"/>
      <c r="AS13" s="182" t="str">
        <f t="shared" ref="AS13:AS22" si="3">CONCATENATE(CA13,CB13,CC13,CD13,CE13,CF13)</f>
        <v/>
      </c>
      <c r="AT13" s="29"/>
      <c r="AU13" s="29"/>
      <c r="AV13" s="29"/>
      <c r="AW13" s="29"/>
      <c r="AX13" s="29"/>
      <c r="AY13" s="29"/>
      <c r="AZ13" s="29"/>
      <c r="BA13" s="29"/>
      <c r="BB13" s="17"/>
      <c r="BC13" s="17"/>
      <c r="BD13" s="17"/>
      <c r="CA13" s="30" t="str">
        <f t="shared" ref="CA13:CA22" si="4">IF(CG13=1,"* El número de Beneficiarios NO DEBE ser mayor que el Total. ","")</f>
        <v/>
      </c>
      <c r="CB13" s="31" t="str">
        <f t="shared" ref="CB13:CB22" si="5">IF(CH13=1,"* Los Niños, Niñas, Adolescentes y Jóvenes de Programa SENAME NO DEBE ser mayor que el Total. ","")</f>
        <v/>
      </c>
      <c r="CC13" s="31" t="str">
        <f>IF(CI13=1,"* El número de personas pertenecientes a Pueblos Originarios NO DEBE ser mayor que el Total. ","")</f>
        <v/>
      </c>
      <c r="CD13" s="31" t="str">
        <f t="shared" ref="CD13:CD27" si="6">IF(CJ13=1,"* El número de personas Migrantes NO DEBE ser mayor que el Total. ","")</f>
        <v/>
      </c>
      <c r="CE13" s="31" t="str">
        <f t="shared" ref="CE13:CE27" si="7">IF(CK13=1,"* El número de personas con Demencia NO DEBE ser mayor que el Total. ","")</f>
        <v/>
      </c>
      <c r="CF13" s="30" t="str">
        <f t="shared" ref="CF13:CF27" si="8">IF(CL13=1,"* No olvide digitar la columna Beneficiarios y/o Niños, Niñas, Adolescentes y Jóvenes de Programa SENAME y/o Pueblos Originarios y/o Migrantes y/o Demencia (Digite CEROS si no tiene). ","")</f>
        <v/>
      </c>
      <c r="CG13" s="32">
        <f t="shared" ref="CG13:CK27" si="9">IF($C13&lt;AN13,1,0)</f>
        <v>0</v>
      </c>
      <c r="CH13" s="32">
        <f t="shared" si="9"/>
        <v>0</v>
      </c>
      <c r="CI13" s="32">
        <f t="shared" si="9"/>
        <v>0</v>
      </c>
      <c r="CJ13" s="32">
        <f t="shared" si="9"/>
        <v>0</v>
      </c>
      <c r="CK13" s="32">
        <f t="shared" si="9"/>
        <v>0</v>
      </c>
      <c r="CL13" s="32">
        <f t="shared" ref="CL13:CL27" si="10">IF(AND(C13&lt;&gt;0,OR(AN13="",AO13="",AP13="",AQ13="",AR13="")),1,0)</f>
        <v>0</v>
      </c>
    </row>
    <row r="14" spans="1:90" ht="16.350000000000001" customHeight="1" x14ac:dyDescent="0.2">
      <c r="A14" s="2610"/>
      <c r="B14" s="33" t="s">
        <v>34</v>
      </c>
      <c r="C14" s="34">
        <f t="shared" si="0"/>
        <v>83</v>
      </c>
      <c r="D14" s="35">
        <f t="shared" si="1"/>
        <v>43</v>
      </c>
      <c r="E14" s="36">
        <f t="shared" si="2"/>
        <v>40</v>
      </c>
      <c r="F14" s="37">
        <v>0</v>
      </c>
      <c r="G14" s="38">
        <v>1</v>
      </c>
      <c r="H14" s="37">
        <v>10</v>
      </c>
      <c r="I14" s="38">
        <v>5</v>
      </c>
      <c r="J14" s="37">
        <v>15</v>
      </c>
      <c r="K14" s="39">
        <v>8</v>
      </c>
      <c r="L14" s="37">
        <v>15</v>
      </c>
      <c r="M14" s="39">
        <v>24</v>
      </c>
      <c r="N14" s="37">
        <v>1</v>
      </c>
      <c r="O14" s="39">
        <v>0</v>
      </c>
      <c r="P14" s="37">
        <v>0</v>
      </c>
      <c r="Q14" s="39">
        <v>0</v>
      </c>
      <c r="R14" s="37">
        <v>2</v>
      </c>
      <c r="S14" s="39">
        <v>1</v>
      </c>
      <c r="T14" s="37">
        <v>0</v>
      </c>
      <c r="U14" s="39">
        <v>0</v>
      </c>
      <c r="V14" s="37">
        <v>0</v>
      </c>
      <c r="W14" s="39">
        <v>0</v>
      </c>
      <c r="X14" s="37">
        <v>0</v>
      </c>
      <c r="Y14" s="39">
        <v>0</v>
      </c>
      <c r="Z14" s="37">
        <v>0</v>
      </c>
      <c r="AA14" s="39">
        <v>0</v>
      </c>
      <c r="AB14" s="37">
        <v>0</v>
      </c>
      <c r="AC14" s="39">
        <v>0</v>
      </c>
      <c r="AD14" s="37">
        <v>0</v>
      </c>
      <c r="AE14" s="39">
        <v>0</v>
      </c>
      <c r="AF14" s="37">
        <v>0</v>
      </c>
      <c r="AG14" s="39">
        <v>1</v>
      </c>
      <c r="AH14" s="37">
        <v>0</v>
      </c>
      <c r="AI14" s="39">
        <v>0</v>
      </c>
      <c r="AJ14" s="37">
        <v>0</v>
      </c>
      <c r="AK14" s="39">
        <v>0</v>
      </c>
      <c r="AL14" s="40">
        <v>0</v>
      </c>
      <c r="AM14" s="41">
        <v>0</v>
      </c>
      <c r="AN14" s="38">
        <v>83</v>
      </c>
      <c r="AO14" s="38">
        <v>0</v>
      </c>
      <c r="AP14" s="38">
        <v>0</v>
      </c>
      <c r="AQ14" s="38">
        <v>0</v>
      </c>
      <c r="AR14" s="38">
        <v>0</v>
      </c>
      <c r="AS14" s="182" t="str">
        <f t="shared" si="3"/>
        <v/>
      </c>
      <c r="AT14" s="29"/>
      <c r="AU14" s="29"/>
      <c r="AV14" s="29"/>
      <c r="AW14" s="29"/>
      <c r="AX14" s="29"/>
      <c r="AY14" s="29"/>
      <c r="AZ14" s="29"/>
      <c r="BA14" s="29"/>
      <c r="BB14" s="17"/>
      <c r="BC14" s="17"/>
      <c r="BD14" s="17"/>
      <c r="CA14" s="30" t="str">
        <f t="shared" si="4"/>
        <v/>
      </c>
      <c r="CB14" s="31" t="str">
        <f t="shared" si="5"/>
        <v/>
      </c>
      <c r="CC14" s="31" t="str">
        <f t="shared" ref="CC14:CC27" si="11">IF(CI14=1,"* El total de personas pertenecientes a Pueblos Originarios NO DEBE ser mayor que el Total. ","")</f>
        <v/>
      </c>
      <c r="CD14" s="31" t="str">
        <f t="shared" si="6"/>
        <v/>
      </c>
      <c r="CE14" s="31" t="str">
        <f t="shared" si="7"/>
        <v/>
      </c>
      <c r="CF14" s="30" t="str">
        <f t="shared" si="8"/>
        <v/>
      </c>
      <c r="CG14" s="32">
        <f t="shared" si="9"/>
        <v>0</v>
      </c>
      <c r="CH14" s="32">
        <f t="shared" si="9"/>
        <v>0</v>
      </c>
      <c r="CI14" s="32">
        <f t="shared" si="9"/>
        <v>0</v>
      </c>
      <c r="CJ14" s="32">
        <f t="shared" si="9"/>
        <v>0</v>
      </c>
      <c r="CK14" s="32">
        <f t="shared" si="9"/>
        <v>0</v>
      </c>
      <c r="CL14" s="32">
        <f t="shared" si="10"/>
        <v>0</v>
      </c>
    </row>
    <row r="15" spans="1:90" ht="16.350000000000001" customHeight="1" x14ac:dyDescent="0.2">
      <c r="A15" s="2610"/>
      <c r="B15" s="33" t="s">
        <v>35</v>
      </c>
      <c r="C15" s="34">
        <f t="shared" si="0"/>
        <v>85</v>
      </c>
      <c r="D15" s="35">
        <f t="shared" si="1"/>
        <v>40</v>
      </c>
      <c r="E15" s="36">
        <f t="shared" si="2"/>
        <v>45</v>
      </c>
      <c r="F15" s="37">
        <v>0</v>
      </c>
      <c r="G15" s="38">
        <v>0</v>
      </c>
      <c r="H15" s="37">
        <v>0</v>
      </c>
      <c r="I15" s="38">
        <v>0</v>
      </c>
      <c r="J15" s="37">
        <v>0</v>
      </c>
      <c r="K15" s="39">
        <v>0</v>
      </c>
      <c r="L15" s="37">
        <v>0</v>
      </c>
      <c r="M15" s="39">
        <v>0</v>
      </c>
      <c r="N15" s="37">
        <v>0</v>
      </c>
      <c r="O15" s="39">
        <v>0</v>
      </c>
      <c r="P15" s="37">
        <v>3</v>
      </c>
      <c r="Q15" s="39">
        <v>0</v>
      </c>
      <c r="R15" s="37">
        <v>6</v>
      </c>
      <c r="S15" s="39">
        <v>1</v>
      </c>
      <c r="T15" s="37">
        <v>2</v>
      </c>
      <c r="U15" s="39">
        <v>3</v>
      </c>
      <c r="V15" s="37">
        <v>7</v>
      </c>
      <c r="W15" s="39">
        <v>2</v>
      </c>
      <c r="X15" s="37">
        <v>2</v>
      </c>
      <c r="Y15" s="39">
        <v>8</v>
      </c>
      <c r="Z15" s="37">
        <v>1</v>
      </c>
      <c r="AA15" s="39">
        <v>8</v>
      </c>
      <c r="AB15" s="37">
        <v>10</v>
      </c>
      <c r="AC15" s="39">
        <v>11</v>
      </c>
      <c r="AD15" s="37">
        <v>3</v>
      </c>
      <c r="AE15" s="39">
        <v>6</v>
      </c>
      <c r="AF15" s="37">
        <v>2</v>
      </c>
      <c r="AG15" s="39">
        <v>5</v>
      </c>
      <c r="AH15" s="37">
        <v>3</v>
      </c>
      <c r="AI15" s="39">
        <v>0</v>
      </c>
      <c r="AJ15" s="37">
        <v>1</v>
      </c>
      <c r="AK15" s="39">
        <v>0</v>
      </c>
      <c r="AL15" s="40">
        <v>0</v>
      </c>
      <c r="AM15" s="41">
        <v>1</v>
      </c>
      <c r="AN15" s="38">
        <v>85</v>
      </c>
      <c r="AO15" s="38">
        <v>0</v>
      </c>
      <c r="AP15" s="38">
        <v>0</v>
      </c>
      <c r="AQ15" s="38">
        <v>0</v>
      </c>
      <c r="AR15" s="38">
        <v>0</v>
      </c>
      <c r="AS15" s="182" t="str">
        <f t="shared" si="3"/>
        <v/>
      </c>
      <c r="AT15" s="29"/>
      <c r="AU15" s="29"/>
      <c r="AV15" s="29"/>
      <c r="AW15" s="29"/>
      <c r="AX15" s="29"/>
      <c r="AY15" s="29"/>
      <c r="AZ15" s="29"/>
      <c r="BA15" s="29"/>
      <c r="BB15" s="17"/>
      <c r="BC15" s="17"/>
      <c r="BD15" s="17"/>
      <c r="CA15" s="30" t="str">
        <f t="shared" si="4"/>
        <v/>
      </c>
      <c r="CB15" s="31" t="str">
        <f t="shared" si="5"/>
        <v/>
      </c>
      <c r="CC15" s="31" t="str">
        <f t="shared" si="11"/>
        <v/>
      </c>
      <c r="CD15" s="31" t="str">
        <f t="shared" si="6"/>
        <v/>
      </c>
      <c r="CE15" s="31" t="str">
        <f t="shared" si="7"/>
        <v/>
      </c>
      <c r="CF15" s="30" t="str">
        <f t="shared" si="8"/>
        <v/>
      </c>
      <c r="CG15" s="32">
        <f t="shared" si="9"/>
        <v>0</v>
      </c>
      <c r="CH15" s="32">
        <f t="shared" si="9"/>
        <v>0</v>
      </c>
      <c r="CI15" s="32">
        <f t="shared" si="9"/>
        <v>0</v>
      </c>
      <c r="CJ15" s="32">
        <f t="shared" si="9"/>
        <v>0</v>
      </c>
      <c r="CK15" s="32">
        <f t="shared" si="9"/>
        <v>0</v>
      </c>
      <c r="CL15" s="32">
        <f t="shared" si="10"/>
        <v>0</v>
      </c>
    </row>
    <row r="16" spans="1:90" ht="16.350000000000001" customHeight="1" x14ac:dyDescent="0.2">
      <c r="A16" s="2610"/>
      <c r="B16" s="33" t="s">
        <v>36</v>
      </c>
      <c r="C16" s="34">
        <f t="shared" si="0"/>
        <v>0</v>
      </c>
      <c r="D16" s="35">
        <f t="shared" si="1"/>
        <v>0</v>
      </c>
      <c r="E16" s="36">
        <f t="shared" si="2"/>
        <v>0</v>
      </c>
      <c r="F16" s="37"/>
      <c r="G16" s="38"/>
      <c r="H16" s="37"/>
      <c r="I16" s="38"/>
      <c r="J16" s="37"/>
      <c r="K16" s="39"/>
      <c r="L16" s="37"/>
      <c r="M16" s="39"/>
      <c r="N16" s="37"/>
      <c r="O16" s="39"/>
      <c r="P16" s="37"/>
      <c r="Q16" s="39"/>
      <c r="R16" s="37"/>
      <c r="S16" s="39"/>
      <c r="T16" s="37"/>
      <c r="U16" s="39"/>
      <c r="V16" s="37"/>
      <c r="W16" s="39"/>
      <c r="X16" s="37"/>
      <c r="Y16" s="39"/>
      <c r="Z16" s="37"/>
      <c r="AA16" s="39"/>
      <c r="AB16" s="37"/>
      <c r="AC16" s="39"/>
      <c r="AD16" s="37"/>
      <c r="AE16" s="39"/>
      <c r="AF16" s="37"/>
      <c r="AG16" s="39"/>
      <c r="AH16" s="37"/>
      <c r="AI16" s="39"/>
      <c r="AJ16" s="37"/>
      <c r="AK16" s="39"/>
      <c r="AL16" s="40"/>
      <c r="AM16" s="41"/>
      <c r="AN16" s="38"/>
      <c r="AO16" s="38">
        <v>0</v>
      </c>
      <c r="AP16" s="38">
        <v>0</v>
      </c>
      <c r="AQ16" s="38">
        <v>0</v>
      </c>
      <c r="AR16" s="38">
        <v>0</v>
      </c>
      <c r="AS16" s="182" t="str">
        <f t="shared" si="3"/>
        <v/>
      </c>
      <c r="AT16" s="29"/>
      <c r="AU16" s="29"/>
      <c r="AV16" s="29"/>
      <c r="AW16" s="29"/>
      <c r="AX16" s="29"/>
      <c r="AY16" s="29"/>
      <c r="AZ16" s="29"/>
      <c r="BA16" s="29"/>
      <c r="BB16" s="17"/>
      <c r="BC16" s="17"/>
      <c r="BD16" s="17"/>
      <c r="CA16" s="30" t="str">
        <f t="shared" si="4"/>
        <v/>
      </c>
      <c r="CB16" s="31" t="str">
        <f t="shared" si="5"/>
        <v/>
      </c>
      <c r="CC16" s="31" t="str">
        <f t="shared" si="11"/>
        <v/>
      </c>
      <c r="CD16" s="31" t="str">
        <f t="shared" si="6"/>
        <v/>
      </c>
      <c r="CE16" s="31" t="str">
        <f t="shared" si="7"/>
        <v/>
      </c>
      <c r="CF16" s="30" t="str">
        <f t="shared" si="8"/>
        <v/>
      </c>
      <c r="CG16" s="32">
        <f t="shared" si="9"/>
        <v>0</v>
      </c>
      <c r="CH16" s="32">
        <f t="shared" si="9"/>
        <v>0</v>
      </c>
      <c r="CI16" s="32">
        <f t="shared" si="9"/>
        <v>0</v>
      </c>
      <c r="CJ16" s="32">
        <f t="shared" si="9"/>
        <v>0</v>
      </c>
      <c r="CK16" s="32">
        <f t="shared" si="9"/>
        <v>0</v>
      </c>
      <c r="CL16" s="32">
        <f t="shared" si="10"/>
        <v>0</v>
      </c>
    </row>
    <row r="17" spans="1:90" ht="16.350000000000001" customHeight="1" x14ac:dyDescent="0.2">
      <c r="A17" s="2610"/>
      <c r="B17" s="33" t="s">
        <v>37</v>
      </c>
      <c r="C17" s="34">
        <f t="shared" si="0"/>
        <v>69</v>
      </c>
      <c r="D17" s="35">
        <f t="shared" si="1"/>
        <v>40</v>
      </c>
      <c r="E17" s="36">
        <f t="shared" si="2"/>
        <v>29</v>
      </c>
      <c r="F17" s="37">
        <v>0</v>
      </c>
      <c r="G17" s="38">
        <v>1</v>
      </c>
      <c r="H17" s="37">
        <v>1</v>
      </c>
      <c r="I17" s="38">
        <v>0</v>
      </c>
      <c r="J17" s="37">
        <v>3</v>
      </c>
      <c r="K17" s="39">
        <v>2</v>
      </c>
      <c r="L17" s="37">
        <v>4</v>
      </c>
      <c r="M17" s="39">
        <v>0</v>
      </c>
      <c r="N17" s="37">
        <v>7</v>
      </c>
      <c r="O17" s="39">
        <v>1</v>
      </c>
      <c r="P17" s="37">
        <v>4</v>
      </c>
      <c r="Q17" s="39">
        <v>2</v>
      </c>
      <c r="R17" s="37">
        <v>4</v>
      </c>
      <c r="S17" s="39">
        <v>7</v>
      </c>
      <c r="T17" s="37">
        <v>2</v>
      </c>
      <c r="U17" s="39">
        <v>2</v>
      </c>
      <c r="V17" s="37">
        <v>2</v>
      </c>
      <c r="W17" s="39">
        <v>1</v>
      </c>
      <c r="X17" s="37">
        <v>2</v>
      </c>
      <c r="Y17" s="39">
        <v>4</v>
      </c>
      <c r="Z17" s="37">
        <v>7</v>
      </c>
      <c r="AA17" s="39">
        <v>2</v>
      </c>
      <c r="AB17" s="37">
        <v>2</v>
      </c>
      <c r="AC17" s="39">
        <v>4</v>
      </c>
      <c r="AD17" s="37">
        <v>1</v>
      </c>
      <c r="AE17" s="39">
        <v>1</v>
      </c>
      <c r="AF17" s="37">
        <v>0</v>
      </c>
      <c r="AG17" s="39">
        <v>2</v>
      </c>
      <c r="AH17" s="37">
        <v>1</v>
      </c>
      <c r="AI17" s="39">
        <v>0</v>
      </c>
      <c r="AJ17" s="37">
        <v>0</v>
      </c>
      <c r="AK17" s="39">
        <v>0</v>
      </c>
      <c r="AL17" s="40">
        <v>0</v>
      </c>
      <c r="AM17" s="41">
        <v>0</v>
      </c>
      <c r="AN17" s="38">
        <v>69</v>
      </c>
      <c r="AO17" s="38">
        <v>0</v>
      </c>
      <c r="AP17" s="38">
        <v>0</v>
      </c>
      <c r="AQ17" s="38">
        <v>0</v>
      </c>
      <c r="AR17" s="38">
        <v>0</v>
      </c>
      <c r="AS17" s="182" t="str">
        <f t="shared" si="3"/>
        <v/>
      </c>
      <c r="AT17" s="29"/>
      <c r="AU17" s="29"/>
      <c r="AV17" s="29"/>
      <c r="AW17" s="29"/>
      <c r="AX17" s="29"/>
      <c r="AY17" s="29"/>
      <c r="AZ17" s="29"/>
      <c r="BA17" s="29"/>
      <c r="BB17" s="17"/>
      <c r="BC17" s="17"/>
      <c r="BD17" s="17"/>
      <c r="CA17" s="30" t="str">
        <f t="shared" si="4"/>
        <v/>
      </c>
      <c r="CB17" s="31" t="str">
        <f t="shared" si="5"/>
        <v/>
      </c>
      <c r="CC17" s="31" t="str">
        <f t="shared" si="11"/>
        <v/>
      </c>
      <c r="CD17" s="31" t="str">
        <f t="shared" si="6"/>
        <v/>
      </c>
      <c r="CE17" s="31" t="str">
        <f t="shared" si="7"/>
        <v/>
      </c>
      <c r="CF17" s="30" t="str">
        <f t="shared" si="8"/>
        <v/>
      </c>
      <c r="CG17" s="32">
        <f t="shared" si="9"/>
        <v>0</v>
      </c>
      <c r="CH17" s="32">
        <f t="shared" si="9"/>
        <v>0</v>
      </c>
      <c r="CI17" s="32">
        <f t="shared" si="9"/>
        <v>0</v>
      </c>
      <c r="CJ17" s="32">
        <f t="shared" si="9"/>
        <v>0</v>
      </c>
      <c r="CK17" s="32">
        <f t="shared" si="9"/>
        <v>0</v>
      </c>
      <c r="CL17" s="32">
        <f t="shared" si="10"/>
        <v>0</v>
      </c>
    </row>
    <row r="18" spans="1:90" ht="16.350000000000001" customHeight="1" x14ac:dyDescent="0.2">
      <c r="A18" s="2610"/>
      <c r="B18" s="33" t="s">
        <v>38</v>
      </c>
      <c r="C18" s="34">
        <f t="shared" si="0"/>
        <v>0</v>
      </c>
      <c r="D18" s="35">
        <f t="shared" si="1"/>
        <v>0</v>
      </c>
      <c r="E18" s="36">
        <f t="shared" si="2"/>
        <v>0</v>
      </c>
      <c r="F18" s="37"/>
      <c r="G18" s="38"/>
      <c r="H18" s="37"/>
      <c r="I18" s="38"/>
      <c r="J18" s="37"/>
      <c r="K18" s="39"/>
      <c r="L18" s="37"/>
      <c r="M18" s="39"/>
      <c r="N18" s="37"/>
      <c r="O18" s="39"/>
      <c r="P18" s="37"/>
      <c r="Q18" s="39"/>
      <c r="R18" s="37"/>
      <c r="S18" s="39"/>
      <c r="T18" s="37"/>
      <c r="U18" s="39"/>
      <c r="V18" s="37"/>
      <c r="W18" s="39"/>
      <c r="X18" s="37"/>
      <c r="Y18" s="39"/>
      <c r="Z18" s="37"/>
      <c r="AA18" s="39"/>
      <c r="AB18" s="37"/>
      <c r="AC18" s="39"/>
      <c r="AD18" s="37"/>
      <c r="AE18" s="39"/>
      <c r="AF18" s="37"/>
      <c r="AG18" s="39"/>
      <c r="AH18" s="37"/>
      <c r="AI18" s="39"/>
      <c r="AJ18" s="37"/>
      <c r="AK18" s="39"/>
      <c r="AL18" s="40"/>
      <c r="AM18" s="41"/>
      <c r="AN18" s="38"/>
      <c r="AO18" s="38">
        <v>0</v>
      </c>
      <c r="AP18" s="38">
        <v>0</v>
      </c>
      <c r="AQ18" s="38">
        <v>0</v>
      </c>
      <c r="AR18" s="38">
        <v>0</v>
      </c>
      <c r="AS18" s="182" t="str">
        <f t="shared" si="3"/>
        <v/>
      </c>
      <c r="AT18" s="29"/>
      <c r="AU18" s="29"/>
      <c r="AV18" s="29"/>
      <c r="AW18" s="29"/>
      <c r="AX18" s="29"/>
      <c r="AY18" s="29"/>
      <c r="AZ18" s="29"/>
      <c r="BA18" s="29"/>
      <c r="BB18" s="17"/>
      <c r="BC18" s="17"/>
      <c r="BD18" s="17"/>
      <c r="CA18" s="30" t="str">
        <f t="shared" si="4"/>
        <v/>
      </c>
      <c r="CB18" s="31" t="str">
        <f t="shared" si="5"/>
        <v/>
      </c>
      <c r="CC18" s="31" t="str">
        <f t="shared" si="11"/>
        <v/>
      </c>
      <c r="CD18" s="31" t="str">
        <f t="shared" si="6"/>
        <v/>
      </c>
      <c r="CE18" s="31" t="str">
        <f t="shared" si="7"/>
        <v/>
      </c>
      <c r="CF18" s="30" t="str">
        <f t="shared" si="8"/>
        <v/>
      </c>
      <c r="CG18" s="32">
        <f t="shared" si="9"/>
        <v>0</v>
      </c>
      <c r="CH18" s="32">
        <f t="shared" si="9"/>
        <v>0</v>
      </c>
      <c r="CI18" s="32">
        <f t="shared" si="9"/>
        <v>0</v>
      </c>
      <c r="CJ18" s="32">
        <f t="shared" si="9"/>
        <v>0</v>
      </c>
      <c r="CK18" s="32">
        <f t="shared" si="9"/>
        <v>0</v>
      </c>
      <c r="CL18" s="32">
        <f t="shared" si="10"/>
        <v>0</v>
      </c>
    </row>
    <row r="19" spans="1:90" ht="16.350000000000001" customHeight="1" x14ac:dyDescent="0.2">
      <c r="A19" s="2610"/>
      <c r="B19" s="33" t="s">
        <v>39</v>
      </c>
      <c r="C19" s="42">
        <f t="shared" si="0"/>
        <v>41</v>
      </c>
      <c r="D19" s="43">
        <f t="shared" si="1"/>
        <v>25</v>
      </c>
      <c r="E19" s="44">
        <f t="shared" si="2"/>
        <v>16</v>
      </c>
      <c r="F19" s="45">
        <v>7</v>
      </c>
      <c r="G19" s="46">
        <v>2</v>
      </c>
      <c r="H19" s="45">
        <v>10</v>
      </c>
      <c r="I19" s="46">
        <v>7</v>
      </c>
      <c r="J19" s="45">
        <v>5</v>
      </c>
      <c r="K19" s="47">
        <v>2</v>
      </c>
      <c r="L19" s="45">
        <v>2</v>
      </c>
      <c r="M19" s="47">
        <v>1</v>
      </c>
      <c r="N19" s="45">
        <v>0</v>
      </c>
      <c r="O19" s="47">
        <v>0</v>
      </c>
      <c r="P19" s="45">
        <v>0</v>
      </c>
      <c r="Q19" s="47">
        <v>0</v>
      </c>
      <c r="R19" s="45">
        <v>0</v>
      </c>
      <c r="S19" s="47">
        <v>1</v>
      </c>
      <c r="T19" s="45">
        <v>0</v>
      </c>
      <c r="U19" s="47">
        <v>0</v>
      </c>
      <c r="V19" s="45">
        <v>0</v>
      </c>
      <c r="W19" s="47">
        <v>0</v>
      </c>
      <c r="X19" s="45">
        <v>0</v>
      </c>
      <c r="Y19" s="47">
        <v>1</v>
      </c>
      <c r="Z19" s="45">
        <v>0</v>
      </c>
      <c r="AA19" s="47">
        <v>0</v>
      </c>
      <c r="AB19" s="45">
        <v>0</v>
      </c>
      <c r="AC19" s="47">
        <v>2</v>
      </c>
      <c r="AD19" s="45">
        <v>0</v>
      </c>
      <c r="AE19" s="47">
        <v>0</v>
      </c>
      <c r="AF19" s="45">
        <v>1</v>
      </c>
      <c r="AG19" s="47">
        <v>0</v>
      </c>
      <c r="AH19" s="45">
        <v>0</v>
      </c>
      <c r="AI19" s="47">
        <v>0</v>
      </c>
      <c r="AJ19" s="45">
        <v>0</v>
      </c>
      <c r="AK19" s="47">
        <v>0</v>
      </c>
      <c r="AL19" s="48">
        <v>0</v>
      </c>
      <c r="AM19" s="49">
        <v>0</v>
      </c>
      <c r="AN19" s="46">
        <v>41</v>
      </c>
      <c r="AO19" s="46">
        <v>0</v>
      </c>
      <c r="AP19" s="46">
        <v>0</v>
      </c>
      <c r="AQ19" s="46">
        <v>0</v>
      </c>
      <c r="AR19" s="46">
        <v>0</v>
      </c>
      <c r="AS19" s="182" t="str">
        <f t="shared" si="3"/>
        <v/>
      </c>
      <c r="AT19" s="29"/>
      <c r="AU19" s="29"/>
      <c r="AV19" s="29"/>
      <c r="AW19" s="29"/>
      <c r="AX19" s="29"/>
      <c r="AY19" s="29"/>
      <c r="AZ19" s="29"/>
      <c r="BA19" s="29"/>
      <c r="BB19" s="17"/>
      <c r="BC19" s="17"/>
      <c r="BD19" s="17"/>
      <c r="CA19" s="30" t="str">
        <f t="shared" si="4"/>
        <v/>
      </c>
      <c r="CB19" s="31" t="str">
        <f t="shared" si="5"/>
        <v/>
      </c>
      <c r="CC19" s="31" t="str">
        <f t="shared" si="11"/>
        <v/>
      </c>
      <c r="CD19" s="31" t="str">
        <f t="shared" si="6"/>
        <v/>
      </c>
      <c r="CE19" s="31" t="str">
        <f t="shared" si="7"/>
        <v/>
      </c>
      <c r="CF19" s="30" t="str">
        <f t="shared" si="8"/>
        <v/>
      </c>
      <c r="CG19" s="32">
        <f t="shared" si="9"/>
        <v>0</v>
      </c>
      <c r="CH19" s="32">
        <f t="shared" si="9"/>
        <v>0</v>
      </c>
      <c r="CI19" s="32">
        <f t="shared" si="9"/>
        <v>0</v>
      </c>
      <c r="CJ19" s="32">
        <f t="shared" si="9"/>
        <v>0</v>
      </c>
      <c r="CK19" s="32">
        <f t="shared" si="9"/>
        <v>0</v>
      </c>
      <c r="CL19" s="32">
        <f t="shared" si="10"/>
        <v>0</v>
      </c>
    </row>
    <row r="20" spans="1:90" ht="25.35" customHeight="1" x14ac:dyDescent="0.2">
      <c r="A20" s="2610"/>
      <c r="B20" s="33" t="s">
        <v>40</v>
      </c>
      <c r="C20" s="42">
        <f t="shared" si="0"/>
        <v>0</v>
      </c>
      <c r="D20" s="43">
        <f t="shared" si="1"/>
        <v>0</v>
      </c>
      <c r="E20" s="44">
        <f t="shared" si="2"/>
        <v>0</v>
      </c>
      <c r="F20" s="45"/>
      <c r="G20" s="46"/>
      <c r="H20" s="45"/>
      <c r="I20" s="46"/>
      <c r="J20" s="45"/>
      <c r="K20" s="47"/>
      <c r="L20" s="45"/>
      <c r="M20" s="47"/>
      <c r="N20" s="45"/>
      <c r="O20" s="47"/>
      <c r="P20" s="45"/>
      <c r="Q20" s="47"/>
      <c r="R20" s="45"/>
      <c r="S20" s="47"/>
      <c r="T20" s="45"/>
      <c r="U20" s="47"/>
      <c r="V20" s="45"/>
      <c r="W20" s="47"/>
      <c r="X20" s="45"/>
      <c r="Y20" s="47"/>
      <c r="Z20" s="45"/>
      <c r="AA20" s="47"/>
      <c r="AB20" s="45"/>
      <c r="AC20" s="47"/>
      <c r="AD20" s="45"/>
      <c r="AE20" s="47"/>
      <c r="AF20" s="45"/>
      <c r="AG20" s="47"/>
      <c r="AH20" s="45"/>
      <c r="AI20" s="47"/>
      <c r="AJ20" s="45"/>
      <c r="AK20" s="47"/>
      <c r="AL20" s="48"/>
      <c r="AM20" s="49"/>
      <c r="AN20" s="46"/>
      <c r="AO20" s="46"/>
      <c r="AP20" s="46"/>
      <c r="AQ20" s="46"/>
      <c r="AR20" s="46"/>
      <c r="AS20" s="182" t="str">
        <f t="shared" si="3"/>
        <v/>
      </c>
      <c r="AT20" s="29"/>
      <c r="AU20" s="29"/>
      <c r="AV20" s="29"/>
      <c r="AW20" s="29"/>
      <c r="AX20" s="29"/>
      <c r="AY20" s="29"/>
      <c r="AZ20" s="29"/>
      <c r="BA20" s="29"/>
      <c r="BB20" s="17"/>
      <c r="BC20" s="17"/>
      <c r="BD20" s="17"/>
      <c r="CA20" s="30" t="str">
        <f t="shared" si="4"/>
        <v/>
      </c>
      <c r="CB20" s="31" t="str">
        <f t="shared" si="5"/>
        <v/>
      </c>
      <c r="CC20" s="31" t="str">
        <f t="shared" si="11"/>
        <v/>
      </c>
      <c r="CD20" s="31" t="str">
        <f t="shared" si="6"/>
        <v/>
      </c>
      <c r="CE20" s="31" t="str">
        <f t="shared" si="7"/>
        <v/>
      </c>
      <c r="CF20" s="30" t="str">
        <f t="shared" si="8"/>
        <v/>
      </c>
      <c r="CG20" s="32">
        <f t="shared" si="9"/>
        <v>0</v>
      </c>
      <c r="CH20" s="32">
        <f t="shared" si="9"/>
        <v>0</v>
      </c>
      <c r="CI20" s="32">
        <f t="shared" si="9"/>
        <v>0</v>
      </c>
      <c r="CJ20" s="32">
        <f t="shared" si="9"/>
        <v>0</v>
      </c>
      <c r="CK20" s="32">
        <f t="shared" si="9"/>
        <v>0</v>
      </c>
      <c r="CL20" s="32">
        <f t="shared" si="10"/>
        <v>0</v>
      </c>
    </row>
    <row r="21" spans="1:90" ht="16.350000000000001" customHeight="1" x14ac:dyDescent="0.2">
      <c r="A21" s="2610"/>
      <c r="B21" s="33" t="s">
        <v>41</v>
      </c>
      <c r="C21" s="42">
        <f t="shared" si="0"/>
        <v>0</v>
      </c>
      <c r="D21" s="43">
        <f t="shared" si="1"/>
        <v>0</v>
      </c>
      <c r="E21" s="44">
        <f t="shared" si="2"/>
        <v>0</v>
      </c>
      <c r="F21" s="45"/>
      <c r="G21" s="46"/>
      <c r="H21" s="45"/>
      <c r="I21" s="46"/>
      <c r="J21" s="45"/>
      <c r="K21" s="47"/>
      <c r="L21" s="45"/>
      <c r="M21" s="47"/>
      <c r="N21" s="45"/>
      <c r="O21" s="47"/>
      <c r="P21" s="45"/>
      <c r="Q21" s="47"/>
      <c r="R21" s="45"/>
      <c r="S21" s="47"/>
      <c r="T21" s="45"/>
      <c r="U21" s="47"/>
      <c r="V21" s="45"/>
      <c r="W21" s="47"/>
      <c r="X21" s="45"/>
      <c r="Y21" s="47"/>
      <c r="Z21" s="45"/>
      <c r="AA21" s="47"/>
      <c r="AB21" s="45"/>
      <c r="AC21" s="47"/>
      <c r="AD21" s="45"/>
      <c r="AE21" s="47"/>
      <c r="AF21" s="45"/>
      <c r="AG21" s="47"/>
      <c r="AH21" s="45"/>
      <c r="AI21" s="47"/>
      <c r="AJ21" s="45"/>
      <c r="AK21" s="47"/>
      <c r="AL21" s="48"/>
      <c r="AM21" s="49"/>
      <c r="AN21" s="46"/>
      <c r="AO21" s="46"/>
      <c r="AP21" s="46"/>
      <c r="AQ21" s="46"/>
      <c r="AR21" s="46"/>
      <c r="AS21" s="182" t="str">
        <f t="shared" si="3"/>
        <v/>
      </c>
      <c r="AT21" s="29"/>
      <c r="AU21" s="29"/>
      <c r="AV21" s="29"/>
      <c r="AW21" s="29"/>
      <c r="AX21" s="29"/>
      <c r="AY21" s="29"/>
      <c r="AZ21" s="29"/>
      <c r="BA21" s="29"/>
      <c r="BB21" s="17"/>
      <c r="BC21" s="17"/>
      <c r="BD21" s="17"/>
      <c r="CA21" s="30" t="str">
        <f t="shared" si="4"/>
        <v/>
      </c>
      <c r="CB21" s="31" t="str">
        <f t="shared" si="5"/>
        <v/>
      </c>
      <c r="CC21" s="31" t="str">
        <f t="shared" si="11"/>
        <v/>
      </c>
      <c r="CD21" s="31" t="str">
        <f t="shared" si="6"/>
        <v/>
      </c>
      <c r="CE21" s="31" t="str">
        <f t="shared" si="7"/>
        <v/>
      </c>
      <c r="CF21" s="30" t="str">
        <f t="shared" si="8"/>
        <v/>
      </c>
      <c r="CG21" s="32">
        <f t="shared" si="9"/>
        <v>0</v>
      </c>
      <c r="CH21" s="32">
        <f t="shared" si="9"/>
        <v>0</v>
      </c>
      <c r="CI21" s="32">
        <f t="shared" si="9"/>
        <v>0</v>
      </c>
      <c r="CJ21" s="32">
        <f t="shared" si="9"/>
        <v>0</v>
      </c>
      <c r="CK21" s="32">
        <f t="shared" si="9"/>
        <v>0</v>
      </c>
      <c r="CL21" s="32">
        <f t="shared" si="10"/>
        <v>0</v>
      </c>
    </row>
    <row r="22" spans="1:90" ht="36" customHeight="1" x14ac:dyDescent="0.2">
      <c r="A22" s="2610"/>
      <c r="B22" s="33" t="s">
        <v>42</v>
      </c>
      <c r="C22" s="42">
        <f t="shared" si="0"/>
        <v>0</v>
      </c>
      <c r="D22" s="50">
        <f t="shared" si="1"/>
        <v>0</v>
      </c>
      <c r="E22" s="44">
        <f t="shared" si="2"/>
        <v>0</v>
      </c>
      <c r="F22" s="45"/>
      <c r="G22" s="46"/>
      <c r="H22" s="45"/>
      <c r="I22" s="46"/>
      <c r="J22" s="45"/>
      <c r="K22" s="47"/>
      <c r="L22" s="45"/>
      <c r="M22" s="47"/>
      <c r="N22" s="45"/>
      <c r="O22" s="47"/>
      <c r="P22" s="45"/>
      <c r="Q22" s="47"/>
      <c r="R22" s="45"/>
      <c r="S22" s="47"/>
      <c r="T22" s="45"/>
      <c r="U22" s="47"/>
      <c r="V22" s="45"/>
      <c r="W22" s="47"/>
      <c r="X22" s="45"/>
      <c r="Y22" s="47"/>
      <c r="Z22" s="45"/>
      <c r="AA22" s="47"/>
      <c r="AB22" s="45"/>
      <c r="AC22" s="47"/>
      <c r="AD22" s="45"/>
      <c r="AE22" s="47"/>
      <c r="AF22" s="45"/>
      <c r="AG22" s="47"/>
      <c r="AH22" s="45"/>
      <c r="AI22" s="47"/>
      <c r="AJ22" s="45"/>
      <c r="AK22" s="47"/>
      <c r="AL22" s="48"/>
      <c r="AM22" s="49"/>
      <c r="AN22" s="46"/>
      <c r="AO22" s="46"/>
      <c r="AP22" s="46"/>
      <c r="AQ22" s="46"/>
      <c r="AR22" s="46"/>
      <c r="AS22" s="182" t="str">
        <f t="shared" si="3"/>
        <v/>
      </c>
      <c r="AT22" s="29"/>
      <c r="AU22" s="29"/>
      <c r="AV22" s="29"/>
      <c r="AW22" s="29"/>
      <c r="AX22" s="29"/>
      <c r="AY22" s="29"/>
      <c r="AZ22" s="29"/>
      <c r="BA22" s="29"/>
      <c r="BB22" s="17"/>
      <c r="BC22" s="17"/>
      <c r="BD22" s="17"/>
      <c r="CA22" s="30" t="str">
        <f t="shared" si="4"/>
        <v/>
      </c>
      <c r="CB22" s="31" t="str">
        <f t="shared" si="5"/>
        <v/>
      </c>
      <c r="CC22" s="31" t="str">
        <f t="shared" si="11"/>
        <v/>
      </c>
      <c r="CD22" s="31" t="str">
        <f t="shared" si="6"/>
        <v/>
      </c>
      <c r="CE22" s="31" t="str">
        <f t="shared" si="7"/>
        <v/>
      </c>
      <c r="CF22" s="30" t="str">
        <f t="shared" si="8"/>
        <v/>
      </c>
      <c r="CG22" s="32">
        <f t="shared" si="9"/>
        <v>0</v>
      </c>
      <c r="CH22" s="32">
        <f t="shared" si="9"/>
        <v>0</v>
      </c>
      <c r="CI22" s="32">
        <f t="shared" si="9"/>
        <v>0</v>
      </c>
      <c r="CJ22" s="32">
        <f t="shared" si="9"/>
        <v>0</v>
      </c>
      <c r="CK22" s="32">
        <f t="shared" si="9"/>
        <v>0</v>
      </c>
      <c r="CL22" s="32">
        <f t="shared" si="10"/>
        <v>0</v>
      </c>
    </row>
    <row r="23" spans="1:90" ht="16.350000000000001" customHeight="1" x14ac:dyDescent="0.2">
      <c r="A23" s="2735"/>
      <c r="B23" s="833" t="s">
        <v>43</v>
      </c>
      <c r="C23" s="834">
        <f t="shared" si="0"/>
        <v>278</v>
      </c>
      <c r="D23" s="835">
        <f t="shared" si="1"/>
        <v>148</v>
      </c>
      <c r="E23" s="719">
        <f t="shared" si="2"/>
        <v>130</v>
      </c>
      <c r="F23" s="836">
        <f>SUM(F13:F22)</f>
        <v>7</v>
      </c>
      <c r="G23" s="837">
        <f t="shared" ref="G23:AR23" si="12">SUM(G13:G22)</f>
        <v>4</v>
      </c>
      <c r="H23" s="836">
        <f t="shared" si="12"/>
        <v>21</v>
      </c>
      <c r="I23" s="837">
        <f t="shared" si="12"/>
        <v>12</v>
      </c>
      <c r="J23" s="836">
        <f t="shared" si="12"/>
        <v>23</v>
      </c>
      <c r="K23" s="838">
        <f t="shared" si="12"/>
        <v>12</v>
      </c>
      <c r="L23" s="836">
        <f t="shared" si="12"/>
        <v>21</v>
      </c>
      <c r="M23" s="838">
        <f t="shared" si="12"/>
        <v>25</v>
      </c>
      <c r="N23" s="836">
        <f t="shared" si="12"/>
        <v>8</v>
      </c>
      <c r="O23" s="838">
        <f t="shared" si="12"/>
        <v>1</v>
      </c>
      <c r="P23" s="836">
        <f t="shared" si="12"/>
        <v>7</v>
      </c>
      <c r="Q23" s="838">
        <f t="shared" si="12"/>
        <v>2</v>
      </c>
      <c r="R23" s="836">
        <f t="shared" si="12"/>
        <v>12</v>
      </c>
      <c r="S23" s="838">
        <f t="shared" si="12"/>
        <v>10</v>
      </c>
      <c r="T23" s="836">
        <f t="shared" si="12"/>
        <v>4</v>
      </c>
      <c r="U23" s="838">
        <f t="shared" si="12"/>
        <v>5</v>
      </c>
      <c r="V23" s="836">
        <f t="shared" si="12"/>
        <v>9</v>
      </c>
      <c r="W23" s="838">
        <f t="shared" si="12"/>
        <v>3</v>
      </c>
      <c r="X23" s="836">
        <f t="shared" si="12"/>
        <v>4</v>
      </c>
      <c r="Y23" s="838">
        <f t="shared" si="12"/>
        <v>13</v>
      </c>
      <c r="Z23" s="836">
        <f t="shared" si="12"/>
        <v>8</v>
      </c>
      <c r="AA23" s="838">
        <f t="shared" si="12"/>
        <v>10</v>
      </c>
      <c r="AB23" s="836">
        <f t="shared" si="12"/>
        <v>12</v>
      </c>
      <c r="AC23" s="838">
        <f t="shared" si="12"/>
        <v>17</v>
      </c>
      <c r="AD23" s="836">
        <f t="shared" si="12"/>
        <v>4</v>
      </c>
      <c r="AE23" s="838">
        <f t="shared" si="12"/>
        <v>7</v>
      </c>
      <c r="AF23" s="836">
        <f t="shared" si="12"/>
        <v>3</v>
      </c>
      <c r="AG23" s="838">
        <f t="shared" si="12"/>
        <v>8</v>
      </c>
      <c r="AH23" s="836">
        <f t="shared" si="12"/>
        <v>4</v>
      </c>
      <c r="AI23" s="838">
        <f t="shared" si="12"/>
        <v>0</v>
      </c>
      <c r="AJ23" s="836">
        <f t="shared" si="12"/>
        <v>1</v>
      </c>
      <c r="AK23" s="838">
        <f t="shared" si="12"/>
        <v>0</v>
      </c>
      <c r="AL23" s="839">
        <f t="shared" si="12"/>
        <v>0</v>
      </c>
      <c r="AM23" s="840">
        <f t="shared" si="12"/>
        <v>1</v>
      </c>
      <c r="AN23" s="837">
        <f t="shared" si="12"/>
        <v>278</v>
      </c>
      <c r="AO23" s="837">
        <f t="shared" si="12"/>
        <v>0</v>
      </c>
      <c r="AP23" s="837">
        <f t="shared" si="12"/>
        <v>0</v>
      </c>
      <c r="AQ23" s="837">
        <f t="shared" si="12"/>
        <v>0</v>
      </c>
      <c r="AR23" s="837">
        <f t="shared" si="12"/>
        <v>0</v>
      </c>
      <c r="AS23" s="182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CA23" s="30"/>
      <c r="CB23" s="31"/>
      <c r="CC23" s="31" t="str">
        <f t="shared" si="11"/>
        <v/>
      </c>
      <c r="CD23" s="31" t="str">
        <f t="shared" si="6"/>
        <v/>
      </c>
      <c r="CE23" s="31" t="str">
        <f t="shared" si="7"/>
        <v/>
      </c>
      <c r="CF23" s="30" t="str">
        <f t="shared" si="8"/>
        <v/>
      </c>
      <c r="CG23" s="32">
        <f t="shared" si="9"/>
        <v>0</v>
      </c>
      <c r="CH23" s="32">
        <f t="shared" si="9"/>
        <v>0</v>
      </c>
      <c r="CI23" s="32">
        <f t="shared" si="9"/>
        <v>0</v>
      </c>
      <c r="CJ23" s="32">
        <f t="shared" si="9"/>
        <v>0</v>
      </c>
      <c r="CK23" s="32">
        <f t="shared" si="9"/>
        <v>0</v>
      </c>
      <c r="CL23" s="32">
        <f t="shared" si="10"/>
        <v>0</v>
      </c>
    </row>
    <row r="24" spans="1:90" ht="19.5" customHeight="1" x14ac:dyDescent="0.2">
      <c r="A24" s="2743" t="s">
        <v>44</v>
      </c>
      <c r="B24" s="2744"/>
      <c r="C24" s="855">
        <f t="shared" si="0"/>
        <v>0</v>
      </c>
      <c r="D24" s="856">
        <f t="shared" si="1"/>
        <v>0</v>
      </c>
      <c r="E24" s="719">
        <f t="shared" si="2"/>
        <v>0</v>
      </c>
      <c r="F24" s="857"/>
      <c r="G24" s="858"/>
      <c r="H24" s="857"/>
      <c r="I24" s="858"/>
      <c r="J24" s="857"/>
      <c r="K24" s="859"/>
      <c r="L24" s="857"/>
      <c r="M24" s="859"/>
      <c r="N24" s="857"/>
      <c r="O24" s="859"/>
      <c r="P24" s="857"/>
      <c r="Q24" s="859"/>
      <c r="R24" s="857"/>
      <c r="S24" s="859"/>
      <c r="T24" s="857"/>
      <c r="U24" s="859"/>
      <c r="V24" s="857"/>
      <c r="W24" s="859"/>
      <c r="X24" s="857"/>
      <c r="Y24" s="859"/>
      <c r="Z24" s="857"/>
      <c r="AA24" s="859"/>
      <c r="AB24" s="857"/>
      <c r="AC24" s="859"/>
      <c r="AD24" s="857"/>
      <c r="AE24" s="859"/>
      <c r="AF24" s="857"/>
      <c r="AG24" s="859"/>
      <c r="AH24" s="857"/>
      <c r="AI24" s="859"/>
      <c r="AJ24" s="857"/>
      <c r="AK24" s="859"/>
      <c r="AL24" s="860"/>
      <c r="AM24" s="861"/>
      <c r="AN24" s="858"/>
      <c r="AO24" s="858"/>
      <c r="AP24" s="858"/>
      <c r="AQ24" s="858"/>
      <c r="AR24" s="858"/>
      <c r="AS24" s="182" t="str">
        <f>CONCATENATE(CA24,CB24,CC24,CD24,CE24,CF24)</f>
        <v/>
      </c>
      <c r="AT24" s="29"/>
      <c r="AU24" s="29"/>
      <c r="AV24" s="29"/>
      <c r="AW24" s="29"/>
      <c r="AX24" s="29"/>
      <c r="AY24" s="29"/>
      <c r="AZ24" s="29"/>
      <c r="BA24" s="29"/>
      <c r="BB24" s="17"/>
      <c r="BC24" s="17"/>
      <c r="BD24" s="17"/>
      <c r="CA24" s="30" t="str">
        <f>IF(CG24=1,"* El número de Beneficiarios NO DEBE ser mayor que el Total. ","")</f>
        <v/>
      </c>
      <c r="CB24" s="31" t="str">
        <f>IF(CH24=1,"* Los Niños, Niñas, Adolescentes y Jóvenes de Programa SENAME NO DEBE ser mayor que el Total. ","")</f>
        <v/>
      </c>
      <c r="CC24" s="31" t="str">
        <f t="shared" si="11"/>
        <v/>
      </c>
      <c r="CD24" s="31" t="str">
        <f t="shared" si="6"/>
        <v/>
      </c>
      <c r="CE24" s="31" t="str">
        <f t="shared" si="7"/>
        <v/>
      </c>
      <c r="CF24" s="30" t="str">
        <f t="shared" si="8"/>
        <v/>
      </c>
      <c r="CG24" s="32">
        <f t="shared" si="9"/>
        <v>0</v>
      </c>
      <c r="CH24" s="32">
        <f t="shared" si="9"/>
        <v>0</v>
      </c>
      <c r="CI24" s="32">
        <f t="shared" si="9"/>
        <v>0</v>
      </c>
      <c r="CJ24" s="32">
        <f t="shared" si="9"/>
        <v>0</v>
      </c>
      <c r="CK24" s="32">
        <f t="shared" si="9"/>
        <v>0</v>
      </c>
      <c r="CL24" s="32">
        <f t="shared" si="10"/>
        <v>0</v>
      </c>
    </row>
    <row r="25" spans="1:90" ht="19.5" customHeight="1" x14ac:dyDescent="0.2">
      <c r="A25" s="862" t="s">
        <v>45</v>
      </c>
      <c r="B25" s="63" t="s">
        <v>34</v>
      </c>
      <c r="C25" s="422">
        <f t="shared" si="0"/>
        <v>0</v>
      </c>
      <c r="D25" s="423">
        <f t="shared" si="1"/>
        <v>0</v>
      </c>
      <c r="E25" s="66">
        <f t="shared" si="2"/>
        <v>0</v>
      </c>
      <c r="F25" s="424"/>
      <c r="G25" s="68"/>
      <c r="H25" s="424"/>
      <c r="I25" s="68"/>
      <c r="J25" s="424"/>
      <c r="K25" s="425"/>
      <c r="L25" s="424"/>
      <c r="M25" s="425"/>
      <c r="N25" s="424"/>
      <c r="O25" s="425"/>
      <c r="P25" s="424"/>
      <c r="Q25" s="425"/>
      <c r="R25" s="424"/>
      <c r="S25" s="425"/>
      <c r="T25" s="424"/>
      <c r="U25" s="425"/>
      <c r="V25" s="424"/>
      <c r="W25" s="425"/>
      <c r="X25" s="424"/>
      <c r="Y25" s="425"/>
      <c r="Z25" s="424"/>
      <c r="AA25" s="425"/>
      <c r="AB25" s="424"/>
      <c r="AC25" s="425"/>
      <c r="AD25" s="424"/>
      <c r="AE25" s="425"/>
      <c r="AF25" s="424"/>
      <c r="AG25" s="425"/>
      <c r="AH25" s="424"/>
      <c r="AI25" s="425"/>
      <c r="AJ25" s="424"/>
      <c r="AK25" s="425"/>
      <c r="AL25" s="70"/>
      <c r="AM25" s="426"/>
      <c r="AN25" s="68"/>
      <c r="AO25" s="68"/>
      <c r="AP25" s="68"/>
      <c r="AQ25" s="68"/>
      <c r="AR25" s="68"/>
      <c r="AS25" s="182" t="str">
        <f>CONCATENATE(CA25,CB25,CC25,CD25,CE25,CF25)</f>
        <v/>
      </c>
      <c r="AT25" s="29"/>
      <c r="AU25" s="29"/>
      <c r="AV25" s="29"/>
      <c r="AW25" s="29"/>
      <c r="AX25" s="29"/>
      <c r="AY25" s="29"/>
      <c r="AZ25" s="29"/>
      <c r="BA25" s="29"/>
      <c r="BB25" s="17"/>
      <c r="BC25" s="17"/>
      <c r="BD25" s="17"/>
      <c r="CA25" s="30" t="str">
        <f>IF(CG25=1,"* El número de Beneficiarios NO DEBE ser mayor que el Total. ","")</f>
        <v/>
      </c>
      <c r="CB25" s="31" t="str">
        <f>IF(CH25=1,"* Los Niños, Niñas, Adolescentes y Jóvenes de Programa SENAME NO DEBE ser mayor que el Total. ","")</f>
        <v/>
      </c>
      <c r="CC25" s="31" t="str">
        <f t="shared" si="11"/>
        <v/>
      </c>
      <c r="CD25" s="31" t="str">
        <f t="shared" si="6"/>
        <v/>
      </c>
      <c r="CE25" s="31" t="str">
        <f t="shared" si="7"/>
        <v/>
      </c>
      <c r="CF25" s="30" t="str">
        <f t="shared" si="8"/>
        <v/>
      </c>
      <c r="CG25" s="32">
        <f t="shared" si="9"/>
        <v>0</v>
      </c>
      <c r="CH25" s="32">
        <f t="shared" si="9"/>
        <v>0</v>
      </c>
      <c r="CI25" s="32">
        <f t="shared" si="9"/>
        <v>0</v>
      </c>
      <c r="CJ25" s="32">
        <f t="shared" si="9"/>
        <v>0</v>
      </c>
      <c r="CK25" s="32">
        <f t="shared" si="9"/>
        <v>0</v>
      </c>
      <c r="CL25" s="32">
        <f t="shared" si="10"/>
        <v>0</v>
      </c>
    </row>
    <row r="26" spans="1:90" ht="19.5" customHeight="1" x14ac:dyDescent="0.2">
      <c r="A26" s="2609" t="s">
        <v>46</v>
      </c>
      <c r="B26" s="799" t="s">
        <v>34</v>
      </c>
      <c r="C26" s="828">
        <f t="shared" si="0"/>
        <v>147</v>
      </c>
      <c r="D26" s="829">
        <f t="shared" si="1"/>
        <v>65</v>
      </c>
      <c r="E26" s="736">
        <f t="shared" si="2"/>
        <v>82</v>
      </c>
      <c r="F26" s="788">
        <v>0</v>
      </c>
      <c r="G26" s="740">
        <v>0</v>
      </c>
      <c r="H26" s="788">
        <v>0</v>
      </c>
      <c r="I26" s="740">
        <v>0</v>
      </c>
      <c r="J26" s="788">
        <v>1</v>
      </c>
      <c r="K26" s="830">
        <v>0</v>
      </c>
      <c r="L26" s="788">
        <v>6</v>
      </c>
      <c r="M26" s="830">
        <v>1</v>
      </c>
      <c r="N26" s="788">
        <v>13</v>
      </c>
      <c r="O26" s="830">
        <v>6</v>
      </c>
      <c r="P26" s="788">
        <v>14</v>
      </c>
      <c r="Q26" s="830">
        <v>13</v>
      </c>
      <c r="R26" s="788">
        <v>5</v>
      </c>
      <c r="S26" s="830">
        <v>8</v>
      </c>
      <c r="T26" s="788">
        <v>3</v>
      </c>
      <c r="U26" s="830">
        <v>2</v>
      </c>
      <c r="V26" s="788">
        <v>1</v>
      </c>
      <c r="W26" s="830">
        <v>12</v>
      </c>
      <c r="X26" s="788">
        <v>3</v>
      </c>
      <c r="Y26" s="830">
        <v>17</v>
      </c>
      <c r="Z26" s="788">
        <v>9</v>
      </c>
      <c r="AA26" s="830">
        <v>9</v>
      </c>
      <c r="AB26" s="788">
        <v>7</v>
      </c>
      <c r="AC26" s="830">
        <v>8</v>
      </c>
      <c r="AD26" s="788">
        <v>2</v>
      </c>
      <c r="AE26" s="830">
        <v>3</v>
      </c>
      <c r="AF26" s="788">
        <v>1</v>
      </c>
      <c r="AG26" s="830">
        <v>3</v>
      </c>
      <c r="AH26" s="788">
        <v>0</v>
      </c>
      <c r="AI26" s="830">
        <v>0</v>
      </c>
      <c r="AJ26" s="788">
        <v>0</v>
      </c>
      <c r="AK26" s="830">
        <v>0</v>
      </c>
      <c r="AL26" s="831">
        <v>0</v>
      </c>
      <c r="AM26" s="832">
        <v>0</v>
      </c>
      <c r="AN26" s="740">
        <v>147</v>
      </c>
      <c r="AO26" s="740">
        <v>0</v>
      </c>
      <c r="AP26" s="740">
        <v>0</v>
      </c>
      <c r="AQ26" s="740">
        <v>0</v>
      </c>
      <c r="AR26" s="740">
        <v>0</v>
      </c>
      <c r="AS26" s="182" t="str">
        <f>CONCATENATE(CA26,CB26,CC26,CD26,CE26,CF26)</f>
        <v/>
      </c>
      <c r="AT26" s="29"/>
      <c r="AU26" s="29"/>
      <c r="AV26" s="29"/>
      <c r="AW26" s="29"/>
      <c r="AX26" s="29"/>
      <c r="AY26" s="29"/>
      <c r="AZ26" s="29"/>
      <c r="BA26" s="29"/>
      <c r="BB26" s="17"/>
      <c r="BC26" s="17"/>
      <c r="BD26" s="17"/>
      <c r="CA26" s="30" t="str">
        <f>IF(CG26=1,"* El número de Beneficiarios NO DEBE ser mayor que el Total. ","")</f>
        <v/>
      </c>
      <c r="CB26" s="31" t="str">
        <f>IF(CH26=1,"* Los Niños, Niñas, Adolescentes y Jóvenes de Programa SENAME NO DEBE ser mayor que el Total. ","")</f>
        <v/>
      </c>
      <c r="CC26" s="31" t="str">
        <f t="shared" si="11"/>
        <v/>
      </c>
      <c r="CD26" s="31" t="str">
        <f t="shared" si="6"/>
        <v/>
      </c>
      <c r="CE26" s="31" t="str">
        <f t="shared" si="7"/>
        <v/>
      </c>
      <c r="CF26" s="30" t="str">
        <f t="shared" si="8"/>
        <v/>
      </c>
      <c r="CG26" s="32">
        <f t="shared" si="9"/>
        <v>0</v>
      </c>
      <c r="CH26" s="32">
        <f t="shared" si="9"/>
        <v>0</v>
      </c>
      <c r="CI26" s="32">
        <f t="shared" si="9"/>
        <v>0</v>
      </c>
      <c r="CJ26" s="32">
        <f t="shared" si="9"/>
        <v>0</v>
      </c>
      <c r="CK26" s="32">
        <f t="shared" si="9"/>
        <v>0</v>
      </c>
      <c r="CL26" s="32">
        <f t="shared" si="10"/>
        <v>0</v>
      </c>
    </row>
    <row r="27" spans="1:90" ht="19.5" customHeight="1" x14ac:dyDescent="0.2">
      <c r="A27" s="2735"/>
      <c r="B27" s="863" t="s">
        <v>47</v>
      </c>
      <c r="C27" s="427">
        <f t="shared" si="0"/>
        <v>0</v>
      </c>
      <c r="D27" s="450">
        <f t="shared" si="1"/>
        <v>0</v>
      </c>
      <c r="E27" s="76">
        <f t="shared" si="2"/>
        <v>0</v>
      </c>
      <c r="F27" s="77"/>
      <c r="G27" s="654"/>
      <c r="H27" s="77"/>
      <c r="I27" s="79"/>
      <c r="J27" s="77"/>
      <c r="K27" s="79"/>
      <c r="L27" s="77"/>
      <c r="M27" s="79"/>
      <c r="N27" s="77"/>
      <c r="O27" s="80"/>
      <c r="P27" s="77"/>
      <c r="Q27" s="654"/>
      <c r="R27" s="452"/>
      <c r="S27" s="79"/>
      <c r="T27" s="77"/>
      <c r="U27" s="79"/>
      <c r="V27" s="77"/>
      <c r="W27" s="79"/>
      <c r="X27" s="77"/>
      <c r="Y27" s="654"/>
      <c r="Z27" s="77"/>
      <c r="AA27" s="654"/>
      <c r="AB27" s="77"/>
      <c r="AC27" s="79"/>
      <c r="AD27" s="77"/>
      <c r="AE27" s="654"/>
      <c r="AF27" s="77"/>
      <c r="AG27" s="654"/>
      <c r="AH27" s="77"/>
      <c r="AI27" s="79"/>
      <c r="AJ27" s="77"/>
      <c r="AK27" s="79"/>
      <c r="AL27" s="82"/>
      <c r="AM27" s="83"/>
      <c r="AN27" s="80"/>
      <c r="AO27" s="80"/>
      <c r="AP27" s="80"/>
      <c r="AQ27" s="80"/>
      <c r="AR27" s="80"/>
      <c r="AS27" s="182" t="str">
        <f>CONCATENATE(CA27,CB27,CC27,CD27,CE27,CF27)</f>
        <v/>
      </c>
      <c r="AT27" s="29"/>
      <c r="AU27" s="29"/>
      <c r="AV27" s="29"/>
      <c r="AW27" s="29"/>
      <c r="AX27" s="29"/>
      <c r="AY27" s="29"/>
      <c r="AZ27" s="29"/>
      <c r="BA27" s="29"/>
      <c r="BB27" s="17"/>
      <c r="BC27" s="17"/>
      <c r="BD27" s="17"/>
      <c r="CA27" s="30" t="str">
        <f>IF(CG27=1,"* El número de Beneficiarios NO DEBE ser mayor que el Total. ","")</f>
        <v/>
      </c>
      <c r="CB27" s="31" t="str">
        <f>IF(CH27=1,"* Los Niños, Niñas, Adolescentes y Jóvenes de Programa SENAME NO DEBE ser mayor que el Total. ","")</f>
        <v/>
      </c>
      <c r="CC27" s="31" t="str">
        <f t="shared" si="11"/>
        <v/>
      </c>
      <c r="CD27" s="31" t="str">
        <f t="shared" si="6"/>
        <v/>
      </c>
      <c r="CE27" s="31" t="str">
        <f t="shared" si="7"/>
        <v/>
      </c>
      <c r="CF27" s="30" t="str">
        <f t="shared" si="8"/>
        <v/>
      </c>
      <c r="CG27" s="32">
        <f t="shared" si="9"/>
        <v>0</v>
      </c>
      <c r="CH27" s="32">
        <f t="shared" si="9"/>
        <v>0</v>
      </c>
      <c r="CI27" s="32">
        <f t="shared" si="9"/>
        <v>0</v>
      </c>
      <c r="CJ27" s="32">
        <f t="shared" si="9"/>
        <v>0</v>
      </c>
      <c r="CK27" s="32">
        <f t="shared" si="9"/>
        <v>0</v>
      </c>
      <c r="CL27" s="32">
        <f t="shared" si="10"/>
        <v>0</v>
      </c>
    </row>
    <row r="28" spans="1:90" ht="31.35" customHeight="1" x14ac:dyDescent="0.2">
      <c r="A28" s="84" t="s">
        <v>48</v>
      </c>
      <c r="B28" s="14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"/>
      <c r="N28" s="1"/>
      <c r="O28" s="5"/>
      <c r="P28" s="5"/>
      <c r="Q28" s="5"/>
      <c r="R28" s="5"/>
      <c r="S28" s="5"/>
      <c r="T28" s="5"/>
      <c r="U28" s="5"/>
      <c r="V28" s="1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6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CG28" s="12"/>
      <c r="CH28" s="12"/>
      <c r="CI28" s="12"/>
      <c r="CJ28" s="12"/>
      <c r="CK28" s="12"/>
      <c r="CL28" s="12"/>
    </row>
    <row r="29" spans="1:90" ht="31.5" customHeight="1" x14ac:dyDescent="0.2">
      <c r="A29" s="2609" t="s">
        <v>3</v>
      </c>
      <c r="B29" s="2609" t="s">
        <v>49</v>
      </c>
      <c r="C29" s="2727" t="s">
        <v>50</v>
      </c>
      <c r="D29" s="2699"/>
      <c r="E29" s="2727" t="s">
        <v>51</v>
      </c>
      <c r="F29" s="2705"/>
      <c r="G29" s="2699"/>
      <c r="H29" s="2727" t="s">
        <v>12</v>
      </c>
      <c r="I29" s="2699"/>
      <c r="J29" s="2727" t="s">
        <v>13</v>
      </c>
      <c r="K29" s="2699"/>
      <c r="L29" s="2727" t="s">
        <v>14</v>
      </c>
      <c r="M29" s="2699"/>
      <c r="N29" s="2727" t="s">
        <v>15</v>
      </c>
      <c r="O29" s="2699"/>
      <c r="P29" s="2727" t="s">
        <v>16</v>
      </c>
      <c r="Q29" s="2699"/>
      <c r="R29" s="2729" t="s">
        <v>17</v>
      </c>
      <c r="S29" s="2710"/>
      <c r="T29" s="2711" t="s">
        <v>18</v>
      </c>
      <c r="U29" s="2711"/>
      <c r="V29" s="2729" t="s">
        <v>19</v>
      </c>
      <c r="W29" s="2710"/>
      <c r="X29" s="2729" t="s">
        <v>20</v>
      </c>
      <c r="Y29" s="2710"/>
      <c r="Z29" s="2729" t="s">
        <v>21</v>
      </c>
      <c r="AA29" s="2710"/>
      <c r="AB29" s="2729" t="s">
        <v>22</v>
      </c>
      <c r="AC29" s="2710"/>
      <c r="AD29" s="2729" t="s">
        <v>23</v>
      </c>
      <c r="AE29" s="2710"/>
      <c r="AF29" s="2729" t="s">
        <v>24</v>
      </c>
      <c r="AG29" s="2710"/>
      <c r="AH29" s="2729" t="s">
        <v>25</v>
      </c>
      <c r="AI29" s="2710"/>
      <c r="AJ29" s="2729" t="s">
        <v>26</v>
      </c>
      <c r="AK29" s="2710"/>
      <c r="AL29" s="2729" t="s">
        <v>27</v>
      </c>
      <c r="AM29" s="2710"/>
      <c r="AN29" s="2729" t="s">
        <v>28</v>
      </c>
      <c r="AO29" s="2710"/>
      <c r="AP29" s="428"/>
      <c r="AQ29" s="429"/>
      <c r="AR29" s="428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X29" s="2"/>
      <c r="BY29" s="2"/>
      <c r="CG29" s="12"/>
      <c r="CH29" s="12"/>
      <c r="CI29" s="12"/>
      <c r="CJ29" s="12"/>
      <c r="CK29" s="12"/>
      <c r="CL29" s="12"/>
    </row>
    <row r="30" spans="1:90" ht="65.25" customHeight="1" x14ac:dyDescent="0.2">
      <c r="A30" s="2735"/>
      <c r="B30" s="2735"/>
      <c r="C30" s="447" t="s">
        <v>52</v>
      </c>
      <c r="D30" s="447" t="s">
        <v>53</v>
      </c>
      <c r="E30" s="798" t="s">
        <v>29</v>
      </c>
      <c r="F30" s="823" t="s">
        <v>30</v>
      </c>
      <c r="G30" s="714" t="s">
        <v>31</v>
      </c>
      <c r="H30" s="798" t="s">
        <v>30</v>
      </c>
      <c r="I30" s="714" t="s">
        <v>31</v>
      </c>
      <c r="J30" s="798" t="s">
        <v>30</v>
      </c>
      <c r="K30" s="714" t="s">
        <v>31</v>
      </c>
      <c r="L30" s="798" t="s">
        <v>30</v>
      </c>
      <c r="M30" s="714" t="s">
        <v>31</v>
      </c>
      <c r="N30" s="798" t="s">
        <v>30</v>
      </c>
      <c r="O30" s="714" t="s">
        <v>31</v>
      </c>
      <c r="P30" s="798" t="s">
        <v>30</v>
      </c>
      <c r="Q30" s="714" t="s">
        <v>31</v>
      </c>
      <c r="R30" s="798" t="s">
        <v>30</v>
      </c>
      <c r="S30" s="714" t="s">
        <v>31</v>
      </c>
      <c r="T30" s="798" t="s">
        <v>30</v>
      </c>
      <c r="U30" s="446" t="s">
        <v>31</v>
      </c>
      <c r="V30" s="798" t="s">
        <v>30</v>
      </c>
      <c r="W30" s="714" t="s">
        <v>31</v>
      </c>
      <c r="X30" s="798" t="s">
        <v>30</v>
      </c>
      <c r="Y30" s="714" t="s">
        <v>31</v>
      </c>
      <c r="Z30" s="798" t="s">
        <v>30</v>
      </c>
      <c r="AA30" s="714" t="s">
        <v>31</v>
      </c>
      <c r="AB30" s="798" t="s">
        <v>30</v>
      </c>
      <c r="AC30" s="714" t="s">
        <v>31</v>
      </c>
      <c r="AD30" s="798" t="s">
        <v>30</v>
      </c>
      <c r="AE30" s="714" t="s">
        <v>31</v>
      </c>
      <c r="AF30" s="798" t="s">
        <v>30</v>
      </c>
      <c r="AG30" s="714" t="s">
        <v>31</v>
      </c>
      <c r="AH30" s="798" t="s">
        <v>30</v>
      </c>
      <c r="AI30" s="714" t="s">
        <v>31</v>
      </c>
      <c r="AJ30" s="798" t="s">
        <v>30</v>
      </c>
      <c r="AK30" s="714" t="s">
        <v>31</v>
      </c>
      <c r="AL30" s="798" t="s">
        <v>30</v>
      </c>
      <c r="AM30" s="714" t="s">
        <v>31</v>
      </c>
      <c r="AN30" s="798" t="s">
        <v>30</v>
      </c>
      <c r="AO30" s="714" t="s">
        <v>31</v>
      </c>
      <c r="AP30" s="864"/>
      <c r="AQ30" s="865"/>
      <c r="AR30" s="864"/>
      <c r="AS30" s="866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X30" s="2"/>
      <c r="BY30" s="2"/>
      <c r="CG30" s="12"/>
      <c r="CH30" s="12"/>
      <c r="CI30" s="12"/>
      <c r="CJ30" s="12"/>
      <c r="CK30" s="12"/>
      <c r="CL30" s="12"/>
    </row>
    <row r="31" spans="1:90" ht="19.5" customHeight="1" x14ac:dyDescent="0.2">
      <c r="A31" s="867" t="s">
        <v>54</v>
      </c>
      <c r="B31" s="868">
        <f>SUM(C31:D31)</f>
        <v>0</v>
      </c>
      <c r="C31" s="740"/>
      <c r="D31" s="787"/>
      <c r="E31" s="869">
        <f>SUM(F31+G31)</f>
        <v>0</v>
      </c>
      <c r="F31" s="870">
        <f>SUM(H31+J31+L31+N31+P31+R31+T31+V31+X31+Z31+AB31+AD31+AF31+AH31+AJ31+AL31+AN31)</f>
        <v>0</v>
      </c>
      <c r="G31" s="871">
        <f>SUM(I31+K31+M31+O31+Q31+S31+U31+W31+Y31+AA31+AC31+AE31+AG31+AI31+AK31+AM31+AO31)</f>
        <v>0</v>
      </c>
      <c r="H31" s="788"/>
      <c r="I31" s="740"/>
      <c r="J31" s="788"/>
      <c r="K31" s="830"/>
      <c r="L31" s="788"/>
      <c r="M31" s="830"/>
      <c r="N31" s="788"/>
      <c r="O31" s="830"/>
      <c r="P31" s="788"/>
      <c r="Q31" s="740"/>
      <c r="R31" s="788"/>
      <c r="S31" s="740"/>
      <c r="T31" s="831"/>
      <c r="U31" s="830"/>
      <c r="V31" s="788"/>
      <c r="W31" s="830"/>
      <c r="X31" s="788"/>
      <c r="Y31" s="830"/>
      <c r="Z31" s="788"/>
      <c r="AA31" s="740"/>
      <c r="AB31" s="788"/>
      <c r="AC31" s="740"/>
      <c r="AD31" s="788"/>
      <c r="AE31" s="830"/>
      <c r="AF31" s="788"/>
      <c r="AG31" s="740"/>
      <c r="AH31" s="788"/>
      <c r="AI31" s="740"/>
      <c r="AJ31" s="788"/>
      <c r="AK31" s="830"/>
      <c r="AL31" s="788"/>
      <c r="AM31" s="830"/>
      <c r="AN31" s="831"/>
      <c r="AO31" s="830"/>
      <c r="AP31" s="872"/>
      <c r="AQ31" s="873"/>
      <c r="AR31" s="872"/>
      <c r="AS31" s="874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X31" s="2"/>
      <c r="BY31" s="2"/>
      <c r="CG31" s="12"/>
      <c r="CH31" s="12"/>
      <c r="CI31" s="12"/>
      <c r="CJ31" s="12"/>
      <c r="CK31" s="12"/>
      <c r="CL31" s="12"/>
    </row>
    <row r="32" spans="1:90" ht="19.5" customHeight="1" x14ac:dyDescent="0.2">
      <c r="A32" s="104" t="s">
        <v>55</v>
      </c>
      <c r="B32" s="105">
        <f>SUM(C32:D32)</f>
        <v>0</v>
      </c>
      <c r="C32" s="80"/>
      <c r="D32" s="106"/>
      <c r="E32" s="107">
        <f>SUM(F32+G32)</f>
        <v>0</v>
      </c>
      <c r="F32" s="108">
        <f>SUM(H32+J32+L32+N32+P32+R32+T32+V32+X32+Z32+AB32+AD32+AF32+AH32+AJ32+AL32+AN32)</f>
        <v>0</v>
      </c>
      <c r="G32" s="109">
        <f>SUM(I32+K32+M32+O32+Q32+S32+U32+W32+Y32+AA32+AC32+AE32+AG32+AI32+AK32+AM32+AO32)</f>
        <v>0</v>
      </c>
      <c r="H32" s="77"/>
      <c r="I32" s="80"/>
      <c r="J32" s="77"/>
      <c r="K32" s="79"/>
      <c r="L32" s="77"/>
      <c r="M32" s="79"/>
      <c r="N32" s="77"/>
      <c r="O32" s="79"/>
      <c r="P32" s="77"/>
      <c r="Q32" s="80"/>
      <c r="R32" s="77"/>
      <c r="S32" s="80"/>
      <c r="T32" s="82"/>
      <c r="U32" s="79"/>
      <c r="V32" s="77"/>
      <c r="W32" s="79"/>
      <c r="X32" s="77"/>
      <c r="Y32" s="79"/>
      <c r="Z32" s="77"/>
      <c r="AA32" s="80"/>
      <c r="AB32" s="77"/>
      <c r="AC32" s="80"/>
      <c r="AD32" s="77"/>
      <c r="AE32" s="79"/>
      <c r="AF32" s="77"/>
      <c r="AG32" s="80"/>
      <c r="AH32" s="77"/>
      <c r="AI32" s="80"/>
      <c r="AJ32" s="77"/>
      <c r="AK32" s="79"/>
      <c r="AL32" s="77"/>
      <c r="AM32" s="79"/>
      <c r="AN32" s="82"/>
      <c r="AO32" s="79"/>
      <c r="AP32" s="872"/>
      <c r="AQ32" s="873"/>
      <c r="AR32" s="872"/>
      <c r="AS32" s="874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X32" s="2"/>
      <c r="BY32" s="2"/>
      <c r="CG32" s="12"/>
      <c r="CH32" s="12"/>
      <c r="CI32" s="12"/>
      <c r="CJ32" s="12"/>
      <c r="CK32" s="12"/>
      <c r="CL32" s="12"/>
    </row>
    <row r="33" spans="1:90" ht="16.5" customHeight="1" x14ac:dyDescent="0.25">
      <c r="A33" s="875" t="s">
        <v>43</v>
      </c>
      <c r="B33" s="876">
        <f t="shared" ref="B33:H33" si="13">SUM(B31:B32)</f>
        <v>0</v>
      </c>
      <c r="C33" s="877">
        <f t="shared" si="13"/>
        <v>0</v>
      </c>
      <c r="D33" s="876">
        <f t="shared" si="13"/>
        <v>0</v>
      </c>
      <c r="E33" s="878">
        <f t="shared" si="13"/>
        <v>0</v>
      </c>
      <c r="F33" s="878">
        <f t="shared" si="13"/>
        <v>0</v>
      </c>
      <c r="G33" s="878">
        <f t="shared" si="13"/>
        <v>0</v>
      </c>
      <c r="H33" s="849">
        <f t="shared" si="13"/>
        <v>0</v>
      </c>
      <c r="I33" s="879">
        <f t="shared" ref="I33:AO33" si="14">SUM(I31:I32)</f>
        <v>0</v>
      </c>
      <c r="J33" s="849">
        <f t="shared" si="14"/>
        <v>0</v>
      </c>
      <c r="K33" s="879">
        <f t="shared" si="14"/>
        <v>0</v>
      </c>
      <c r="L33" s="849">
        <f t="shared" si="14"/>
        <v>0</v>
      </c>
      <c r="M33" s="879">
        <f t="shared" si="14"/>
        <v>0</v>
      </c>
      <c r="N33" s="849">
        <f t="shared" si="14"/>
        <v>0</v>
      </c>
      <c r="O33" s="879">
        <f t="shared" si="14"/>
        <v>0</v>
      </c>
      <c r="P33" s="849">
        <f t="shared" si="14"/>
        <v>0</v>
      </c>
      <c r="Q33" s="879">
        <f t="shared" si="14"/>
        <v>0</v>
      </c>
      <c r="R33" s="849">
        <f t="shared" si="14"/>
        <v>0</v>
      </c>
      <c r="S33" s="879">
        <f t="shared" si="14"/>
        <v>0</v>
      </c>
      <c r="T33" s="849">
        <f t="shared" si="14"/>
        <v>0</v>
      </c>
      <c r="U33" s="879">
        <f t="shared" si="14"/>
        <v>0</v>
      </c>
      <c r="V33" s="849">
        <f t="shared" si="14"/>
        <v>0</v>
      </c>
      <c r="W33" s="879">
        <f t="shared" si="14"/>
        <v>0</v>
      </c>
      <c r="X33" s="849">
        <f t="shared" si="14"/>
        <v>0</v>
      </c>
      <c r="Y33" s="879">
        <f t="shared" si="14"/>
        <v>0</v>
      </c>
      <c r="Z33" s="849">
        <f t="shared" si="14"/>
        <v>0</v>
      </c>
      <c r="AA33" s="879">
        <f t="shared" si="14"/>
        <v>0</v>
      </c>
      <c r="AB33" s="849">
        <f t="shared" si="14"/>
        <v>0</v>
      </c>
      <c r="AC33" s="879">
        <f t="shared" si="14"/>
        <v>0</v>
      </c>
      <c r="AD33" s="849">
        <f t="shared" si="14"/>
        <v>0</v>
      </c>
      <c r="AE33" s="879">
        <f t="shared" si="14"/>
        <v>0</v>
      </c>
      <c r="AF33" s="849">
        <f t="shared" si="14"/>
        <v>0</v>
      </c>
      <c r="AG33" s="879">
        <f t="shared" si="14"/>
        <v>0</v>
      </c>
      <c r="AH33" s="849">
        <f t="shared" si="14"/>
        <v>0</v>
      </c>
      <c r="AI33" s="879">
        <f t="shared" si="14"/>
        <v>0</v>
      </c>
      <c r="AJ33" s="849">
        <f t="shared" si="14"/>
        <v>0</v>
      </c>
      <c r="AK33" s="879">
        <f t="shared" si="14"/>
        <v>0</v>
      </c>
      <c r="AL33" s="849">
        <f t="shared" si="14"/>
        <v>0</v>
      </c>
      <c r="AM33" s="879">
        <f t="shared" si="14"/>
        <v>0</v>
      </c>
      <c r="AN33" s="849">
        <f t="shared" si="14"/>
        <v>0</v>
      </c>
      <c r="AO33" s="850">
        <f t="shared" si="14"/>
        <v>0</v>
      </c>
      <c r="AP33" s="880"/>
      <c r="AQ33" s="873"/>
      <c r="AR33" s="872"/>
      <c r="AS33" s="874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X33" s="2"/>
      <c r="BY33" s="2"/>
      <c r="CG33" s="12"/>
      <c r="CH33" s="12"/>
      <c r="CI33" s="12"/>
      <c r="CJ33" s="12"/>
      <c r="CK33" s="12"/>
      <c r="CL33" s="12"/>
    </row>
    <row r="34" spans="1:90" ht="27" customHeight="1" x14ac:dyDescent="0.2">
      <c r="A34" s="84" t="s">
        <v>56</v>
      </c>
      <c r="B34" s="14"/>
      <c r="C34" s="85"/>
      <c r="D34" s="14"/>
      <c r="E34" s="14"/>
      <c r="F34" s="14"/>
      <c r="G34" s="14"/>
      <c r="H34" s="14"/>
      <c r="I34" s="14"/>
      <c r="J34" s="14"/>
      <c r="K34" s="14"/>
      <c r="L34" s="14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428"/>
      <c r="AQ34" s="5"/>
      <c r="AR34" s="5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CG34" s="12"/>
      <c r="CH34" s="12"/>
      <c r="CI34" s="12"/>
      <c r="CJ34" s="12"/>
      <c r="CK34" s="12"/>
      <c r="CL34" s="12"/>
    </row>
    <row r="35" spans="1:90" ht="23.25" customHeight="1" x14ac:dyDescent="0.2">
      <c r="A35" s="2745" t="s">
        <v>3</v>
      </c>
      <c r="B35" s="2745" t="s">
        <v>57</v>
      </c>
      <c r="C35" s="2747" t="s">
        <v>58</v>
      </c>
      <c r="D35" s="2748"/>
      <c r="E35" s="2747" t="s">
        <v>51</v>
      </c>
      <c r="F35" s="2749"/>
      <c r="G35" s="2748"/>
      <c r="H35" s="2750" t="s">
        <v>59</v>
      </c>
      <c r="I35" s="2751"/>
      <c r="J35" s="2751"/>
      <c r="K35" s="2751"/>
      <c r="L35" s="2751"/>
      <c r="M35" s="275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CG35" s="12"/>
      <c r="CH35" s="12"/>
      <c r="CI35" s="12"/>
      <c r="CJ35" s="12"/>
      <c r="CK35" s="12"/>
      <c r="CL35" s="12"/>
    </row>
    <row r="36" spans="1:90" ht="62.25" customHeight="1" x14ac:dyDescent="0.2">
      <c r="A36" s="2746"/>
      <c r="B36" s="2746"/>
      <c r="C36" s="453" t="s">
        <v>52</v>
      </c>
      <c r="D36" s="453" t="s">
        <v>53</v>
      </c>
      <c r="E36" s="881" t="s">
        <v>29</v>
      </c>
      <c r="F36" s="882" t="s">
        <v>30</v>
      </c>
      <c r="G36" s="883" t="s">
        <v>31</v>
      </c>
      <c r="H36" s="884" t="s">
        <v>60</v>
      </c>
      <c r="I36" s="885" t="s">
        <v>61</v>
      </c>
      <c r="J36" s="885" t="s">
        <v>62</v>
      </c>
      <c r="K36" s="885" t="s">
        <v>63</v>
      </c>
      <c r="L36" s="885" t="s">
        <v>64</v>
      </c>
      <c r="M36" s="886" t="s">
        <v>65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CG36" s="12"/>
      <c r="CH36" s="12"/>
      <c r="CI36" s="12"/>
      <c r="CJ36" s="12"/>
      <c r="CK36" s="12"/>
      <c r="CL36" s="12"/>
    </row>
    <row r="37" spans="1:90" ht="18.75" customHeight="1" x14ac:dyDescent="0.2">
      <c r="A37" s="867" t="s">
        <v>54</v>
      </c>
      <c r="B37" s="868">
        <f>SUM(C37:D37)</f>
        <v>0</v>
      </c>
      <c r="C37" s="887"/>
      <c r="D37" s="887"/>
      <c r="E37" s="888">
        <f>SUM(F37:G37)</f>
        <v>0</v>
      </c>
      <c r="F37" s="889"/>
      <c r="G37" s="887"/>
      <c r="H37" s="890"/>
      <c r="I37" s="891"/>
      <c r="J37" s="891"/>
      <c r="K37" s="891"/>
      <c r="L37" s="891"/>
      <c r="M37" s="892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CG37" s="12"/>
      <c r="CH37" s="12"/>
      <c r="CI37" s="12"/>
      <c r="CJ37" s="12"/>
      <c r="CK37" s="12"/>
      <c r="CL37" s="12"/>
    </row>
    <row r="38" spans="1:90" ht="18.75" customHeight="1" x14ac:dyDescent="0.2">
      <c r="A38" s="454" t="s">
        <v>55</v>
      </c>
      <c r="B38" s="455">
        <f>SUM(C38:D38)</f>
        <v>0</v>
      </c>
      <c r="C38" s="893"/>
      <c r="D38" s="893"/>
      <c r="E38" s="456">
        <f>SUM(F38:G38)</f>
        <v>0</v>
      </c>
      <c r="F38" s="894"/>
      <c r="G38" s="893"/>
      <c r="H38" s="458"/>
      <c r="I38" s="459"/>
      <c r="J38" s="459"/>
      <c r="K38" s="459"/>
      <c r="L38" s="459"/>
      <c r="M38" s="46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CG38" s="12"/>
      <c r="CH38" s="12"/>
      <c r="CI38" s="12"/>
      <c r="CJ38" s="12"/>
      <c r="CK38" s="12"/>
      <c r="CL38" s="12"/>
    </row>
    <row r="39" spans="1:90" ht="14.25" customHeight="1" x14ac:dyDescent="0.25">
      <c r="A39" s="895" t="s">
        <v>43</v>
      </c>
      <c r="B39" s="896">
        <f t="shared" ref="B39:M39" si="15">SUM(B37:B38)</f>
        <v>0</v>
      </c>
      <c r="C39" s="897">
        <f t="shared" si="15"/>
        <v>0</v>
      </c>
      <c r="D39" s="898">
        <f t="shared" si="15"/>
        <v>0</v>
      </c>
      <c r="E39" s="899">
        <f t="shared" si="15"/>
        <v>0</v>
      </c>
      <c r="F39" s="900">
        <f t="shared" si="15"/>
        <v>0</v>
      </c>
      <c r="G39" s="900">
        <f t="shared" si="15"/>
        <v>0</v>
      </c>
      <c r="H39" s="897">
        <f t="shared" si="15"/>
        <v>0</v>
      </c>
      <c r="I39" s="901">
        <f t="shared" si="15"/>
        <v>0</v>
      </c>
      <c r="J39" s="901">
        <f t="shared" si="15"/>
        <v>0</v>
      </c>
      <c r="K39" s="901">
        <f t="shared" si="15"/>
        <v>0</v>
      </c>
      <c r="L39" s="901">
        <f t="shared" si="15"/>
        <v>0</v>
      </c>
      <c r="M39" s="902">
        <f t="shared" si="15"/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CG39" s="12"/>
      <c r="CH39" s="12"/>
      <c r="CI39" s="12"/>
      <c r="CJ39" s="12"/>
      <c r="CK39" s="12"/>
      <c r="CL39" s="12"/>
    </row>
    <row r="40" spans="1:90" ht="31.35" customHeight="1" x14ac:dyDescent="0.2">
      <c r="A40" s="141" t="s">
        <v>66</v>
      </c>
      <c r="B40" s="14"/>
      <c r="C40" s="14"/>
      <c r="D40" s="8"/>
      <c r="E40" s="8"/>
      <c r="F40" s="8"/>
      <c r="G40" s="8"/>
      <c r="H40" s="8"/>
      <c r="I40" s="8"/>
      <c r="J40" s="8"/>
      <c r="K40" s="8"/>
      <c r="L40" s="142"/>
      <c r="M40" s="5"/>
      <c r="N40" s="5"/>
      <c r="O40" s="5"/>
      <c r="P40" s="5"/>
      <c r="Q40" s="5"/>
      <c r="R40" s="5"/>
      <c r="S40" s="5"/>
      <c r="T40" s="5"/>
      <c r="U40" s="5"/>
      <c r="V40" s="1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6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CG40" s="12"/>
      <c r="CH40" s="12"/>
      <c r="CI40" s="12"/>
      <c r="CJ40" s="12"/>
      <c r="CK40" s="12"/>
      <c r="CL40" s="12"/>
    </row>
    <row r="41" spans="1:90" ht="16.350000000000001" customHeight="1" x14ac:dyDescent="0.2">
      <c r="A41" s="2592" t="s">
        <v>3</v>
      </c>
      <c r="B41" s="2609" t="s">
        <v>4</v>
      </c>
      <c r="C41" s="2609" t="s">
        <v>5</v>
      </c>
      <c r="D41" s="143"/>
      <c r="E41" s="143"/>
      <c r="F41" s="143"/>
      <c r="G41" s="143"/>
      <c r="H41" s="143"/>
      <c r="I41" s="143"/>
      <c r="J41" s="143"/>
      <c r="K41" s="143"/>
      <c r="L41" s="144"/>
      <c r="M41" s="145"/>
      <c r="N41" s="5"/>
      <c r="O41" s="5"/>
      <c r="P41" s="5"/>
      <c r="Q41" s="5"/>
      <c r="R41" s="5"/>
      <c r="S41" s="5"/>
      <c r="T41" s="5"/>
      <c r="U41" s="5"/>
      <c r="V41" s="11"/>
      <c r="W41" s="5"/>
      <c r="X41" s="903"/>
      <c r="Y41" s="904"/>
      <c r="Z41" s="904"/>
      <c r="AA41" s="904"/>
      <c r="AB41" s="904"/>
      <c r="AC41" s="904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6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CG41" s="12"/>
      <c r="CH41" s="12"/>
      <c r="CI41" s="12"/>
      <c r="CJ41" s="12"/>
      <c r="CK41" s="12"/>
      <c r="CL41" s="12"/>
    </row>
    <row r="42" spans="1:90" ht="16.350000000000001" customHeight="1" x14ac:dyDescent="0.2">
      <c r="A42" s="2753"/>
      <c r="B42" s="2746"/>
      <c r="C42" s="2746"/>
      <c r="D42" s="148"/>
      <c r="E42" s="143"/>
      <c r="F42" s="143"/>
      <c r="G42" s="143"/>
      <c r="H42" s="143"/>
      <c r="I42" s="143"/>
      <c r="J42" s="143"/>
      <c r="K42" s="143"/>
      <c r="L42" s="144"/>
      <c r="M42" s="145"/>
      <c r="N42" s="5"/>
      <c r="O42" s="5"/>
      <c r="P42" s="5"/>
      <c r="Q42" s="5"/>
      <c r="R42" s="5"/>
      <c r="S42" s="5"/>
      <c r="T42" s="5"/>
      <c r="U42" s="5"/>
      <c r="V42" s="11"/>
      <c r="W42" s="5"/>
      <c r="X42" s="903"/>
      <c r="Y42" s="904"/>
      <c r="Z42" s="904"/>
      <c r="AA42" s="904"/>
      <c r="AB42" s="904"/>
      <c r="AC42" s="904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CG42" s="12"/>
      <c r="CH42" s="12"/>
      <c r="CI42" s="12"/>
      <c r="CJ42" s="12"/>
      <c r="CK42" s="12"/>
      <c r="CL42" s="12"/>
    </row>
    <row r="43" spans="1:90" ht="16.350000000000001" customHeight="1" x14ac:dyDescent="0.2">
      <c r="A43" s="2609" t="s">
        <v>67</v>
      </c>
      <c r="B43" s="63" t="s">
        <v>47</v>
      </c>
      <c r="C43" s="149"/>
      <c r="D43" s="148"/>
      <c r="E43" s="143"/>
      <c r="F43" s="143"/>
      <c r="G43" s="143"/>
      <c r="H43" s="5"/>
      <c r="I43" s="143"/>
      <c r="J43" s="143"/>
      <c r="K43" s="5"/>
      <c r="L43" s="144"/>
      <c r="M43" s="145"/>
      <c r="N43" s="5"/>
      <c r="O43" s="5"/>
      <c r="P43" s="5"/>
      <c r="Q43" s="5"/>
      <c r="R43" s="5"/>
      <c r="S43" s="5"/>
      <c r="T43" s="5"/>
      <c r="U43" s="5"/>
      <c r="V43" s="11"/>
      <c r="W43" s="5"/>
      <c r="X43" s="903"/>
      <c r="Y43" s="904"/>
      <c r="Z43" s="904"/>
      <c r="AA43" s="904"/>
      <c r="AB43" s="904"/>
      <c r="AC43" s="904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CG43" s="12"/>
      <c r="CH43" s="12"/>
      <c r="CI43" s="12"/>
      <c r="CJ43" s="12"/>
      <c r="CK43" s="12"/>
      <c r="CL43" s="12"/>
    </row>
    <row r="44" spans="1:90" ht="16.350000000000001" customHeight="1" x14ac:dyDescent="0.2">
      <c r="A44" s="2746"/>
      <c r="B44" s="150" t="s">
        <v>68</v>
      </c>
      <c r="C44" s="151"/>
      <c r="D44" s="148"/>
      <c r="E44" s="143"/>
      <c r="F44" s="143"/>
      <c r="G44" s="143"/>
      <c r="H44" s="143"/>
      <c r="I44" s="143"/>
      <c r="J44" s="143"/>
      <c r="K44" s="143"/>
      <c r="L44" s="144"/>
      <c r="M44" s="145"/>
      <c r="N44" s="5"/>
      <c r="O44" s="5"/>
      <c r="P44" s="5"/>
      <c r="Q44" s="5"/>
      <c r="R44" s="5"/>
      <c r="S44" s="5"/>
      <c r="T44" s="5"/>
      <c r="U44" s="5"/>
      <c r="V44" s="11"/>
      <c r="W44" s="5"/>
      <c r="X44" s="903"/>
      <c r="Y44" s="904"/>
      <c r="Z44" s="904"/>
      <c r="AA44" s="904"/>
      <c r="AB44" s="904"/>
      <c r="AC44" s="904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CG44" s="12"/>
      <c r="CH44" s="12"/>
      <c r="CI44" s="12"/>
      <c r="CJ44" s="12"/>
      <c r="CK44" s="12"/>
      <c r="CL44" s="12"/>
    </row>
    <row r="45" spans="1:90" ht="16.350000000000001" customHeight="1" x14ac:dyDescent="0.2">
      <c r="A45" s="2609" t="s">
        <v>69</v>
      </c>
      <c r="B45" s="63" t="s">
        <v>47</v>
      </c>
      <c r="C45" s="149"/>
      <c r="D45" s="148"/>
      <c r="E45" s="143"/>
      <c r="F45" s="143"/>
      <c r="G45" s="143"/>
      <c r="H45" s="143"/>
      <c r="I45" s="143"/>
      <c r="J45" s="143"/>
      <c r="K45" s="143"/>
      <c r="L45" s="144"/>
      <c r="M45" s="145"/>
      <c r="N45" s="5"/>
      <c r="O45" s="5"/>
      <c r="P45" s="5"/>
      <c r="Q45" s="5"/>
      <c r="R45" s="5"/>
      <c r="S45" s="5"/>
      <c r="T45" s="5"/>
      <c r="U45" s="5"/>
      <c r="V45" s="11"/>
      <c r="W45" s="5"/>
      <c r="X45" s="903"/>
      <c r="Y45" s="904"/>
      <c r="Z45" s="904"/>
      <c r="AA45" s="904"/>
      <c r="AB45" s="904"/>
      <c r="AC45" s="904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CG45" s="12"/>
      <c r="CH45" s="12"/>
      <c r="CI45" s="12"/>
      <c r="CJ45" s="12"/>
      <c r="CK45" s="12"/>
      <c r="CL45" s="12"/>
    </row>
    <row r="46" spans="1:90" ht="16.350000000000001" customHeight="1" x14ac:dyDescent="0.2">
      <c r="A46" s="2746"/>
      <c r="B46" s="152" t="s">
        <v>68</v>
      </c>
      <c r="C46" s="106"/>
      <c r="D46" s="153"/>
      <c r="E46" s="143"/>
      <c r="F46" s="143"/>
      <c r="G46" s="143"/>
      <c r="H46" s="143"/>
      <c r="I46" s="143"/>
      <c r="J46" s="143"/>
      <c r="K46" s="143"/>
      <c r="L46" s="144"/>
      <c r="M46" s="145"/>
      <c r="N46" s="5"/>
      <c r="O46" s="5"/>
      <c r="P46" s="5"/>
      <c r="Q46" s="5"/>
      <c r="R46" s="5"/>
      <c r="S46" s="5"/>
      <c r="T46" s="5"/>
      <c r="U46" s="5"/>
      <c r="V46" s="11"/>
      <c r="W46" s="5"/>
      <c r="X46" s="903"/>
      <c r="Y46" s="904"/>
      <c r="Z46" s="904"/>
      <c r="AA46" s="904"/>
      <c r="AB46" s="904"/>
      <c r="AC46" s="904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CG46" s="12"/>
      <c r="CH46" s="12"/>
      <c r="CI46" s="12"/>
      <c r="CJ46" s="12"/>
      <c r="CK46" s="12"/>
      <c r="CL46" s="12"/>
    </row>
    <row r="47" spans="1:90" ht="31.35" customHeight="1" x14ac:dyDescent="0.2">
      <c r="A47" s="84" t="s">
        <v>70</v>
      </c>
      <c r="B47" s="711"/>
      <c r="C47" s="711"/>
      <c r="D47" s="155"/>
      <c r="E47" s="155"/>
      <c r="F47" s="155"/>
      <c r="G47" s="155"/>
      <c r="H47" s="155"/>
      <c r="I47" s="155"/>
      <c r="J47" s="155"/>
      <c r="K47" s="155"/>
      <c r="L47" s="156"/>
      <c r="M47" s="157"/>
      <c r="N47" s="158"/>
      <c r="O47" s="159"/>
      <c r="P47" s="159"/>
      <c r="Q47" s="159"/>
      <c r="R47" s="159"/>
      <c r="S47" s="159"/>
      <c r="T47" s="159"/>
      <c r="U47" s="159"/>
      <c r="V47" s="160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1"/>
      <c r="AO47" s="162"/>
      <c r="AP47" s="162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CG47" s="12"/>
      <c r="CH47" s="12"/>
      <c r="CI47" s="12"/>
      <c r="CJ47" s="12"/>
      <c r="CK47" s="12"/>
      <c r="CL47" s="12"/>
    </row>
    <row r="48" spans="1:90" ht="16.350000000000001" customHeight="1" x14ac:dyDescent="0.2">
      <c r="A48" s="2625" t="s">
        <v>71</v>
      </c>
      <c r="B48" s="2626"/>
      <c r="C48" s="2631" t="s">
        <v>5</v>
      </c>
      <c r="D48" s="2632"/>
      <c r="E48" s="2633"/>
      <c r="F48" s="2758" t="s">
        <v>72</v>
      </c>
      <c r="G48" s="2705"/>
      <c r="H48" s="2705"/>
      <c r="I48" s="2705"/>
      <c r="J48" s="2705"/>
      <c r="K48" s="2705"/>
      <c r="L48" s="2705"/>
      <c r="M48" s="2705"/>
      <c r="N48" s="2705"/>
      <c r="O48" s="2705"/>
      <c r="P48" s="2705"/>
      <c r="Q48" s="2705"/>
      <c r="R48" s="2705"/>
      <c r="S48" s="2705"/>
      <c r="T48" s="2705"/>
      <c r="U48" s="2705"/>
      <c r="V48" s="2705"/>
      <c r="W48" s="2705"/>
      <c r="X48" s="2705"/>
      <c r="Y48" s="2705"/>
      <c r="Z48" s="2705"/>
      <c r="AA48" s="2705"/>
      <c r="AB48" s="2705"/>
      <c r="AC48" s="2705"/>
      <c r="AD48" s="2705"/>
      <c r="AE48" s="2705"/>
      <c r="AF48" s="2705"/>
      <c r="AG48" s="2705"/>
      <c r="AH48" s="2705"/>
      <c r="AI48" s="2705"/>
      <c r="AJ48" s="2705"/>
      <c r="AK48" s="2705"/>
      <c r="AL48" s="2705"/>
      <c r="AM48" s="2759"/>
      <c r="AN48" s="2597" t="s">
        <v>7</v>
      </c>
      <c r="AO48" s="163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CG48" s="12"/>
      <c r="CH48" s="12"/>
      <c r="CI48" s="12"/>
      <c r="CJ48" s="12"/>
      <c r="CK48" s="12"/>
      <c r="CL48" s="12"/>
    </row>
    <row r="49" spans="1:90" ht="16.350000000000001" customHeight="1" x14ac:dyDescent="0.2">
      <c r="A49" s="2627"/>
      <c r="B49" s="2628"/>
      <c r="C49" s="2756"/>
      <c r="D49" s="2635"/>
      <c r="E49" s="2757"/>
      <c r="F49" s="2758" t="s">
        <v>12</v>
      </c>
      <c r="G49" s="2760"/>
      <c r="H49" s="2705" t="s">
        <v>13</v>
      </c>
      <c r="I49" s="2760"/>
      <c r="J49" s="2761" t="s">
        <v>14</v>
      </c>
      <c r="K49" s="2762"/>
      <c r="L49" s="2758" t="s">
        <v>15</v>
      </c>
      <c r="M49" s="2760"/>
      <c r="N49" s="2758" t="s">
        <v>16</v>
      </c>
      <c r="O49" s="2760"/>
      <c r="P49" s="2763" t="s">
        <v>17</v>
      </c>
      <c r="Q49" s="2764"/>
      <c r="R49" s="2763" t="s">
        <v>18</v>
      </c>
      <c r="S49" s="2764"/>
      <c r="T49" s="2763" t="s">
        <v>19</v>
      </c>
      <c r="U49" s="2764"/>
      <c r="V49" s="2763" t="s">
        <v>20</v>
      </c>
      <c r="W49" s="2764"/>
      <c r="X49" s="2763" t="s">
        <v>21</v>
      </c>
      <c r="Y49" s="2764"/>
      <c r="Z49" s="2763" t="s">
        <v>22</v>
      </c>
      <c r="AA49" s="2764"/>
      <c r="AB49" s="2763" t="s">
        <v>23</v>
      </c>
      <c r="AC49" s="2764"/>
      <c r="AD49" s="2763" t="s">
        <v>24</v>
      </c>
      <c r="AE49" s="2764"/>
      <c r="AF49" s="2763" t="s">
        <v>25</v>
      </c>
      <c r="AG49" s="2764"/>
      <c r="AH49" s="2763" t="s">
        <v>26</v>
      </c>
      <c r="AI49" s="2764"/>
      <c r="AJ49" s="2763" t="s">
        <v>27</v>
      </c>
      <c r="AK49" s="2764"/>
      <c r="AL49" s="2711" t="s">
        <v>28</v>
      </c>
      <c r="AM49" s="2765"/>
      <c r="AN49" s="2604"/>
      <c r="AO49" s="163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CG49" s="12"/>
      <c r="CH49" s="12"/>
      <c r="CI49" s="12"/>
      <c r="CJ49" s="12"/>
      <c r="CK49" s="12"/>
      <c r="CL49" s="12"/>
    </row>
    <row r="50" spans="1:90" ht="16.350000000000001" customHeight="1" x14ac:dyDescent="0.2">
      <c r="A50" s="2754"/>
      <c r="B50" s="2755"/>
      <c r="C50" s="712" t="s">
        <v>29</v>
      </c>
      <c r="D50" s="713" t="s">
        <v>30</v>
      </c>
      <c r="E50" s="905" t="s">
        <v>31</v>
      </c>
      <c r="F50" s="906" t="s">
        <v>30</v>
      </c>
      <c r="G50" s="907" t="s">
        <v>31</v>
      </c>
      <c r="H50" s="906" t="s">
        <v>30</v>
      </c>
      <c r="I50" s="907" t="s">
        <v>31</v>
      </c>
      <c r="J50" s="906" t="s">
        <v>30</v>
      </c>
      <c r="K50" s="907" t="s">
        <v>31</v>
      </c>
      <c r="L50" s="906" t="s">
        <v>30</v>
      </c>
      <c r="M50" s="907" t="s">
        <v>31</v>
      </c>
      <c r="N50" s="906" t="s">
        <v>30</v>
      </c>
      <c r="O50" s="907" t="s">
        <v>31</v>
      </c>
      <c r="P50" s="906" t="s">
        <v>30</v>
      </c>
      <c r="Q50" s="907" t="s">
        <v>31</v>
      </c>
      <c r="R50" s="906" t="s">
        <v>30</v>
      </c>
      <c r="S50" s="907" t="s">
        <v>31</v>
      </c>
      <c r="T50" s="906" t="s">
        <v>30</v>
      </c>
      <c r="U50" s="907" t="s">
        <v>31</v>
      </c>
      <c r="V50" s="906" t="s">
        <v>30</v>
      </c>
      <c r="W50" s="907" t="s">
        <v>31</v>
      </c>
      <c r="X50" s="906" t="s">
        <v>30</v>
      </c>
      <c r="Y50" s="907" t="s">
        <v>31</v>
      </c>
      <c r="Z50" s="906" t="s">
        <v>30</v>
      </c>
      <c r="AA50" s="907" t="s">
        <v>31</v>
      </c>
      <c r="AB50" s="906" t="s">
        <v>30</v>
      </c>
      <c r="AC50" s="907" t="s">
        <v>31</v>
      </c>
      <c r="AD50" s="906" t="s">
        <v>30</v>
      </c>
      <c r="AE50" s="907" t="s">
        <v>31</v>
      </c>
      <c r="AF50" s="906" t="s">
        <v>30</v>
      </c>
      <c r="AG50" s="907" t="s">
        <v>31</v>
      </c>
      <c r="AH50" s="906" t="s">
        <v>30</v>
      </c>
      <c r="AI50" s="907" t="s">
        <v>31</v>
      </c>
      <c r="AJ50" s="906" t="s">
        <v>30</v>
      </c>
      <c r="AK50" s="907" t="s">
        <v>31</v>
      </c>
      <c r="AL50" s="908" t="s">
        <v>30</v>
      </c>
      <c r="AM50" s="909" t="s">
        <v>31</v>
      </c>
      <c r="AN50" s="2732"/>
      <c r="AO50" s="170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CG50" s="12"/>
      <c r="CH50" s="12"/>
      <c r="CI50" s="12"/>
      <c r="CJ50" s="12"/>
      <c r="CK50" s="12"/>
      <c r="CL50" s="12"/>
    </row>
    <row r="51" spans="1:90" ht="20.25" customHeight="1" x14ac:dyDescent="0.2">
      <c r="A51" s="439" t="s">
        <v>73</v>
      </c>
      <c r="B51" s="172" t="s">
        <v>74</v>
      </c>
      <c r="C51" s="910">
        <f>SUM(D51+E51)</f>
        <v>0</v>
      </c>
      <c r="D51" s="911">
        <f>SUM(F51+H51+J51+L51+N51+P51+R51+T51+V51+X51+Z51+AB51+AD51+AF51+AH51+AJ51+AL51)</f>
        <v>0</v>
      </c>
      <c r="E51" s="912">
        <f>SUM(G51+I51+K51+M51+O51+Q51+S51+U51+W51+Y51+AA51+AC51+AE51+AG51+AI51+AK51+AM51)</f>
        <v>0</v>
      </c>
      <c r="F51" s="913"/>
      <c r="G51" s="914"/>
      <c r="H51" s="913"/>
      <c r="I51" s="914"/>
      <c r="J51" s="913"/>
      <c r="K51" s="914"/>
      <c r="L51" s="913"/>
      <c r="M51" s="914"/>
      <c r="N51" s="913"/>
      <c r="O51" s="914"/>
      <c r="P51" s="915"/>
      <c r="Q51" s="914"/>
      <c r="R51" s="915"/>
      <c r="S51" s="914"/>
      <c r="T51" s="915"/>
      <c r="U51" s="914"/>
      <c r="V51" s="915"/>
      <c r="W51" s="914"/>
      <c r="X51" s="915"/>
      <c r="Y51" s="914"/>
      <c r="Z51" s="915"/>
      <c r="AA51" s="914"/>
      <c r="AB51" s="915"/>
      <c r="AC51" s="914"/>
      <c r="AD51" s="915"/>
      <c r="AE51" s="914"/>
      <c r="AF51" s="915"/>
      <c r="AG51" s="914"/>
      <c r="AH51" s="915"/>
      <c r="AI51" s="914"/>
      <c r="AJ51" s="915"/>
      <c r="AK51" s="914"/>
      <c r="AL51" s="723"/>
      <c r="AM51" s="916"/>
      <c r="AN51" s="917"/>
      <c r="AO51" s="182" t="str">
        <f>CA51&amp;CB51</f>
        <v/>
      </c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17"/>
      <c r="BB51" s="17"/>
      <c r="CA51" s="30" t="str">
        <f>IF(CG51=1,"* El número de Beneficiarios NO DEBE ser mayor que el total. ","")</f>
        <v/>
      </c>
      <c r="CB51" s="31" t="str">
        <f>IF(CH51=1,"* No olvide digitar la columna Beneficiarios. ","")</f>
        <v/>
      </c>
      <c r="CC51" s="30"/>
      <c r="CD51" s="30"/>
      <c r="CE51" s="30"/>
      <c r="CF51" s="30"/>
      <c r="CG51" s="32">
        <f>IF(C51&lt;AN51,1,0)</f>
        <v>0</v>
      </c>
      <c r="CH51" s="32">
        <f>IF(AND(C51&lt;&gt;0,AN51=""),1,0)</f>
        <v>0</v>
      </c>
      <c r="CI51" s="12"/>
      <c r="CJ51" s="12"/>
      <c r="CK51" s="12"/>
      <c r="CL51" s="12"/>
    </row>
    <row r="52" spans="1:90" ht="20.25" customHeight="1" x14ac:dyDescent="0.2">
      <c r="A52" s="918" t="s">
        <v>75</v>
      </c>
      <c r="B52" s="919" t="s">
        <v>74</v>
      </c>
      <c r="C52" s="463">
        <f>SUM(D52+E52)</f>
        <v>0</v>
      </c>
      <c r="D52" s="464">
        <f>SUM(F52+H52+J52+L52+N52+P52+R52+T52+V52+X52+Z52+AB52+AD52+AF52+AH52+AJ52+AL52)</f>
        <v>0</v>
      </c>
      <c r="E52" s="653">
        <f>SUM(G52+I52+K52+M52+O52+Q52+S52+U52+W52+Y52+AA52+AC52+AE52+AG52+AI52+AK52+AM52)</f>
        <v>0</v>
      </c>
      <c r="F52" s="458"/>
      <c r="G52" s="460"/>
      <c r="H52" s="458"/>
      <c r="I52" s="460"/>
      <c r="J52" s="458"/>
      <c r="K52" s="460"/>
      <c r="L52" s="458"/>
      <c r="M52" s="460"/>
      <c r="N52" s="458"/>
      <c r="O52" s="460"/>
      <c r="P52" s="920"/>
      <c r="Q52" s="460"/>
      <c r="R52" s="920"/>
      <c r="S52" s="460"/>
      <c r="T52" s="920"/>
      <c r="U52" s="460"/>
      <c r="V52" s="920"/>
      <c r="W52" s="460"/>
      <c r="X52" s="920"/>
      <c r="Y52" s="460"/>
      <c r="Z52" s="920"/>
      <c r="AA52" s="460"/>
      <c r="AB52" s="920"/>
      <c r="AC52" s="460"/>
      <c r="AD52" s="920"/>
      <c r="AE52" s="460"/>
      <c r="AF52" s="920"/>
      <c r="AG52" s="460"/>
      <c r="AH52" s="920"/>
      <c r="AI52" s="460"/>
      <c r="AJ52" s="920"/>
      <c r="AK52" s="460"/>
      <c r="AL52" s="188"/>
      <c r="AM52" s="465"/>
      <c r="AN52" s="921"/>
      <c r="AO52" s="182" t="str">
        <f>CA52&amp;CB52</f>
        <v/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17"/>
      <c r="BB52" s="17"/>
      <c r="CA52" s="30" t="str">
        <f>IF(CG52=1,"* El número de Beneficiarios NO DEBE ser mayor que el total. ","")</f>
        <v/>
      </c>
      <c r="CB52" s="31" t="str">
        <f>IF(CH52=1,"* No olvide digitar la columna Beneficiarios. ","")</f>
        <v/>
      </c>
      <c r="CC52" s="30"/>
      <c r="CD52" s="30"/>
      <c r="CE52" s="30"/>
      <c r="CF52" s="30"/>
      <c r="CG52" s="32">
        <f>IF(C52&lt;AN52,1,0)</f>
        <v>0</v>
      </c>
      <c r="CH52" s="32">
        <f>IF(AND(C52&lt;&gt;0,AN52=""),1,0)</f>
        <v>0</v>
      </c>
      <c r="CI52" s="12"/>
      <c r="CJ52" s="12"/>
      <c r="CK52" s="12"/>
      <c r="CL52" s="12"/>
    </row>
    <row r="53" spans="1:90" ht="31.35" customHeight="1" x14ac:dyDescent="0.2">
      <c r="A53" s="2713" t="s">
        <v>76</v>
      </c>
      <c r="B53" s="2713"/>
      <c r="C53" s="2713"/>
      <c r="D53" s="2713"/>
      <c r="E53" s="2713"/>
      <c r="F53" s="2713"/>
      <c r="G53" s="2713"/>
      <c r="H53" s="2713"/>
      <c r="I53" s="2713"/>
      <c r="J53" s="2713"/>
      <c r="K53" s="2713"/>
      <c r="L53" s="2713"/>
      <c r="M53" s="2713"/>
      <c r="N53" s="191"/>
      <c r="O53" s="161"/>
      <c r="P53" s="161"/>
      <c r="Q53" s="161"/>
      <c r="R53" s="161"/>
      <c r="S53" s="161"/>
      <c r="T53" s="161"/>
      <c r="U53" s="161"/>
      <c r="V53" s="192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70"/>
      <c r="AP53" s="162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CG53" s="12"/>
      <c r="CH53" s="12"/>
      <c r="CI53" s="12"/>
      <c r="CJ53" s="12"/>
      <c r="CK53" s="12"/>
      <c r="CL53" s="12"/>
    </row>
    <row r="54" spans="1:90" ht="16.350000000000001" customHeight="1" x14ac:dyDescent="0.2">
      <c r="A54" s="2625" t="s">
        <v>3</v>
      </c>
      <c r="B54" s="2626"/>
      <c r="C54" s="2632" t="s">
        <v>5</v>
      </c>
      <c r="D54" s="2632"/>
      <c r="E54" s="2633"/>
      <c r="F54" s="2761" t="s">
        <v>72</v>
      </c>
      <c r="G54" s="2714"/>
      <c r="H54" s="2714"/>
      <c r="I54" s="2714"/>
      <c r="J54" s="2714"/>
      <c r="K54" s="2714"/>
      <c r="L54" s="2714"/>
      <c r="M54" s="2714"/>
      <c r="N54" s="2714"/>
      <c r="O54" s="2714"/>
      <c r="P54" s="2714"/>
      <c r="Q54" s="2714"/>
      <c r="R54" s="2714"/>
      <c r="S54" s="2714"/>
      <c r="T54" s="2714"/>
      <c r="U54" s="2714"/>
      <c r="V54" s="2714"/>
      <c r="W54" s="2714"/>
      <c r="X54" s="2714"/>
      <c r="Y54" s="2714"/>
      <c r="Z54" s="2714"/>
      <c r="AA54" s="2714"/>
      <c r="AB54" s="2714"/>
      <c r="AC54" s="2714"/>
      <c r="AD54" s="2714"/>
      <c r="AE54" s="2714"/>
      <c r="AF54" s="2714"/>
      <c r="AG54" s="2714"/>
      <c r="AH54" s="2714"/>
      <c r="AI54" s="2714"/>
      <c r="AJ54" s="2714"/>
      <c r="AK54" s="2714"/>
      <c r="AL54" s="2714"/>
      <c r="AM54" s="2766"/>
      <c r="AN54" s="2597" t="s">
        <v>7</v>
      </c>
      <c r="AO54" s="170"/>
      <c r="AP54" s="922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CG54" s="12"/>
      <c r="CH54" s="12"/>
      <c r="CI54" s="12"/>
      <c r="CJ54" s="12"/>
      <c r="CK54" s="12"/>
      <c r="CL54" s="12"/>
    </row>
    <row r="55" spans="1:90" ht="16.350000000000001" customHeight="1" x14ac:dyDescent="0.2">
      <c r="A55" s="2627"/>
      <c r="B55" s="2628"/>
      <c r="C55" s="2635"/>
      <c r="D55" s="2635"/>
      <c r="E55" s="2757"/>
      <c r="F55" s="2771" t="s">
        <v>12</v>
      </c>
      <c r="G55" s="2771"/>
      <c r="H55" s="2747" t="s">
        <v>13</v>
      </c>
      <c r="I55" s="2748"/>
      <c r="J55" s="2772" t="s">
        <v>14</v>
      </c>
      <c r="K55" s="2773"/>
      <c r="L55" s="2747" t="s">
        <v>15</v>
      </c>
      <c r="M55" s="2748"/>
      <c r="N55" s="2747" t="s">
        <v>16</v>
      </c>
      <c r="O55" s="2748"/>
      <c r="P55" s="2767" t="s">
        <v>17</v>
      </c>
      <c r="Q55" s="2768"/>
      <c r="R55" s="2767" t="s">
        <v>18</v>
      </c>
      <c r="S55" s="2768"/>
      <c r="T55" s="2767" t="s">
        <v>19</v>
      </c>
      <c r="U55" s="2768"/>
      <c r="V55" s="2767" t="s">
        <v>20</v>
      </c>
      <c r="W55" s="2768"/>
      <c r="X55" s="2767" t="s">
        <v>21</v>
      </c>
      <c r="Y55" s="2768"/>
      <c r="Z55" s="2767" t="s">
        <v>22</v>
      </c>
      <c r="AA55" s="2768"/>
      <c r="AB55" s="2767" t="s">
        <v>23</v>
      </c>
      <c r="AC55" s="2768"/>
      <c r="AD55" s="2767" t="s">
        <v>24</v>
      </c>
      <c r="AE55" s="2768"/>
      <c r="AF55" s="2767" t="s">
        <v>25</v>
      </c>
      <c r="AG55" s="2768"/>
      <c r="AH55" s="2767" t="s">
        <v>26</v>
      </c>
      <c r="AI55" s="2768"/>
      <c r="AJ55" s="2767" t="s">
        <v>27</v>
      </c>
      <c r="AK55" s="2768"/>
      <c r="AL55" s="2767" t="s">
        <v>28</v>
      </c>
      <c r="AM55" s="2769"/>
      <c r="AN55" s="2604"/>
      <c r="AO55" s="170"/>
      <c r="AP55" s="923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CG55" s="12"/>
      <c r="CH55" s="12"/>
      <c r="CI55" s="12"/>
      <c r="CJ55" s="12"/>
      <c r="CK55" s="12"/>
      <c r="CL55" s="12"/>
    </row>
    <row r="56" spans="1:90" ht="16.350000000000001" customHeight="1" x14ac:dyDescent="0.2">
      <c r="A56" s="2754"/>
      <c r="B56" s="2755"/>
      <c r="C56" s="924" t="s">
        <v>29</v>
      </c>
      <c r="D56" s="925" t="s">
        <v>30</v>
      </c>
      <c r="E56" s="197" t="s">
        <v>31</v>
      </c>
      <c r="F56" s="420" t="s">
        <v>30</v>
      </c>
      <c r="G56" s="435" t="s">
        <v>31</v>
      </c>
      <c r="H56" s="420" t="s">
        <v>30</v>
      </c>
      <c r="I56" s="435" t="s">
        <v>31</v>
      </c>
      <c r="J56" s="420" t="s">
        <v>30</v>
      </c>
      <c r="K56" s="435" t="s">
        <v>31</v>
      </c>
      <c r="L56" s="420" t="s">
        <v>30</v>
      </c>
      <c r="M56" s="435" t="s">
        <v>31</v>
      </c>
      <c r="N56" s="420" t="s">
        <v>30</v>
      </c>
      <c r="O56" s="435" t="s">
        <v>31</v>
      </c>
      <c r="P56" s="420" t="s">
        <v>30</v>
      </c>
      <c r="Q56" s="435" t="s">
        <v>31</v>
      </c>
      <c r="R56" s="420" t="s">
        <v>30</v>
      </c>
      <c r="S56" s="435" t="s">
        <v>31</v>
      </c>
      <c r="T56" s="420" t="s">
        <v>30</v>
      </c>
      <c r="U56" s="435" t="s">
        <v>31</v>
      </c>
      <c r="V56" s="420" t="s">
        <v>30</v>
      </c>
      <c r="W56" s="435" t="s">
        <v>31</v>
      </c>
      <c r="X56" s="420" t="s">
        <v>30</v>
      </c>
      <c r="Y56" s="435" t="s">
        <v>31</v>
      </c>
      <c r="Z56" s="420" t="s">
        <v>30</v>
      </c>
      <c r="AA56" s="435" t="s">
        <v>31</v>
      </c>
      <c r="AB56" s="420" t="s">
        <v>30</v>
      </c>
      <c r="AC56" s="435" t="s">
        <v>31</v>
      </c>
      <c r="AD56" s="420" t="s">
        <v>30</v>
      </c>
      <c r="AE56" s="435" t="s">
        <v>31</v>
      </c>
      <c r="AF56" s="420" t="s">
        <v>30</v>
      </c>
      <c r="AG56" s="435" t="s">
        <v>31</v>
      </c>
      <c r="AH56" s="420" t="s">
        <v>30</v>
      </c>
      <c r="AI56" s="435" t="s">
        <v>31</v>
      </c>
      <c r="AJ56" s="420" t="s">
        <v>30</v>
      </c>
      <c r="AK56" s="435" t="s">
        <v>31</v>
      </c>
      <c r="AL56" s="396" t="s">
        <v>30</v>
      </c>
      <c r="AM56" s="200" t="s">
        <v>31</v>
      </c>
      <c r="AN56" s="2732"/>
      <c r="AO56" s="170"/>
      <c r="AP56" s="923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CG56" s="12"/>
      <c r="CH56" s="12"/>
      <c r="CI56" s="12"/>
      <c r="CJ56" s="12"/>
      <c r="CK56" s="12"/>
      <c r="CL56" s="12"/>
    </row>
    <row r="57" spans="1:90" ht="16.350000000000001" customHeight="1" x14ac:dyDescent="0.2">
      <c r="A57" s="2649" t="s">
        <v>77</v>
      </c>
      <c r="B57" s="926" t="s">
        <v>33</v>
      </c>
      <c r="C57" s="927">
        <f t="shared" ref="C57:C78" si="16">SUM(D57+E57)</f>
        <v>0</v>
      </c>
      <c r="D57" s="928">
        <f t="shared" ref="D57:E62" si="17">SUM(H57+J57+L57+N57+P57+R57+T57+V57+X57+Z57+AB57+AD57+AF57+AH57+AJ57+AL57)</f>
        <v>0</v>
      </c>
      <c r="E57" s="929">
        <f t="shared" si="17"/>
        <v>0</v>
      </c>
      <c r="F57" s="930"/>
      <c r="G57" s="931"/>
      <c r="H57" s="932"/>
      <c r="I57" s="933"/>
      <c r="J57" s="932"/>
      <c r="K57" s="934"/>
      <c r="L57" s="932"/>
      <c r="M57" s="934"/>
      <c r="N57" s="932"/>
      <c r="O57" s="934"/>
      <c r="P57" s="935"/>
      <c r="Q57" s="934"/>
      <c r="R57" s="935"/>
      <c r="S57" s="934"/>
      <c r="T57" s="935"/>
      <c r="U57" s="934"/>
      <c r="V57" s="935"/>
      <c r="W57" s="934"/>
      <c r="X57" s="935"/>
      <c r="Y57" s="934"/>
      <c r="Z57" s="935"/>
      <c r="AA57" s="934"/>
      <c r="AB57" s="935"/>
      <c r="AC57" s="934"/>
      <c r="AD57" s="935"/>
      <c r="AE57" s="934"/>
      <c r="AF57" s="935"/>
      <c r="AG57" s="934"/>
      <c r="AH57" s="935"/>
      <c r="AI57" s="934"/>
      <c r="AJ57" s="935"/>
      <c r="AK57" s="934"/>
      <c r="AL57" s="935"/>
      <c r="AM57" s="936"/>
      <c r="AN57" s="937"/>
      <c r="AO57" s="182" t="str">
        <f t="shared" ref="AO57:AO78" si="18">CA57&amp;CB57</f>
        <v/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17"/>
      <c r="BB57" s="17"/>
      <c r="CA57" s="30" t="str">
        <f t="shared" ref="CA57:CA78" si="19">IF(CG57=1,"* El número de Beneficiarios NO DEBE ser mayor que el total. ","")</f>
        <v/>
      </c>
      <c r="CB57" s="31" t="str">
        <f t="shared" ref="CB57:CB78" si="20">IF(CH57=1,"* No olvide digitar la columna Beneficiarios. ","")</f>
        <v/>
      </c>
      <c r="CG57" s="32">
        <f t="shared" ref="CG57:CG78" si="21">IF(C57&lt;AN57,1,0)</f>
        <v>0</v>
      </c>
      <c r="CH57" s="32">
        <f t="shared" ref="CH57:CH78" si="22">IF(AND(C57&lt;&gt;0,AN57=""),1,0)</f>
        <v>0</v>
      </c>
      <c r="CI57" s="12"/>
      <c r="CJ57" s="12"/>
      <c r="CK57" s="12"/>
      <c r="CL57" s="12"/>
    </row>
    <row r="58" spans="1:90" ht="16.350000000000001" customHeight="1" x14ac:dyDescent="0.2">
      <c r="A58" s="2650"/>
      <c r="B58" s="440" t="s">
        <v>47</v>
      </c>
      <c r="C58" s="34">
        <f t="shared" si="16"/>
        <v>0</v>
      </c>
      <c r="D58" s="35">
        <f t="shared" si="17"/>
        <v>0</v>
      </c>
      <c r="E58" s="36">
        <f t="shared" si="17"/>
        <v>0</v>
      </c>
      <c r="F58" s="214"/>
      <c r="G58" s="215"/>
      <c r="H58" s="37"/>
      <c r="I58" s="38"/>
      <c r="J58" s="37"/>
      <c r="K58" s="39"/>
      <c r="L58" s="37"/>
      <c r="M58" s="39"/>
      <c r="N58" s="37"/>
      <c r="O58" s="39"/>
      <c r="P58" s="40"/>
      <c r="Q58" s="39"/>
      <c r="R58" s="40"/>
      <c r="S58" s="39"/>
      <c r="T58" s="40"/>
      <c r="U58" s="39"/>
      <c r="V58" s="40"/>
      <c r="W58" s="39"/>
      <c r="X58" s="40"/>
      <c r="Y58" s="39"/>
      <c r="Z58" s="40"/>
      <c r="AA58" s="39"/>
      <c r="AB58" s="40"/>
      <c r="AC58" s="39"/>
      <c r="AD58" s="40"/>
      <c r="AE58" s="39"/>
      <c r="AF58" s="40"/>
      <c r="AG58" s="39"/>
      <c r="AH58" s="40"/>
      <c r="AI58" s="39"/>
      <c r="AJ58" s="40"/>
      <c r="AK58" s="39"/>
      <c r="AL58" s="40"/>
      <c r="AM58" s="41"/>
      <c r="AN58" s="216"/>
      <c r="AO58" s="182" t="str">
        <f t="shared" si="18"/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7"/>
      <c r="BB58" s="17"/>
      <c r="CA58" s="30" t="str">
        <f t="shared" si="19"/>
        <v/>
      </c>
      <c r="CB58" s="31" t="str">
        <f t="shared" si="20"/>
        <v/>
      </c>
      <c r="CG58" s="32">
        <f t="shared" si="21"/>
        <v>0</v>
      </c>
      <c r="CH58" s="32">
        <f t="shared" si="22"/>
        <v>0</v>
      </c>
      <c r="CI58" s="12"/>
      <c r="CJ58" s="12"/>
      <c r="CK58" s="12"/>
      <c r="CL58" s="12"/>
    </row>
    <row r="59" spans="1:90" ht="16.350000000000001" customHeight="1" x14ac:dyDescent="0.2">
      <c r="A59" s="2650"/>
      <c r="B59" s="440" t="s">
        <v>34</v>
      </c>
      <c r="C59" s="34">
        <f t="shared" si="16"/>
        <v>0</v>
      </c>
      <c r="D59" s="35">
        <f t="shared" si="17"/>
        <v>0</v>
      </c>
      <c r="E59" s="36">
        <f t="shared" si="17"/>
        <v>0</v>
      </c>
      <c r="F59" s="214"/>
      <c r="G59" s="215"/>
      <c r="H59" s="37"/>
      <c r="I59" s="38"/>
      <c r="J59" s="37"/>
      <c r="K59" s="39"/>
      <c r="L59" s="37"/>
      <c r="M59" s="39"/>
      <c r="N59" s="37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  <c r="AA59" s="39"/>
      <c r="AB59" s="40"/>
      <c r="AC59" s="39"/>
      <c r="AD59" s="40"/>
      <c r="AE59" s="39"/>
      <c r="AF59" s="40"/>
      <c r="AG59" s="39"/>
      <c r="AH59" s="40"/>
      <c r="AI59" s="39"/>
      <c r="AJ59" s="40"/>
      <c r="AK59" s="39"/>
      <c r="AL59" s="40"/>
      <c r="AM59" s="41"/>
      <c r="AN59" s="216"/>
      <c r="AO59" s="182" t="str">
        <f t="shared" si="18"/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7"/>
      <c r="BB59" s="17"/>
      <c r="CA59" s="30" t="str">
        <f t="shared" si="19"/>
        <v/>
      </c>
      <c r="CB59" s="31" t="str">
        <f t="shared" si="20"/>
        <v/>
      </c>
      <c r="CG59" s="32">
        <f t="shared" si="21"/>
        <v>0</v>
      </c>
      <c r="CH59" s="32">
        <f t="shared" si="22"/>
        <v>0</v>
      </c>
      <c r="CI59" s="12"/>
      <c r="CJ59" s="12"/>
      <c r="CK59" s="12"/>
      <c r="CL59" s="12"/>
    </row>
    <row r="60" spans="1:90" ht="16.350000000000001" customHeight="1" x14ac:dyDescent="0.2">
      <c r="A60" s="2650"/>
      <c r="B60" s="440" t="s">
        <v>78</v>
      </c>
      <c r="C60" s="34">
        <f t="shared" si="16"/>
        <v>0</v>
      </c>
      <c r="D60" s="35">
        <f t="shared" si="17"/>
        <v>0</v>
      </c>
      <c r="E60" s="36">
        <f t="shared" si="17"/>
        <v>0</v>
      </c>
      <c r="F60" s="214"/>
      <c r="G60" s="215"/>
      <c r="H60" s="37"/>
      <c r="I60" s="38"/>
      <c r="J60" s="37"/>
      <c r="K60" s="39"/>
      <c r="L60" s="37"/>
      <c r="M60" s="39"/>
      <c r="N60" s="37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39"/>
      <c r="Z60" s="40"/>
      <c r="AA60" s="39"/>
      <c r="AB60" s="40"/>
      <c r="AC60" s="39"/>
      <c r="AD60" s="40"/>
      <c r="AE60" s="39"/>
      <c r="AF60" s="40"/>
      <c r="AG60" s="39"/>
      <c r="AH60" s="40"/>
      <c r="AI60" s="39"/>
      <c r="AJ60" s="40"/>
      <c r="AK60" s="39"/>
      <c r="AL60" s="40"/>
      <c r="AM60" s="41"/>
      <c r="AN60" s="216"/>
      <c r="AO60" s="182" t="str">
        <f t="shared" si="18"/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7"/>
      <c r="BB60" s="17"/>
      <c r="CA60" s="30" t="str">
        <f t="shared" si="19"/>
        <v/>
      </c>
      <c r="CB60" s="31" t="str">
        <f t="shared" si="20"/>
        <v/>
      </c>
      <c r="CG60" s="32">
        <f t="shared" si="21"/>
        <v>0</v>
      </c>
      <c r="CH60" s="32">
        <f t="shared" si="22"/>
        <v>0</v>
      </c>
      <c r="CI60" s="12"/>
      <c r="CJ60" s="12"/>
      <c r="CK60" s="12"/>
      <c r="CL60" s="12"/>
    </row>
    <row r="61" spans="1:90" ht="16.350000000000001" customHeight="1" x14ac:dyDescent="0.2">
      <c r="A61" s="2650"/>
      <c r="B61" s="440" t="s">
        <v>37</v>
      </c>
      <c r="C61" s="34">
        <f t="shared" si="16"/>
        <v>0</v>
      </c>
      <c r="D61" s="35">
        <f t="shared" si="17"/>
        <v>0</v>
      </c>
      <c r="E61" s="36">
        <f t="shared" si="17"/>
        <v>0</v>
      </c>
      <c r="F61" s="214"/>
      <c r="G61" s="215"/>
      <c r="H61" s="37"/>
      <c r="I61" s="38"/>
      <c r="J61" s="37"/>
      <c r="K61" s="39"/>
      <c r="L61" s="37"/>
      <c r="M61" s="39"/>
      <c r="N61" s="37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39"/>
      <c r="Z61" s="40"/>
      <c r="AA61" s="39"/>
      <c r="AB61" s="40"/>
      <c r="AC61" s="39"/>
      <c r="AD61" s="40"/>
      <c r="AE61" s="39"/>
      <c r="AF61" s="40"/>
      <c r="AG61" s="39"/>
      <c r="AH61" s="40"/>
      <c r="AI61" s="39"/>
      <c r="AJ61" s="40"/>
      <c r="AK61" s="39"/>
      <c r="AL61" s="40"/>
      <c r="AM61" s="41"/>
      <c r="AN61" s="216"/>
      <c r="AO61" s="182" t="str">
        <f t="shared" si="18"/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7"/>
      <c r="BB61" s="17"/>
      <c r="CA61" s="30" t="str">
        <f t="shared" si="19"/>
        <v/>
      </c>
      <c r="CB61" s="31" t="str">
        <f t="shared" si="20"/>
        <v/>
      </c>
      <c r="CG61" s="32">
        <f t="shared" si="21"/>
        <v>0</v>
      </c>
      <c r="CH61" s="32">
        <f t="shared" si="22"/>
        <v>0</v>
      </c>
      <c r="CI61" s="12"/>
      <c r="CJ61" s="12"/>
      <c r="CK61" s="12"/>
      <c r="CL61" s="12"/>
    </row>
    <row r="62" spans="1:90" ht="16.350000000000001" customHeight="1" x14ac:dyDescent="0.2">
      <c r="A62" s="2770"/>
      <c r="B62" s="441" t="s">
        <v>38</v>
      </c>
      <c r="C62" s="218">
        <f t="shared" si="16"/>
        <v>0</v>
      </c>
      <c r="D62" s="50">
        <f t="shared" si="17"/>
        <v>0</v>
      </c>
      <c r="E62" s="219">
        <f t="shared" si="17"/>
        <v>0</v>
      </c>
      <c r="F62" s="220"/>
      <c r="G62" s="221"/>
      <c r="H62" s="77"/>
      <c r="I62" s="80"/>
      <c r="J62" s="77"/>
      <c r="K62" s="79"/>
      <c r="L62" s="77"/>
      <c r="M62" s="79"/>
      <c r="N62" s="77"/>
      <c r="O62" s="79"/>
      <c r="P62" s="82"/>
      <c r="Q62" s="79"/>
      <c r="R62" s="82"/>
      <c r="S62" s="79"/>
      <c r="T62" s="82"/>
      <c r="U62" s="79"/>
      <c r="V62" s="82"/>
      <c r="W62" s="79"/>
      <c r="X62" s="82"/>
      <c r="Y62" s="79"/>
      <c r="Z62" s="82"/>
      <c r="AA62" s="79"/>
      <c r="AB62" s="82"/>
      <c r="AC62" s="79"/>
      <c r="AD62" s="82"/>
      <c r="AE62" s="79"/>
      <c r="AF62" s="82"/>
      <c r="AG62" s="79"/>
      <c r="AH62" s="82"/>
      <c r="AI62" s="79"/>
      <c r="AJ62" s="82"/>
      <c r="AK62" s="79"/>
      <c r="AL62" s="82"/>
      <c r="AM62" s="83"/>
      <c r="AN62" s="222"/>
      <c r="AO62" s="182" t="str">
        <f t="shared" si="18"/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7"/>
      <c r="BB62" s="17"/>
      <c r="CA62" s="30" t="str">
        <f t="shared" si="19"/>
        <v/>
      </c>
      <c r="CB62" s="31" t="str">
        <f t="shared" si="20"/>
        <v/>
      </c>
      <c r="CG62" s="32">
        <f t="shared" si="21"/>
        <v>0</v>
      </c>
      <c r="CH62" s="32">
        <f t="shared" si="22"/>
        <v>0</v>
      </c>
      <c r="CI62" s="12"/>
      <c r="CJ62" s="12"/>
      <c r="CK62" s="12"/>
      <c r="CL62" s="12"/>
    </row>
    <row r="63" spans="1:90" ht="16.350000000000001" customHeight="1" x14ac:dyDescent="0.2">
      <c r="A63" s="2649" t="s">
        <v>79</v>
      </c>
      <c r="B63" s="938" t="s">
        <v>34</v>
      </c>
      <c r="C63" s="939">
        <f t="shared" si="16"/>
        <v>0</v>
      </c>
      <c r="D63" s="940">
        <f t="shared" ref="D63:E68" si="23">SUM(J63+L63+N63)</f>
        <v>0</v>
      </c>
      <c r="E63" s="941">
        <f t="shared" si="23"/>
        <v>0</v>
      </c>
      <c r="F63" s="942"/>
      <c r="G63" s="943"/>
      <c r="H63" s="942"/>
      <c r="I63" s="943"/>
      <c r="J63" s="944"/>
      <c r="K63" s="945"/>
      <c r="L63" s="944"/>
      <c r="M63" s="945"/>
      <c r="N63" s="944"/>
      <c r="O63" s="945"/>
      <c r="P63" s="946"/>
      <c r="Q63" s="947"/>
      <c r="R63" s="946"/>
      <c r="S63" s="947"/>
      <c r="T63" s="946"/>
      <c r="U63" s="947"/>
      <c r="V63" s="946"/>
      <c r="W63" s="947"/>
      <c r="X63" s="946"/>
      <c r="Y63" s="947"/>
      <c r="Z63" s="946"/>
      <c r="AA63" s="947"/>
      <c r="AB63" s="946"/>
      <c r="AC63" s="947"/>
      <c r="AD63" s="946"/>
      <c r="AE63" s="947"/>
      <c r="AF63" s="946"/>
      <c r="AG63" s="947"/>
      <c r="AH63" s="946"/>
      <c r="AI63" s="947"/>
      <c r="AJ63" s="942"/>
      <c r="AK63" s="947"/>
      <c r="AL63" s="946"/>
      <c r="AM63" s="948"/>
      <c r="AN63" s="949"/>
      <c r="AO63" s="182" t="str">
        <f t="shared" si="18"/>
        <v/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7"/>
      <c r="BB63" s="17"/>
      <c r="CA63" s="30" t="str">
        <f t="shared" si="19"/>
        <v/>
      </c>
      <c r="CB63" s="31" t="str">
        <f t="shared" si="20"/>
        <v/>
      </c>
      <c r="CG63" s="32">
        <f t="shared" si="21"/>
        <v>0</v>
      </c>
      <c r="CH63" s="32">
        <f t="shared" si="22"/>
        <v>0</v>
      </c>
      <c r="CI63" s="12"/>
      <c r="CJ63" s="12"/>
      <c r="CK63" s="12"/>
      <c r="CL63" s="12"/>
    </row>
    <row r="64" spans="1:90" ht="16.350000000000001" customHeight="1" x14ac:dyDescent="0.2">
      <c r="A64" s="2770"/>
      <c r="B64" s="441" t="s">
        <v>37</v>
      </c>
      <c r="C64" s="218">
        <f t="shared" si="16"/>
        <v>0</v>
      </c>
      <c r="D64" s="50">
        <f t="shared" si="23"/>
        <v>0</v>
      </c>
      <c r="E64" s="219">
        <f t="shared" si="23"/>
        <v>0</v>
      </c>
      <c r="F64" s="220"/>
      <c r="G64" s="221"/>
      <c r="H64" s="220"/>
      <c r="I64" s="221"/>
      <c r="J64" s="77"/>
      <c r="K64" s="79"/>
      <c r="L64" s="77"/>
      <c r="M64" s="79"/>
      <c r="N64" s="77"/>
      <c r="O64" s="79"/>
      <c r="P64" s="230"/>
      <c r="Q64" s="231"/>
      <c r="R64" s="230"/>
      <c r="S64" s="231"/>
      <c r="T64" s="230"/>
      <c r="U64" s="231"/>
      <c r="V64" s="230"/>
      <c r="W64" s="231"/>
      <c r="X64" s="230"/>
      <c r="Y64" s="231"/>
      <c r="Z64" s="230"/>
      <c r="AA64" s="231"/>
      <c r="AB64" s="230"/>
      <c r="AC64" s="231"/>
      <c r="AD64" s="230"/>
      <c r="AE64" s="231"/>
      <c r="AF64" s="230"/>
      <c r="AG64" s="231"/>
      <c r="AH64" s="230"/>
      <c r="AI64" s="231"/>
      <c r="AJ64" s="220"/>
      <c r="AK64" s="231"/>
      <c r="AL64" s="230"/>
      <c r="AM64" s="232"/>
      <c r="AN64" s="222"/>
      <c r="AO64" s="182" t="str">
        <f t="shared" si="18"/>
        <v/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17"/>
      <c r="BB64" s="17"/>
      <c r="CA64" s="30" t="str">
        <f t="shared" si="19"/>
        <v/>
      </c>
      <c r="CB64" s="31" t="str">
        <f t="shared" si="20"/>
        <v/>
      </c>
      <c r="CG64" s="32">
        <f t="shared" si="21"/>
        <v>0</v>
      </c>
      <c r="CH64" s="32">
        <f t="shared" si="22"/>
        <v>0</v>
      </c>
      <c r="CI64" s="12"/>
      <c r="CJ64" s="12"/>
      <c r="CK64" s="12"/>
      <c r="CL64" s="12"/>
    </row>
    <row r="65" spans="1:90" ht="16.350000000000001" customHeight="1" x14ac:dyDescent="0.2">
      <c r="A65" s="2649" t="s">
        <v>80</v>
      </c>
      <c r="B65" s="938" t="s">
        <v>33</v>
      </c>
      <c r="C65" s="939">
        <f t="shared" si="16"/>
        <v>0</v>
      </c>
      <c r="D65" s="940">
        <f t="shared" si="23"/>
        <v>0</v>
      </c>
      <c r="E65" s="941">
        <f t="shared" si="23"/>
        <v>0</v>
      </c>
      <c r="F65" s="942"/>
      <c r="G65" s="943"/>
      <c r="H65" s="942"/>
      <c r="I65" s="943"/>
      <c r="J65" s="944"/>
      <c r="K65" s="945"/>
      <c r="L65" s="944"/>
      <c r="M65" s="945"/>
      <c r="N65" s="944"/>
      <c r="O65" s="945"/>
      <c r="P65" s="946"/>
      <c r="Q65" s="947"/>
      <c r="R65" s="946"/>
      <c r="S65" s="947"/>
      <c r="T65" s="946"/>
      <c r="U65" s="947"/>
      <c r="V65" s="946"/>
      <c r="W65" s="947"/>
      <c r="X65" s="946"/>
      <c r="Y65" s="947"/>
      <c r="Z65" s="946"/>
      <c r="AA65" s="947"/>
      <c r="AB65" s="946"/>
      <c r="AC65" s="947"/>
      <c r="AD65" s="946"/>
      <c r="AE65" s="947"/>
      <c r="AF65" s="946"/>
      <c r="AG65" s="947"/>
      <c r="AH65" s="946"/>
      <c r="AI65" s="947"/>
      <c r="AJ65" s="942"/>
      <c r="AK65" s="947"/>
      <c r="AL65" s="946"/>
      <c r="AM65" s="948"/>
      <c r="AN65" s="949"/>
      <c r="AO65" s="182" t="str">
        <f t="shared" si="18"/>
        <v/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17"/>
      <c r="BB65" s="17"/>
      <c r="CA65" s="30" t="str">
        <f t="shared" si="19"/>
        <v/>
      </c>
      <c r="CB65" s="31" t="str">
        <f t="shared" si="20"/>
        <v/>
      </c>
      <c r="CG65" s="32">
        <f t="shared" si="21"/>
        <v>0</v>
      </c>
      <c r="CH65" s="32">
        <f t="shared" si="22"/>
        <v>0</v>
      </c>
      <c r="CI65" s="12"/>
      <c r="CJ65" s="12"/>
      <c r="CK65" s="12"/>
      <c r="CL65" s="12"/>
    </row>
    <row r="66" spans="1:90" ht="16.350000000000001" customHeight="1" x14ac:dyDescent="0.2">
      <c r="A66" s="2650"/>
      <c r="B66" s="440" t="s">
        <v>47</v>
      </c>
      <c r="C66" s="34">
        <f t="shared" si="16"/>
        <v>0</v>
      </c>
      <c r="D66" s="35">
        <f t="shared" si="23"/>
        <v>0</v>
      </c>
      <c r="E66" s="36">
        <f t="shared" si="23"/>
        <v>0</v>
      </c>
      <c r="F66" s="214"/>
      <c r="G66" s="215"/>
      <c r="H66" s="214"/>
      <c r="I66" s="215"/>
      <c r="J66" s="37"/>
      <c r="K66" s="39"/>
      <c r="L66" s="37"/>
      <c r="M66" s="39"/>
      <c r="N66" s="37"/>
      <c r="O66" s="39"/>
      <c r="P66" s="233"/>
      <c r="Q66" s="234"/>
      <c r="R66" s="233"/>
      <c r="S66" s="234"/>
      <c r="T66" s="233"/>
      <c r="U66" s="234"/>
      <c r="V66" s="233"/>
      <c r="W66" s="234"/>
      <c r="X66" s="233"/>
      <c r="Y66" s="234"/>
      <c r="Z66" s="233"/>
      <c r="AA66" s="234"/>
      <c r="AB66" s="233"/>
      <c r="AC66" s="234"/>
      <c r="AD66" s="233"/>
      <c r="AE66" s="234"/>
      <c r="AF66" s="233"/>
      <c r="AG66" s="234"/>
      <c r="AH66" s="233"/>
      <c r="AI66" s="234"/>
      <c r="AJ66" s="214"/>
      <c r="AK66" s="234"/>
      <c r="AL66" s="233"/>
      <c r="AM66" s="235"/>
      <c r="AN66" s="216"/>
      <c r="AO66" s="182" t="str">
        <f t="shared" si="18"/>
        <v/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17"/>
      <c r="BB66" s="17"/>
      <c r="CA66" s="30" t="str">
        <f t="shared" si="19"/>
        <v/>
      </c>
      <c r="CB66" s="31" t="str">
        <f t="shared" si="20"/>
        <v/>
      </c>
      <c r="CG66" s="32">
        <f t="shared" si="21"/>
        <v>0</v>
      </c>
      <c r="CH66" s="32">
        <f t="shared" si="22"/>
        <v>0</v>
      </c>
      <c r="CI66" s="12"/>
      <c r="CJ66" s="12"/>
      <c r="CK66" s="12"/>
      <c r="CL66" s="12"/>
    </row>
    <row r="67" spans="1:90" ht="16.350000000000001" customHeight="1" x14ac:dyDescent="0.2">
      <c r="A67" s="2650"/>
      <c r="B67" s="440" t="s">
        <v>34</v>
      </c>
      <c r="C67" s="34">
        <f t="shared" si="16"/>
        <v>0</v>
      </c>
      <c r="D67" s="35">
        <f t="shared" si="23"/>
        <v>0</v>
      </c>
      <c r="E67" s="36">
        <f t="shared" si="23"/>
        <v>0</v>
      </c>
      <c r="F67" s="214"/>
      <c r="G67" s="215"/>
      <c r="H67" s="214"/>
      <c r="I67" s="215"/>
      <c r="J67" s="37"/>
      <c r="K67" s="39"/>
      <c r="L67" s="37"/>
      <c r="M67" s="39"/>
      <c r="N67" s="37"/>
      <c r="O67" s="39"/>
      <c r="P67" s="233"/>
      <c r="Q67" s="234"/>
      <c r="R67" s="233"/>
      <c r="S67" s="234"/>
      <c r="T67" s="233"/>
      <c r="U67" s="234"/>
      <c r="V67" s="233"/>
      <c r="W67" s="234"/>
      <c r="X67" s="233"/>
      <c r="Y67" s="234"/>
      <c r="Z67" s="233"/>
      <c r="AA67" s="234"/>
      <c r="AB67" s="233"/>
      <c r="AC67" s="234"/>
      <c r="AD67" s="233"/>
      <c r="AE67" s="234"/>
      <c r="AF67" s="233"/>
      <c r="AG67" s="234"/>
      <c r="AH67" s="233"/>
      <c r="AI67" s="234"/>
      <c r="AJ67" s="214"/>
      <c r="AK67" s="234"/>
      <c r="AL67" s="233"/>
      <c r="AM67" s="235"/>
      <c r="AN67" s="216"/>
      <c r="AO67" s="182" t="str">
        <f t="shared" si="18"/>
        <v/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17"/>
      <c r="BB67" s="17"/>
      <c r="CA67" s="30" t="str">
        <f t="shared" si="19"/>
        <v/>
      </c>
      <c r="CB67" s="31" t="str">
        <f t="shared" si="20"/>
        <v/>
      </c>
      <c r="CG67" s="32">
        <f t="shared" si="21"/>
        <v>0</v>
      </c>
      <c r="CH67" s="32">
        <f t="shared" si="22"/>
        <v>0</v>
      </c>
      <c r="CI67" s="12"/>
      <c r="CJ67" s="12"/>
      <c r="CK67" s="12"/>
      <c r="CL67" s="12"/>
    </row>
    <row r="68" spans="1:90" ht="16.350000000000001" customHeight="1" x14ac:dyDescent="0.2">
      <c r="A68" s="2770"/>
      <c r="B68" s="441" t="s">
        <v>37</v>
      </c>
      <c r="C68" s="218">
        <f t="shared" si="16"/>
        <v>0</v>
      </c>
      <c r="D68" s="50">
        <f t="shared" si="23"/>
        <v>0</v>
      </c>
      <c r="E68" s="219">
        <f t="shared" si="23"/>
        <v>0</v>
      </c>
      <c r="F68" s="220"/>
      <c r="G68" s="221"/>
      <c r="H68" s="220"/>
      <c r="I68" s="221"/>
      <c r="J68" s="77"/>
      <c r="K68" s="79"/>
      <c r="L68" s="77"/>
      <c r="M68" s="79"/>
      <c r="N68" s="77"/>
      <c r="O68" s="79"/>
      <c r="P68" s="230"/>
      <c r="Q68" s="231"/>
      <c r="R68" s="230"/>
      <c r="S68" s="231"/>
      <c r="T68" s="230"/>
      <c r="U68" s="231"/>
      <c r="V68" s="230"/>
      <c r="W68" s="231"/>
      <c r="X68" s="230"/>
      <c r="Y68" s="231"/>
      <c r="Z68" s="230"/>
      <c r="AA68" s="231"/>
      <c r="AB68" s="230"/>
      <c r="AC68" s="231"/>
      <c r="AD68" s="230"/>
      <c r="AE68" s="231"/>
      <c r="AF68" s="230"/>
      <c r="AG68" s="231"/>
      <c r="AH68" s="230"/>
      <c r="AI68" s="231"/>
      <c r="AJ68" s="220"/>
      <c r="AK68" s="231"/>
      <c r="AL68" s="230"/>
      <c r="AM68" s="232"/>
      <c r="AN68" s="222"/>
      <c r="AO68" s="182" t="str">
        <f t="shared" si="18"/>
        <v/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17"/>
      <c r="BB68" s="17"/>
      <c r="CA68" s="30" t="str">
        <f t="shared" si="19"/>
        <v/>
      </c>
      <c r="CB68" s="31" t="str">
        <f t="shared" si="20"/>
        <v/>
      </c>
      <c r="CG68" s="32">
        <f t="shared" si="21"/>
        <v>0</v>
      </c>
      <c r="CH68" s="32">
        <f t="shared" si="22"/>
        <v>0</v>
      </c>
      <c r="CI68" s="12"/>
      <c r="CJ68" s="12"/>
      <c r="CK68" s="12"/>
      <c r="CL68" s="12"/>
    </row>
    <row r="69" spans="1:90" ht="16.350000000000001" customHeight="1" x14ac:dyDescent="0.2">
      <c r="A69" s="2649" t="s">
        <v>81</v>
      </c>
      <c r="B69" s="938" t="s">
        <v>33</v>
      </c>
      <c r="C69" s="939">
        <f t="shared" si="16"/>
        <v>0</v>
      </c>
      <c r="D69" s="940">
        <f t="shared" ref="D69:D78" si="24">SUM(J69+L69+N69+P69+R69+T69+V69+X69+Z69+AB69+AD69+AF69+AH69+AJ69+AL69)</f>
        <v>0</v>
      </c>
      <c r="E69" s="941">
        <f t="shared" ref="E69:E78" si="25">SUM(K69+M69+O69+Q69+S69+U69+W69+Y69+AA69+AC69+AE69+AG69+AI69+AK69+AM69)</f>
        <v>0</v>
      </c>
      <c r="F69" s="942"/>
      <c r="G69" s="943"/>
      <c r="H69" s="942"/>
      <c r="I69" s="947"/>
      <c r="J69" s="944"/>
      <c r="K69" s="945"/>
      <c r="L69" s="944"/>
      <c r="M69" s="945"/>
      <c r="N69" s="944"/>
      <c r="O69" s="945"/>
      <c r="P69" s="944"/>
      <c r="Q69" s="945"/>
      <c r="R69" s="944"/>
      <c r="S69" s="945"/>
      <c r="T69" s="944"/>
      <c r="U69" s="945"/>
      <c r="V69" s="944"/>
      <c r="W69" s="945"/>
      <c r="X69" s="944"/>
      <c r="Y69" s="945"/>
      <c r="Z69" s="944"/>
      <c r="AA69" s="945"/>
      <c r="AB69" s="944"/>
      <c r="AC69" s="945"/>
      <c r="AD69" s="944"/>
      <c r="AE69" s="945"/>
      <c r="AF69" s="944"/>
      <c r="AG69" s="945"/>
      <c r="AH69" s="944"/>
      <c r="AI69" s="945"/>
      <c r="AJ69" s="944"/>
      <c r="AK69" s="945"/>
      <c r="AL69" s="944"/>
      <c r="AM69" s="950"/>
      <c r="AN69" s="949"/>
      <c r="AO69" s="182" t="str">
        <f t="shared" si="18"/>
        <v/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17"/>
      <c r="BB69" s="17"/>
      <c r="CA69" s="30" t="str">
        <f t="shared" si="19"/>
        <v/>
      </c>
      <c r="CB69" s="31" t="str">
        <f t="shared" si="20"/>
        <v/>
      </c>
      <c r="CG69" s="32">
        <f t="shared" si="21"/>
        <v>0</v>
      </c>
      <c r="CH69" s="32">
        <f t="shared" si="22"/>
        <v>0</v>
      </c>
      <c r="CI69" s="12"/>
      <c r="CJ69" s="12"/>
      <c r="CK69" s="12"/>
      <c r="CL69" s="12"/>
    </row>
    <row r="70" spans="1:90" ht="16.350000000000001" customHeight="1" x14ac:dyDescent="0.2">
      <c r="A70" s="2770"/>
      <c r="B70" s="440" t="s">
        <v>47</v>
      </c>
      <c r="C70" s="42">
        <f t="shared" si="16"/>
        <v>0</v>
      </c>
      <c r="D70" s="43">
        <f t="shared" si="24"/>
        <v>0</v>
      </c>
      <c r="E70" s="219">
        <f t="shared" si="25"/>
        <v>0</v>
      </c>
      <c r="F70" s="220"/>
      <c r="G70" s="221"/>
      <c r="H70" s="220"/>
      <c r="I70" s="231"/>
      <c r="J70" s="77"/>
      <c r="K70" s="79"/>
      <c r="L70" s="77"/>
      <c r="M70" s="79"/>
      <c r="N70" s="77"/>
      <c r="O70" s="79"/>
      <c r="P70" s="77"/>
      <c r="Q70" s="79"/>
      <c r="R70" s="77"/>
      <c r="S70" s="79"/>
      <c r="T70" s="77"/>
      <c r="U70" s="79"/>
      <c r="V70" s="77"/>
      <c r="W70" s="79"/>
      <c r="X70" s="77"/>
      <c r="Y70" s="79"/>
      <c r="Z70" s="77"/>
      <c r="AA70" s="79"/>
      <c r="AB70" s="77"/>
      <c r="AC70" s="79"/>
      <c r="AD70" s="77"/>
      <c r="AE70" s="79"/>
      <c r="AF70" s="77"/>
      <c r="AG70" s="79"/>
      <c r="AH70" s="77"/>
      <c r="AI70" s="79"/>
      <c r="AJ70" s="77"/>
      <c r="AK70" s="79"/>
      <c r="AL70" s="77"/>
      <c r="AM70" s="83"/>
      <c r="AN70" s="222"/>
      <c r="AO70" s="182" t="str">
        <f t="shared" si="18"/>
        <v/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17"/>
      <c r="BB70" s="17"/>
      <c r="CA70" s="30" t="str">
        <f t="shared" si="19"/>
        <v/>
      </c>
      <c r="CB70" s="31" t="str">
        <f t="shared" si="20"/>
        <v/>
      </c>
      <c r="CG70" s="32">
        <f t="shared" si="21"/>
        <v>0</v>
      </c>
      <c r="CH70" s="32">
        <f t="shared" si="22"/>
        <v>0</v>
      </c>
      <c r="CI70" s="12"/>
      <c r="CJ70" s="12"/>
      <c r="CK70" s="12"/>
      <c r="CL70" s="12"/>
    </row>
    <row r="71" spans="1:90" ht="16.350000000000001" customHeight="1" x14ac:dyDescent="0.2">
      <c r="A71" s="2649" t="s">
        <v>82</v>
      </c>
      <c r="B71" s="938" t="s">
        <v>33</v>
      </c>
      <c r="C71" s="939">
        <f t="shared" si="16"/>
        <v>0</v>
      </c>
      <c r="D71" s="940">
        <f t="shared" si="24"/>
        <v>0</v>
      </c>
      <c r="E71" s="941">
        <f t="shared" si="25"/>
        <v>0</v>
      </c>
      <c r="F71" s="942"/>
      <c r="G71" s="943"/>
      <c r="H71" s="942"/>
      <c r="I71" s="943"/>
      <c r="J71" s="944"/>
      <c r="K71" s="945"/>
      <c r="L71" s="944"/>
      <c r="M71" s="945"/>
      <c r="N71" s="944"/>
      <c r="O71" s="945"/>
      <c r="P71" s="944"/>
      <c r="Q71" s="945"/>
      <c r="R71" s="944"/>
      <c r="S71" s="945"/>
      <c r="T71" s="944"/>
      <c r="U71" s="945"/>
      <c r="V71" s="944"/>
      <c r="W71" s="945"/>
      <c r="X71" s="944"/>
      <c r="Y71" s="945"/>
      <c r="Z71" s="944"/>
      <c r="AA71" s="945"/>
      <c r="AB71" s="944"/>
      <c r="AC71" s="945"/>
      <c r="AD71" s="944"/>
      <c r="AE71" s="945"/>
      <c r="AF71" s="944"/>
      <c r="AG71" s="945"/>
      <c r="AH71" s="944"/>
      <c r="AI71" s="945"/>
      <c r="AJ71" s="944"/>
      <c r="AK71" s="945"/>
      <c r="AL71" s="944"/>
      <c r="AM71" s="950"/>
      <c r="AN71" s="949"/>
      <c r="AO71" s="182" t="str">
        <f t="shared" si="18"/>
        <v/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17"/>
      <c r="BB71" s="17"/>
      <c r="CA71" s="30" t="str">
        <f t="shared" si="19"/>
        <v/>
      </c>
      <c r="CB71" s="31" t="str">
        <f t="shared" si="20"/>
        <v/>
      </c>
      <c r="CG71" s="32">
        <f t="shared" si="21"/>
        <v>0</v>
      </c>
      <c r="CH71" s="32">
        <f t="shared" si="22"/>
        <v>0</v>
      </c>
      <c r="CI71" s="12"/>
      <c r="CJ71" s="12"/>
      <c r="CK71" s="12"/>
      <c r="CL71" s="12"/>
    </row>
    <row r="72" spans="1:90" ht="16.350000000000001" customHeight="1" x14ac:dyDescent="0.2">
      <c r="A72" s="2770"/>
      <c r="B72" s="441" t="s">
        <v>47</v>
      </c>
      <c r="C72" s="218">
        <f t="shared" si="16"/>
        <v>0</v>
      </c>
      <c r="D72" s="50">
        <f t="shared" si="24"/>
        <v>0</v>
      </c>
      <c r="E72" s="219">
        <f t="shared" si="25"/>
        <v>0</v>
      </c>
      <c r="F72" s="220"/>
      <c r="G72" s="221"/>
      <c r="H72" s="220"/>
      <c r="I72" s="221"/>
      <c r="J72" s="77"/>
      <c r="K72" s="79"/>
      <c r="L72" s="77"/>
      <c r="M72" s="79"/>
      <c r="N72" s="77"/>
      <c r="O72" s="79"/>
      <c r="P72" s="77"/>
      <c r="Q72" s="79"/>
      <c r="R72" s="77"/>
      <c r="S72" s="79"/>
      <c r="T72" s="77"/>
      <c r="U72" s="79"/>
      <c r="V72" s="77"/>
      <c r="W72" s="79"/>
      <c r="X72" s="77"/>
      <c r="Y72" s="79"/>
      <c r="Z72" s="77"/>
      <c r="AA72" s="79"/>
      <c r="AB72" s="77"/>
      <c r="AC72" s="79"/>
      <c r="AD72" s="77"/>
      <c r="AE72" s="79"/>
      <c r="AF72" s="77"/>
      <c r="AG72" s="79"/>
      <c r="AH72" s="77"/>
      <c r="AI72" s="79"/>
      <c r="AJ72" s="77"/>
      <c r="AK72" s="79"/>
      <c r="AL72" s="77"/>
      <c r="AM72" s="83"/>
      <c r="AN72" s="222"/>
      <c r="AO72" s="182" t="str">
        <f t="shared" si="18"/>
        <v/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17"/>
      <c r="BB72" s="17"/>
      <c r="CA72" s="30" t="str">
        <f t="shared" si="19"/>
        <v/>
      </c>
      <c r="CB72" s="31" t="str">
        <f t="shared" si="20"/>
        <v/>
      </c>
      <c r="CG72" s="32">
        <f t="shared" si="21"/>
        <v>0</v>
      </c>
      <c r="CH72" s="32">
        <f t="shared" si="22"/>
        <v>0</v>
      </c>
      <c r="CI72" s="12"/>
      <c r="CJ72" s="12"/>
      <c r="CK72" s="12"/>
      <c r="CL72" s="12"/>
    </row>
    <row r="73" spans="1:90" ht="16.350000000000001" customHeight="1" x14ac:dyDescent="0.2">
      <c r="A73" s="2649" t="s">
        <v>83</v>
      </c>
      <c r="B73" s="938" t="s">
        <v>33</v>
      </c>
      <c r="C73" s="939">
        <f t="shared" si="16"/>
        <v>0</v>
      </c>
      <c r="D73" s="940">
        <f t="shared" si="24"/>
        <v>0</v>
      </c>
      <c r="E73" s="941">
        <f t="shared" si="25"/>
        <v>0</v>
      </c>
      <c r="F73" s="942"/>
      <c r="G73" s="943"/>
      <c r="H73" s="942"/>
      <c r="I73" s="943"/>
      <c r="J73" s="944"/>
      <c r="K73" s="945"/>
      <c r="L73" s="944"/>
      <c r="M73" s="945"/>
      <c r="N73" s="944"/>
      <c r="O73" s="945"/>
      <c r="P73" s="944"/>
      <c r="Q73" s="945"/>
      <c r="R73" s="944"/>
      <c r="S73" s="945"/>
      <c r="T73" s="944"/>
      <c r="U73" s="945"/>
      <c r="V73" s="944"/>
      <c r="W73" s="945"/>
      <c r="X73" s="944"/>
      <c r="Y73" s="945"/>
      <c r="Z73" s="944"/>
      <c r="AA73" s="945"/>
      <c r="AB73" s="944"/>
      <c r="AC73" s="945"/>
      <c r="AD73" s="944"/>
      <c r="AE73" s="945"/>
      <c r="AF73" s="944"/>
      <c r="AG73" s="945"/>
      <c r="AH73" s="944"/>
      <c r="AI73" s="945"/>
      <c r="AJ73" s="944"/>
      <c r="AK73" s="945"/>
      <c r="AL73" s="944"/>
      <c r="AM73" s="950"/>
      <c r="AN73" s="949"/>
      <c r="AO73" s="182" t="str">
        <f t="shared" si="18"/>
        <v/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17"/>
      <c r="BB73" s="17"/>
      <c r="CA73" s="30" t="str">
        <f t="shared" si="19"/>
        <v/>
      </c>
      <c r="CB73" s="31" t="str">
        <f t="shared" si="20"/>
        <v/>
      </c>
      <c r="CG73" s="32">
        <f t="shared" si="21"/>
        <v>0</v>
      </c>
      <c r="CH73" s="32">
        <f t="shared" si="22"/>
        <v>0</v>
      </c>
      <c r="CI73" s="12"/>
      <c r="CJ73" s="12"/>
      <c r="CK73" s="12"/>
      <c r="CL73" s="12"/>
    </row>
    <row r="74" spans="1:90" ht="16.350000000000001" customHeight="1" x14ac:dyDescent="0.2">
      <c r="A74" s="2650"/>
      <c r="B74" s="440" t="s">
        <v>47</v>
      </c>
      <c r="C74" s="34">
        <f t="shared" si="16"/>
        <v>0</v>
      </c>
      <c r="D74" s="35">
        <f t="shared" si="24"/>
        <v>0</v>
      </c>
      <c r="E74" s="36">
        <f t="shared" si="25"/>
        <v>0</v>
      </c>
      <c r="F74" s="214"/>
      <c r="G74" s="215"/>
      <c r="H74" s="214"/>
      <c r="I74" s="215"/>
      <c r="J74" s="37"/>
      <c r="K74" s="39"/>
      <c r="L74" s="37"/>
      <c r="M74" s="39"/>
      <c r="N74" s="37"/>
      <c r="O74" s="39"/>
      <c r="P74" s="37"/>
      <c r="Q74" s="39"/>
      <c r="R74" s="37"/>
      <c r="S74" s="39"/>
      <c r="T74" s="37"/>
      <c r="U74" s="39"/>
      <c r="V74" s="37"/>
      <c r="W74" s="39"/>
      <c r="X74" s="37"/>
      <c r="Y74" s="39"/>
      <c r="Z74" s="37"/>
      <c r="AA74" s="39"/>
      <c r="AB74" s="37"/>
      <c r="AC74" s="39"/>
      <c r="AD74" s="37"/>
      <c r="AE74" s="39"/>
      <c r="AF74" s="37"/>
      <c r="AG74" s="39"/>
      <c r="AH74" s="37"/>
      <c r="AI74" s="39"/>
      <c r="AJ74" s="37"/>
      <c r="AK74" s="39"/>
      <c r="AL74" s="37"/>
      <c r="AM74" s="41"/>
      <c r="AN74" s="216"/>
      <c r="AO74" s="182" t="str">
        <f t="shared" si="18"/>
        <v/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17"/>
      <c r="BB74" s="17"/>
      <c r="CA74" s="30" t="str">
        <f t="shared" si="19"/>
        <v/>
      </c>
      <c r="CB74" s="31" t="str">
        <f t="shared" si="20"/>
        <v/>
      </c>
      <c r="CG74" s="32">
        <f t="shared" si="21"/>
        <v>0</v>
      </c>
      <c r="CH74" s="32">
        <f t="shared" si="22"/>
        <v>0</v>
      </c>
      <c r="CI74" s="12"/>
      <c r="CJ74" s="12"/>
      <c r="CK74" s="12"/>
      <c r="CL74" s="12"/>
    </row>
    <row r="75" spans="1:90" ht="16.350000000000001" customHeight="1" x14ac:dyDescent="0.2">
      <c r="A75" s="2650"/>
      <c r="B75" s="440" t="s">
        <v>34</v>
      </c>
      <c r="C75" s="34">
        <f t="shared" si="16"/>
        <v>0</v>
      </c>
      <c r="D75" s="35">
        <f t="shared" si="24"/>
        <v>0</v>
      </c>
      <c r="E75" s="36">
        <f t="shared" si="25"/>
        <v>0</v>
      </c>
      <c r="F75" s="214"/>
      <c r="G75" s="215"/>
      <c r="H75" s="214"/>
      <c r="I75" s="215"/>
      <c r="J75" s="37"/>
      <c r="K75" s="39"/>
      <c r="L75" s="37"/>
      <c r="M75" s="39"/>
      <c r="N75" s="37"/>
      <c r="O75" s="39"/>
      <c r="P75" s="37"/>
      <c r="Q75" s="39"/>
      <c r="R75" s="37"/>
      <c r="S75" s="39"/>
      <c r="T75" s="37"/>
      <c r="U75" s="39"/>
      <c r="V75" s="37"/>
      <c r="W75" s="39"/>
      <c r="X75" s="37"/>
      <c r="Y75" s="39"/>
      <c r="Z75" s="37"/>
      <c r="AA75" s="39"/>
      <c r="AB75" s="37"/>
      <c r="AC75" s="39"/>
      <c r="AD75" s="37"/>
      <c r="AE75" s="39"/>
      <c r="AF75" s="37"/>
      <c r="AG75" s="39"/>
      <c r="AH75" s="37"/>
      <c r="AI75" s="39"/>
      <c r="AJ75" s="37"/>
      <c r="AK75" s="39"/>
      <c r="AL75" s="37"/>
      <c r="AM75" s="41"/>
      <c r="AN75" s="216"/>
      <c r="AO75" s="182" t="str">
        <f t="shared" si="18"/>
        <v/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17"/>
      <c r="BB75" s="17"/>
      <c r="CA75" s="30" t="str">
        <f t="shared" si="19"/>
        <v/>
      </c>
      <c r="CB75" s="31" t="str">
        <f t="shared" si="20"/>
        <v/>
      </c>
      <c r="CG75" s="32">
        <f t="shared" si="21"/>
        <v>0</v>
      </c>
      <c r="CH75" s="32">
        <f t="shared" si="22"/>
        <v>0</v>
      </c>
      <c r="CI75" s="12"/>
      <c r="CJ75" s="12"/>
      <c r="CK75" s="12"/>
      <c r="CL75" s="12"/>
    </row>
    <row r="76" spans="1:90" ht="16.350000000000001" customHeight="1" x14ac:dyDescent="0.2">
      <c r="A76" s="2650"/>
      <c r="B76" s="440" t="s">
        <v>78</v>
      </c>
      <c r="C76" s="34">
        <f t="shared" si="16"/>
        <v>0</v>
      </c>
      <c r="D76" s="35">
        <f t="shared" si="24"/>
        <v>0</v>
      </c>
      <c r="E76" s="36">
        <f t="shared" si="25"/>
        <v>0</v>
      </c>
      <c r="F76" s="214"/>
      <c r="G76" s="215"/>
      <c r="H76" s="214"/>
      <c r="I76" s="215"/>
      <c r="J76" s="37"/>
      <c r="K76" s="39"/>
      <c r="L76" s="37"/>
      <c r="M76" s="39"/>
      <c r="N76" s="37"/>
      <c r="O76" s="39"/>
      <c r="P76" s="37"/>
      <c r="Q76" s="39"/>
      <c r="R76" s="37"/>
      <c r="S76" s="39"/>
      <c r="T76" s="37"/>
      <c r="U76" s="39"/>
      <c r="V76" s="37"/>
      <c r="W76" s="39"/>
      <c r="X76" s="37"/>
      <c r="Y76" s="39"/>
      <c r="Z76" s="37"/>
      <c r="AA76" s="39"/>
      <c r="AB76" s="37"/>
      <c r="AC76" s="39"/>
      <c r="AD76" s="37"/>
      <c r="AE76" s="39"/>
      <c r="AF76" s="37"/>
      <c r="AG76" s="39"/>
      <c r="AH76" s="37"/>
      <c r="AI76" s="39"/>
      <c r="AJ76" s="37"/>
      <c r="AK76" s="39"/>
      <c r="AL76" s="37"/>
      <c r="AM76" s="41"/>
      <c r="AN76" s="216"/>
      <c r="AO76" s="182" t="str">
        <f t="shared" si="18"/>
        <v/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17"/>
      <c r="BB76" s="17"/>
      <c r="CA76" s="30" t="str">
        <f t="shared" si="19"/>
        <v/>
      </c>
      <c r="CB76" s="31" t="str">
        <f t="shared" si="20"/>
        <v/>
      </c>
      <c r="CG76" s="32">
        <f t="shared" si="21"/>
        <v>0</v>
      </c>
      <c r="CH76" s="32">
        <f t="shared" si="22"/>
        <v>0</v>
      </c>
      <c r="CI76" s="12"/>
      <c r="CJ76" s="12"/>
      <c r="CK76" s="12"/>
      <c r="CL76" s="12"/>
    </row>
    <row r="77" spans="1:90" ht="16.350000000000001" customHeight="1" x14ac:dyDescent="0.2">
      <c r="A77" s="2650"/>
      <c r="B77" s="440" t="s">
        <v>37</v>
      </c>
      <c r="C77" s="34">
        <f t="shared" si="16"/>
        <v>0</v>
      </c>
      <c r="D77" s="35">
        <f t="shared" si="24"/>
        <v>0</v>
      </c>
      <c r="E77" s="36">
        <f t="shared" si="25"/>
        <v>0</v>
      </c>
      <c r="F77" s="214"/>
      <c r="G77" s="215"/>
      <c r="H77" s="214"/>
      <c r="I77" s="215"/>
      <c r="J77" s="37"/>
      <c r="K77" s="39"/>
      <c r="L77" s="37"/>
      <c r="M77" s="39"/>
      <c r="N77" s="37"/>
      <c r="O77" s="39"/>
      <c r="P77" s="37"/>
      <c r="Q77" s="39"/>
      <c r="R77" s="37"/>
      <c r="S77" s="39"/>
      <c r="T77" s="37"/>
      <c r="U77" s="39"/>
      <c r="V77" s="37"/>
      <c r="W77" s="39"/>
      <c r="X77" s="37"/>
      <c r="Y77" s="39"/>
      <c r="Z77" s="37"/>
      <c r="AA77" s="39"/>
      <c r="AB77" s="37"/>
      <c r="AC77" s="39"/>
      <c r="AD77" s="37"/>
      <c r="AE77" s="39"/>
      <c r="AF77" s="37"/>
      <c r="AG77" s="39"/>
      <c r="AH77" s="37"/>
      <c r="AI77" s="39"/>
      <c r="AJ77" s="37"/>
      <c r="AK77" s="39"/>
      <c r="AL77" s="37"/>
      <c r="AM77" s="41"/>
      <c r="AN77" s="216"/>
      <c r="AO77" s="182" t="str">
        <f t="shared" si="18"/>
        <v/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17"/>
      <c r="BB77" s="17"/>
      <c r="CA77" s="30" t="str">
        <f t="shared" si="19"/>
        <v/>
      </c>
      <c r="CB77" s="31" t="str">
        <f t="shared" si="20"/>
        <v/>
      </c>
      <c r="CG77" s="32">
        <f t="shared" si="21"/>
        <v>0</v>
      </c>
      <c r="CH77" s="32">
        <f t="shared" si="22"/>
        <v>0</v>
      </c>
      <c r="CI77" s="12"/>
      <c r="CJ77" s="12"/>
      <c r="CK77" s="12"/>
      <c r="CL77" s="12"/>
    </row>
    <row r="78" spans="1:90" ht="16.350000000000001" customHeight="1" x14ac:dyDescent="0.2">
      <c r="A78" s="2770"/>
      <c r="B78" s="441" t="s">
        <v>38</v>
      </c>
      <c r="C78" s="218">
        <f t="shared" si="16"/>
        <v>0</v>
      </c>
      <c r="D78" s="50">
        <f t="shared" si="24"/>
        <v>0</v>
      </c>
      <c r="E78" s="219">
        <f t="shared" si="25"/>
        <v>0</v>
      </c>
      <c r="F78" s="220"/>
      <c r="G78" s="221"/>
      <c r="H78" s="220"/>
      <c r="I78" s="221"/>
      <c r="J78" s="77"/>
      <c r="K78" s="79"/>
      <c r="L78" s="77"/>
      <c r="M78" s="79"/>
      <c r="N78" s="77"/>
      <c r="O78" s="79"/>
      <c r="P78" s="77"/>
      <c r="Q78" s="79"/>
      <c r="R78" s="77"/>
      <c r="S78" s="79"/>
      <c r="T78" s="77"/>
      <c r="U78" s="79"/>
      <c r="V78" s="77"/>
      <c r="W78" s="79"/>
      <c r="X78" s="77"/>
      <c r="Y78" s="79"/>
      <c r="Z78" s="77"/>
      <c r="AA78" s="79"/>
      <c r="AB78" s="77"/>
      <c r="AC78" s="79"/>
      <c r="AD78" s="77"/>
      <c r="AE78" s="79"/>
      <c r="AF78" s="77"/>
      <c r="AG78" s="79"/>
      <c r="AH78" s="77"/>
      <c r="AI78" s="79"/>
      <c r="AJ78" s="77"/>
      <c r="AK78" s="79"/>
      <c r="AL78" s="77"/>
      <c r="AM78" s="83"/>
      <c r="AN78" s="222"/>
      <c r="AO78" s="182" t="str">
        <f t="shared" si="18"/>
        <v/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17"/>
      <c r="BB78" s="17"/>
      <c r="CA78" s="30" t="str">
        <f t="shared" si="19"/>
        <v/>
      </c>
      <c r="CB78" s="31" t="str">
        <f t="shared" si="20"/>
        <v/>
      </c>
      <c r="CG78" s="32">
        <f t="shared" si="21"/>
        <v>0</v>
      </c>
      <c r="CH78" s="32">
        <f t="shared" si="22"/>
        <v>0</v>
      </c>
      <c r="CI78" s="12"/>
      <c r="CJ78" s="12"/>
      <c r="CK78" s="12"/>
      <c r="CL78" s="12"/>
    </row>
    <row r="79" spans="1:90" ht="31.35" customHeight="1" x14ac:dyDescent="0.2">
      <c r="A79" s="753" t="s">
        <v>84</v>
      </c>
      <c r="B79" s="754"/>
      <c r="C79" s="754"/>
      <c r="D79" s="239"/>
      <c r="E79" s="239"/>
      <c r="F79" s="239"/>
      <c r="G79" s="240"/>
      <c r="H79" s="240"/>
      <c r="I79" s="240"/>
      <c r="J79" s="240"/>
      <c r="K79" s="241"/>
      <c r="L79" s="241"/>
      <c r="M79" s="161"/>
      <c r="N79" s="192"/>
      <c r="O79" s="161"/>
      <c r="P79" s="161"/>
      <c r="Q79" s="161"/>
      <c r="R79" s="161"/>
      <c r="S79" s="161"/>
      <c r="T79" s="161"/>
      <c r="U79" s="161"/>
      <c r="V79" s="192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2"/>
      <c r="AP79" s="162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CG79" s="12"/>
      <c r="CH79" s="12"/>
      <c r="CI79" s="12"/>
      <c r="CJ79" s="12"/>
      <c r="CK79" s="12"/>
      <c r="CL79" s="12"/>
    </row>
    <row r="80" spans="1:90" ht="31.35" customHeight="1" x14ac:dyDescent="0.2">
      <c r="A80" s="2649" t="s">
        <v>85</v>
      </c>
      <c r="B80" s="2649"/>
      <c r="C80" s="2774" t="s">
        <v>86</v>
      </c>
      <c r="D80" s="2774"/>
      <c r="E80" s="2774" t="s">
        <v>87</v>
      </c>
      <c r="F80" s="2776"/>
      <c r="G80" s="2773" t="s">
        <v>88</v>
      </c>
      <c r="H80" s="2774"/>
      <c r="I80" s="2773" t="s">
        <v>89</v>
      </c>
      <c r="J80" s="2774"/>
      <c r="K80" s="242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951"/>
      <c r="Y80" s="952"/>
      <c r="Z80" s="952"/>
      <c r="AA80" s="952"/>
      <c r="AB80" s="952"/>
      <c r="AC80" s="952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2"/>
      <c r="AP80" s="162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CG80" s="12"/>
      <c r="CH80" s="12"/>
      <c r="CI80" s="12"/>
      <c r="CJ80" s="12"/>
      <c r="CK80" s="12"/>
      <c r="CL80" s="12"/>
    </row>
    <row r="81" spans="1:90" ht="31.35" customHeight="1" x14ac:dyDescent="0.2">
      <c r="A81" s="2770"/>
      <c r="B81" s="2770"/>
      <c r="C81" s="953" t="s">
        <v>90</v>
      </c>
      <c r="D81" s="954" t="s">
        <v>91</v>
      </c>
      <c r="E81" s="953" t="s">
        <v>90</v>
      </c>
      <c r="F81" s="955" t="s">
        <v>91</v>
      </c>
      <c r="G81" s="956" t="s">
        <v>90</v>
      </c>
      <c r="H81" s="954" t="s">
        <v>91</v>
      </c>
      <c r="I81" s="956" t="s">
        <v>90</v>
      </c>
      <c r="J81" s="954" t="s">
        <v>91</v>
      </c>
      <c r="K81" s="242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951"/>
      <c r="Y81" s="952"/>
      <c r="Z81" s="952"/>
      <c r="AA81" s="952"/>
      <c r="AB81" s="952"/>
      <c r="AC81" s="952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2"/>
      <c r="AP81" s="16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CG81" s="12"/>
      <c r="CH81" s="12"/>
      <c r="CI81" s="12"/>
      <c r="CJ81" s="12"/>
      <c r="CK81" s="12"/>
      <c r="CL81" s="12"/>
    </row>
    <row r="82" spans="1:90" ht="16.350000000000001" customHeight="1" x14ac:dyDescent="0.2">
      <c r="A82" s="2775" t="s">
        <v>92</v>
      </c>
      <c r="B82" s="2775"/>
      <c r="C82" s="957"/>
      <c r="D82" s="958"/>
      <c r="E82" s="957"/>
      <c r="F82" s="959"/>
      <c r="G82" s="960"/>
      <c r="H82" s="958"/>
      <c r="I82" s="960"/>
      <c r="J82" s="958"/>
      <c r="K82" s="242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961"/>
      <c r="Y82" s="962"/>
      <c r="Z82" s="962"/>
      <c r="AA82" s="962"/>
      <c r="AB82" s="962"/>
      <c r="AC82" s="962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2"/>
      <c r="AP82" s="162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CG82" s="12"/>
      <c r="CH82" s="12"/>
      <c r="CI82" s="12"/>
      <c r="CJ82" s="12"/>
      <c r="CK82" s="12"/>
      <c r="CL82" s="12"/>
    </row>
    <row r="83" spans="1:90" ht="16.350000000000001" customHeight="1" x14ac:dyDescent="0.2">
      <c r="A83" s="2660" t="s">
        <v>93</v>
      </c>
      <c r="B83" s="2660"/>
      <c r="C83" s="253"/>
      <c r="D83" s="254"/>
      <c r="E83" s="253"/>
      <c r="F83" s="255"/>
      <c r="G83" s="256"/>
      <c r="H83" s="254"/>
      <c r="I83" s="256"/>
      <c r="J83" s="254"/>
      <c r="K83" s="242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951"/>
      <c r="Y83" s="952"/>
      <c r="Z83" s="952"/>
      <c r="AA83" s="952"/>
      <c r="AB83" s="952"/>
      <c r="AC83" s="952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2"/>
      <c r="AP83" s="162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CG83" s="12"/>
      <c r="CH83" s="12"/>
      <c r="CI83" s="12"/>
      <c r="CJ83" s="12"/>
      <c r="CK83" s="12"/>
      <c r="CL83" s="12"/>
    </row>
    <row r="84" spans="1:90" ht="16.350000000000001" customHeight="1" x14ac:dyDescent="0.2">
      <c r="A84" s="2660" t="s">
        <v>94</v>
      </c>
      <c r="B84" s="2660"/>
      <c r="C84" s="253"/>
      <c r="D84" s="254"/>
      <c r="E84" s="253"/>
      <c r="F84" s="255"/>
      <c r="G84" s="256"/>
      <c r="H84" s="254"/>
      <c r="I84" s="256"/>
      <c r="J84" s="254"/>
      <c r="K84" s="242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951"/>
      <c r="Y84" s="952"/>
      <c r="Z84" s="952"/>
      <c r="AA84" s="952"/>
      <c r="AB84" s="952"/>
      <c r="AC84" s="952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2"/>
      <c r="AP84" s="162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CG84" s="12"/>
      <c r="CH84" s="12"/>
      <c r="CI84" s="12"/>
      <c r="CJ84" s="12"/>
      <c r="CK84" s="12"/>
      <c r="CL84" s="12"/>
    </row>
    <row r="85" spans="1:90" ht="16.350000000000001" customHeight="1" x14ac:dyDescent="0.2">
      <c r="A85" s="2661" t="s">
        <v>95</v>
      </c>
      <c r="B85" s="2661"/>
      <c r="C85" s="77"/>
      <c r="D85" s="231"/>
      <c r="E85" s="77"/>
      <c r="F85" s="232"/>
      <c r="G85" s="257"/>
      <c r="H85" s="231"/>
      <c r="I85" s="257"/>
      <c r="J85" s="231"/>
      <c r="K85" s="242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951"/>
      <c r="Y85" s="952"/>
      <c r="Z85" s="952"/>
      <c r="AA85" s="952"/>
      <c r="AB85" s="952"/>
      <c r="AC85" s="952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2"/>
      <c r="AP85" s="162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CG85" s="12"/>
      <c r="CH85" s="12"/>
      <c r="CI85" s="12"/>
      <c r="CJ85" s="12"/>
      <c r="CK85" s="12"/>
      <c r="CL85" s="12"/>
    </row>
    <row r="86" spans="1:90" ht="31.35" customHeight="1" x14ac:dyDescent="0.2">
      <c r="A86" s="84" t="s">
        <v>96</v>
      </c>
      <c r="B86" s="258"/>
      <c r="C86" s="258"/>
      <c r="D86" s="258"/>
      <c r="E86" s="259"/>
      <c r="F86" s="259"/>
      <c r="G86" s="259"/>
      <c r="H86" s="259"/>
      <c r="I86" s="259"/>
      <c r="J86" s="259"/>
      <c r="K86" s="260"/>
      <c r="L86" s="259"/>
      <c r="M86" s="191"/>
      <c r="N86" s="191"/>
      <c r="O86" s="161"/>
      <c r="P86" s="161"/>
      <c r="Q86" s="161"/>
      <c r="R86" s="161"/>
      <c r="S86" s="161"/>
      <c r="T86" s="161"/>
      <c r="U86" s="161"/>
      <c r="V86" s="951"/>
      <c r="W86" s="963"/>
      <c r="X86" s="964"/>
      <c r="Y86" s="964"/>
      <c r="Z86" s="964"/>
      <c r="AA86" s="964"/>
      <c r="AB86" s="964"/>
      <c r="AC86" s="964"/>
      <c r="AD86" s="161"/>
      <c r="AE86" s="161"/>
      <c r="AF86" s="161"/>
      <c r="AG86" s="161"/>
      <c r="AH86" s="964"/>
      <c r="AI86" s="964"/>
      <c r="AJ86" s="964"/>
      <c r="AK86" s="964"/>
      <c r="AL86" s="161"/>
      <c r="AM86" s="161"/>
      <c r="AN86" s="161"/>
      <c r="AO86" s="161"/>
      <c r="AP86" s="161"/>
      <c r="CG86" s="12"/>
      <c r="CH86" s="12"/>
      <c r="CI86" s="12"/>
      <c r="CJ86" s="12"/>
      <c r="CK86" s="12"/>
      <c r="CL86" s="12"/>
    </row>
    <row r="87" spans="1:90" ht="24.6" customHeight="1" x14ac:dyDescent="0.2">
      <c r="A87" s="2649" t="s">
        <v>97</v>
      </c>
      <c r="B87" s="2649" t="s">
        <v>98</v>
      </c>
      <c r="C87" s="2723" t="s">
        <v>99</v>
      </c>
      <c r="D87" s="2633" t="s">
        <v>100</v>
      </c>
      <c r="E87" s="965"/>
      <c r="F87" s="966"/>
      <c r="G87" s="967"/>
      <c r="H87" s="967"/>
      <c r="I87" s="161"/>
      <c r="J87" s="161"/>
      <c r="K87" s="161"/>
      <c r="L87" s="161"/>
      <c r="M87" s="161"/>
      <c r="N87" s="161"/>
      <c r="O87" s="161"/>
      <c r="P87" s="161"/>
      <c r="Q87" s="192"/>
      <c r="R87" s="161"/>
      <c r="S87" s="161"/>
      <c r="T87" s="161"/>
      <c r="U87" s="266"/>
      <c r="V87" s="968"/>
      <c r="W87" s="968"/>
      <c r="X87" s="771"/>
      <c r="Y87" s="771"/>
      <c r="Z87" s="772"/>
      <c r="AA87" s="772"/>
      <c r="AB87" s="772"/>
      <c r="AC87" s="161"/>
      <c r="AD87" s="161"/>
      <c r="AE87" s="161"/>
      <c r="AF87" s="161"/>
      <c r="AG87" s="266"/>
      <c r="AH87" s="968"/>
      <c r="AI87" s="968"/>
      <c r="AJ87" s="968"/>
      <c r="AK87" s="969"/>
      <c r="CG87" s="12"/>
      <c r="CH87" s="12"/>
      <c r="CI87" s="12"/>
      <c r="CJ87" s="12"/>
      <c r="CK87" s="12"/>
      <c r="CL87" s="12"/>
    </row>
    <row r="88" spans="1:90" ht="24.6" customHeight="1" x14ac:dyDescent="0.2">
      <c r="A88" s="2651"/>
      <c r="B88" s="2651"/>
      <c r="C88" s="2724"/>
      <c r="D88" s="2636"/>
      <c r="E88" s="5"/>
      <c r="F88" s="161"/>
      <c r="G88" s="161"/>
      <c r="H88" s="271"/>
      <c r="I88" s="241"/>
      <c r="J88" s="241"/>
      <c r="K88" s="161"/>
      <c r="L88" s="161"/>
      <c r="M88" s="161"/>
      <c r="N88" s="161"/>
      <c r="O88" s="161"/>
      <c r="P88" s="161"/>
      <c r="Q88" s="161"/>
      <c r="R88" s="161"/>
      <c r="S88" s="192"/>
      <c r="T88" s="161"/>
      <c r="U88" s="161"/>
      <c r="V88" s="964"/>
      <c r="W88" s="968"/>
      <c r="X88" s="968"/>
      <c r="Y88" s="968"/>
      <c r="Z88" s="968"/>
      <c r="AA88" s="968"/>
      <c r="AB88" s="964"/>
      <c r="AC88" s="161"/>
      <c r="AD88" s="161"/>
      <c r="AE88" s="161"/>
      <c r="AF88" s="161"/>
      <c r="AG88" s="161"/>
      <c r="AH88" s="964"/>
      <c r="AI88" s="968"/>
      <c r="AJ88" s="968"/>
      <c r="AK88" s="969"/>
      <c r="CG88" s="12"/>
      <c r="CH88" s="12"/>
      <c r="CI88" s="12"/>
      <c r="CJ88" s="12"/>
      <c r="CK88" s="12"/>
      <c r="CL88" s="12"/>
    </row>
    <row r="89" spans="1:90" ht="16.350000000000001" customHeight="1" x14ac:dyDescent="0.2">
      <c r="A89" s="272" t="s">
        <v>101</v>
      </c>
      <c r="B89" s="970">
        <v>4</v>
      </c>
      <c r="C89" s="971">
        <v>2</v>
      </c>
      <c r="D89" s="972">
        <v>2</v>
      </c>
      <c r="E89" s="5"/>
      <c r="F89" s="161"/>
      <c r="G89" s="161"/>
      <c r="H89" s="271"/>
      <c r="I89" s="241"/>
      <c r="J89" s="241"/>
      <c r="K89" s="161"/>
      <c r="L89" s="161"/>
      <c r="M89" s="161"/>
      <c r="N89" s="161"/>
      <c r="O89" s="161"/>
      <c r="P89" s="161"/>
      <c r="Q89" s="161"/>
      <c r="R89" s="161"/>
      <c r="S89" s="192"/>
      <c r="T89" s="161"/>
      <c r="U89" s="161"/>
      <c r="V89" s="964"/>
      <c r="W89" s="968"/>
      <c r="X89" s="968"/>
      <c r="Y89" s="968"/>
      <c r="Z89" s="968"/>
      <c r="AA89" s="968"/>
      <c r="AB89" s="964"/>
      <c r="AC89" s="161"/>
      <c r="AD89" s="161"/>
      <c r="AE89" s="161"/>
      <c r="AF89" s="161"/>
      <c r="AG89" s="161"/>
      <c r="AH89" s="964"/>
      <c r="AI89" s="968"/>
      <c r="AJ89" s="968"/>
      <c r="AK89" s="969"/>
      <c r="CG89" s="12"/>
      <c r="CH89" s="12"/>
      <c r="CI89" s="12"/>
      <c r="CJ89" s="12"/>
      <c r="CK89" s="12"/>
      <c r="CL89" s="12"/>
    </row>
    <row r="90" spans="1:90" ht="27.75" customHeight="1" x14ac:dyDescent="0.2">
      <c r="A90" s="275" t="s">
        <v>102</v>
      </c>
      <c r="B90" s="276"/>
      <c r="C90" s="277"/>
      <c r="D90" s="278"/>
      <c r="E90" s="5"/>
      <c r="F90" s="161"/>
      <c r="G90" s="161"/>
      <c r="H90" s="271"/>
      <c r="I90" s="241"/>
      <c r="J90" s="241"/>
      <c r="K90" s="161"/>
      <c r="L90" s="161"/>
      <c r="M90" s="161"/>
      <c r="N90" s="161"/>
      <c r="O90" s="161"/>
      <c r="P90" s="161"/>
      <c r="Q90" s="161"/>
      <c r="R90" s="161"/>
      <c r="S90" s="192"/>
      <c r="T90" s="161"/>
      <c r="U90" s="161"/>
      <c r="V90" s="964"/>
      <c r="W90" s="968"/>
      <c r="X90" s="968"/>
      <c r="Y90" s="968"/>
      <c r="Z90" s="968"/>
      <c r="AA90" s="968"/>
      <c r="AB90" s="964"/>
      <c r="AC90" s="161"/>
      <c r="AD90" s="161"/>
      <c r="AE90" s="161"/>
      <c r="AF90" s="161"/>
      <c r="AG90" s="161"/>
      <c r="AH90" s="964"/>
      <c r="AI90" s="968"/>
      <c r="AJ90" s="968"/>
      <c r="AK90" s="969"/>
      <c r="CG90" s="12"/>
      <c r="CH90" s="12"/>
      <c r="CI90" s="12"/>
      <c r="CJ90" s="12"/>
      <c r="CK90" s="12"/>
      <c r="CL90" s="12"/>
    </row>
    <row r="91" spans="1:90" ht="27.75" customHeight="1" x14ac:dyDescent="0.2">
      <c r="A91" s="275" t="s">
        <v>103</v>
      </c>
      <c r="B91" s="276"/>
      <c r="C91" s="277"/>
      <c r="D91" s="278"/>
      <c r="E91" s="5"/>
      <c r="F91" s="161"/>
      <c r="G91" s="161"/>
      <c r="H91" s="271"/>
      <c r="I91" s="241"/>
      <c r="J91" s="241"/>
      <c r="K91" s="161"/>
      <c r="L91" s="161"/>
      <c r="M91" s="161"/>
      <c r="N91" s="161"/>
      <c r="O91" s="161"/>
      <c r="P91" s="161"/>
      <c r="Q91" s="161"/>
      <c r="R91" s="161"/>
      <c r="S91" s="192"/>
      <c r="T91" s="161"/>
      <c r="U91" s="161"/>
      <c r="V91" s="964"/>
      <c r="W91" s="968"/>
      <c r="X91" s="968"/>
      <c r="Y91" s="968"/>
      <c r="Z91" s="968"/>
      <c r="AA91" s="968"/>
      <c r="AB91" s="964"/>
      <c r="AC91" s="161"/>
      <c r="AD91" s="161"/>
      <c r="AE91" s="161"/>
      <c r="AF91" s="161"/>
      <c r="AG91" s="161"/>
      <c r="AH91" s="964"/>
      <c r="AI91" s="968"/>
      <c r="AJ91" s="968"/>
      <c r="AK91" s="969"/>
      <c r="CG91" s="12"/>
      <c r="CH91" s="12"/>
      <c r="CI91" s="12"/>
      <c r="CJ91" s="12"/>
      <c r="CK91" s="12"/>
      <c r="CL91" s="12"/>
    </row>
    <row r="92" spans="1:90" ht="18" customHeight="1" x14ac:dyDescent="0.2">
      <c r="A92" s="279" t="s">
        <v>104</v>
      </c>
      <c r="B92" s="276"/>
      <c r="C92" s="277"/>
      <c r="D92" s="278"/>
      <c r="E92" s="5"/>
      <c r="F92" s="161"/>
      <c r="G92" s="161"/>
      <c r="H92" s="271"/>
      <c r="I92" s="241"/>
      <c r="J92" s="241"/>
      <c r="K92" s="161"/>
      <c r="L92" s="161"/>
      <c r="M92" s="161"/>
      <c r="N92" s="161"/>
      <c r="O92" s="161"/>
      <c r="P92" s="161"/>
      <c r="Q92" s="161"/>
      <c r="R92" s="161"/>
      <c r="S92" s="192"/>
      <c r="T92" s="161"/>
      <c r="U92" s="161"/>
      <c r="V92" s="964"/>
      <c r="W92" s="968"/>
      <c r="X92" s="968"/>
      <c r="Y92" s="968"/>
      <c r="Z92" s="968"/>
      <c r="AA92" s="968"/>
      <c r="AB92" s="964"/>
      <c r="AC92" s="161"/>
      <c r="AD92" s="161"/>
      <c r="AE92" s="161"/>
      <c r="AF92" s="161"/>
      <c r="AG92" s="161"/>
      <c r="AH92" s="964"/>
      <c r="AI92" s="968"/>
      <c r="AJ92" s="968"/>
      <c r="AK92" s="969"/>
      <c r="CG92" s="12"/>
      <c r="CH92" s="12"/>
      <c r="CI92" s="12"/>
      <c r="CJ92" s="12"/>
      <c r="CK92" s="12"/>
      <c r="CL92" s="12"/>
    </row>
    <row r="93" spans="1:90" ht="27.75" customHeight="1" x14ac:dyDescent="0.2">
      <c r="A93" s="280" t="s">
        <v>105</v>
      </c>
      <c r="B93" s="276"/>
      <c r="C93" s="277"/>
      <c r="D93" s="278"/>
      <c r="E93" s="5"/>
      <c r="F93" s="161"/>
      <c r="G93" s="161"/>
      <c r="H93" s="271"/>
      <c r="I93" s="241"/>
      <c r="J93" s="241"/>
      <c r="K93" s="161"/>
      <c r="L93" s="161"/>
      <c r="M93" s="161"/>
      <c r="N93" s="161"/>
      <c r="O93" s="161"/>
      <c r="P93" s="161"/>
      <c r="Q93" s="161"/>
      <c r="R93" s="161"/>
      <c r="S93" s="192"/>
      <c r="T93" s="161"/>
      <c r="U93" s="161"/>
      <c r="V93" s="964"/>
      <c r="W93" s="968"/>
      <c r="X93" s="968"/>
      <c r="Y93" s="968"/>
      <c r="Z93" s="968"/>
      <c r="AA93" s="968"/>
      <c r="AB93" s="964"/>
      <c r="AC93" s="161"/>
      <c r="AD93" s="161"/>
      <c r="AE93" s="161"/>
      <c r="AF93" s="161"/>
      <c r="AG93" s="161"/>
      <c r="AH93" s="964"/>
      <c r="AI93" s="968"/>
      <c r="AJ93" s="968"/>
      <c r="AK93" s="969"/>
      <c r="CG93" s="12"/>
      <c r="CH93" s="12"/>
      <c r="CI93" s="12"/>
      <c r="CJ93" s="12"/>
      <c r="CK93" s="12"/>
      <c r="CL93" s="12"/>
    </row>
    <row r="94" spans="1:90" ht="27.75" customHeight="1" x14ac:dyDescent="0.2">
      <c r="A94" s="280" t="s">
        <v>106</v>
      </c>
      <c r="B94" s="281"/>
      <c r="C94" s="277"/>
      <c r="D94" s="278"/>
      <c r="E94" s="5"/>
      <c r="F94" s="161"/>
      <c r="G94" s="161"/>
      <c r="H94" s="271"/>
      <c r="I94" s="241"/>
      <c r="J94" s="241"/>
      <c r="K94" s="161"/>
      <c r="L94" s="161"/>
      <c r="M94" s="161"/>
      <c r="N94" s="161"/>
      <c r="O94" s="161"/>
      <c r="P94" s="161"/>
      <c r="Q94" s="161"/>
      <c r="R94" s="161"/>
      <c r="S94" s="192"/>
      <c r="T94" s="161"/>
      <c r="U94" s="161"/>
      <c r="V94" s="964"/>
      <c r="W94" s="968"/>
      <c r="X94" s="968"/>
      <c r="Y94" s="968"/>
      <c r="Z94" s="968"/>
      <c r="AA94" s="968"/>
      <c r="AB94" s="964"/>
      <c r="AC94" s="161"/>
      <c r="AD94" s="161"/>
      <c r="AE94" s="161"/>
      <c r="AF94" s="161"/>
      <c r="AG94" s="161"/>
      <c r="AH94" s="964"/>
      <c r="AI94" s="968"/>
      <c r="AJ94" s="973"/>
      <c r="AK94" s="974"/>
      <c r="CG94" s="12"/>
      <c r="CH94" s="12"/>
      <c r="CI94" s="12"/>
      <c r="CJ94" s="12"/>
      <c r="CK94" s="12"/>
      <c r="CL94" s="12"/>
    </row>
    <row r="95" spans="1:90" ht="27.75" customHeight="1" x14ac:dyDescent="0.2">
      <c r="A95" s="284" t="s">
        <v>107</v>
      </c>
      <c r="B95" s="285"/>
      <c r="C95" s="286"/>
      <c r="D95" s="287"/>
      <c r="E95" s="5"/>
      <c r="F95" s="161"/>
      <c r="G95" s="161"/>
      <c r="H95" s="271"/>
      <c r="I95" s="241"/>
      <c r="J95" s="241"/>
      <c r="K95" s="161"/>
      <c r="L95" s="161"/>
      <c r="M95" s="161"/>
      <c r="N95" s="161"/>
      <c r="O95" s="161"/>
      <c r="P95" s="161"/>
      <c r="Q95" s="161"/>
      <c r="R95" s="161"/>
      <c r="S95" s="192"/>
      <c r="T95" s="161"/>
      <c r="U95" s="161"/>
      <c r="V95" s="964"/>
      <c r="W95" s="968"/>
      <c r="X95" s="968"/>
      <c r="Y95" s="968"/>
      <c r="Z95" s="968"/>
      <c r="AA95" s="968"/>
      <c r="AB95" s="964"/>
      <c r="AC95" s="161"/>
      <c r="AD95" s="161"/>
      <c r="AE95" s="161"/>
      <c r="AF95" s="161"/>
      <c r="AG95" s="161"/>
      <c r="AH95" s="964"/>
      <c r="AI95" s="975"/>
      <c r="AJ95" s="968"/>
      <c r="AK95" s="969"/>
      <c r="AL95" s="969"/>
      <c r="AM95" s="969"/>
      <c r="AN95" s="969"/>
      <c r="AO95" s="969"/>
      <c r="AP95" s="969"/>
      <c r="AQ95" s="969"/>
      <c r="CG95" s="12"/>
      <c r="CH95" s="12"/>
      <c r="CI95" s="12"/>
      <c r="CJ95" s="12"/>
      <c r="CK95" s="12"/>
      <c r="CL95" s="12"/>
    </row>
    <row r="96" spans="1:90" ht="31.35" customHeight="1" x14ac:dyDescent="0.2">
      <c r="A96" s="289" t="s">
        <v>108</v>
      </c>
      <c r="B96" s="241"/>
      <c r="C96" s="241"/>
      <c r="D96" s="241"/>
      <c r="E96" s="8"/>
      <c r="F96" s="241"/>
      <c r="G96" s="241"/>
      <c r="H96" s="161"/>
      <c r="I96" s="161"/>
      <c r="J96" s="161"/>
      <c r="K96" s="27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961"/>
      <c r="W96" s="964"/>
      <c r="X96" s="964"/>
      <c r="Y96" s="964"/>
      <c r="Z96" s="964"/>
      <c r="AA96" s="964"/>
      <c r="AB96" s="964"/>
      <c r="AC96" s="161"/>
      <c r="AD96" s="161"/>
      <c r="AE96" s="161"/>
      <c r="AF96" s="161"/>
      <c r="AG96" s="161"/>
      <c r="AH96" s="161"/>
      <c r="AI96" s="161"/>
      <c r="AJ96" s="964"/>
      <c r="AK96" s="964"/>
      <c r="AL96" s="964"/>
      <c r="AM96" s="964"/>
      <c r="AN96" s="964"/>
      <c r="AO96" s="964"/>
      <c r="AP96" s="964"/>
      <c r="AQ96" s="969"/>
      <c r="CG96" s="12"/>
      <c r="CH96" s="12"/>
      <c r="CI96" s="12"/>
      <c r="CJ96" s="12"/>
      <c r="CK96" s="12"/>
      <c r="CL96" s="12"/>
    </row>
    <row r="97" spans="1:90" ht="16.350000000000001" customHeight="1" x14ac:dyDescent="0.2">
      <c r="A97" s="2649" t="s">
        <v>109</v>
      </c>
      <c r="B97" s="2649" t="s">
        <v>110</v>
      </c>
      <c r="C97" s="2777" t="s">
        <v>111</v>
      </c>
      <c r="D97" s="2773"/>
      <c r="E97" s="5"/>
      <c r="F97" s="161"/>
      <c r="G97" s="161"/>
      <c r="H97" s="161"/>
      <c r="I97" s="161"/>
      <c r="J97" s="271"/>
      <c r="K97" s="290"/>
      <c r="L97" s="241"/>
      <c r="M97" s="161"/>
      <c r="N97" s="161"/>
      <c r="O97" s="161"/>
      <c r="P97" s="161"/>
      <c r="Q97" s="161"/>
      <c r="R97" s="161"/>
      <c r="S97" s="161"/>
      <c r="T97" s="161"/>
      <c r="U97" s="192"/>
      <c r="V97" s="964"/>
      <c r="W97" s="964"/>
      <c r="X97" s="964"/>
      <c r="Y97" s="962"/>
      <c r="Z97" s="962"/>
      <c r="AA97" s="962"/>
      <c r="AB97" s="962"/>
      <c r="AC97" s="976"/>
      <c r="AD97" s="964"/>
      <c r="AE97" s="161"/>
      <c r="AF97" s="161"/>
      <c r="AG97" s="161"/>
      <c r="AH97" s="161"/>
      <c r="AI97" s="161"/>
      <c r="AJ97" s="964"/>
      <c r="AK97" s="962"/>
      <c r="AL97" s="962"/>
      <c r="AM97" s="962"/>
      <c r="AN97" s="962"/>
      <c r="AO97" s="962"/>
      <c r="AP97" s="962"/>
      <c r="AQ97" s="969"/>
      <c r="CG97" s="12"/>
      <c r="CH97" s="12"/>
      <c r="CI97" s="12"/>
      <c r="CJ97" s="12"/>
      <c r="CK97" s="12"/>
      <c r="CL97" s="12"/>
    </row>
    <row r="98" spans="1:90" ht="27.75" customHeight="1" x14ac:dyDescent="0.2">
      <c r="A98" s="2651"/>
      <c r="B98" s="2651"/>
      <c r="C98" s="953" t="s">
        <v>112</v>
      </c>
      <c r="D98" s="977" t="s">
        <v>113</v>
      </c>
      <c r="E98" s="5"/>
      <c r="F98" s="161"/>
      <c r="G98" s="161"/>
      <c r="H98" s="161"/>
      <c r="I98" s="161"/>
      <c r="J98" s="271"/>
      <c r="K98" s="290"/>
      <c r="L98" s="241"/>
      <c r="M98" s="161"/>
      <c r="N98" s="161"/>
      <c r="O98" s="161"/>
      <c r="P98" s="161"/>
      <c r="Q98" s="161"/>
      <c r="R98" s="161"/>
      <c r="S98" s="161"/>
      <c r="T98" s="161"/>
      <c r="U98" s="192"/>
      <c r="V98" s="964"/>
      <c r="W98" s="964"/>
      <c r="X98" s="964"/>
      <c r="Y98" s="962"/>
      <c r="Z98" s="962"/>
      <c r="AA98" s="962"/>
      <c r="AB98" s="962"/>
      <c r="AC98" s="976"/>
      <c r="AD98" s="964"/>
      <c r="AE98" s="161"/>
      <c r="AF98" s="161"/>
      <c r="AG98" s="161"/>
      <c r="AH98" s="161"/>
      <c r="AI98" s="161"/>
      <c r="AJ98" s="964"/>
      <c r="AK98" s="962"/>
      <c r="AL98" s="962"/>
      <c r="AM98" s="962"/>
      <c r="AN98" s="962"/>
      <c r="AO98" s="962"/>
      <c r="AP98" s="962"/>
      <c r="AQ98" s="969"/>
      <c r="CG98" s="12"/>
      <c r="CH98" s="12"/>
      <c r="CI98" s="12"/>
      <c r="CJ98" s="12"/>
      <c r="CK98" s="12"/>
      <c r="CL98" s="12"/>
    </row>
    <row r="99" spans="1:90" ht="16.350000000000001" customHeight="1" x14ac:dyDescent="0.2">
      <c r="A99" s="938" t="s">
        <v>114</v>
      </c>
      <c r="B99" s="978">
        <v>12</v>
      </c>
      <c r="C99" s="944"/>
      <c r="D99" s="979"/>
      <c r="E99" s="5"/>
      <c r="F99" s="161"/>
      <c r="G99" s="161"/>
      <c r="H99" s="161"/>
      <c r="I99" s="161"/>
      <c r="J99" s="271"/>
      <c r="K99" s="293"/>
      <c r="L99" s="241"/>
      <c r="M99" s="161"/>
      <c r="N99" s="161"/>
      <c r="O99" s="161"/>
      <c r="P99" s="161"/>
      <c r="Q99" s="161"/>
      <c r="R99" s="161"/>
      <c r="S99" s="161"/>
      <c r="T99" s="161"/>
      <c r="U99" s="192"/>
      <c r="V99" s="964"/>
      <c r="W99" s="964"/>
      <c r="X99" s="964"/>
      <c r="Y99" s="962"/>
      <c r="Z99" s="962"/>
      <c r="AA99" s="962"/>
      <c r="AB99" s="962"/>
      <c r="AC99" s="976"/>
      <c r="AD99" s="964"/>
      <c r="AE99" s="161"/>
      <c r="AF99" s="161"/>
      <c r="AG99" s="161"/>
      <c r="AH99" s="161"/>
      <c r="AI99" s="161"/>
      <c r="AJ99" s="964"/>
      <c r="AK99" s="962"/>
      <c r="AL99" s="962"/>
      <c r="AM99" s="962"/>
      <c r="AN99" s="962"/>
      <c r="AO99" s="962"/>
      <c r="AP99" s="962"/>
      <c r="AQ99" s="969"/>
      <c r="CG99" s="12"/>
      <c r="CH99" s="12"/>
      <c r="CI99" s="12"/>
      <c r="CJ99" s="12"/>
      <c r="CK99" s="12"/>
      <c r="CL99" s="12"/>
    </row>
    <row r="100" spans="1:90" ht="16.350000000000001" customHeight="1" x14ac:dyDescent="0.2">
      <c r="A100" s="440" t="s">
        <v>115</v>
      </c>
      <c r="B100" s="151"/>
      <c r="C100" s="37"/>
      <c r="D100" s="38"/>
      <c r="E100" s="5"/>
      <c r="F100" s="161"/>
      <c r="G100" s="161"/>
      <c r="H100" s="161"/>
      <c r="I100" s="161"/>
      <c r="J100" s="271"/>
      <c r="K100" s="293"/>
      <c r="L100" s="241"/>
      <c r="M100" s="161"/>
      <c r="N100" s="161"/>
      <c r="O100" s="161"/>
      <c r="P100" s="161"/>
      <c r="Q100" s="161"/>
      <c r="R100" s="161"/>
      <c r="S100" s="161"/>
      <c r="T100" s="161"/>
      <c r="U100" s="192"/>
      <c r="V100" s="964"/>
      <c r="W100" s="964"/>
      <c r="X100" s="964"/>
      <c r="Y100" s="962"/>
      <c r="Z100" s="962"/>
      <c r="AA100" s="962"/>
      <c r="AB100" s="962"/>
      <c r="AC100" s="976"/>
      <c r="AD100" s="964"/>
      <c r="AE100" s="161"/>
      <c r="AF100" s="161"/>
      <c r="AG100" s="161"/>
      <c r="AH100" s="161"/>
      <c r="AI100" s="161"/>
      <c r="AJ100" s="964"/>
      <c r="AK100" s="962"/>
      <c r="AL100" s="962"/>
      <c r="AM100" s="962"/>
      <c r="AN100" s="962"/>
      <c r="AO100" s="962"/>
      <c r="AP100" s="962"/>
      <c r="AQ100" s="969"/>
      <c r="CG100" s="12"/>
      <c r="CH100" s="12"/>
      <c r="CI100" s="12"/>
      <c r="CJ100" s="12"/>
      <c r="CK100" s="12"/>
      <c r="CL100" s="12"/>
    </row>
    <row r="101" spans="1:90" ht="16.350000000000001" customHeight="1" x14ac:dyDescent="0.2">
      <c r="A101" s="440" t="s">
        <v>116</v>
      </c>
      <c r="B101" s="151"/>
      <c r="C101" s="37"/>
      <c r="D101" s="38"/>
      <c r="E101" s="5"/>
      <c r="F101" s="161"/>
      <c r="G101" s="161"/>
      <c r="H101" s="161"/>
      <c r="I101" s="161"/>
      <c r="J101" s="161"/>
      <c r="K101" s="294"/>
      <c r="L101" s="241"/>
      <c r="M101" s="161"/>
      <c r="N101" s="161"/>
      <c r="O101" s="161"/>
      <c r="P101" s="161"/>
      <c r="Q101" s="161"/>
      <c r="R101" s="161"/>
      <c r="S101" s="161"/>
      <c r="T101" s="161"/>
      <c r="U101" s="192"/>
      <c r="V101" s="964"/>
      <c r="W101" s="964"/>
      <c r="X101" s="964"/>
      <c r="Y101" s="962"/>
      <c r="Z101" s="962"/>
      <c r="AA101" s="962"/>
      <c r="AB101" s="962"/>
      <c r="AC101" s="976"/>
      <c r="AD101" s="964"/>
      <c r="AE101" s="161"/>
      <c r="AF101" s="161"/>
      <c r="AG101" s="161"/>
      <c r="AH101" s="161"/>
      <c r="AI101" s="161"/>
      <c r="AJ101" s="964"/>
      <c r="AK101" s="962"/>
      <c r="AL101" s="962"/>
      <c r="AM101" s="962"/>
      <c r="AN101" s="962"/>
      <c r="AO101" s="962"/>
      <c r="AP101" s="962"/>
      <c r="AQ101" s="969"/>
      <c r="CG101" s="12"/>
      <c r="CH101" s="12"/>
      <c r="CI101" s="12"/>
      <c r="CJ101" s="12"/>
      <c r="CK101" s="12"/>
      <c r="CL101" s="12"/>
    </row>
    <row r="102" spans="1:90" ht="16.350000000000001" customHeight="1" x14ac:dyDescent="0.2">
      <c r="A102" s="440" t="s">
        <v>117</v>
      </c>
      <c r="B102" s="151"/>
      <c r="C102" s="37"/>
      <c r="D102" s="38"/>
      <c r="E102" s="5"/>
      <c r="F102" s="161"/>
      <c r="G102" s="161"/>
      <c r="H102" s="161"/>
      <c r="I102" s="161"/>
      <c r="J102" s="161"/>
      <c r="K102" s="294"/>
      <c r="L102" s="241"/>
      <c r="M102" s="161"/>
      <c r="N102" s="161"/>
      <c r="O102" s="161"/>
      <c r="P102" s="161"/>
      <c r="Q102" s="161"/>
      <c r="R102" s="161"/>
      <c r="S102" s="161"/>
      <c r="T102" s="161"/>
      <c r="U102" s="192"/>
      <c r="V102" s="964"/>
      <c r="W102" s="964"/>
      <c r="X102" s="964"/>
      <c r="Y102" s="962"/>
      <c r="Z102" s="962"/>
      <c r="AA102" s="962"/>
      <c r="AB102" s="962"/>
      <c r="AC102" s="976"/>
      <c r="AD102" s="964"/>
      <c r="AE102" s="161"/>
      <c r="AF102" s="161"/>
      <c r="AG102" s="161"/>
      <c r="AH102" s="161"/>
      <c r="AI102" s="161"/>
      <c r="AJ102" s="964"/>
      <c r="AK102" s="962"/>
      <c r="AL102" s="962"/>
      <c r="AM102" s="962"/>
      <c r="AN102" s="962"/>
      <c r="AO102" s="962"/>
      <c r="AP102" s="962"/>
      <c r="AQ102" s="969"/>
      <c r="CG102" s="12"/>
      <c r="CH102" s="12"/>
      <c r="CI102" s="12"/>
      <c r="CJ102" s="12"/>
      <c r="CK102" s="12"/>
      <c r="CL102" s="12"/>
    </row>
    <row r="103" spans="1:90" ht="16.350000000000001" customHeight="1" x14ac:dyDescent="0.2">
      <c r="A103" s="440" t="s">
        <v>118</v>
      </c>
      <c r="B103" s="151"/>
      <c r="C103" s="37"/>
      <c r="D103" s="38"/>
      <c r="E103" s="5"/>
      <c r="F103" s="161"/>
      <c r="G103" s="161"/>
      <c r="H103" s="161"/>
      <c r="I103" s="161"/>
      <c r="J103" s="161"/>
      <c r="K103" s="294"/>
      <c r="L103" s="241"/>
      <c r="M103" s="161"/>
      <c r="N103" s="161"/>
      <c r="O103" s="161"/>
      <c r="P103" s="161"/>
      <c r="Q103" s="161"/>
      <c r="R103" s="161"/>
      <c r="S103" s="161"/>
      <c r="T103" s="161"/>
      <c r="U103" s="192"/>
      <c r="V103" s="964"/>
      <c r="W103" s="964"/>
      <c r="X103" s="964"/>
      <c r="Y103" s="962"/>
      <c r="Z103" s="962"/>
      <c r="AA103" s="962"/>
      <c r="AB103" s="962"/>
      <c r="AC103" s="976"/>
      <c r="AD103" s="964"/>
      <c r="AE103" s="161"/>
      <c r="AF103" s="161"/>
      <c r="AG103" s="161"/>
      <c r="AH103" s="161"/>
      <c r="AI103" s="161"/>
      <c r="AJ103" s="964"/>
      <c r="AK103" s="962"/>
      <c r="AL103" s="962"/>
      <c r="AM103" s="962"/>
      <c r="AN103" s="962"/>
      <c r="AO103" s="962"/>
      <c r="AP103" s="962"/>
      <c r="AQ103" s="969"/>
      <c r="CG103" s="12"/>
      <c r="CH103" s="12"/>
      <c r="CI103" s="12"/>
      <c r="CJ103" s="12"/>
      <c r="CK103" s="12"/>
      <c r="CL103" s="12"/>
    </row>
    <row r="104" spans="1:90" ht="16.350000000000001" customHeight="1" x14ac:dyDescent="0.2">
      <c r="A104" s="980" t="s">
        <v>43</v>
      </c>
      <c r="B104" s="981">
        <f>SUM(B99:B103)</f>
        <v>12</v>
      </c>
      <c r="C104" s="982">
        <f>SUM(C99:C103)</f>
        <v>0</v>
      </c>
      <c r="D104" s="983">
        <f>SUM(D99:D103)</f>
        <v>0</v>
      </c>
      <c r="E104" s="5"/>
      <c r="F104" s="161"/>
      <c r="G104" s="161"/>
      <c r="H104" s="161"/>
      <c r="I104" s="161"/>
      <c r="J104" s="161"/>
      <c r="K104" s="294"/>
      <c r="L104" s="241"/>
      <c r="M104" s="161"/>
      <c r="N104" s="161"/>
      <c r="O104" s="161"/>
      <c r="P104" s="161"/>
      <c r="Q104" s="161"/>
      <c r="R104" s="161"/>
      <c r="S104" s="161"/>
      <c r="T104" s="161"/>
      <c r="U104" s="192"/>
      <c r="V104" s="964"/>
      <c r="W104" s="964"/>
      <c r="X104" s="964"/>
      <c r="Y104" s="962"/>
      <c r="Z104" s="962"/>
      <c r="AA104" s="962"/>
      <c r="AB104" s="962"/>
      <c r="AC104" s="976"/>
      <c r="AD104" s="964"/>
      <c r="AE104" s="161"/>
      <c r="AF104" s="161"/>
      <c r="AG104" s="161"/>
      <c r="AH104" s="161"/>
      <c r="AI104" s="161"/>
      <c r="AJ104" s="964"/>
      <c r="AK104" s="962"/>
      <c r="AL104" s="962"/>
      <c r="AM104" s="962"/>
      <c r="AN104" s="962"/>
      <c r="AO104" s="962"/>
      <c r="AP104" s="962"/>
      <c r="AQ104" s="969"/>
      <c r="CG104" s="12"/>
      <c r="CH104" s="12"/>
      <c r="CI104" s="12"/>
      <c r="CJ104" s="12"/>
      <c r="CK104" s="12"/>
      <c r="CL104" s="12"/>
    </row>
    <row r="105" spans="1:90" ht="31.35" customHeight="1" x14ac:dyDescent="0.2">
      <c r="A105" s="793" t="s">
        <v>119</v>
      </c>
      <c r="B105" s="266"/>
      <c r="C105" s="266"/>
      <c r="D105" s="266"/>
      <c r="E105" s="300"/>
      <c r="F105" s="300"/>
      <c r="G105" s="301"/>
      <c r="H105" s="301"/>
      <c r="I105" s="301"/>
      <c r="J105" s="301"/>
      <c r="K105" s="302"/>
      <c r="L105" s="159"/>
      <c r="M105" s="159"/>
      <c r="N105" s="161"/>
      <c r="O105" s="161"/>
      <c r="P105" s="161"/>
      <c r="Q105" s="161"/>
      <c r="R105" s="161"/>
      <c r="S105" s="161"/>
      <c r="T105" s="161"/>
      <c r="U105" s="961"/>
      <c r="V105" s="964"/>
      <c r="W105" s="964"/>
      <c r="X105" s="964"/>
      <c r="Y105" s="964"/>
      <c r="Z105" s="964"/>
      <c r="AA105" s="964"/>
      <c r="AB105" s="984"/>
      <c r="AC105" s="964"/>
      <c r="AD105" s="161"/>
      <c r="AE105" s="161"/>
      <c r="AF105" s="161"/>
      <c r="AG105" s="161"/>
      <c r="AH105" s="161"/>
      <c r="AI105" s="964"/>
      <c r="AJ105" s="964"/>
      <c r="AK105" s="964"/>
      <c r="AL105" s="964"/>
      <c r="AM105" s="964"/>
      <c r="AN105" s="964"/>
      <c r="AO105" s="964"/>
      <c r="AP105" s="969"/>
      <c r="CG105" s="12"/>
      <c r="CH105" s="12"/>
      <c r="CI105" s="12"/>
      <c r="CJ105" s="12"/>
      <c r="CK105" s="12"/>
      <c r="CL105" s="12"/>
    </row>
    <row r="106" spans="1:90" ht="16.350000000000001" customHeight="1" x14ac:dyDescent="0.2">
      <c r="A106" s="2592" t="s">
        <v>3</v>
      </c>
      <c r="B106" s="2595" t="s">
        <v>5</v>
      </c>
      <c r="C106" s="2596"/>
      <c r="D106" s="2597"/>
      <c r="E106" s="2598" t="s">
        <v>6</v>
      </c>
      <c r="F106" s="2599"/>
      <c r="G106" s="2599"/>
      <c r="H106" s="2599"/>
      <c r="I106" s="2599"/>
      <c r="J106" s="2599"/>
      <c r="K106" s="2599"/>
      <c r="L106" s="2599"/>
      <c r="M106" s="2599"/>
      <c r="N106" s="985"/>
      <c r="O106" s="161"/>
      <c r="P106" s="161"/>
      <c r="Q106" s="161"/>
      <c r="R106" s="161"/>
      <c r="S106" s="161"/>
      <c r="T106" s="161"/>
      <c r="U106" s="161"/>
      <c r="V106" s="192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964"/>
      <c r="AK106" s="964"/>
      <c r="AL106" s="964"/>
      <c r="AM106" s="964"/>
      <c r="AN106" s="964"/>
      <c r="AO106" s="964"/>
      <c r="AP106" s="964"/>
      <c r="AQ106" s="969"/>
      <c r="CG106" s="12"/>
      <c r="CH106" s="12"/>
      <c r="CI106" s="12"/>
      <c r="CJ106" s="12"/>
      <c r="CK106" s="12"/>
      <c r="CL106" s="12"/>
    </row>
    <row r="107" spans="1:90" ht="16.350000000000001" customHeight="1" x14ac:dyDescent="0.2">
      <c r="A107" s="2593"/>
      <c r="B107" s="2598"/>
      <c r="C107" s="2599"/>
      <c r="D107" s="2600"/>
      <c r="E107" s="2778" t="s">
        <v>12</v>
      </c>
      <c r="F107" s="2748"/>
      <c r="G107" s="2778" t="s">
        <v>13</v>
      </c>
      <c r="H107" s="2748"/>
      <c r="I107" s="2778" t="s">
        <v>14</v>
      </c>
      <c r="J107" s="2748"/>
      <c r="K107" s="2778" t="s">
        <v>15</v>
      </c>
      <c r="L107" s="2748"/>
      <c r="M107" s="2778" t="s">
        <v>16</v>
      </c>
      <c r="N107" s="2748"/>
      <c r="O107" s="161"/>
      <c r="P107" s="161"/>
      <c r="Q107" s="161"/>
      <c r="R107" s="161"/>
      <c r="S107" s="161"/>
      <c r="T107" s="161"/>
      <c r="U107" s="161"/>
      <c r="V107" s="161"/>
      <c r="W107" s="192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964"/>
      <c r="AK107" s="964"/>
      <c r="AL107" s="964"/>
      <c r="AM107" s="964"/>
      <c r="AN107" s="964"/>
      <c r="AO107" s="964"/>
      <c r="AP107" s="964"/>
      <c r="AQ107" s="969"/>
      <c r="CG107" s="12"/>
      <c r="CH107" s="12"/>
      <c r="CI107" s="12"/>
      <c r="CJ107" s="12"/>
      <c r="CK107" s="12"/>
      <c r="CL107" s="12"/>
    </row>
    <row r="108" spans="1:90" ht="16.350000000000001" customHeight="1" x14ac:dyDescent="0.2">
      <c r="A108" s="2594"/>
      <c r="B108" s="986" t="s">
        <v>29</v>
      </c>
      <c r="C108" s="987" t="s">
        <v>30</v>
      </c>
      <c r="D108" s="438" t="s">
        <v>31</v>
      </c>
      <c r="E108" s="988" t="s">
        <v>30</v>
      </c>
      <c r="F108" s="989" t="s">
        <v>31</v>
      </c>
      <c r="G108" s="988" t="s">
        <v>30</v>
      </c>
      <c r="H108" s="989" t="s">
        <v>31</v>
      </c>
      <c r="I108" s="988" t="s">
        <v>30</v>
      </c>
      <c r="J108" s="989" t="s">
        <v>31</v>
      </c>
      <c r="K108" s="988" t="s">
        <v>30</v>
      </c>
      <c r="L108" s="989" t="s">
        <v>31</v>
      </c>
      <c r="M108" s="988" t="s">
        <v>30</v>
      </c>
      <c r="N108" s="989" t="s">
        <v>31</v>
      </c>
      <c r="O108" s="402"/>
      <c r="P108" s="161"/>
      <c r="Q108" s="294"/>
      <c r="R108" s="161"/>
      <c r="S108" s="161"/>
      <c r="T108" s="161"/>
      <c r="U108" s="161"/>
      <c r="V108" s="161"/>
      <c r="W108" s="161"/>
      <c r="X108" s="161"/>
      <c r="Y108" s="161"/>
      <c r="Z108" s="161"/>
      <c r="AA108" s="192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CG108" s="12"/>
      <c r="CH108" s="12"/>
      <c r="CI108" s="12"/>
      <c r="CJ108" s="12"/>
      <c r="CK108" s="12"/>
      <c r="CL108" s="12"/>
    </row>
    <row r="109" spans="1:90" ht="16.350000000000001" customHeight="1" x14ac:dyDescent="0.2">
      <c r="A109" s="990" t="s">
        <v>120</v>
      </c>
      <c r="B109" s="991">
        <f>SUM(C109:D109)</f>
        <v>0</v>
      </c>
      <c r="C109" s="992">
        <f>SUM(E109+G109+I109+K109+M109)</f>
        <v>0</v>
      </c>
      <c r="D109" s="941">
        <f>SUM(F109+H109+J109+L109+N109)</f>
        <v>0</v>
      </c>
      <c r="E109" s="971"/>
      <c r="F109" s="972"/>
      <c r="G109" s="971"/>
      <c r="H109" s="972"/>
      <c r="I109" s="971"/>
      <c r="J109" s="993"/>
      <c r="K109" s="971"/>
      <c r="L109" s="993"/>
      <c r="M109" s="994"/>
      <c r="N109" s="993"/>
      <c r="O109" s="995"/>
      <c r="P109" s="161"/>
      <c r="Q109" s="294"/>
      <c r="R109" s="161"/>
      <c r="S109" s="161"/>
      <c r="T109" s="161"/>
      <c r="U109" s="161"/>
      <c r="V109" s="161"/>
      <c r="W109" s="161"/>
      <c r="X109" s="161"/>
      <c r="Y109" s="161"/>
      <c r="Z109" s="161"/>
      <c r="AA109" s="192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CG109" s="12"/>
      <c r="CH109" s="12"/>
      <c r="CI109" s="12"/>
      <c r="CJ109" s="12"/>
      <c r="CK109" s="12"/>
      <c r="CL109" s="12"/>
    </row>
    <row r="110" spans="1:90" ht="25.35" customHeight="1" x14ac:dyDescent="0.2">
      <c r="A110" s="316" t="s">
        <v>121</v>
      </c>
      <c r="B110" s="317">
        <f>SUM(C110:D110)</f>
        <v>0</v>
      </c>
      <c r="C110" s="806">
        <f>SUM(E110+G110+I110+K110+M110)</f>
        <v>0</v>
      </c>
      <c r="D110" s="185">
        <f>SUM(F110+H110+J110+L110+N110)</f>
        <v>0</v>
      </c>
      <c r="E110" s="404"/>
      <c r="F110" s="320"/>
      <c r="G110" s="404"/>
      <c r="H110" s="405"/>
      <c r="I110" s="404"/>
      <c r="J110" s="320"/>
      <c r="K110" s="404"/>
      <c r="L110" s="320"/>
      <c r="M110" s="322"/>
      <c r="N110" s="405"/>
      <c r="O110" s="995"/>
      <c r="P110" s="161"/>
      <c r="Q110" s="294"/>
      <c r="R110" s="161"/>
      <c r="S110" s="161"/>
      <c r="T110" s="161"/>
      <c r="U110" s="161"/>
      <c r="V110" s="161"/>
      <c r="W110" s="161"/>
      <c r="X110" s="161"/>
      <c r="Y110" s="161"/>
      <c r="Z110" s="161"/>
      <c r="AA110" s="192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CG110" s="12"/>
      <c r="CH110" s="12"/>
      <c r="CI110" s="12"/>
      <c r="CJ110" s="12"/>
      <c r="CK110" s="12"/>
      <c r="CL110" s="12"/>
    </row>
    <row r="111" spans="1:90" ht="21" customHeight="1" x14ac:dyDescent="0.25">
      <c r="A111" s="793" t="s">
        <v>122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323"/>
    </row>
    <row r="112" spans="1:90" ht="20.25" customHeight="1" x14ac:dyDescent="0.2">
      <c r="A112" s="2592" t="s">
        <v>3</v>
      </c>
      <c r="B112" s="2595" t="s">
        <v>5</v>
      </c>
      <c r="C112" s="2596"/>
      <c r="D112" s="2597"/>
      <c r="E112" s="2778" t="s">
        <v>6</v>
      </c>
      <c r="F112" s="2705"/>
      <c r="G112" s="2705"/>
      <c r="H112" s="2705"/>
      <c r="I112" s="2705"/>
      <c r="J112" s="2705"/>
      <c r="K112" s="2705"/>
      <c r="L112" s="2705"/>
      <c r="M112" s="2705"/>
      <c r="N112" s="2705"/>
      <c r="O112" s="2705"/>
      <c r="P112" s="2705"/>
      <c r="Q112" s="2705"/>
      <c r="R112" s="2705"/>
      <c r="S112" s="2705"/>
      <c r="T112" s="2705"/>
      <c r="U112" s="2705"/>
      <c r="V112" s="2705"/>
      <c r="W112" s="2705"/>
      <c r="X112" s="2705"/>
      <c r="Y112" s="2705"/>
      <c r="Z112" s="2705"/>
      <c r="AA112" s="2705"/>
      <c r="AB112" s="2705"/>
      <c r="AC112" s="2705"/>
      <c r="AD112" s="2705"/>
      <c r="AE112" s="2705"/>
      <c r="AF112" s="2705"/>
      <c r="AG112" s="2705"/>
      <c r="AH112" s="2705"/>
      <c r="AI112" s="2705"/>
      <c r="AJ112" s="2705"/>
      <c r="AK112" s="2705"/>
      <c r="AL112" s="2779"/>
      <c r="AM112" s="2597" t="s">
        <v>8</v>
      </c>
    </row>
    <row r="113" spans="1:86" ht="20.25" customHeight="1" x14ac:dyDescent="0.2">
      <c r="A113" s="2593"/>
      <c r="B113" s="2598"/>
      <c r="C113" s="2599"/>
      <c r="D113" s="2600"/>
      <c r="E113" s="2778" t="s">
        <v>12</v>
      </c>
      <c r="F113" s="2748"/>
      <c r="G113" s="2778" t="s">
        <v>13</v>
      </c>
      <c r="H113" s="2748"/>
      <c r="I113" s="2778" t="s">
        <v>14</v>
      </c>
      <c r="J113" s="2748"/>
      <c r="K113" s="2778" t="s">
        <v>15</v>
      </c>
      <c r="L113" s="2748"/>
      <c r="M113" s="2778" t="s">
        <v>16</v>
      </c>
      <c r="N113" s="2748"/>
      <c r="O113" s="2780" t="s">
        <v>17</v>
      </c>
      <c r="P113" s="2768"/>
      <c r="Q113" s="2780" t="s">
        <v>18</v>
      </c>
      <c r="R113" s="2768"/>
      <c r="S113" s="2780" t="s">
        <v>19</v>
      </c>
      <c r="T113" s="2768"/>
      <c r="U113" s="2780" t="s">
        <v>20</v>
      </c>
      <c r="V113" s="2768"/>
      <c r="W113" s="2780" t="s">
        <v>21</v>
      </c>
      <c r="X113" s="2768"/>
      <c r="Y113" s="2780" t="s">
        <v>22</v>
      </c>
      <c r="Z113" s="2768"/>
      <c r="AA113" s="2780" t="s">
        <v>23</v>
      </c>
      <c r="AB113" s="2768"/>
      <c r="AC113" s="2780" t="s">
        <v>24</v>
      </c>
      <c r="AD113" s="2768"/>
      <c r="AE113" s="2780" t="s">
        <v>25</v>
      </c>
      <c r="AF113" s="2768"/>
      <c r="AG113" s="2780" t="s">
        <v>26</v>
      </c>
      <c r="AH113" s="2768"/>
      <c r="AI113" s="2780" t="s">
        <v>27</v>
      </c>
      <c r="AJ113" s="2768"/>
      <c r="AK113" s="2780" t="s">
        <v>28</v>
      </c>
      <c r="AL113" s="2781"/>
      <c r="AM113" s="2604"/>
    </row>
    <row r="114" spans="1:86" ht="25.5" customHeight="1" x14ac:dyDescent="0.2">
      <c r="A114" s="2594"/>
      <c r="B114" s="986" t="s">
        <v>29</v>
      </c>
      <c r="C114" s="987" t="s">
        <v>30</v>
      </c>
      <c r="D114" s="438" t="s">
        <v>31</v>
      </c>
      <c r="E114" s="988" t="s">
        <v>30</v>
      </c>
      <c r="F114" s="989" t="s">
        <v>31</v>
      </c>
      <c r="G114" s="988" t="s">
        <v>30</v>
      </c>
      <c r="H114" s="989" t="s">
        <v>31</v>
      </c>
      <c r="I114" s="988" t="s">
        <v>30</v>
      </c>
      <c r="J114" s="989" t="s">
        <v>31</v>
      </c>
      <c r="K114" s="988" t="s">
        <v>30</v>
      </c>
      <c r="L114" s="989" t="s">
        <v>31</v>
      </c>
      <c r="M114" s="988" t="s">
        <v>30</v>
      </c>
      <c r="N114" s="989" t="s">
        <v>31</v>
      </c>
      <c r="O114" s="988" t="s">
        <v>30</v>
      </c>
      <c r="P114" s="436" t="s">
        <v>31</v>
      </c>
      <c r="Q114" s="988" t="s">
        <v>30</v>
      </c>
      <c r="R114" s="436" t="s">
        <v>31</v>
      </c>
      <c r="S114" s="988" t="s">
        <v>30</v>
      </c>
      <c r="T114" s="436" t="s">
        <v>31</v>
      </c>
      <c r="U114" s="988" t="s">
        <v>30</v>
      </c>
      <c r="V114" s="436" t="s">
        <v>31</v>
      </c>
      <c r="W114" s="988" t="s">
        <v>30</v>
      </c>
      <c r="X114" s="436" t="s">
        <v>31</v>
      </c>
      <c r="Y114" s="988" t="s">
        <v>30</v>
      </c>
      <c r="Z114" s="436" t="s">
        <v>31</v>
      </c>
      <c r="AA114" s="988" t="s">
        <v>30</v>
      </c>
      <c r="AB114" s="436" t="s">
        <v>31</v>
      </c>
      <c r="AC114" s="988" t="s">
        <v>30</v>
      </c>
      <c r="AD114" s="436" t="s">
        <v>31</v>
      </c>
      <c r="AE114" s="988" t="s">
        <v>30</v>
      </c>
      <c r="AF114" s="436" t="s">
        <v>31</v>
      </c>
      <c r="AG114" s="988" t="s">
        <v>30</v>
      </c>
      <c r="AH114" s="436" t="s">
        <v>31</v>
      </c>
      <c r="AI114" s="988" t="s">
        <v>30</v>
      </c>
      <c r="AJ114" s="436" t="s">
        <v>31</v>
      </c>
      <c r="AK114" s="988" t="s">
        <v>30</v>
      </c>
      <c r="AL114" s="22" t="s">
        <v>31</v>
      </c>
      <c r="AM114" s="2600"/>
    </row>
    <row r="115" spans="1:86" ht="22.5" customHeight="1" x14ac:dyDescent="0.2">
      <c r="A115" s="996" t="s">
        <v>123</v>
      </c>
      <c r="B115" s="997">
        <f>SUM(C115:D115)</f>
        <v>0</v>
      </c>
      <c r="C115" s="998">
        <f>+E115+G115+I115+K115+M115+O115+Q115+S115+U115+W115+Y115+AA115+AC115+AE115+AG115+AI115+AK115</f>
        <v>0</v>
      </c>
      <c r="D115" s="999">
        <f>+F115+H115+J115+L115+N115+P115+R115+T115+V115+X115+Z115+AB115+AD115+AF115+AH115+AJ115+AL115</f>
        <v>0</v>
      </c>
      <c r="E115" s="1000"/>
      <c r="F115" s="1001"/>
      <c r="G115" s="1000"/>
      <c r="H115" s="1001"/>
      <c r="I115" s="1000"/>
      <c r="J115" s="1002"/>
      <c r="K115" s="1000"/>
      <c r="L115" s="1002"/>
      <c r="M115" s="1003"/>
      <c r="N115" s="1002"/>
      <c r="O115" s="1003"/>
      <c r="P115" s="1002"/>
      <c r="Q115" s="1003"/>
      <c r="R115" s="1002"/>
      <c r="S115" s="1003"/>
      <c r="T115" s="1002"/>
      <c r="U115" s="1003"/>
      <c r="V115" s="1002"/>
      <c r="W115" s="1003"/>
      <c r="X115" s="1002"/>
      <c r="Y115" s="1003"/>
      <c r="Z115" s="1002"/>
      <c r="AA115" s="1003"/>
      <c r="AB115" s="1002"/>
      <c r="AC115" s="1003"/>
      <c r="AD115" s="1002"/>
      <c r="AE115" s="1003"/>
      <c r="AF115" s="1002"/>
      <c r="AG115" s="1003"/>
      <c r="AH115" s="1002"/>
      <c r="AI115" s="1003"/>
      <c r="AJ115" s="1002"/>
      <c r="AK115" s="1003"/>
      <c r="AL115" s="1004"/>
      <c r="AM115" s="1001"/>
      <c r="AN115" s="2" t="str">
        <f>CA115&amp;CB115</f>
        <v/>
      </c>
      <c r="CA115" s="4" t="str">
        <f>IF(CG115=1,"* No olvide ingresar la Población SENAME (Digite CERO si no tiene). ","")</f>
        <v/>
      </c>
      <c r="CB115" s="4" t="str">
        <f>IF(CH115=1,"* La Población SENAME ingresada NO PUEDE superar la suma de ambos sexos. ","")</f>
        <v/>
      </c>
      <c r="CG115" s="4">
        <f>IF(AND(B115&lt;&gt;0,AM115=""),1,0)</f>
        <v>0</v>
      </c>
      <c r="CH115" s="4">
        <f>IF(AM115&gt;B115,1,0)</f>
        <v>0</v>
      </c>
    </row>
    <row r="116" spans="1:86" ht="27" customHeight="1" x14ac:dyDescent="0.25">
      <c r="A116" s="141" t="s">
        <v>124</v>
      </c>
      <c r="B116" s="323"/>
      <c r="C116" s="323"/>
      <c r="E116" s="323"/>
    </row>
    <row r="117" spans="1:86" ht="21.75" customHeight="1" x14ac:dyDescent="0.2">
      <c r="A117" s="2609" t="s">
        <v>125</v>
      </c>
      <c r="B117" s="2780" t="s">
        <v>126</v>
      </c>
      <c r="C117" s="2711"/>
      <c r="D117" s="2781"/>
      <c r="E117" s="2672" t="s">
        <v>127</v>
      </c>
    </row>
    <row r="118" spans="1:86" ht="30.75" customHeight="1" x14ac:dyDescent="0.2">
      <c r="A118" s="2611"/>
      <c r="B118" s="1005" t="s">
        <v>128</v>
      </c>
      <c r="C118" s="1005" t="s">
        <v>129</v>
      </c>
      <c r="D118" s="1006" t="s">
        <v>130</v>
      </c>
      <c r="E118" s="2731"/>
    </row>
    <row r="119" spans="1:86" ht="22.5" customHeight="1" x14ac:dyDescent="0.25">
      <c r="A119" s="1007" t="s">
        <v>43</v>
      </c>
      <c r="B119" s="1000"/>
      <c r="C119" s="1000"/>
      <c r="D119" s="1008"/>
      <c r="E119" s="1009"/>
    </row>
    <row r="120" spans="1:86" ht="21.75" customHeight="1" x14ac:dyDescent="0.2">
      <c r="A120" s="793" t="s">
        <v>131</v>
      </c>
      <c r="B120" s="266"/>
      <c r="C120" s="266"/>
      <c r="H120" s="340"/>
      <c r="I120" s="340"/>
      <c r="J120" s="159"/>
    </row>
    <row r="121" spans="1:86" x14ac:dyDescent="0.2">
      <c r="A121" s="2592" t="s">
        <v>3</v>
      </c>
      <c r="B121" s="2595" t="s">
        <v>5</v>
      </c>
      <c r="C121" s="2596"/>
      <c r="D121" s="2597"/>
      <c r="E121" s="2778"/>
      <c r="F121" s="2705"/>
      <c r="G121" s="2705"/>
      <c r="H121" s="2705"/>
      <c r="I121" s="2705"/>
      <c r="J121" s="2748"/>
    </row>
    <row r="122" spans="1:86" x14ac:dyDescent="0.2">
      <c r="A122" s="2593"/>
      <c r="B122" s="2598"/>
      <c r="C122" s="2599"/>
      <c r="D122" s="2600"/>
      <c r="E122" s="2778" t="s">
        <v>132</v>
      </c>
      <c r="F122" s="2748"/>
      <c r="G122" s="2778" t="s">
        <v>133</v>
      </c>
      <c r="H122" s="2748"/>
      <c r="I122" s="2778" t="s">
        <v>134</v>
      </c>
      <c r="J122" s="2748"/>
    </row>
    <row r="123" spans="1:86" x14ac:dyDescent="0.2">
      <c r="A123" s="2594"/>
      <c r="B123" s="986" t="s">
        <v>29</v>
      </c>
      <c r="C123" s="987" t="s">
        <v>30</v>
      </c>
      <c r="D123" s="438" t="s">
        <v>31</v>
      </c>
      <c r="E123" s="988" t="s">
        <v>30</v>
      </c>
      <c r="F123" s="989" t="s">
        <v>31</v>
      </c>
      <c r="G123" s="988" t="s">
        <v>30</v>
      </c>
      <c r="H123" s="989" t="s">
        <v>31</v>
      </c>
      <c r="I123" s="988" t="s">
        <v>30</v>
      </c>
      <c r="J123" s="989" t="s">
        <v>31</v>
      </c>
    </row>
    <row r="124" spans="1:86" ht="27" customHeight="1" x14ac:dyDescent="0.2">
      <c r="A124" s="990" t="s">
        <v>135</v>
      </c>
      <c r="B124" s="991">
        <f>SUM(C124:D124)</f>
        <v>0</v>
      </c>
      <c r="C124" s="992">
        <f t="shared" ref="C124:D126" si="26">+E124+G124+I124</f>
        <v>0</v>
      </c>
      <c r="D124" s="941">
        <f t="shared" si="26"/>
        <v>0</v>
      </c>
      <c r="E124" s="971"/>
      <c r="F124" s="972"/>
      <c r="G124" s="971"/>
      <c r="H124" s="972"/>
      <c r="I124" s="971"/>
      <c r="J124" s="993"/>
    </row>
    <row r="125" spans="1:86" ht="26.25" customHeight="1" x14ac:dyDescent="0.2">
      <c r="A125" s="341" t="s">
        <v>136</v>
      </c>
      <c r="B125" s="342">
        <f>SUM(C125:D125)</f>
        <v>0</v>
      </c>
      <c r="C125" s="343">
        <f t="shared" si="26"/>
        <v>0</v>
      </c>
      <c r="D125" s="344">
        <f t="shared" si="26"/>
        <v>0</v>
      </c>
      <c r="E125" s="345"/>
      <c r="F125" s="346"/>
      <c r="G125" s="345"/>
      <c r="H125" s="346"/>
      <c r="I125" s="345"/>
      <c r="J125" s="347"/>
    </row>
    <row r="126" spans="1:86" ht="41.25" customHeight="1" x14ac:dyDescent="0.2">
      <c r="A126" s="348" t="s">
        <v>137</v>
      </c>
      <c r="B126" s="633">
        <f>SUM(C126:D126)</f>
        <v>0</v>
      </c>
      <c r="C126" s="806">
        <f t="shared" si="26"/>
        <v>0</v>
      </c>
      <c r="D126" s="185">
        <f t="shared" si="26"/>
        <v>0</v>
      </c>
      <c r="E126" s="634"/>
      <c r="F126" s="320"/>
      <c r="G126" s="634"/>
      <c r="H126" s="635"/>
      <c r="I126" s="634"/>
      <c r="J126" s="320"/>
    </row>
    <row r="127" spans="1:86" ht="24" customHeight="1" x14ac:dyDescent="0.25">
      <c r="A127" s="636" t="s">
        <v>138</v>
      </c>
      <c r="B127" s="1010"/>
      <c r="C127" s="351"/>
      <c r="D127" s="351"/>
      <c r="F127" s="352"/>
      <c r="G127" s="353"/>
      <c r="H127" s="353"/>
      <c r="I127" s="323"/>
    </row>
    <row r="128" spans="1:86" ht="30" customHeight="1" x14ac:dyDescent="0.2">
      <c r="A128" s="2597" t="s">
        <v>3</v>
      </c>
      <c r="B128" s="2592" t="s">
        <v>43</v>
      </c>
      <c r="C128" s="2595" t="s">
        <v>139</v>
      </c>
      <c r="D128" s="2597"/>
      <c r="E128" s="2595" t="s">
        <v>140</v>
      </c>
      <c r="F128" s="2597"/>
      <c r="G128" s="2778" t="s">
        <v>141</v>
      </c>
      <c r="H128" s="2705"/>
      <c r="I128" s="2748"/>
    </row>
    <row r="129" spans="1:90" ht="47.25" customHeight="1" x14ac:dyDescent="0.2">
      <c r="A129" s="2600"/>
      <c r="B129" s="2594"/>
      <c r="C129" s="988" t="s">
        <v>30</v>
      </c>
      <c r="D129" s="1011" t="s">
        <v>31</v>
      </c>
      <c r="E129" s="1012" t="s">
        <v>142</v>
      </c>
      <c r="F129" s="989" t="s">
        <v>143</v>
      </c>
      <c r="G129" s="1012" t="s">
        <v>144</v>
      </c>
      <c r="H129" s="1013" t="s">
        <v>145</v>
      </c>
      <c r="I129" s="989" t="s">
        <v>146</v>
      </c>
    </row>
    <row r="130" spans="1:90" ht="22.5" customHeight="1" x14ac:dyDescent="0.2">
      <c r="A130" s="1014" t="s">
        <v>147</v>
      </c>
      <c r="B130" s="1015">
        <f>SUM(C130:D130)</f>
        <v>0</v>
      </c>
      <c r="C130" s="1016"/>
      <c r="D130" s="1002"/>
      <c r="E130" s="1016"/>
      <c r="F130" s="1001"/>
      <c r="G130" s="1016"/>
      <c r="H130" s="1016"/>
      <c r="I130" s="1001"/>
    </row>
    <row r="131" spans="1:90" ht="21.75" customHeight="1" x14ac:dyDescent="0.25">
      <c r="A131" s="84" t="s">
        <v>148</v>
      </c>
      <c r="B131" s="323"/>
      <c r="C131" s="323"/>
    </row>
    <row r="132" spans="1:90" ht="14.25" customHeight="1" x14ac:dyDescent="0.2">
      <c r="A132" s="2592" t="s">
        <v>3</v>
      </c>
      <c r="B132" s="2592" t="s">
        <v>4</v>
      </c>
      <c r="C132" s="2595" t="s">
        <v>5</v>
      </c>
      <c r="D132" s="2596"/>
      <c r="E132" s="2597"/>
      <c r="F132" s="2778" t="s">
        <v>6</v>
      </c>
      <c r="G132" s="2705"/>
      <c r="H132" s="2705"/>
      <c r="I132" s="2705"/>
      <c r="J132" s="2705"/>
      <c r="K132" s="2705"/>
      <c r="L132" s="2705"/>
      <c r="M132" s="2705"/>
      <c r="N132" s="2705"/>
      <c r="O132" s="2705"/>
      <c r="P132" s="2705"/>
      <c r="Q132" s="2705"/>
      <c r="R132" s="2705"/>
      <c r="S132" s="2705"/>
      <c r="T132" s="2705"/>
      <c r="U132" s="2705"/>
      <c r="V132" s="2705"/>
      <c r="W132" s="2705"/>
      <c r="X132" s="2705"/>
      <c r="Y132" s="2705"/>
      <c r="Z132" s="2705"/>
      <c r="AA132" s="2705"/>
      <c r="AB132" s="2705"/>
      <c r="AC132" s="2705"/>
      <c r="AD132" s="2705"/>
      <c r="AE132" s="2705"/>
      <c r="AF132" s="2705"/>
      <c r="AG132" s="2705"/>
      <c r="AH132" s="2705"/>
      <c r="AI132" s="2705"/>
      <c r="AJ132" s="2705"/>
      <c r="AK132" s="2705"/>
      <c r="AL132" s="2705"/>
      <c r="AM132" s="2779"/>
      <c r="AN132" s="2597" t="s">
        <v>7</v>
      </c>
      <c r="AO132" s="2597" t="s">
        <v>8</v>
      </c>
      <c r="AP132" s="2597" t="s">
        <v>9</v>
      </c>
      <c r="AQ132" s="2597" t="s">
        <v>10</v>
      </c>
      <c r="AR132" s="2597" t="s">
        <v>149</v>
      </c>
      <c r="AS132" s="2597" t="s">
        <v>150</v>
      </c>
    </row>
    <row r="133" spans="1:90" x14ac:dyDescent="0.2">
      <c r="A133" s="2593"/>
      <c r="B133" s="2593"/>
      <c r="C133" s="2598"/>
      <c r="D133" s="2599"/>
      <c r="E133" s="2600"/>
      <c r="F133" s="2778" t="s">
        <v>12</v>
      </c>
      <c r="G133" s="2748"/>
      <c r="H133" s="2778" t="s">
        <v>13</v>
      </c>
      <c r="I133" s="2748"/>
      <c r="J133" s="2778" t="s">
        <v>14</v>
      </c>
      <c r="K133" s="2748"/>
      <c r="L133" s="2778" t="s">
        <v>15</v>
      </c>
      <c r="M133" s="2748"/>
      <c r="N133" s="2778" t="s">
        <v>16</v>
      </c>
      <c r="O133" s="2748"/>
      <c r="P133" s="2780" t="s">
        <v>17</v>
      </c>
      <c r="Q133" s="2768"/>
      <c r="R133" s="2780" t="s">
        <v>18</v>
      </c>
      <c r="S133" s="2768"/>
      <c r="T133" s="2780" t="s">
        <v>19</v>
      </c>
      <c r="U133" s="2768"/>
      <c r="V133" s="2780" t="s">
        <v>20</v>
      </c>
      <c r="W133" s="2768"/>
      <c r="X133" s="2780" t="s">
        <v>21</v>
      </c>
      <c r="Y133" s="2768"/>
      <c r="Z133" s="2780" t="s">
        <v>22</v>
      </c>
      <c r="AA133" s="2768"/>
      <c r="AB133" s="2780" t="s">
        <v>23</v>
      </c>
      <c r="AC133" s="2768"/>
      <c r="AD133" s="2780" t="s">
        <v>24</v>
      </c>
      <c r="AE133" s="2768"/>
      <c r="AF133" s="2780" t="s">
        <v>25</v>
      </c>
      <c r="AG133" s="2768"/>
      <c r="AH133" s="2780" t="s">
        <v>26</v>
      </c>
      <c r="AI133" s="2768"/>
      <c r="AJ133" s="2780" t="s">
        <v>27</v>
      </c>
      <c r="AK133" s="2768"/>
      <c r="AL133" s="2780" t="s">
        <v>28</v>
      </c>
      <c r="AM133" s="2781"/>
      <c r="AN133" s="2604"/>
      <c r="AO133" s="2604"/>
      <c r="AP133" s="2604"/>
      <c r="AQ133" s="2604"/>
      <c r="AR133" s="2604"/>
      <c r="AS133" s="2604"/>
    </row>
    <row r="134" spans="1:90" x14ac:dyDescent="0.2">
      <c r="A134" s="2594"/>
      <c r="B134" s="2594"/>
      <c r="C134" s="420" t="s">
        <v>29</v>
      </c>
      <c r="D134" s="421" t="s">
        <v>30</v>
      </c>
      <c r="E134" s="436" t="s">
        <v>31</v>
      </c>
      <c r="F134" s="988" t="s">
        <v>30</v>
      </c>
      <c r="G134" s="436" t="s">
        <v>31</v>
      </c>
      <c r="H134" s="988" t="s">
        <v>30</v>
      </c>
      <c r="I134" s="436" t="s">
        <v>31</v>
      </c>
      <c r="J134" s="988" t="s">
        <v>30</v>
      </c>
      <c r="K134" s="436" t="s">
        <v>31</v>
      </c>
      <c r="L134" s="988" t="s">
        <v>30</v>
      </c>
      <c r="M134" s="436" t="s">
        <v>31</v>
      </c>
      <c r="N134" s="988" t="s">
        <v>30</v>
      </c>
      <c r="O134" s="436" t="s">
        <v>31</v>
      </c>
      <c r="P134" s="988" t="s">
        <v>30</v>
      </c>
      <c r="Q134" s="436" t="s">
        <v>31</v>
      </c>
      <c r="R134" s="988" t="s">
        <v>30</v>
      </c>
      <c r="S134" s="436" t="s">
        <v>31</v>
      </c>
      <c r="T134" s="988" t="s">
        <v>30</v>
      </c>
      <c r="U134" s="436" t="s">
        <v>31</v>
      </c>
      <c r="V134" s="988" t="s">
        <v>30</v>
      </c>
      <c r="W134" s="436" t="s">
        <v>31</v>
      </c>
      <c r="X134" s="988" t="s">
        <v>30</v>
      </c>
      <c r="Y134" s="436" t="s">
        <v>31</v>
      </c>
      <c r="Z134" s="988" t="s">
        <v>30</v>
      </c>
      <c r="AA134" s="436" t="s">
        <v>31</v>
      </c>
      <c r="AB134" s="988" t="s">
        <v>30</v>
      </c>
      <c r="AC134" s="436" t="s">
        <v>31</v>
      </c>
      <c r="AD134" s="988" t="s">
        <v>30</v>
      </c>
      <c r="AE134" s="436" t="s">
        <v>31</v>
      </c>
      <c r="AF134" s="988" t="s">
        <v>30</v>
      </c>
      <c r="AG134" s="436" t="s">
        <v>31</v>
      </c>
      <c r="AH134" s="988" t="s">
        <v>30</v>
      </c>
      <c r="AI134" s="436" t="s">
        <v>31</v>
      </c>
      <c r="AJ134" s="988" t="s">
        <v>30</v>
      </c>
      <c r="AK134" s="436" t="s">
        <v>31</v>
      </c>
      <c r="AL134" s="988" t="s">
        <v>30</v>
      </c>
      <c r="AM134" s="22" t="s">
        <v>31</v>
      </c>
      <c r="AN134" s="2600"/>
      <c r="AO134" s="2600"/>
      <c r="AP134" s="2600"/>
      <c r="AQ134" s="2600"/>
      <c r="AR134" s="2600"/>
      <c r="AS134" s="2600"/>
    </row>
    <row r="135" spans="1:90" ht="14.25" customHeight="1" x14ac:dyDescent="0.2">
      <c r="A135" s="2609" t="s">
        <v>151</v>
      </c>
      <c r="B135" s="1017" t="s">
        <v>33</v>
      </c>
      <c r="C135" s="939">
        <f t="shared" ref="C135:C147" si="27">SUM(D135+E135)</f>
        <v>0</v>
      </c>
      <c r="D135" s="1018">
        <f t="shared" ref="D135:D147" si="28">SUM(F135+H135+J135+L135+N135+P135+R135+T135+V135+X135+Z135+AB135+AD135+AF135+AH135+AJ135+AL135)</f>
        <v>0</v>
      </c>
      <c r="E135" s="941">
        <f t="shared" ref="E135:E147" si="29">SUM(G135+I135+K135+M135+O135+Q135+S135+U135+W135+Y135+AA135+AC135+AE135+AG135+AI135+AK135+AM135)</f>
        <v>0</v>
      </c>
      <c r="F135" s="944"/>
      <c r="G135" s="979"/>
      <c r="H135" s="944"/>
      <c r="I135" s="979"/>
      <c r="J135" s="944"/>
      <c r="K135" s="1019"/>
      <c r="L135" s="944"/>
      <c r="M135" s="1019"/>
      <c r="N135" s="944"/>
      <c r="O135" s="1019"/>
      <c r="P135" s="944"/>
      <c r="Q135" s="1019"/>
      <c r="R135" s="944"/>
      <c r="S135" s="1019"/>
      <c r="T135" s="944"/>
      <c r="U135" s="1019"/>
      <c r="V135" s="944"/>
      <c r="W135" s="1019"/>
      <c r="X135" s="944"/>
      <c r="Y135" s="1019"/>
      <c r="Z135" s="944"/>
      <c r="AA135" s="1019"/>
      <c r="AB135" s="944"/>
      <c r="AC135" s="1019"/>
      <c r="AD135" s="944"/>
      <c r="AE135" s="1019"/>
      <c r="AF135" s="944"/>
      <c r="AG135" s="1019"/>
      <c r="AH135" s="944"/>
      <c r="AI135" s="1019"/>
      <c r="AJ135" s="944"/>
      <c r="AK135" s="1019"/>
      <c r="AL135" s="1020"/>
      <c r="AM135" s="1021"/>
      <c r="AN135" s="979"/>
      <c r="AO135" s="979"/>
      <c r="AP135" s="979"/>
      <c r="AQ135" s="979"/>
      <c r="AR135" s="979"/>
      <c r="AS135" s="979"/>
      <c r="AT135" s="182" t="str">
        <f>CA135&amp;CB135&amp;CC135&amp;CD135&amp;CE135&amp;CF135</f>
        <v/>
      </c>
      <c r="CA135" s="30" t="str">
        <f t="shared" ref="CA135:CA147" si="30">IF(CG135=1,"* El número de Beneficiarios NO DEBE ser mayor que el Total. ","")</f>
        <v/>
      </c>
      <c r="CB135" s="31" t="str">
        <f t="shared" ref="CB135:CB147" si="31">IF(CH135=1,"* Los Niños, Niñas, Adolescentes y Jóvenes de Programa SENAME NO DEBE ser mayor que el Total. ","")</f>
        <v/>
      </c>
      <c r="CC135" s="31" t="str">
        <f t="shared" ref="CC135:CC147" si="32">IF(CI135=1,"* El número de personas pertenecientes a Pueblos Originarios NO DEBE ser mayor que el Total. ","")</f>
        <v/>
      </c>
      <c r="CD135" s="31" t="str">
        <f t="shared" ref="CD135:CD147" si="33">IF(CJ135=1,"* El número de personas Migrantes NO DEBE ser mayor que el Total. ","")</f>
        <v/>
      </c>
      <c r="CE135" s="31"/>
      <c r="CF135" s="30" t="str">
        <f>IF(CL135=1,"* No olvide digitar la columna Beneficiarios y/o Niños, Niñas, Adolescentes y Jóvenes de Programa SENAME y/o Pueblos Originarios y/o Migrantes y/o Demencia (Digite CEROS si no tiene). ","")</f>
        <v/>
      </c>
      <c r="CG135" s="32">
        <f t="shared" ref="CG135:CJ147" si="34">IF($C135&lt;AN135,1,0)</f>
        <v>0</v>
      </c>
      <c r="CH135" s="32">
        <f t="shared" si="34"/>
        <v>0</v>
      </c>
      <c r="CI135" s="32">
        <f t="shared" si="34"/>
        <v>0</v>
      </c>
      <c r="CJ135" s="32">
        <f t="shared" si="34"/>
        <v>0</v>
      </c>
      <c r="CK135" s="32"/>
      <c r="CL135" s="32">
        <f t="shared" ref="CL135:CL147" si="35">IF(AND(C135&lt;&gt;0,OR(AN135="",AO135="",AP135="",AQ135="")),1,0)</f>
        <v>0</v>
      </c>
    </row>
    <row r="136" spans="1:90" ht="14.25" customHeight="1" x14ac:dyDescent="0.2">
      <c r="A136" s="2610"/>
      <c r="B136" s="33" t="s">
        <v>34</v>
      </c>
      <c r="C136" s="34">
        <f t="shared" si="27"/>
        <v>0</v>
      </c>
      <c r="D136" s="35">
        <f t="shared" si="28"/>
        <v>0</v>
      </c>
      <c r="E136" s="36">
        <f t="shared" si="29"/>
        <v>0</v>
      </c>
      <c r="F136" s="37"/>
      <c r="G136" s="38"/>
      <c r="H136" s="37"/>
      <c r="I136" s="38"/>
      <c r="J136" s="37"/>
      <c r="K136" s="39"/>
      <c r="L136" s="37"/>
      <c r="M136" s="39"/>
      <c r="N136" s="37"/>
      <c r="O136" s="39"/>
      <c r="P136" s="37"/>
      <c r="Q136" s="39"/>
      <c r="R136" s="37"/>
      <c r="S136" s="39"/>
      <c r="T136" s="37"/>
      <c r="U136" s="39"/>
      <c r="V136" s="37"/>
      <c r="W136" s="39"/>
      <c r="X136" s="37"/>
      <c r="Y136" s="39"/>
      <c r="Z136" s="37"/>
      <c r="AA136" s="39"/>
      <c r="AB136" s="37"/>
      <c r="AC136" s="39"/>
      <c r="AD136" s="37"/>
      <c r="AE136" s="39"/>
      <c r="AF136" s="37"/>
      <c r="AG136" s="39"/>
      <c r="AH136" s="37"/>
      <c r="AI136" s="39"/>
      <c r="AJ136" s="37"/>
      <c r="AK136" s="39"/>
      <c r="AL136" s="40"/>
      <c r="AM136" s="41"/>
      <c r="AN136" s="38"/>
      <c r="AO136" s="38"/>
      <c r="AP136" s="38"/>
      <c r="AQ136" s="38"/>
      <c r="AR136" s="38"/>
      <c r="AS136" s="38"/>
      <c r="AT136" s="182" t="str">
        <f t="shared" ref="AT136:AT147" si="36">CA136&amp;CB136&amp;CC136&amp;CD136&amp;CE136&amp;CF136</f>
        <v/>
      </c>
      <c r="CA136" s="30" t="str">
        <f t="shared" si="30"/>
        <v/>
      </c>
      <c r="CB136" s="31" t="str">
        <f t="shared" si="31"/>
        <v/>
      </c>
      <c r="CC136" s="31" t="str">
        <f t="shared" si="32"/>
        <v/>
      </c>
      <c r="CD136" s="31" t="str">
        <f t="shared" si="33"/>
        <v/>
      </c>
      <c r="CE136" s="31"/>
      <c r="CF136" s="30" t="str">
        <f t="shared" ref="CF136:CF147" si="37">IF(CL136=1,"* No olvide digitar la columna Beneficiarios y/o Niños, Niñas, Adolescentes y Jóvenes de Programa SENAME y/o Pueblos Originarios y/o Migrantes y/o Demencia (Digite CEROS si no tiene). ","")</f>
        <v/>
      </c>
      <c r="CG136" s="32">
        <f t="shared" si="34"/>
        <v>0</v>
      </c>
      <c r="CH136" s="32">
        <f t="shared" si="34"/>
        <v>0</v>
      </c>
      <c r="CI136" s="32">
        <f t="shared" si="34"/>
        <v>0</v>
      </c>
      <c r="CJ136" s="32">
        <f t="shared" si="34"/>
        <v>0</v>
      </c>
      <c r="CK136" s="32"/>
      <c r="CL136" s="32">
        <f t="shared" si="35"/>
        <v>0</v>
      </c>
    </row>
    <row r="137" spans="1:90" ht="14.25" customHeight="1" x14ac:dyDescent="0.2">
      <c r="A137" s="2610"/>
      <c r="B137" s="33" t="s">
        <v>35</v>
      </c>
      <c r="C137" s="34">
        <f t="shared" si="27"/>
        <v>0</v>
      </c>
      <c r="D137" s="35">
        <f t="shared" si="28"/>
        <v>0</v>
      </c>
      <c r="E137" s="36">
        <f t="shared" si="29"/>
        <v>0</v>
      </c>
      <c r="F137" s="37"/>
      <c r="G137" s="38"/>
      <c r="H137" s="37"/>
      <c r="I137" s="38"/>
      <c r="J137" s="37"/>
      <c r="K137" s="39"/>
      <c r="L137" s="37"/>
      <c r="M137" s="39"/>
      <c r="N137" s="37"/>
      <c r="O137" s="39"/>
      <c r="P137" s="37"/>
      <c r="Q137" s="39"/>
      <c r="R137" s="37"/>
      <c r="S137" s="39"/>
      <c r="T137" s="37"/>
      <c r="U137" s="39"/>
      <c r="V137" s="37"/>
      <c r="W137" s="39"/>
      <c r="X137" s="37"/>
      <c r="Y137" s="39"/>
      <c r="Z137" s="37"/>
      <c r="AA137" s="39"/>
      <c r="AB137" s="37"/>
      <c r="AC137" s="39"/>
      <c r="AD137" s="37"/>
      <c r="AE137" s="39"/>
      <c r="AF137" s="37"/>
      <c r="AG137" s="39"/>
      <c r="AH137" s="37"/>
      <c r="AI137" s="39"/>
      <c r="AJ137" s="37"/>
      <c r="AK137" s="39"/>
      <c r="AL137" s="40"/>
      <c r="AM137" s="41"/>
      <c r="AN137" s="38"/>
      <c r="AO137" s="38"/>
      <c r="AP137" s="38"/>
      <c r="AQ137" s="38"/>
      <c r="AR137" s="38"/>
      <c r="AS137" s="38"/>
      <c r="AT137" s="182" t="str">
        <f t="shared" si="36"/>
        <v/>
      </c>
      <c r="CA137" s="30" t="str">
        <f t="shared" si="30"/>
        <v/>
      </c>
      <c r="CB137" s="31" t="str">
        <f t="shared" si="31"/>
        <v/>
      </c>
      <c r="CC137" s="31" t="str">
        <f t="shared" si="32"/>
        <v/>
      </c>
      <c r="CD137" s="31" t="str">
        <f t="shared" si="33"/>
        <v/>
      </c>
      <c r="CE137" s="31"/>
      <c r="CF137" s="30" t="str">
        <f t="shared" si="37"/>
        <v/>
      </c>
      <c r="CG137" s="32">
        <f t="shared" si="34"/>
        <v>0</v>
      </c>
      <c r="CH137" s="32">
        <f t="shared" si="34"/>
        <v>0</v>
      </c>
      <c r="CI137" s="32">
        <f t="shared" si="34"/>
        <v>0</v>
      </c>
      <c r="CJ137" s="32">
        <f t="shared" si="34"/>
        <v>0</v>
      </c>
      <c r="CK137" s="32"/>
      <c r="CL137" s="32">
        <f t="shared" si="35"/>
        <v>0</v>
      </c>
    </row>
    <row r="138" spans="1:90" ht="14.25" customHeight="1" x14ac:dyDescent="0.2">
      <c r="A138" s="2610"/>
      <c r="B138" s="33" t="s">
        <v>36</v>
      </c>
      <c r="C138" s="34">
        <f t="shared" si="27"/>
        <v>0</v>
      </c>
      <c r="D138" s="35">
        <f t="shared" si="28"/>
        <v>0</v>
      </c>
      <c r="E138" s="36">
        <f t="shared" si="29"/>
        <v>0</v>
      </c>
      <c r="F138" s="37"/>
      <c r="G138" s="38"/>
      <c r="H138" s="37"/>
      <c r="I138" s="38"/>
      <c r="J138" s="37"/>
      <c r="K138" s="39"/>
      <c r="L138" s="37"/>
      <c r="M138" s="39"/>
      <c r="N138" s="37"/>
      <c r="O138" s="39"/>
      <c r="P138" s="37"/>
      <c r="Q138" s="39"/>
      <c r="R138" s="37"/>
      <c r="S138" s="39"/>
      <c r="T138" s="37"/>
      <c r="U138" s="39"/>
      <c r="V138" s="37"/>
      <c r="W138" s="39"/>
      <c r="X138" s="37"/>
      <c r="Y138" s="39"/>
      <c r="Z138" s="37"/>
      <c r="AA138" s="39"/>
      <c r="AB138" s="37"/>
      <c r="AC138" s="39"/>
      <c r="AD138" s="37"/>
      <c r="AE138" s="39"/>
      <c r="AF138" s="37"/>
      <c r="AG138" s="39"/>
      <c r="AH138" s="37"/>
      <c r="AI138" s="39"/>
      <c r="AJ138" s="37"/>
      <c r="AK138" s="39"/>
      <c r="AL138" s="40"/>
      <c r="AM138" s="41"/>
      <c r="AN138" s="38"/>
      <c r="AO138" s="38"/>
      <c r="AP138" s="38"/>
      <c r="AQ138" s="38"/>
      <c r="AR138" s="38"/>
      <c r="AS138" s="38"/>
      <c r="AT138" s="182" t="str">
        <f t="shared" si="36"/>
        <v/>
      </c>
      <c r="CA138" s="30" t="str">
        <f t="shared" si="30"/>
        <v/>
      </c>
      <c r="CB138" s="31" t="str">
        <f t="shared" si="31"/>
        <v/>
      </c>
      <c r="CC138" s="31" t="str">
        <f t="shared" si="32"/>
        <v/>
      </c>
      <c r="CD138" s="31" t="str">
        <f t="shared" si="33"/>
        <v/>
      </c>
      <c r="CE138" s="31"/>
      <c r="CF138" s="30" t="str">
        <f t="shared" si="37"/>
        <v/>
      </c>
      <c r="CG138" s="32">
        <f t="shared" si="34"/>
        <v>0</v>
      </c>
      <c r="CH138" s="32">
        <f t="shared" si="34"/>
        <v>0</v>
      </c>
      <c r="CI138" s="32">
        <f t="shared" si="34"/>
        <v>0</v>
      </c>
      <c r="CJ138" s="32">
        <f t="shared" si="34"/>
        <v>0</v>
      </c>
      <c r="CK138" s="32"/>
      <c r="CL138" s="32">
        <f t="shared" si="35"/>
        <v>0</v>
      </c>
    </row>
    <row r="139" spans="1:90" ht="14.25" customHeight="1" x14ac:dyDescent="0.2">
      <c r="A139" s="2610"/>
      <c r="B139" s="33" t="s">
        <v>37</v>
      </c>
      <c r="C139" s="34">
        <f t="shared" si="27"/>
        <v>0</v>
      </c>
      <c r="D139" s="35">
        <f t="shared" si="28"/>
        <v>0</v>
      </c>
      <c r="E139" s="36">
        <f t="shared" si="29"/>
        <v>0</v>
      </c>
      <c r="F139" s="37"/>
      <c r="G139" s="38"/>
      <c r="H139" s="37"/>
      <c r="I139" s="38"/>
      <c r="J139" s="37"/>
      <c r="K139" s="39"/>
      <c r="L139" s="37"/>
      <c r="M139" s="39"/>
      <c r="N139" s="37"/>
      <c r="O139" s="39"/>
      <c r="P139" s="37"/>
      <c r="Q139" s="39"/>
      <c r="R139" s="37"/>
      <c r="S139" s="39"/>
      <c r="T139" s="37"/>
      <c r="U139" s="39"/>
      <c r="V139" s="37"/>
      <c r="W139" s="39"/>
      <c r="X139" s="37"/>
      <c r="Y139" s="39"/>
      <c r="Z139" s="37"/>
      <c r="AA139" s="39"/>
      <c r="AB139" s="37"/>
      <c r="AC139" s="39"/>
      <c r="AD139" s="37"/>
      <c r="AE139" s="39"/>
      <c r="AF139" s="37"/>
      <c r="AG139" s="39"/>
      <c r="AH139" s="37"/>
      <c r="AI139" s="39"/>
      <c r="AJ139" s="37"/>
      <c r="AK139" s="39"/>
      <c r="AL139" s="40"/>
      <c r="AM139" s="41"/>
      <c r="AN139" s="38"/>
      <c r="AO139" s="38"/>
      <c r="AP139" s="38"/>
      <c r="AQ139" s="38"/>
      <c r="AR139" s="38"/>
      <c r="AS139" s="38"/>
      <c r="AT139" s="182" t="str">
        <f t="shared" si="36"/>
        <v/>
      </c>
      <c r="CA139" s="30" t="str">
        <f t="shared" si="30"/>
        <v/>
      </c>
      <c r="CB139" s="31" t="str">
        <f t="shared" si="31"/>
        <v/>
      </c>
      <c r="CC139" s="31" t="str">
        <f t="shared" si="32"/>
        <v/>
      </c>
      <c r="CD139" s="31" t="str">
        <f t="shared" si="33"/>
        <v/>
      </c>
      <c r="CE139" s="31"/>
      <c r="CF139" s="30" t="str">
        <f t="shared" si="37"/>
        <v/>
      </c>
      <c r="CG139" s="32">
        <f t="shared" si="34"/>
        <v>0</v>
      </c>
      <c r="CH139" s="32">
        <f t="shared" si="34"/>
        <v>0</v>
      </c>
      <c r="CI139" s="32">
        <f t="shared" si="34"/>
        <v>0</v>
      </c>
      <c r="CJ139" s="32">
        <f t="shared" si="34"/>
        <v>0</v>
      </c>
      <c r="CK139" s="32"/>
      <c r="CL139" s="32">
        <f t="shared" si="35"/>
        <v>0</v>
      </c>
    </row>
    <row r="140" spans="1:90" ht="14.25" customHeight="1" x14ac:dyDescent="0.2">
      <c r="A140" s="2610"/>
      <c r="B140" s="33" t="s">
        <v>38</v>
      </c>
      <c r="C140" s="34">
        <f t="shared" si="27"/>
        <v>0</v>
      </c>
      <c r="D140" s="35">
        <f t="shared" si="28"/>
        <v>0</v>
      </c>
      <c r="E140" s="36">
        <f t="shared" si="29"/>
        <v>0</v>
      </c>
      <c r="F140" s="37"/>
      <c r="G140" s="38"/>
      <c r="H140" s="37"/>
      <c r="I140" s="38"/>
      <c r="J140" s="37"/>
      <c r="K140" s="39"/>
      <c r="L140" s="37"/>
      <c r="M140" s="39"/>
      <c r="N140" s="37"/>
      <c r="O140" s="39"/>
      <c r="P140" s="37"/>
      <c r="Q140" s="39"/>
      <c r="R140" s="37"/>
      <c r="S140" s="39"/>
      <c r="T140" s="37"/>
      <c r="U140" s="39"/>
      <c r="V140" s="37"/>
      <c r="W140" s="39"/>
      <c r="X140" s="37"/>
      <c r="Y140" s="39"/>
      <c r="Z140" s="37"/>
      <c r="AA140" s="39"/>
      <c r="AB140" s="37"/>
      <c r="AC140" s="39"/>
      <c r="AD140" s="37"/>
      <c r="AE140" s="39"/>
      <c r="AF140" s="37"/>
      <c r="AG140" s="39"/>
      <c r="AH140" s="37"/>
      <c r="AI140" s="39"/>
      <c r="AJ140" s="37"/>
      <c r="AK140" s="39"/>
      <c r="AL140" s="40"/>
      <c r="AM140" s="41"/>
      <c r="AN140" s="38"/>
      <c r="AO140" s="38"/>
      <c r="AP140" s="38"/>
      <c r="AQ140" s="38"/>
      <c r="AR140" s="38"/>
      <c r="AS140" s="38"/>
      <c r="AT140" s="182" t="str">
        <f t="shared" si="36"/>
        <v/>
      </c>
      <c r="CA140" s="30" t="str">
        <f t="shared" si="30"/>
        <v/>
      </c>
      <c r="CB140" s="31" t="str">
        <f t="shared" si="31"/>
        <v/>
      </c>
      <c r="CC140" s="31" t="str">
        <f t="shared" si="32"/>
        <v/>
      </c>
      <c r="CD140" s="31" t="str">
        <f t="shared" si="33"/>
        <v/>
      </c>
      <c r="CE140" s="31"/>
      <c r="CF140" s="30" t="str">
        <f t="shared" si="37"/>
        <v/>
      </c>
      <c r="CG140" s="32">
        <f t="shared" si="34"/>
        <v>0</v>
      </c>
      <c r="CH140" s="32">
        <f t="shared" si="34"/>
        <v>0</v>
      </c>
      <c r="CI140" s="32">
        <f t="shared" si="34"/>
        <v>0</v>
      </c>
      <c r="CJ140" s="32">
        <f t="shared" si="34"/>
        <v>0</v>
      </c>
      <c r="CK140" s="32"/>
      <c r="CL140" s="32">
        <f t="shared" si="35"/>
        <v>0</v>
      </c>
    </row>
    <row r="141" spans="1:90" ht="14.25" customHeight="1" x14ac:dyDescent="0.2">
      <c r="A141" s="2610"/>
      <c r="B141" s="33" t="s">
        <v>39</v>
      </c>
      <c r="C141" s="42">
        <f t="shared" si="27"/>
        <v>0</v>
      </c>
      <c r="D141" s="43">
        <f t="shared" si="28"/>
        <v>0</v>
      </c>
      <c r="E141" s="44">
        <f t="shared" si="29"/>
        <v>0</v>
      </c>
      <c r="F141" s="45"/>
      <c r="G141" s="46"/>
      <c r="H141" s="45"/>
      <c r="I141" s="46"/>
      <c r="J141" s="45"/>
      <c r="K141" s="47"/>
      <c r="L141" s="45"/>
      <c r="M141" s="47"/>
      <c r="N141" s="45"/>
      <c r="O141" s="47"/>
      <c r="P141" s="45"/>
      <c r="Q141" s="47"/>
      <c r="R141" s="45"/>
      <c r="S141" s="47"/>
      <c r="T141" s="45"/>
      <c r="U141" s="47"/>
      <c r="V141" s="45"/>
      <c r="W141" s="47"/>
      <c r="X141" s="45"/>
      <c r="Y141" s="47"/>
      <c r="Z141" s="45"/>
      <c r="AA141" s="47"/>
      <c r="AB141" s="45"/>
      <c r="AC141" s="47"/>
      <c r="AD141" s="45"/>
      <c r="AE141" s="47"/>
      <c r="AF141" s="45"/>
      <c r="AG141" s="47"/>
      <c r="AH141" s="45"/>
      <c r="AI141" s="47"/>
      <c r="AJ141" s="45"/>
      <c r="AK141" s="47"/>
      <c r="AL141" s="48"/>
      <c r="AM141" s="49"/>
      <c r="AN141" s="46"/>
      <c r="AO141" s="46"/>
      <c r="AP141" s="46"/>
      <c r="AQ141" s="46"/>
      <c r="AR141" s="46"/>
      <c r="AS141" s="46"/>
      <c r="AT141" s="182" t="str">
        <f t="shared" si="36"/>
        <v/>
      </c>
      <c r="CA141" s="30" t="str">
        <f t="shared" si="30"/>
        <v/>
      </c>
      <c r="CB141" s="31" t="str">
        <f t="shared" si="31"/>
        <v/>
      </c>
      <c r="CC141" s="31" t="str">
        <f t="shared" si="32"/>
        <v/>
      </c>
      <c r="CD141" s="31" t="str">
        <f t="shared" si="33"/>
        <v/>
      </c>
      <c r="CE141" s="31"/>
      <c r="CF141" s="30" t="str">
        <f t="shared" si="37"/>
        <v/>
      </c>
      <c r="CG141" s="32">
        <f t="shared" si="34"/>
        <v>0</v>
      </c>
      <c r="CH141" s="32">
        <f t="shared" si="34"/>
        <v>0</v>
      </c>
      <c r="CI141" s="32">
        <f t="shared" si="34"/>
        <v>0</v>
      </c>
      <c r="CJ141" s="32">
        <f t="shared" si="34"/>
        <v>0</v>
      </c>
      <c r="CK141" s="32"/>
      <c r="CL141" s="32">
        <f t="shared" si="35"/>
        <v>0</v>
      </c>
    </row>
    <row r="142" spans="1:90" ht="21" customHeight="1" x14ac:dyDescent="0.2">
      <c r="A142" s="2610"/>
      <c r="B142" s="33" t="s">
        <v>40</v>
      </c>
      <c r="C142" s="42">
        <f t="shared" si="27"/>
        <v>0</v>
      </c>
      <c r="D142" s="43">
        <f t="shared" si="28"/>
        <v>0</v>
      </c>
      <c r="E142" s="44">
        <f t="shared" si="29"/>
        <v>0</v>
      </c>
      <c r="F142" s="45"/>
      <c r="G142" s="46"/>
      <c r="H142" s="45"/>
      <c r="I142" s="46"/>
      <c r="J142" s="45"/>
      <c r="K142" s="47"/>
      <c r="L142" s="45"/>
      <c r="M142" s="47"/>
      <c r="N142" s="45"/>
      <c r="O142" s="47"/>
      <c r="P142" s="45"/>
      <c r="Q142" s="47"/>
      <c r="R142" s="45"/>
      <c r="S142" s="47"/>
      <c r="T142" s="45"/>
      <c r="U142" s="47"/>
      <c r="V142" s="45"/>
      <c r="W142" s="47"/>
      <c r="X142" s="45"/>
      <c r="Y142" s="47"/>
      <c r="Z142" s="45"/>
      <c r="AA142" s="47"/>
      <c r="AB142" s="45"/>
      <c r="AC142" s="47"/>
      <c r="AD142" s="45"/>
      <c r="AE142" s="47"/>
      <c r="AF142" s="45"/>
      <c r="AG142" s="47"/>
      <c r="AH142" s="45"/>
      <c r="AI142" s="47"/>
      <c r="AJ142" s="45"/>
      <c r="AK142" s="47"/>
      <c r="AL142" s="48"/>
      <c r="AM142" s="49"/>
      <c r="AN142" s="46"/>
      <c r="AO142" s="46"/>
      <c r="AP142" s="46"/>
      <c r="AQ142" s="46"/>
      <c r="AR142" s="46"/>
      <c r="AS142" s="46"/>
      <c r="AT142" s="182" t="str">
        <f t="shared" si="36"/>
        <v/>
      </c>
      <c r="CA142" s="30" t="str">
        <f t="shared" si="30"/>
        <v/>
      </c>
      <c r="CB142" s="31" t="str">
        <f t="shared" si="31"/>
        <v/>
      </c>
      <c r="CC142" s="31" t="str">
        <f t="shared" si="32"/>
        <v/>
      </c>
      <c r="CD142" s="31" t="str">
        <f t="shared" si="33"/>
        <v/>
      </c>
      <c r="CE142" s="31"/>
      <c r="CF142" s="30" t="str">
        <f t="shared" si="37"/>
        <v/>
      </c>
      <c r="CG142" s="32">
        <f t="shared" si="34"/>
        <v>0</v>
      </c>
      <c r="CH142" s="32">
        <f t="shared" si="34"/>
        <v>0</v>
      </c>
      <c r="CI142" s="32">
        <f t="shared" si="34"/>
        <v>0</v>
      </c>
      <c r="CJ142" s="32">
        <f t="shared" si="34"/>
        <v>0</v>
      </c>
      <c r="CK142" s="32"/>
      <c r="CL142" s="32">
        <f t="shared" si="35"/>
        <v>0</v>
      </c>
    </row>
    <row r="143" spans="1:90" ht="14.25" customHeight="1" x14ac:dyDescent="0.2">
      <c r="A143" s="2610"/>
      <c r="B143" s="33" t="s">
        <v>41</v>
      </c>
      <c r="C143" s="42">
        <f t="shared" si="27"/>
        <v>0</v>
      </c>
      <c r="D143" s="43">
        <f t="shared" si="28"/>
        <v>0</v>
      </c>
      <c r="E143" s="44">
        <f t="shared" si="29"/>
        <v>0</v>
      </c>
      <c r="F143" s="45"/>
      <c r="G143" s="46"/>
      <c r="H143" s="45"/>
      <c r="I143" s="46"/>
      <c r="J143" s="45"/>
      <c r="K143" s="47"/>
      <c r="L143" s="45"/>
      <c r="M143" s="47"/>
      <c r="N143" s="45"/>
      <c r="O143" s="47"/>
      <c r="P143" s="45"/>
      <c r="Q143" s="47"/>
      <c r="R143" s="45"/>
      <c r="S143" s="47"/>
      <c r="T143" s="45"/>
      <c r="U143" s="47"/>
      <c r="V143" s="45"/>
      <c r="W143" s="47"/>
      <c r="X143" s="45"/>
      <c r="Y143" s="47"/>
      <c r="Z143" s="45"/>
      <c r="AA143" s="47"/>
      <c r="AB143" s="45"/>
      <c r="AC143" s="47"/>
      <c r="AD143" s="45"/>
      <c r="AE143" s="47"/>
      <c r="AF143" s="45"/>
      <c r="AG143" s="47"/>
      <c r="AH143" s="45"/>
      <c r="AI143" s="47"/>
      <c r="AJ143" s="45"/>
      <c r="AK143" s="47"/>
      <c r="AL143" s="48"/>
      <c r="AM143" s="49"/>
      <c r="AN143" s="46"/>
      <c r="AO143" s="46"/>
      <c r="AP143" s="46"/>
      <c r="AQ143" s="46"/>
      <c r="AR143" s="46"/>
      <c r="AS143" s="46"/>
      <c r="AT143" s="182" t="str">
        <f t="shared" si="36"/>
        <v/>
      </c>
      <c r="CA143" s="30" t="str">
        <f t="shared" si="30"/>
        <v/>
      </c>
      <c r="CB143" s="31" t="str">
        <f t="shared" si="31"/>
        <v/>
      </c>
      <c r="CC143" s="31" t="str">
        <f t="shared" si="32"/>
        <v/>
      </c>
      <c r="CD143" s="31" t="str">
        <f t="shared" si="33"/>
        <v/>
      </c>
      <c r="CE143" s="31"/>
      <c r="CF143" s="30" t="str">
        <f t="shared" si="37"/>
        <v/>
      </c>
      <c r="CG143" s="32">
        <f t="shared" si="34"/>
        <v>0</v>
      </c>
      <c r="CH143" s="32">
        <f t="shared" si="34"/>
        <v>0</v>
      </c>
      <c r="CI143" s="32">
        <f t="shared" si="34"/>
        <v>0</v>
      </c>
      <c r="CJ143" s="32">
        <f t="shared" si="34"/>
        <v>0</v>
      </c>
      <c r="CK143" s="32"/>
      <c r="CL143" s="32">
        <f t="shared" si="35"/>
        <v>0</v>
      </c>
    </row>
    <row r="144" spans="1:90" ht="24.75" customHeight="1" x14ac:dyDescent="0.2">
      <c r="A144" s="2610"/>
      <c r="B144" s="362" t="s">
        <v>42</v>
      </c>
      <c r="C144" s="42">
        <f t="shared" si="27"/>
        <v>0</v>
      </c>
      <c r="D144" s="50">
        <f t="shared" si="28"/>
        <v>0</v>
      </c>
      <c r="E144" s="44">
        <f t="shared" si="29"/>
        <v>0</v>
      </c>
      <c r="F144" s="45"/>
      <c r="G144" s="46"/>
      <c r="H144" s="45"/>
      <c r="I144" s="46"/>
      <c r="J144" s="45"/>
      <c r="K144" s="47"/>
      <c r="L144" s="45"/>
      <c r="M144" s="47"/>
      <c r="N144" s="45"/>
      <c r="O144" s="47"/>
      <c r="P144" s="45"/>
      <c r="Q144" s="47"/>
      <c r="R144" s="45"/>
      <c r="S144" s="47"/>
      <c r="T144" s="45"/>
      <c r="U144" s="47"/>
      <c r="V144" s="45"/>
      <c r="W144" s="47"/>
      <c r="X144" s="45"/>
      <c r="Y144" s="47"/>
      <c r="Z144" s="45"/>
      <c r="AA144" s="47"/>
      <c r="AB144" s="45"/>
      <c r="AC144" s="47"/>
      <c r="AD144" s="45"/>
      <c r="AE144" s="47"/>
      <c r="AF144" s="45"/>
      <c r="AG144" s="47"/>
      <c r="AH144" s="45"/>
      <c r="AI144" s="47"/>
      <c r="AJ144" s="45"/>
      <c r="AK144" s="47"/>
      <c r="AL144" s="48"/>
      <c r="AM144" s="49"/>
      <c r="AN144" s="46"/>
      <c r="AO144" s="46"/>
      <c r="AP144" s="46"/>
      <c r="AQ144" s="46"/>
      <c r="AR144" s="46"/>
      <c r="AS144" s="46"/>
      <c r="AT144" s="182" t="str">
        <f t="shared" si="36"/>
        <v/>
      </c>
      <c r="CA144" s="30" t="str">
        <f t="shared" si="30"/>
        <v/>
      </c>
      <c r="CB144" s="31" t="str">
        <f t="shared" si="31"/>
        <v/>
      </c>
      <c r="CC144" s="31" t="str">
        <f t="shared" si="32"/>
        <v/>
      </c>
      <c r="CD144" s="31" t="str">
        <f t="shared" si="33"/>
        <v/>
      </c>
      <c r="CE144" s="31"/>
      <c r="CF144" s="30" t="str">
        <f t="shared" si="37"/>
        <v/>
      </c>
      <c r="CG144" s="32">
        <f t="shared" si="34"/>
        <v>0</v>
      </c>
      <c r="CH144" s="32">
        <f t="shared" si="34"/>
        <v>0</v>
      </c>
      <c r="CI144" s="32">
        <f t="shared" si="34"/>
        <v>0</v>
      </c>
      <c r="CJ144" s="32">
        <f t="shared" si="34"/>
        <v>0</v>
      </c>
      <c r="CK144" s="32"/>
      <c r="CL144" s="32">
        <f t="shared" si="35"/>
        <v>0</v>
      </c>
    </row>
    <row r="145" spans="1:90" ht="14.25" customHeight="1" x14ac:dyDescent="0.2">
      <c r="A145" s="2611"/>
      <c r="B145" s="1022" t="s">
        <v>43</v>
      </c>
      <c r="C145" s="1023">
        <f t="shared" si="27"/>
        <v>0</v>
      </c>
      <c r="D145" s="1024">
        <f t="shared" si="28"/>
        <v>0</v>
      </c>
      <c r="E145" s="999">
        <f t="shared" si="29"/>
        <v>0</v>
      </c>
      <c r="F145" s="1025">
        <f>SUM(F135:F144)</f>
        <v>0</v>
      </c>
      <c r="G145" s="1026">
        <f t="shared" ref="G145:AS145" si="38">SUM(G135:G144)</f>
        <v>0</v>
      </c>
      <c r="H145" s="1025">
        <f t="shared" si="38"/>
        <v>0</v>
      </c>
      <c r="I145" s="1026">
        <f t="shared" si="38"/>
        <v>0</v>
      </c>
      <c r="J145" s="1025">
        <f t="shared" si="38"/>
        <v>0</v>
      </c>
      <c r="K145" s="1027">
        <f t="shared" si="38"/>
        <v>0</v>
      </c>
      <c r="L145" s="1025">
        <f t="shared" si="38"/>
        <v>0</v>
      </c>
      <c r="M145" s="1027">
        <f t="shared" si="38"/>
        <v>0</v>
      </c>
      <c r="N145" s="1025">
        <f t="shared" si="38"/>
        <v>0</v>
      </c>
      <c r="O145" s="1027">
        <f t="shared" si="38"/>
        <v>0</v>
      </c>
      <c r="P145" s="1025">
        <f t="shared" si="38"/>
        <v>0</v>
      </c>
      <c r="Q145" s="1027">
        <f t="shared" si="38"/>
        <v>0</v>
      </c>
      <c r="R145" s="1025">
        <f t="shared" si="38"/>
        <v>0</v>
      </c>
      <c r="S145" s="1027">
        <f t="shared" si="38"/>
        <v>0</v>
      </c>
      <c r="T145" s="1025">
        <f t="shared" si="38"/>
        <v>0</v>
      </c>
      <c r="U145" s="1027">
        <f t="shared" si="38"/>
        <v>0</v>
      </c>
      <c r="V145" s="1025">
        <f t="shared" si="38"/>
        <v>0</v>
      </c>
      <c r="W145" s="1027">
        <f t="shared" si="38"/>
        <v>0</v>
      </c>
      <c r="X145" s="1025">
        <f t="shared" si="38"/>
        <v>0</v>
      </c>
      <c r="Y145" s="1027">
        <f t="shared" si="38"/>
        <v>0</v>
      </c>
      <c r="Z145" s="1025">
        <f t="shared" si="38"/>
        <v>0</v>
      </c>
      <c r="AA145" s="1027">
        <f t="shared" si="38"/>
        <v>0</v>
      </c>
      <c r="AB145" s="1025">
        <f t="shared" si="38"/>
        <v>0</v>
      </c>
      <c r="AC145" s="1027">
        <f t="shared" si="38"/>
        <v>0</v>
      </c>
      <c r="AD145" s="1025">
        <f t="shared" si="38"/>
        <v>0</v>
      </c>
      <c r="AE145" s="1027">
        <f t="shared" si="38"/>
        <v>0</v>
      </c>
      <c r="AF145" s="1025">
        <f t="shared" si="38"/>
        <v>0</v>
      </c>
      <c r="AG145" s="1027">
        <f t="shared" si="38"/>
        <v>0</v>
      </c>
      <c r="AH145" s="1025">
        <f t="shared" si="38"/>
        <v>0</v>
      </c>
      <c r="AI145" s="1027">
        <f t="shared" si="38"/>
        <v>0</v>
      </c>
      <c r="AJ145" s="1025">
        <f t="shared" si="38"/>
        <v>0</v>
      </c>
      <c r="AK145" s="1027">
        <f t="shared" si="38"/>
        <v>0</v>
      </c>
      <c r="AL145" s="1028">
        <f t="shared" si="38"/>
        <v>0</v>
      </c>
      <c r="AM145" s="1029">
        <f t="shared" si="38"/>
        <v>0</v>
      </c>
      <c r="AN145" s="1026">
        <f t="shared" si="38"/>
        <v>0</v>
      </c>
      <c r="AO145" s="1026">
        <f t="shared" si="38"/>
        <v>0</v>
      </c>
      <c r="AP145" s="1026">
        <f t="shared" si="38"/>
        <v>0</v>
      </c>
      <c r="AQ145" s="1026">
        <f t="shared" si="38"/>
        <v>0</v>
      </c>
      <c r="AR145" s="1026">
        <f t="shared" si="38"/>
        <v>0</v>
      </c>
      <c r="AS145" s="1026">
        <f t="shared" si="38"/>
        <v>0</v>
      </c>
      <c r="AT145" s="182"/>
      <c r="CA145" s="30" t="str">
        <f t="shared" si="30"/>
        <v/>
      </c>
      <c r="CB145" s="31" t="str">
        <f t="shared" si="31"/>
        <v/>
      </c>
      <c r="CC145" s="31" t="str">
        <f t="shared" si="32"/>
        <v/>
      </c>
      <c r="CD145" s="31" t="str">
        <f t="shared" si="33"/>
        <v/>
      </c>
      <c r="CE145" s="31"/>
      <c r="CF145" s="30" t="str">
        <f t="shared" si="37"/>
        <v/>
      </c>
      <c r="CG145" s="32">
        <f t="shared" si="34"/>
        <v>0</v>
      </c>
      <c r="CH145" s="32">
        <f t="shared" si="34"/>
        <v>0</v>
      </c>
      <c r="CI145" s="32">
        <f t="shared" si="34"/>
        <v>0</v>
      </c>
      <c r="CJ145" s="32">
        <f t="shared" si="34"/>
        <v>0</v>
      </c>
      <c r="CK145" s="32"/>
      <c r="CL145" s="32">
        <f t="shared" si="35"/>
        <v>0</v>
      </c>
    </row>
    <row r="146" spans="1:90" x14ac:dyDescent="0.2">
      <c r="A146" s="2782" t="s">
        <v>44</v>
      </c>
      <c r="B146" s="2783"/>
      <c r="C146" s="939">
        <f t="shared" si="27"/>
        <v>0</v>
      </c>
      <c r="D146" s="1018">
        <f t="shared" si="28"/>
        <v>0</v>
      </c>
      <c r="E146" s="941">
        <f t="shared" si="29"/>
        <v>0</v>
      </c>
      <c r="F146" s="944"/>
      <c r="G146" s="979"/>
      <c r="H146" s="944"/>
      <c r="I146" s="979"/>
      <c r="J146" s="944"/>
      <c r="K146" s="1019"/>
      <c r="L146" s="944"/>
      <c r="M146" s="1019"/>
      <c r="N146" s="944"/>
      <c r="O146" s="1019"/>
      <c r="P146" s="944"/>
      <c r="Q146" s="1019"/>
      <c r="R146" s="944"/>
      <c r="S146" s="1019"/>
      <c r="T146" s="944"/>
      <c r="U146" s="1019"/>
      <c r="V146" s="944"/>
      <c r="W146" s="1019"/>
      <c r="X146" s="944"/>
      <c r="Y146" s="1019"/>
      <c r="Z146" s="944"/>
      <c r="AA146" s="1019"/>
      <c r="AB146" s="944"/>
      <c r="AC146" s="1019"/>
      <c r="AD146" s="944"/>
      <c r="AE146" s="1019"/>
      <c r="AF146" s="944"/>
      <c r="AG146" s="1019"/>
      <c r="AH146" s="944"/>
      <c r="AI146" s="1019"/>
      <c r="AJ146" s="944"/>
      <c r="AK146" s="1019"/>
      <c r="AL146" s="1020"/>
      <c r="AM146" s="1021"/>
      <c r="AN146" s="979"/>
      <c r="AO146" s="979"/>
      <c r="AP146" s="979"/>
      <c r="AQ146" s="979"/>
      <c r="AR146" s="979"/>
      <c r="AS146" s="979"/>
      <c r="AT146" s="182" t="str">
        <f t="shared" si="36"/>
        <v/>
      </c>
      <c r="CA146" s="30" t="str">
        <f t="shared" si="30"/>
        <v/>
      </c>
      <c r="CB146" s="31" t="str">
        <f t="shared" si="31"/>
        <v/>
      </c>
      <c r="CC146" s="31" t="str">
        <f t="shared" si="32"/>
        <v/>
      </c>
      <c r="CD146" s="31" t="str">
        <f t="shared" si="33"/>
        <v/>
      </c>
      <c r="CE146" s="31"/>
      <c r="CF146" s="30" t="str">
        <f t="shared" si="37"/>
        <v/>
      </c>
      <c r="CG146" s="32">
        <f t="shared" si="34"/>
        <v>0</v>
      </c>
      <c r="CH146" s="32">
        <f t="shared" si="34"/>
        <v>0</v>
      </c>
      <c r="CI146" s="32">
        <f t="shared" si="34"/>
        <v>0</v>
      </c>
      <c r="CJ146" s="32">
        <f t="shared" si="34"/>
        <v>0</v>
      </c>
      <c r="CK146" s="32"/>
      <c r="CL146" s="32">
        <f t="shared" si="35"/>
        <v>0</v>
      </c>
    </row>
    <row r="147" spans="1:90" x14ac:dyDescent="0.2">
      <c r="A147" s="2784" t="s">
        <v>152</v>
      </c>
      <c r="B147" s="2785"/>
      <c r="C147" s="463">
        <f t="shared" si="27"/>
        <v>0</v>
      </c>
      <c r="D147" s="464">
        <f t="shared" si="28"/>
        <v>0</v>
      </c>
      <c r="E147" s="185">
        <f t="shared" si="29"/>
        <v>0</v>
      </c>
      <c r="F147" s="458"/>
      <c r="G147" s="78"/>
      <c r="H147" s="458"/>
      <c r="I147" s="78"/>
      <c r="J147" s="458"/>
      <c r="K147" s="460"/>
      <c r="L147" s="458"/>
      <c r="M147" s="460"/>
      <c r="N147" s="458"/>
      <c r="O147" s="460"/>
      <c r="P147" s="458"/>
      <c r="Q147" s="460"/>
      <c r="R147" s="458"/>
      <c r="S147" s="460"/>
      <c r="T147" s="458"/>
      <c r="U147" s="460"/>
      <c r="V147" s="458"/>
      <c r="W147" s="460"/>
      <c r="X147" s="458"/>
      <c r="Y147" s="460"/>
      <c r="Z147" s="458"/>
      <c r="AA147" s="460"/>
      <c r="AB147" s="458"/>
      <c r="AC147" s="460"/>
      <c r="AD147" s="458"/>
      <c r="AE147" s="460"/>
      <c r="AF147" s="458"/>
      <c r="AG147" s="460"/>
      <c r="AH147" s="458"/>
      <c r="AI147" s="460"/>
      <c r="AJ147" s="458"/>
      <c r="AK147" s="460"/>
      <c r="AL147" s="81"/>
      <c r="AM147" s="465"/>
      <c r="AN147" s="78"/>
      <c r="AO147" s="78"/>
      <c r="AP147" s="78"/>
      <c r="AQ147" s="78"/>
      <c r="AR147" s="78"/>
      <c r="AS147" s="78"/>
      <c r="AT147" s="182" t="str">
        <f t="shared" si="36"/>
        <v/>
      </c>
      <c r="CA147" s="30" t="str">
        <f t="shared" si="30"/>
        <v/>
      </c>
      <c r="CB147" s="31" t="str">
        <f t="shared" si="31"/>
        <v/>
      </c>
      <c r="CC147" s="31" t="str">
        <f t="shared" si="32"/>
        <v/>
      </c>
      <c r="CD147" s="31" t="str">
        <f t="shared" si="33"/>
        <v/>
      </c>
      <c r="CE147" s="31"/>
      <c r="CF147" s="30" t="str">
        <f t="shared" si="37"/>
        <v/>
      </c>
      <c r="CG147" s="32">
        <f t="shared" si="34"/>
        <v>0</v>
      </c>
      <c r="CH147" s="32">
        <f t="shared" si="34"/>
        <v>0</v>
      </c>
      <c r="CI147" s="32">
        <f t="shared" si="34"/>
        <v>0</v>
      </c>
      <c r="CJ147" s="32">
        <f t="shared" si="34"/>
        <v>0</v>
      </c>
      <c r="CK147" s="32"/>
      <c r="CL147" s="32">
        <f t="shared" si="35"/>
        <v>0</v>
      </c>
    </row>
    <row r="148" spans="1:90" ht="24" customHeight="1" x14ac:dyDescent="0.25">
      <c r="A148" s="84" t="s">
        <v>153</v>
      </c>
      <c r="B148" s="323"/>
      <c r="C148" s="323"/>
      <c r="D148" s="323"/>
      <c r="E148" s="5"/>
    </row>
    <row r="149" spans="1:90" x14ac:dyDescent="0.2">
      <c r="A149" s="2592" t="s">
        <v>3</v>
      </c>
      <c r="B149" s="2592" t="s">
        <v>4</v>
      </c>
      <c r="C149" s="2595" t="s">
        <v>5</v>
      </c>
      <c r="D149" s="2596"/>
      <c r="E149" s="2597"/>
      <c r="F149" s="2778" t="s">
        <v>6</v>
      </c>
      <c r="G149" s="2705"/>
      <c r="H149" s="2705"/>
      <c r="I149" s="2705"/>
      <c r="J149" s="2705"/>
      <c r="K149" s="2705"/>
      <c r="L149" s="2705"/>
      <c r="M149" s="2705"/>
      <c r="N149" s="2705"/>
      <c r="O149" s="2705"/>
      <c r="P149" s="2705"/>
      <c r="Q149" s="2705"/>
      <c r="R149" s="2705"/>
      <c r="S149" s="2705"/>
      <c r="T149" s="2705"/>
      <c r="U149" s="2705"/>
      <c r="V149" s="2705"/>
      <c r="W149" s="2705"/>
      <c r="X149" s="2705"/>
      <c r="Y149" s="2705"/>
      <c r="Z149" s="2705"/>
      <c r="AA149" s="2705"/>
      <c r="AB149" s="2705"/>
      <c r="AC149" s="2705"/>
      <c r="AD149" s="2705"/>
      <c r="AE149" s="2705"/>
      <c r="AF149" s="2705"/>
      <c r="AG149" s="2705"/>
      <c r="AH149" s="2705"/>
      <c r="AI149" s="2705"/>
      <c r="AJ149" s="2705"/>
      <c r="AK149" s="2705"/>
      <c r="AL149" s="2705"/>
      <c r="AM149" s="2779"/>
      <c r="AN149" s="2597" t="s">
        <v>7</v>
      </c>
      <c r="AO149" s="2597" t="s">
        <v>8</v>
      </c>
      <c r="AP149" s="2609" t="s">
        <v>9</v>
      </c>
      <c r="AQ149" s="2597" t="s">
        <v>10</v>
      </c>
    </row>
    <row r="150" spans="1:90" ht="18" customHeight="1" x14ac:dyDescent="0.2">
      <c r="A150" s="2593"/>
      <c r="B150" s="2593"/>
      <c r="C150" s="2598"/>
      <c r="D150" s="2599"/>
      <c r="E150" s="2600"/>
      <c r="F150" s="2778" t="s">
        <v>12</v>
      </c>
      <c r="G150" s="2748"/>
      <c r="H150" s="2778" t="s">
        <v>13</v>
      </c>
      <c r="I150" s="2748"/>
      <c r="J150" s="2778" t="s">
        <v>14</v>
      </c>
      <c r="K150" s="2748"/>
      <c r="L150" s="2778" t="s">
        <v>15</v>
      </c>
      <c r="M150" s="2748"/>
      <c r="N150" s="2778" t="s">
        <v>16</v>
      </c>
      <c r="O150" s="2748"/>
      <c r="P150" s="2780" t="s">
        <v>17</v>
      </c>
      <c r="Q150" s="2768"/>
      <c r="R150" s="2780" t="s">
        <v>18</v>
      </c>
      <c r="S150" s="2768"/>
      <c r="T150" s="2780" t="s">
        <v>19</v>
      </c>
      <c r="U150" s="2768"/>
      <c r="V150" s="2780" t="s">
        <v>20</v>
      </c>
      <c r="W150" s="2768"/>
      <c r="X150" s="2780" t="s">
        <v>21</v>
      </c>
      <c r="Y150" s="2768"/>
      <c r="Z150" s="2780" t="s">
        <v>22</v>
      </c>
      <c r="AA150" s="2768"/>
      <c r="AB150" s="2780" t="s">
        <v>23</v>
      </c>
      <c r="AC150" s="2768"/>
      <c r="AD150" s="2780" t="s">
        <v>24</v>
      </c>
      <c r="AE150" s="2768"/>
      <c r="AF150" s="2780" t="s">
        <v>25</v>
      </c>
      <c r="AG150" s="2768"/>
      <c r="AH150" s="2780" t="s">
        <v>26</v>
      </c>
      <c r="AI150" s="2768"/>
      <c r="AJ150" s="2780" t="s">
        <v>27</v>
      </c>
      <c r="AK150" s="2768"/>
      <c r="AL150" s="2780" t="s">
        <v>28</v>
      </c>
      <c r="AM150" s="2781"/>
      <c r="AN150" s="2604"/>
      <c r="AO150" s="2604"/>
      <c r="AP150" s="2610"/>
      <c r="AQ150" s="2604"/>
    </row>
    <row r="151" spans="1:90" ht="33.75" customHeight="1" x14ac:dyDescent="0.2">
      <c r="A151" s="2594"/>
      <c r="B151" s="2594"/>
      <c r="C151" s="420" t="s">
        <v>29</v>
      </c>
      <c r="D151" s="421" t="s">
        <v>30</v>
      </c>
      <c r="E151" s="436" t="s">
        <v>31</v>
      </c>
      <c r="F151" s="988" t="s">
        <v>30</v>
      </c>
      <c r="G151" s="436" t="s">
        <v>31</v>
      </c>
      <c r="H151" s="988" t="s">
        <v>30</v>
      </c>
      <c r="I151" s="436" t="s">
        <v>31</v>
      </c>
      <c r="J151" s="988" t="s">
        <v>30</v>
      </c>
      <c r="K151" s="436" t="s">
        <v>31</v>
      </c>
      <c r="L151" s="988" t="s">
        <v>30</v>
      </c>
      <c r="M151" s="436" t="s">
        <v>31</v>
      </c>
      <c r="N151" s="988" t="s">
        <v>30</v>
      </c>
      <c r="O151" s="436" t="s">
        <v>31</v>
      </c>
      <c r="P151" s="988" t="s">
        <v>30</v>
      </c>
      <c r="Q151" s="436" t="s">
        <v>31</v>
      </c>
      <c r="R151" s="988" t="s">
        <v>30</v>
      </c>
      <c r="S151" s="436" t="s">
        <v>31</v>
      </c>
      <c r="T151" s="988" t="s">
        <v>30</v>
      </c>
      <c r="U151" s="436" t="s">
        <v>31</v>
      </c>
      <c r="V151" s="988" t="s">
        <v>30</v>
      </c>
      <c r="W151" s="436" t="s">
        <v>31</v>
      </c>
      <c r="X151" s="988" t="s">
        <v>30</v>
      </c>
      <c r="Y151" s="436" t="s">
        <v>31</v>
      </c>
      <c r="Z151" s="988" t="s">
        <v>30</v>
      </c>
      <c r="AA151" s="436" t="s">
        <v>31</v>
      </c>
      <c r="AB151" s="988" t="s">
        <v>30</v>
      </c>
      <c r="AC151" s="436" t="s">
        <v>31</v>
      </c>
      <c r="AD151" s="988" t="s">
        <v>30</v>
      </c>
      <c r="AE151" s="436" t="s">
        <v>31</v>
      </c>
      <c r="AF151" s="988" t="s">
        <v>30</v>
      </c>
      <c r="AG151" s="436" t="s">
        <v>31</v>
      </c>
      <c r="AH151" s="988" t="s">
        <v>30</v>
      </c>
      <c r="AI151" s="436" t="s">
        <v>31</v>
      </c>
      <c r="AJ151" s="988" t="s">
        <v>30</v>
      </c>
      <c r="AK151" s="436" t="s">
        <v>31</v>
      </c>
      <c r="AL151" s="988" t="s">
        <v>30</v>
      </c>
      <c r="AM151" s="22" t="s">
        <v>31</v>
      </c>
      <c r="AN151" s="2600"/>
      <c r="AO151" s="2600"/>
      <c r="AP151" s="2611"/>
      <c r="AQ151" s="2600"/>
    </row>
    <row r="152" spans="1:90" x14ac:dyDescent="0.2">
      <c r="A152" s="2740" t="s">
        <v>154</v>
      </c>
      <c r="B152" s="1030" t="s">
        <v>155</v>
      </c>
      <c r="C152" s="1031">
        <f>SUM(D152+E152)</f>
        <v>0</v>
      </c>
      <c r="D152" s="1032">
        <f t="shared" ref="D152:E155" si="39">SUM(F152+H152+J152+L152+N152+P152+R152+T152+V152+X152+Z152+AB152+AD152+AF152+AH152+AJ152+AL152)</f>
        <v>0</v>
      </c>
      <c r="E152" s="1033">
        <f t="shared" si="39"/>
        <v>0</v>
      </c>
      <c r="F152" s="944"/>
      <c r="G152" s="1019"/>
      <c r="H152" s="944"/>
      <c r="I152" s="1019"/>
      <c r="J152" s="944"/>
      <c r="K152" s="1019"/>
      <c r="L152" s="944"/>
      <c r="M152" s="1019"/>
      <c r="N152" s="944"/>
      <c r="O152" s="1019"/>
      <c r="P152" s="944"/>
      <c r="Q152" s="1019"/>
      <c r="R152" s="944"/>
      <c r="S152" s="1019"/>
      <c r="T152" s="944"/>
      <c r="U152" s="1019"/>
      <c r="V152" s="944"/>
      <c r="W152" s="1019"/>
      <c r="X152" s="944"/>
      <c r="Y152" s="1019"/>
      <c r="Z152" s="944"/>
      <c r="AA152" s="1019"/>
      <c r="AB152" s="944"/>
      <c r="AC152" s="1019"/>
      <c r="AD152" s="944"/>
      <c r="AE152" s="1019"/>
      <c r="AF152" s="944"/>
      <c r="AG152" s="1019"/>
      <c r="AH152" s="944"/>
      <c r="AI152" s="1019"/>
      <c r="AJ152" s="944"/>
      <c r="AK152" s="1019"/>
      <c r="AL152" s="944"/>
      <c r="AM152" s="1021"/>
      <c r="AN152" s="979"/>
      <c r="AO152" s="979"/>
      <c r="AP152" s="978"/>
      <c r="AQ152" s="979"/>
      <c r="AR152" s="182" t="str">
        <f>CONCATENATE(CF152,CA152,CB152,CC152,CD152,CE152)</f>
        <v/>
      </c>
      <c r="CA152" s="30" t="str">
        <f>IF(CG152=1,"* El número de Beneficiarios NO DEBE ser mayor que el Total. ","")</f>
        <v/>
      </c>
      <c r="CB152" s="31" t="str">
        <f>IF(CH152=1,"* Los Niños, Niñas, Adolescentes y Jóvenes de Programa SENAME NO DEBE ser mayor que el Total. ","")</f>
        <v/>
      </c>
      <c r="CC152" s="31" t="str">
        <f>IF(CI152=1,"* El número de personas pertenecientes a Pueblos Originarios NO DEBE ser mayor que el Total. ","")</f>
        <v/>
      </c>
      <c r="CD152" s="31" t="str">
        <f>IF(CJ152=1,"* El número de personas Migrantes NO DEBE ser mayor que el Total. ","")</f>
        <v/>
      </c>
      <c r="CE152" s="31"/>
      <c r="CF152" s="30" t="str">
        <f>IF(CL152=1,"* No olvide digitar la columna Beneficiarios y/o Niños, Niñas, Adolescentes y Jóvenes de Programa SENAME y/o Pueblos Originarios y/o Migrantes y/o Demencia (Digite CEROS si no tiene). ","")</f>
        <v/>
      </c>
      <c r="CG152" s="32">
        <f t="shared" ref="CG152:CJ154" si="40">IF($C152&lt;AN152,1,0)</f>
        <v>0</v>
      </c>
      <c r="CH152" s="32">
        <f t="shared" si="40"/>
        <v>0</v>
      </c>
      <c r="CI152" s="32">
        <f t="shared" si="40"/>
        <v>0</v>
      </c>
      <c r="CJ152" s="32">
        <f t="shared" si="40"/>
        <v>0</v>
      </c>
      <c r="CK152" s="32"/>
      <c r="CL152" s="32">
        <f>IF(AND(C152&lt;&gt;0,OR(AN152="",AO152="",AP152="",AQ152="")),1,0)</f>
        <v>0</v>
      </c>
    </row>
    <row r="153" spans="1:90" x14ac:dyDescent="0.2">
      <c r="A153" s="2741"/>
      <c r="B153" s="380" t="s">
        <v>156</v>
      </c>
      <c r="C153" s="381">
        <f>SUM(D153+E153)</f>
        <v>0</v>
      </c>
      <c r="D153" s="382">
        <f t="shared" si="39"/>
        <v>0</v>
      </c>
      <c r="E153" s="383">
        <f t="shared" si="39"/>
        <v>0</v>
      </c>
      <c r="F153" s="37"/>
      <c r="G153" s="39"/>
      <c r="H153" s="37"/>
      <c r="I153" s="39"/>
      <c r="J153" s="37"/>
      <c r="K153" s="39"/>
      <c r="L153" s="37"/>
      <c r="M153" s="39"/>
      <c r="N153" s="37"/>
      <c r="O153" s="39"/>
      <c r="P153" s="37"/>
      <c r="Q153" s="39"/>
      <c r="R153" s="37"/>
      <c r="S153" s="39"/>
      <c r="T153" s="37"/>
      <c r="U153" s="39"/>
      <c r="V153" s="37"/>
      <c r="W153" s="39"/>
      <c r="X153" s="37"/>
      <c r="Y153" s="39"/>
      <c r="Z153" s="37"/>
      <c r="AA153" s="39"/>
      <c r="AB153" s="37"/>
      <c r="AC153" s="39"/>
      <c r="AD153" s="37"/>
      <c r="AE153" s="39"/>
      <c r="AF153" s="37"/>
      <c r="AG153" s="39"/>
      <c r="AH153" s="37"/>
      <c r="AI153" s="39"/>
      <c r="AJ153" s="37"/>
      <c r="AK153" s="39"/>
      <c r="AL153" s="37"/>
      <c r="AM153" s="41"/>
      <c r="AN153" s="38"/>
      <c r="AO153" s="38"/>
      <c r="AP153" s="151"/>
      <c r="AQ153" s="38"/>
      <c r="AR153" s="182" t="str">
        <f>CONCATENATE(CF153,CA153,CB153,CC153,CD153,CE153)</f>
        <v/>
      </c>
      <c r="CA153" s="30" t="str">
        <f>IF(CG153=1,"* El número de Beneficiarios NO DEBE ser mayor que el Total. ","")</f>
        <v/>
      </c>
      <c r="CB153" s="31" t="str">
        <f>IF(CH153=1,"* Los Niños, Niñas, Adolescentes y Jóvenes de Programa SENAME NO DEBE ser mayor que el Total. ","")</f>
        <v/>
      </c>
      <c r="CC153" s="31" t="str">
        <f>IF(CI153=1,"* El número de personas pertenecientes a Pueblos Originarios NO DEBE ser mayor que el Total. ","")</f>
        <v/>
      </c>
      <c r="CD153" s="31" t="str">
        <f>IF(CJ153=1,"* El número de personas Migrantes NO DEBE ser mayor que el Total. ","")</f>
        <v/>
      </c>
      <c r="CE153" s="31"/>
      <c r="CF153" s="30" t="str">
        <f>IF(CL153=1,"* No olvide digitar la columna Beneficiarios y/o Niños, Niñas, Adolescentes y Jóvenes de Programa SENAME y/o Pueblos Originarios y/o Migrantes y/o Demencia (Digite CEROS si no tiene). ","")</f>
        <v/>
      </c>
      <c r="CG153" s="32">
        <f t="shared" si="40"/>
        <v>0</v>
      </c>
      <c r="CH153" s="32">
        <f t="shared" si="40"/>
        <v>0</v>
      </c>
      <c r="CI153" s="32">
        <f t="shared" si="40"/>
        <v>0</v>
      </c>
      <c r="CJ153" s="32">
        <f t="shared" si="40"/>
        <v>0</v>
      </c>
      <c r="CK153" s="32"/>
      <c r="CL153" s="32">
        <f>IF(AND(C153&lt;&gt;0,OR(AN153="",AO153="",AP153="",AQ153="")),1,0)</f>
        <v>0</v>
      </c>
    </row>
    <row r="154" spans="1:90" x14ac:dyDescent="0.2">
      <c r="A154" s="2741"/>
      <c r="B154" s="380" t="s">
        <v>157</v>
      </c>
      <c r="C154" s="381">
        <f>SUM(D154+E154)</f>
        <v>0</v>
      </c>
      <c r="D154" s="382">
        <f t="shared" si="39"/>
        <v>0</v>
      </c>
      <c r="E154" s="383">
        <f t="shared" si="39"/>
        <v>0</v>
      </c>
      <c r="F154" s="77"/>
      <c r="G154" s="79"/>
      <c r="H154" s="77"/>
      <c r="I154" s="79"/>
      <c r="J154" s="77"/>
      <c r="K154" s="79"/>
      <c r="L154" s="77"/>
      <c r="M154" s="79"/>
      <c r="N154" s="77"/>
      <c r="O154" s="79"/>
      <c r="P154" s="77"/>
      <c r="Q154" s="79"/>
      <c r="R154" s="77"/>
      <c r="S154" s="79"/>
      <c r="T154" s="77"/>
      <c r="U154" s="79"/>
      <c r="V154" s="77"/>
      <c r="W154" s="79"/>
      <c r="X154" s="77"/>
      <c r="Y154" s="79"/>
      <c r="Z154" s="77"/>
      <c r="AA154" s="79"/>
      <c r="AB154" s="77"/>
      <c r="AC154" s="79"/>
      <c r="AD154" s="77"/>
      <c r="AE154" s="79"/>
      <c r="AF154" s="77"/>
      <c r="AG154" s="79"/>
      <c r="AH154" s="77"/>
      <c r="AI154" s="79"/>
      <c r="AJ154" s="77"/>
      <c r="AK154" s="79"/>
      <c r="AL154" s="77"/>
      <c r="AM154" s="83"/>
      <c r="AN154" s="80"/>
      <c r="AO154" s="80"/>
      <c r="AP154" s="106"/>
      <c r="AQ154" s="80"/>
      <c r="AR154" s="182" t="str">
        <f>CONCATENATE(CF154,CA154,CB154,CC154,CD154,CE154)</f>
        <v/>
      </c>
      <c r="CA154" s="30" t="str">
        <f>IF(CG154=1,"* El número de Beneficiarios NO DEBE ser mayor que el Total. ","")</f>
        <v/>
      </c>
      <c r="CB154" s="31" t="str">
        <f>IF(CH154=1,"* Los Niños, Niñas, Adolescentes y Jóvenes de Programa SENAME NO DEBE ser mayor que el Total. ","")</f>
        <v/>
      </c>
      <c r="CC154" s="31" t="str">
        <f>IF(CI154=1,"* El número de personas pertenecientes a Pueblos Originarios NO DEBE ser mayor que el Total. ","")</f>
        <v/>
      </c>
      <c r="CD154" s="31" t="str">
        <f>IF(CJ154=1,"* El número de personas Migrantes NO DEBE ser mayor que el Total. ","")</f>
        <v/>
      </c>
      <c r="CE154" s="31"/>
      <c r="CF154" s="30" t="str">
        <f>IF(CL154=1,"* No olvide digitar la columna Beneficiarios y/o Niños, Niñas, Adolescentes y Jóvenes de Programa SENAME y/o Pueblos Originarios y/o Migrantes y/o Demencia (Digite CEROS si no tiene). ","")</f>
        <v/>
      </c>
      <c r="CG154" s="32">
        <f t="shared" si="40"/>
        <v>0</v>
      </c>
      <c r="CH154" s="32">
        <f t="shared" si="40"/>
        <v>0</v>
      </c>
      <c r="CI154" s="32">
        <f t="shared" si="40"/>
        <v>0</v>
      </c>
      <c r="CJ154" s="32">
        <f t="shared" si="40"/>
        <v>0</v>
      </c>
      <c r="CK154" s="32"/>
      <c r="CL154" s="32">
        <f>IF(AND(C154&lt;&gt;0,OR(AN154="",AO154="",AP154="",AQ154="")),1,0)</f>
        <v>0</v>
      </c>
    </row>
    <row r="155" spans="1:90" x14ac:dyDescent="0.2">
      <c r="A155" s="2786"/>
      <c r="B155" s="1034" t="s">
        <v>43</v>
      </c>
      <c r="C155" s="1035">
        <f>SUM(D155+E155)</f>
        <v>0</v>
      </c>
      <c r="D155" s="1036">
        <f t="shared" si="39"/>
        <v>0</v>
      </c>
      <c r="E155" s="1037">
        <f t="shared" si="39"/>
        <v>0</v>
      </c>
      <c r="F155" s="1038">
        <f t="shared" ref="F155:AQ155" si="41">SUM(F152:F154)</f>
        <v>0</v>
      </c>
      <c r="G155" s="1039">
        <f t="shared" si="41"/>
        <v>0</v>
      </c>
      <c r="H155" s="1038">
        <f t="shared" si="41"/>
        <v>0</v>
      </c>
      <c r="I155" s="1039">
        <f t="shared" si="41"/>
        <v>0</v>
      </c>
      <c r="J155" s="1038">
        <f t="shared" si="41"/>
        <v>0</v>
      </c>
      <c r="K155" s="1040">
        <f t="shared" si="41"/>
        <v>0</v>
      </c>
      <c r="L155" s="1038">
        <f t="shared" si="41"/>
        <v>0</v>
      </c>
      <c r="M155" s="1040">
        <f t="shared" si="41"/>
        <v>0</v>
      </c>
      <c r="N155" s="1038">
        <f t="shared" si="41"/>
        <v>0</v>
      </c>
      <c r="O155" s="1040">
        <f t="shared" si="41"/>
        <v>0</v>
      </c>
      <c r="P155" s="1038">
        <f t="shared" si="41"/>
        <v>0</v>
      </c>
      <c r="Q155" s="1040">
        <f t="shared" si="41"/>
        <v>0</v>
      </c>
      <c r="R155" s="1038">
        <f t="shared" si="41"/>
        <v>0</v>
      </c>
      <c r="S155" s="1040">
        <f t="shared" si="41"/>
        <v>0</v>
      </c>
      <c r="T155" s="1038">
        <f t="shared" si="41"/>
        <v>0</v>
      </c>
      <c r="U155" s="1040">
        <f t="shared" si="41"/>
        <v>0</v>
      </c>
      <c r="V155" s="1038">
        <f t="shared" si="41"/>
        <v>0</v>
      </c>
      <c r="W155" s="1040">
        <f t="shared" si="41"/>
        <v>0</v>
      </c>
      <c r="X155" s="1038">
        <f t="shared" si="41"/>
        <v>0</v>
      </c>
      <c r="Y155" s="1040">
        <f t="shared" si="41"/>
        <v>0</v>
      </c>
      <c r="Z155" s="1038">
        <f t="shared" si="41"/>
        <v>0</v>
      </c>
      <c r="AA155" s="1040">
        <f t="shared" si="41"/>
        <v>0</v>
      </c>
      <c r="AB155" s="1038">
        <f t="shared" si="41"/>
        <v>0</v>
      </c>
      <c r="AC155" s="1040">
        <f t="shared" si="41"/>
        <v>0</v>
      </c>
      <c r="AD155" s="1038">
        <f t="shared" si="41"/>
        <v>0</v>
      </c>
      <c r="AE155" s="1040">
        <f t="shared" si="41"/>
        <v>0</v>
      </c>
      <c r="AF155" s="1038">
        <f t="shared" si="41"/>
        <v>0</v>
      </c>
      <c r="AG155" s="1040">
        <f t="shared" si="41"/>
        <v>0</v>
      </c>
      <c r="AH155" s="1038">
        <f t="shared" si="41"/>
        <v>0</v>
      </c>
      <c r="AI155" s="1040">
        <f t="shared" si="41"/>
        <v>0</v>
      </c>
      <c r="AJ155" s="1038">
        <f t="shared" si="41"/>
        <v>0</v>
      </c>
      <c r="AK155" s="1040">
        <f t="shared" si="41"/>
        <v>0</v>
      </c>
      <c r="AL155" s="1041">
        <f t="shared" si="41"/>
        <v>0</v>
      </c>
      <c r="AM155" s="1042">
        <f t="shared" si="41"/>
        <v>0</v>
      </c>
      <c r="AN155" s="1039">
        <f t="shared" si="41"/>
        <v>0</v>
      </c>
      <c r="AO155" s="1039">
        <f t="shared" si="41"/>
        <v>0</v>
      </c>
      <c r="AP155" s="1043">
        <f t="shared" si="41"/>
        <v>0</v>
      </c>
      <c r="AQ155" s="1039">
        <f t="shared" si="41"/>
        <v>0</v>
      </c>
    </row>
    <row r="175" spans="1:104" ht="14.25" customHeight="1" x14ac:dyDescent="0.2"/>
    <row r="176" spans="1:104" s="394" customFormat="1" ht="16.5" hidden="1" customHeight="1" x14ac:dyDescent="0.2">
      <c r="A176" s="394">
        <f>SUM(C23,C25:C27,C51:C52,C57:C78,B109:B110,B89:D95,B104,C43:C46,C82:J85,B115,B119:E119,B124:B126,B130,C135:C147,C152:C155,B39,B33)</f>
        <v>445</v>
      </c>
      <c r="B176" s="394">
        <f>SUM(CG8:CL155)</f>
        <v>0</v>
      </c>
      <c r="BX176" s="395"/>
      <c r="BY176" s="395"/>
      <c r="BZ176" s="395"/>
      <c r="CA176" s="395"/>
      <c r="CB176" s="395"/>
      <c r="CC176" s="395"/>
      <c r="CD176" s="395"/>
      <c r="CE176" s="395"/>
      <c r="CF176" s="395"/>
      <c r="CG176" s="395"/>
      <c r="CH176" s="395"/>
      <c r="CI176" s="395"/>
      <c r="CJ176" s="395"/>
      <c r="CK176" s="395"/>
      <c r="CL176" s="395"/>
      <c r="CM176" s="395"/>
      <c r="CN176" s="395"/>
      <c r="CO176" s="395"/>
      <c r="CP176" s="395"/>
      <c r="CQ176" s="395"/>
      <c r="CR176" s="395"/>
      <c r="CS176" s="395"/>
      <c r="CT176" s="395"/>
      <c r="CU176" s="395"/>
      <c r="CV176" s="395"/>
      <c r="CW176" s="395"/>
      <c r="CX176" s="395"/>
      <c r="CY176" s="395"/>
      <c r="CZ176" s="395"/>
    </row>
    <row r="177" ht="16.5" customHeight="1" x14ac:dyDescent="0.2"/>
    <row r="178" ht="15.6" customHeight="1" x14ac:dyDescent="0.2"/>
  </sheetData>
  <mergeCells count="225">
    <mergeCell ref="A152:A155"/>
    <mergeCell ref="AB150:AC150"/>
    <mergeCell ref="AD150:AE150"/>
    <mergeCell ref="AF150:AG150"/>
    <mergeCell ref="AH150:AI150"/>
    <mergeCell ref="AJ150:AK150"/>
    <mergeCell ref="AL150:AM150"/>
    <mergeCell ref="AO149:AO151"/>
    <mergeCell ref="AP149:AP151"/>
    <mergeCell ref="AQ149:AQ151"/>
    <mergeCell ref="F150:G150"/>
    <mergeCell ref="H150:I150"/>
    <mergeCell ref="J150:K150"/>
    <mergeCell ref="L150:M150"/>
    <mergeCell ref="N150:O150"/>
    <mergeCell ref="P150:Q150"/>
    <mergeCell ref="R150:S150"/>
    <mergeCell ref="A147:B147"/>
    <mergeCell ref="A149:A151"/>
    <mergeCell ref="B149:B151"/>
    <mergeCell ref="C149:E150"/>
    <mergeCell ref="F149:AM149"/>
    <mergeCell ref="AN149:AN151"/>
    <mergeCell ref="T150:U150"/>
    <mergeCell ref="V150:W150"/>
    <mergeCell ref="X150:Y150"/>
    <mergeCell ref="Z150:AA150"/>
    <mergeCell ref="A135:A145"/>
    <mergeCell ref="A146:B146"/>
    <mergeCell ref="T133:U133"/>
    <mergeCell ref="V133:W133"/>
    <mergeCell ref="X133:Y133"/>
    <mergeCell ref="Z133:AA133"/>
    <mergeCell ref="AB133:AC133"/>
    <mergeCell ref="AD133:AE133"/>
    <mergeCell ref="H133:I133"/>
    <mergeCell ref="J133:K133"/>
    <mergeCell ref="L133:M133"/>
    <mergeCell ref="N133:O133"/>
    <mergeCell ref="P133:Q133"/>
    <mergeCell ref="R133:S133"/>
    <mergeCell ref="AN132:AN134"/>
    <mergeCell ref="AO132:AO134"/>
    <mergeCell ref="AP132:AP134"/>
    <mergeCell ref="AQ132:AQ134"/>
    <mergeCell ref="AR132:AR134"/>
    <mergeCell ref="AS132:AS134"/>
    <mergeCell ref="A128:A129"/>
    <mergeCell ref="B128:B129"/>
    <mergeCell ref="C128:D128"/>
    <mergeCell ref="E128:F128"/>
    <mergeCell ref="G128:I128"/>
    <mergeCell ref="A132:A134"/>
    <mergeCell ref="B132:B134"/>
    <mergeCell ref="C132:E133"/>
    <mergeCell ref="F132:AM132"/>
    <mergeCell ref="F133:G133"/>
    <mergeCell ref="AF133:AG133"/>
    <mergeCell ref="AH133:AI133"/>
    <mergeCell ref="AJ133:AK133"/>
    <mergeCell ref="AL133:AM133"/>
    <mergeCell ref="A117:A118"/>
    <mergeCell ref="B117:D117"/>
    <mergeCell ref="E117:E118"/>
    <mergeCell ref="A121:A123"/>
    <mergeCell ref="B121:D122"/>
    <mergeCell ref="E121:J121"/>
    <mergeCell ref="E122:F122"/>
    <mergeCell ref="G122:H122"/>
    <mergeCell ref="I122:J122"/>
    <mergeCell ref="A112:A114"/>
    <mergeCell ref="B112:D113"/>
    <mergeCell ref="E112:AL112"/>
    <mergeCell ref="AM112:AM114"/>
    <mergeCell ref="E113:F113"/>
    <mergeCell ref="G113:H113"/>
    <mergeCell ref="I113:J113"/>
    <mergeCell ref="K113:L113"/>
    <mergeCell ref="M113:N113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A97:A98"/>
    <mergeCell ref="B97:B98"/>
    <mergeCell ref="C97:D97"/>
    <mergeCell ref="A106:A108"/>
    <mergeCell ref="B106:D107"/>
    <mergeCell ref="E106:M106"/>
    <mergeCell ref="E107:F107"/>
    <mergeCell ref="G107:H107"/>
    <mergeCell ref="I107:J107"/>
    <mergeCell ref="K107:L107"/>
    <mergeCell ref="M107:N107"/>
    <mergeCell ref="A84:B84"/>
    <mergeCell ref="A85:B85"/>
    <mergeCell ref="A87:A88"/>
    <mergeCell ref="B87:B88"/>
    <mergeCell ref="C87:C88"/>
    <mergeCell ref="D87:D88"/>
    <mergeCell ref="C80:D80"/>
    <mergeCell ref="E80:F80"/>
    <mergeCell ref="G80:H80"/>
    <mergeCell ref="I80:J80"/>
    <mergeCell ref="A82:B82"/>
    <mergeCell ref="A83:B83"/>
    <mergeCell ref="A63:A64"/>
    <mergeCell ref="A65:A68"/>
    <mergeCell ref="A69:A70"/>
    <mergeCell ref="A71:A72"/>
    <mergeCell ref="A73:A78"/>
    <mergeCell ref="A80:B81"/>
    <mergeCell ref="A57:A62"/>
    <mergeCell ref="AN54:AN56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A53:M53"/>
    <mergeCell ref="A54:B56"/>
    <mergeCell ref="C54:E55"/>
    <mergeCell ref="F54:AM54"/>
    <mergeCell ref="X55:Y55"/>
    <mergeCell ref="Z55:AA55"/>
    <mergeCell ref="AB55:AC55"/>
    <mergeCell ref="V49:W49"/>
    <mergeCell ref="X49:Y49"/>
    <mergeCell ref="Z49:AA49"/>
    <mergeCell ref="AB49:AC49"/>
    <mergeCell ref="AD49:AE49"/>
    <mergeCell ref="AF49:AG49"/>
    <mergeCell ref="AD55:AE55"/>
    <mergeCell ref="AF55:AG55"/>
    <mergeCell ref="AH55:AI55"/>
    <mergeCell ref="AJ55:AK55"/>
    <mergeCell ref="AL55:AM55"/>
    <mergeCell ref="AN48:AN50"/>
    <mergeCell ref="F49:G49"/>
    <mergeCell ref="H49:I49"/>
    <mergeCell ref="J49:K49"/>
    <mergeCell ref="L49:M49"/>
    <mergeCell ref="N49:O49"/>
    <mergeCell ref="P49:Q49"/>
    <mergeCell ref="R49:S49"/>
    <mergeCell ref="T49:U49"/>
    <mergeCell ref="AH49:AI49"/>
    <mergeCell ref="AJ49:AK49"/>
    <mergeCell ref="AL49:AM49"/>
    <mergeCell ref="A41:A42"/>
    <mergeCell ref="B41:B42"/>
    <mergeCell ref="C41:C42"/>
    <mergeCell ref="A43:A44"/>
    <mergeCell ref="A45:A46"/>
    <mergeCell ref="A48:B50"/>
    <mergeCell ref="C48:E49"/>
    <mergeCell ref="AJ29:AK29"/>
    <mergeCell ref="AL29:AM29"/>
    <mergeCell ref="F48:AM48"/>
    <mergeCell ref="AN29:AO29"/>
    <mergeCell ref="A35:A36"/>
    <mergeCell ref="B35:B36"/>
    <mergeCell ref="C35:D35"/>
    <mergeCell ref="E35:G35"/>
    <mergeCell ref="H35:M35"/>
    <mergeCell ref="X29:Y29"/>
    <mergeCell ref="Z29:AA29"/>
    <mergeCell ref="AB29:AC29"/>
    <mergeCell ref="AD29:AE29"/>
    <mergeCell ref="AF29:AG29"/>
    <mergeCell ref="AH29:AI29"/>
    <mergeCell ref="L29:M29"/>
    <mergeCell ref="N29:O29"/>
    <mergeCell ref="P29:Q29"/>
    <mergeCell ref="R29:S29"/>
    <mergeCell ref="T29:U29"/>
    <mergeCell ref="V29:W29"/>
    <mergeCell ref="A13:A23"/>
    <mergeCell ref="A24:B24"/>
    <mergeCell ref="A26:A27"/>
    <mergeCell ref="A29:A30"/>
    <mergeCell ref="B29:B30"/>
    <mergeCell ref="C29:D29"/>
    <mergeCell ref="E29:G29"/>
    <mergeCell ref="H29:I29"/>
    <mergeCell ref="J29:K29"/>
    <mergeCell ref="AO10:AO12"/>
    <mergeCell ref="AP10:AP12"/>
    <mergeCell ref="AQ10:AQ12"/>
    <mergeCell ref="AR10:AR12"/>
    <mergeCell ref="F11:G11"/>
    <mergeCell ref="H11:I11"/>
    <mergeCell ref="J11:K11"/>
    <mergeCell ref="L11:M11"/>
    <mergeCell ref="N11:O11"/>
    <mergeCell ref="P11:Q11"/>
    <mergeCell ref="AL11:AM11"/>
    <mergeCell ref="Z11:AA11"/>
    <mergeCell ref="AB11:AC11"/>
    <mergeCell ref="AD11:AE11"/>
    <mergeCell ref="AF11:AG11"/>
    <mergeCell ref="AH11:AI11"/>
    <mergeCell ref="AJ11:AK11"/>
    <mergeCell ref="A6:W6"/>
    <mergeCell ref="A10:A12"/>
    <mergeCell ref="B10:B12"/>
    <mergeCell ref="C10:E11"/>
    <mergeCell ref="F10:AM10"/>
    <mergeCell ref="AN10:AN12"/>
    <mergeCell ref="R11:S11"/>
    <mergeCell ref="T11:U11"/>
    <mergeCell ref="V11:W11"/>
    <mergeCell ref="X11:Y11"/>
  </mergeCells>
  <dataValidations count="2">
    <dataValidation showInputMessage="1" showErrorMessage="1" sqref="AT135:AT147" xr:uid="{2339AA3A-9BC2-41F4-9750-69A7B51190A4}"/>
    <dataValidation type="whole" allowBlank="1" showInputMessage="1" showErrorMessage="1" sqref="E35:E38 AN116:AN1048576 A1:AO27 B31:D32 E28:AO32 B28:D28 A28:A31 AR135:AS1048576 AP1:AQ1048576 CG1:XFD1048576 AO34:AO1048576 AN34:AN114 CA1:CF114 CA116:CF1048576 AR1:AS131 N34:AM1048576 A40:M1048576 B37:D38 A35:A37 A34:M34 F36:G38 H37:M38 AU1:BZ1048576 AT1:AT134 AT148:AT1048576" xr:uid="{BA1107A9-0E91-4F54-9112-F0BE59BFE751}">
      <formula1>0</formula1>
      <formula2>1E+30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Z17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2.42578125" style="2" customWidth="1"/>
    <col min="9" max="9" width="12.140625" style="2" customWidth="1"/>
    <col min="10" max="10" width="12.28515625" style="2" customWidth="1"/>
    <col min="11" max="13" width="12" style="2" customWidth="1"/>
    <col min="14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2" customWidth="1"/>
    <col min="106" max="16384" width="11.42578125" style="2"/>
  </cols>
  <sheetData>
    <row r="1" spans="1:90" ht="16.350000000000001" customHeight="1" x14ac:dyDescent="0.2">
      <c r="A1" s="1" t="s">
        <v>0</v>
      </c>
    </row>
    <row r="2" spans="1:90" ht="16.350000000000001" customHeight="1" x14ac:dyDescent="0.2">
      <c r="A2" s="1" t="str">
        <f>CONCATENATE("COMUNA: ",[4]NOMBRE!B2," - ","( ",[4]NOMBRE!C2,[4]NOMBRE!D2,[4]NOMBRE!E2,[4]NOMBRE!F2,[4]NOMBRE!G2," )")</f>
        <v>COMUNA: LINARES - ( 07401 )</v>
      </c>
    </row>
    <row r="3" spans="1:90" ht="16.350000000000001" customHeight="1" x14ac:dyDescent="0.2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</row>
    <row r="4" spans="1:90" ht="16.350000000000001" customHeight="1" x14ac:dyDescent="0.2">
      <c r="A4" s="1" t="str">
        <f>CONCATENATE("MES: ",[4]NOMBRE!B6," - ","( ",[4]NOMBRE!C6,[4]NOMBRE!D6," )")</f>
        <v>MES: MARZO - ( 03 )</v>
      </c>
    </row>
    <row r="5" spans="1:90" ht="16.350000000000001" customHeight="1" x14ac:dyDescent="0.2">
      <c r="A5" s="1" t="str">
        <f>CONCATENATE("AÑO: ",[4]NOMBRE!B7)</f>
        <v>AÑO: 2021</v>
      </c>
    </row>
    <row r="6" spans="1:90" ht="15" x14ac:dyDescent="0.2">
      <c r="A6" s="2591" t="s">
        <v>1</v>
      </c>
      <c r="B6" s="2591"/>
      <c r="C6" s="2591"/>
      <c r="D6" s="2591"/>
      <c r="E6" s="2591"/>
      <c r="F6" s="2591"/>
      <c r="G6" s="2591"/>
      <c r="H6" s="2591"/>
      <c r="I6" s="2591"/>
      <c r="J6" s="2591"/>
      <c r="K6" s="2591"/>
      <c r="L6" s="2591"/>
      <c r="M6" s="2591"/>
      <c r="N6" s="2591"/>
      <c r="O6" s="2591"/>
      <c r="P6" s="2591"/>
      <c r="Q6" s="2591"/>
      <c r="R6" s="2591"/>
      <c r="S6" s="2591"/>
      <c r="T6" s="2591"/>
      <c r="U6" s="2591"/>
      <c r="V6" s="2591"/>
      <c r="W6" s="2591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90" ht="15" x14ac:dyDescent="0.2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90" ht="31.35" customHeight="1" x14ac:dyDescent="0.2">
      <c r="A8" s="668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5"/>
      <c r="N8" s="5"/>
      <c r="O8" s="5"/>
      <c r="P8" s="5"/>
      <c r="Q8" s="5"/>
      <c r="R8" s="5"/>
      <c r="S8" s="5"/>
      <c r="T8" s="5"/>
      <c r="U8" s="5"/>
      <c r="V8" s="1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CG8" s="12"/>
      <c r="CH8" s="12"/>
      <c r="CI8" s="12"/>
      <c r="CJ8" s="12"/>
      <c r="CK8" s="12"/>
      <c r="CL8" s="12"/>
    </row>
    <row r="9" spans="1:90" ht="31.35" customHeight="1" x14ac:dyDescent="0.2">
      <c r="A9" s="13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4"/>
      <c r="M9" s="1"/>
      <c r="N9" s="1"/>
      <c r="O9" s="5"/>
      <c r="P9" s="5"/>
      <c r="Q9" s="5"/>
      <c r="R9" s="5"/>
      <c r="S9" s="5"/>
      <c r="T9" s="5"/>
      <c r="U9" s="5"/>
      <c r="V9" s="1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CG9" s="12"/>
      <c r="CH9" s="12"/>
      <c r="CI9" s="12"/>
      <c r="CJ9" s="12"/>
      <c r="CK9" s="12"/>
      <c r="CL9" s="12"/>
    </row>
    <row r="10" spans="1:90" ht="25.35" customHeight="1" x14ac:dyDescent="0.2">
      <c r="A10" s="2592" t="s">
        <v>3</v>
      </c>
      <c r="B10" s="2592" t="s">
        <v>4</v>
      </c>
      <c r="C10" s="2595" t="s">
        <v>5</v>
      </c>
      <c r="D10" s="2596"/>
      <c r="E10" s="2597"/>
      <c r="F10" s="2778" t="s">
        <v>6</v>
      </c>
      <c r="G10" s="2705"/>
      <c r="H10" s="2705"/>
      <c r="I10" s="2705"/>
      <c r="J10" s="2705"/>
      <c r="K10" s="2705"/>
      <c r="L10" s="2705"/>
      <c r="M10" s="2705"/>
      <c r="N10" s="2705"/>
      <c r="O10" s="2705"/>
      <c r="P10" s="2705"/>
      <c r="Q10" s="2705"/>
      <c r="R10" s="2705"/>
      <c r="S10" s="2705"/>
      <c r="T10" s="2705"/>
      <c r="U10" s="2705"/>
      <c r="V10" s="2705"/>
      <c r="W10" s="2705"/>
      <c r="X10" s="2705"/>
      <c r="Y10" s="2705"/>
      <c r="Z10" s="2705"/>
      <c r="AA10" s="2705"/>
      <c r="AB10" s="2705"/>
      <c r="AC10" s="2705"/>
      <c r="AD10" s="2705"/>
      <c r="AE10" s="2705"/>
      <c r="AF10" s="2705"/>
      <c r="AG10" s="2705"/>
      <c r="AH10" s="2705"/>
      <c r="AI10" s="2705"/>
      <c r="AJ10" s="2705"/>
      <c r="AK10" s="2705"/>
      <c r="AL10" s="2705"/>
      <c r="AM10" s="2779"/>
      <c r="AN10" s="2597" t="s">
        <v>7</v>
      </c>
      <c r="AO10" s="2597" t="s">
        <v>8</v>
      </c>
      <c r="AP10" s="2597" t="s">
        <v>9</v>
      </c>
      <c r="AQ10" s="2597" t="s">
        <v>10</v>
      </c>
      <c r="AR10" s="2597" t="s">
        <v>11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CG10" s="12"/>
      <c r="CH10" s="12"/>
      <c r="CI10" s="12"/>
      <c r="CJ10" s="12"/>
      <c r="CK10" s="12"/>
      <c r="CL10" s="12"/>
    </row>
    <row r="11" spans="1:90" ht="19.5" customHeight="1" x14ac:dyDescent="0.2">
      <c r="A11" s="2593"/>
      <c r="B11" s="2593"/>
      <c r="C11" s="2598"/>
      <c r="D11" s="2599"/>
      <c r="E11" s="2600"/>
      <c r="F11" s="2778" t="s">
        <v>12</v>
      </c>
      <c r="G11" s="2748"/>
      <c r="H11" s="2778" t="s">
        <v>13</v>
      </c>
      <c r="I11" s="2748"/>
      <c r="J11" s="2778" t="s">
        <v>14</v>
      </c>
      <c r="K11" s="2748"/>
      <c r="L11" s="2778" t="s">
        <v>15</v>
      </c>
      <c r="M11" s="2748"/>
      <c r="N11" s="2778" t="s">
        <v>16</v>
      </c>
      <c r="O11" s="2748"/>
      <c r="P11" s="2780" t="s">
        <v>17</v>
      </c>
      <c r="Q11" s="2768"/>
      <c r="R11" s="2780" t="s">
        <v>18</v>
      </c>
      <c r="S11" s="2768"/>
      <c r="T11" s="2780" t="s">
        <v>19</v>
      </c>
      <c r="U11" s="2768"/>
      <c r="V11" s="2780" t="s">
        <v>20</v>
      </c>
      <c r="W11" s="2768"/>
      <c r="X11" s="2780" t="s">
        <v>21</v>
      </c>
      <c r="Y11" s="2768"/>
      <c r="Z11" s="2780" t="s">
        <v>22</v>
      </c>
      <c r="AA11" s="2768"/>
      <c r="AB11" s="2780" t="s">
        <v>23</v>
      </c>
      <c r="AC11" s="2768"/>
      <c r="AD11" s="2780" t="s">
        <v>24</v>
      </c>
      <c r="AE11" s="2768"/>
      <c r="AF11" s="2780" t="s">
        <v>25</v>
      </c>
      <c r="AG11" s="2768"/>
      <c r="AH11" s="2780" t="s">
        <v>26</v>
      </c>
      <c r="AI11" s="2768"/>
      <c r="AJ11" s="2780" t="s">
        <v>27</v>
      </c>
      <c r="AK11" s="2768"/>
      <c r="AL11" s="2780" t="s">
        <v>28</v>
      </c>
      <c r="AM11" s="2781"/>
      <c r="AN11" s="2604"/>
      <c r="AO11" s="2604"/>
      <c r="AP11" s="2604"/>
      <c r="AQ11" s="2604"/>
      <c r="AR11" s="2604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CG11" s="12"/>
      <c r="CH11" s="12"/>
      <c r="CI11" s="12"/>
      <c r="CJ11" s="12"/>
      <c r="CK11" s="12"/>
      <c r="CL11" s="12"/>
    </row>
    <row r="12" spans="1:90" ht="19.5" customHeight="1" x14ac:dyDescent="0.2">
      <c r="A12" s="2594"/>
      <c r="B12" s="2594"/>
      <c r="C12" s="420" t="s">
        <v>29</v>
      </c>
      <c r="D12" s="421" t="s">
        <v>30</v>
      </c>
      <c r="E12" s="436" t="s">
        <v>31</v>
      </c>
      <c r="F12" s="988" t="s">
        <v>30</v>
      </c>
      <c r="G12" s="436" t="s">
        <v>31</v>
      </c>
      <c r="H12" s="988" t="s">
        <v>30</v>
      </c>
      <c r="I12" s="436" t="s">
        <v>31</v>
      </c>
      <c r="J12" s="988" t="s">
        <v>30</v>
      </c>
      <c r="K12" s="436" t="s">
        <v>31</v>
      </c>
      <c r="L12" s="988" t="s">
        <v>30</v>
      </c>
      <c r="M12" s="436" t="s">
        <v>31</v>
      </c>
      <c r="N12" s="988" t="s">
        <v>30</v>
      </c>
      <c r="O12" s="436" t="s">
        <v>31</v>
      </c>
      <c r="P12" s="988" t="s">
        <v>30</v>
      </c>
      <c r="Q12" s="436" t="s">
        <v>31</v>
      </c>
      <c r="R12" s="988" t="s">
        <v>30</v>
      </c>
      <c r="S12" s="436" t="s">
        <v>31</v>
      </c>
      <c r="T12" s="988" t="s">
        <v>30</v>
      </c>
      <c r="U12" s="436" t="s">
        <v>31</v>
      </c>
      <c r="V12" s="988" t="s">
        <v>30</v>
      </c>
      <c r="W12" s="436" t="s">
        <v>31</v>
      </c>
      <c r="X12" s="988" t="s">
        <v>30</v>
      </c>
      <c r="Y12" s="436" t="s">
        <v>31</v>
      </c>
      <c r="Z12" s="988" t="s">
        <v>30</v>
      </c>
      <c r="AA12" s="436" t="s">
        <v>31</v>
      </c>
      <c r="AB12" s="988" t="s">
        <v>30</v>
      </c>
      <c r="AC12" s="436" t="s">
        <v>31</v>
      </c>
      <c r="AD12" s="988" t="s">
        <v>30</v>
      </c>
      <c r="AE12" s="436" t="s">
        <v>31</v>
      </c>
      <c r="AF12" s="988" t="s">
        <v>30</v>
      </c>
      <c r="AG12" s="436" t="s">
        <v>31</v>
      </c>
      <c r="AH12" s="988" t="s">
        <v>30</v>
      </c>
      <c r="AI12" s="436" t="s">
        <v>31</v>
      </c>
      <c r="AJ12" s="988" t="s">
        <v>30</v>
      </c>
      <c r="AK12" s="436" t="s">
        <v>31</v>
      </c>
      <c r="AL12" s="988" t="s">
        <v>30</v>
      </c>
      <c r="AM12" s="22" t="s">
        <v>31</v>
      </c>
      <c r="AN12" s="2600"/>
      <c r="AO12" s="2600"/>
      <c r="AP12" s="2600"/>
      <c r="AQ12" s="2600"/>
      <c r="AR12" s="2600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CG12" s="12"/>
      <c r="CH12" s="12"/>
      <c r="CI12" s="12"/>
      <c r="CJ12" s="12"/>
      <c r="CK12" s="12"/>
      <c r="CL12" s="12"/>
    </row>
    <row r="13" spans="1:90" ht="16.350000000000001" customHeight="1" x14ac:dyDescent="0.2">
      <c r="A13" s="2609" t="s">
        <v>32</v>
      </c>
      <c r="B13" s="1017" t="s">
        <v>33</v>
      </c>
      <c r="C13" s="939">
        <f t="shared" ref="C13:C27" si="0">SUM(D13+E13)</f>
        <v>0</v>
      </c>
      <c r="D13" s="1018">
        <f t="shared" ref="D13:D27" si="1">SUM(F13+H13+J13+L13+N13+P13+R13+T13+V13+X13+Z13+AB13+AD13+AF13+AH13+AJ13+AL13)</f>
        <v>0</v>
      </c>
      <c r="E13" s="941">
        <f t="shared" ref="E13:E27" si="2">SUM(G13+I13+K13+M13+O13+Q13+S13+U13+W13+Y13+AA13+AC13+AE13+AG13+AI13+AK13+AM13)</f>
        <v>0</v>
      </c>
      <c r="F13" s="944"/>
      <c r="G13" s="979"/>
      <c r="H13" s="944"/>
      <c r="I13" s="979"/>
      <c r="J13" s="944"/>
      <c r="K13" s="1019"/>
      <c r="L13" s="944"/>
      <c r="M13" s="1019"/>
      <c r="N13" s="944"/>
      <c r="O13" s="1019"/>
      <c r="P13" s="944"/>
      <c r="Q13" s="1019"/>
      <c r="R13" s="944"/>
      <c r="S13" s="1019"/>
      <c r="T13" s="944"/>
      <c r="U13" s="1019"/>
      <c r="V13" s="944"/>
      <c r="W13" s="1019"/>
      <c r="X13" s="944"/>
      <c r="Y13" s="1019"/>
      <c r="Z13" s="944"/>
      <c r="AA13" s="1019"/>
      <c r="AB13" s="944"/>
      <c r="AC13" s="1019"/>
      <c r="AD13" s="944"/>
      <c r="AE13" s="1019"/>
      <c r="AF13" s="944"/>
      <c r="AG13" s="1019"/>
      <c r="AH13" s="944"/>
      <c r="AI13" s="1019"/>
      <c r="AJ13" s="944"/>
      <c r="AK13" s="1019"/>
      <c r="AL13" s="1020"/>
      <c r="AM13" s="1021"/>
      <c r="AN13" s="979"/>
      <c r="AO13" s="979"/>
      <c r="AP13" s="979"/>
      <c r="AQ13" s="979"/>
      <c r="AR13" s="979"/>
      <c r="AS13" s="182" t="str">
        <f t="shared" ref="AS13:AS22" si="3">CONCATENATE(CA13,CB13,CC13,CD13,CE13,CF13)</f>
        <v/>
      </c>
      <c r="AT13" s="29"/>
      <c r="AU13" s="29"/>
      <c r="AV13" s="29"/>
      <c r="AW13" s="29"/>
      <c r="AX13" s="29"/>
      <c r="AY13" s="29"/>
      <c r="AZ13" s="29"/>
      <c r="BA13" s="29"/>
      <c r="BB13" s="17"/>
      <c r="BC13" s="17"/>
      <c r="BD13" s="17"/>
      <c r="CA13" s="30" t="str">
        <f t="shared" ref="CA13:CA22" si="4">IF(CG13=1,"* El número de Beneficiarios NO DEBE ser mayor que el Total. ","")</f>
        <v/>
      </c>
      <c r="CB13" s="31" t="str">
        <f t="shared" ref="CB13:CB22" si="5">IF(CH13=1,"* Los Niños, Niñas, Adolescentes y Jóvenes de Programa SENAME NO DEBE ser mayor que el Total. ","")</f>
        <v/>
      </c>
      <c r="CC13" s="31" t="str">
        <f>IF(CI13=1,"* El número de personas pertenecientes a Pueblos Originarios NO DEBE ser mayor que el Total. ","")</f>
        <v/>
      </c>
      <c r="CD13" s="31" t="str">
        <f t="shared" ref="CD13:CD27" si="6">IF(CJ13=1,"* El número de personas Migrantes NO DEBE ser mayor que el Total. ","")</f>
        <v/>
      </c>
      <c r="CE13" s="31" t="str">
        <f t="shared" ref="CE13:CE27" si="7">IF(CK13=1,"* El número de personas con Demencia NO DEBE ser mayor que el Total. ","")</f>
        <v/>
      </c>
      <c r="CF13" s="30" t="str">
        <f t="shared" ref="CF13:CF27" si="8">IF(CL13=1,"* No olvide digitar la columna Beneficiarios y/o Niños, Niñas, Adolescentes y Jóvenes de Programa SENAME y/o Pueblos Originarios y/o Migrantes y/o Demencia (Digite CEROS si no tiene). ","")</f>
        <v/>
      </c>
      <c r="CG13" s="32">
        <f t="shared" ref="CG13:CK27" si="9">IF($C13&lt;AN13,1,0)</f>
        <v>0</v>
      </c>
      <c r="CH13" s="32">
        <f t="shared" si="9"/>
        <v>0</v>
      </c>
      <c r="CI13" s="32">
        <f t="shared" si="9"/>
        <v>0</v>
      </c>
      <c r="CJ13" s="32">
        <f t="shared" si="9"/>
        <v>0</v>
      </c>
      <c r="CK13" s="32">
        <f t="shared" si="9"/>
        <v>0</v>
      </c>
      <c r="CL13" s="32">
        <f t="shared" ref="CL13:CL27" si="10">IF(AND(C13&lt;&gt;0,OR(AN13="",AO13="",AP13="",AQ13="",AR13="")),1,0)</f>
        <v>0</v>
      </c>
    </row>
    <row r="14" spans="1:90" ht="16.350000000000001" customHeight="1" x14ac:dyDescent="0.2">
      <c r="A14" s="2610"/>
      <c r="B14" s="33" t="s">
        <v>34</v>
      </c>
      <c r="C14" s="34">
        <f t="shared" si="0"/>
        <v>66</v>
      </c>
      <c r="D14" s="35">
        <f t="shared" si="1"/>
        <v>34</v>
      </c>
      <c r="E14" s="36">
        <f t="shared" si="2"/>
        <v>32</v>
      </c>
      <c r="F14" s="37">
        <v>0</v>
      </c>
      <c r="G14" s="38">
        <v>0</v>
      </c>
      <c r="H14" s="37">
        <v>6</v>
      </c>
      <c r="I14" s="38">
        <v>4</v>
      </c>
      <c r="J14" s="37">
        <v>5</v>
      </c>
      <c r="K14" s="39">
        <v>6</v>
      </c>
      <c r="L14" s="37">
        <v>22</v>
      </c>
      <c r="M14" s="39">
        <v>19</v>
      </c>
      <c r="N14" s="37">
        <v>0</v>
      </c>
      <c r="O14" s="39">
        <v>0</v>
      </c>
      <c r="P14" s="37">
        <v>0</v>
      </c>
      <c r="Q14" s="39">
        <v>0</v>
      </c>
      <c r="R14" s="37">
        <v>0</v>
      </c>
      <c r="S14" s="39">
        <v>0</v>
      </c>
      <c r="T14" s="37">
        <v>0</v>
      </c>
      <c r="U14" s="39">
        <v>0</v>
      </c>
      <c r="V14" s="37">
        <v>0</v>
      </c>
      <c r="W14" s="39">
        <v>0</v>
      </c>
      <c r="X14" s="37">
        <v>0</v>
      </c>
      <c r="Y14" s="39">
        <v>0</v>
      </c>
      <c r="Z14" s="37">
        <v>0</v>
      </c>
      <c r="AA14" s="39">
        <v>1</v>
      </c>
      <c r="AB14" s="37">
        <v>0</v>
      </c>
      <c r="AC14" s="39">
        <v>0</v>
      </c>
      <c r="AD14" s="37">
        <v>1</v>
      </c>
      <c r="AE14" s="39">
        <v>2</v>
      </c>
      <c r="AF14" s="37">
        <v>0</v>
      </c>
      <c r="AG14" s="39">
        <v>0</v>
      </c>
      <c r="AH14" s="37">
        <v>0</v>
      </c>
      <c r="AI14" s="39">
        <v>0</v>
      </c>
      <c r="AJ14" s="37">
        <v>0</v>
      </c>
      <c r="AK14" s="39">
        <v>0</v>
      </c>
      <c r="AL14" s="40">
        <v>0</v>
      </c>
      <c r="AM14" s="41">
        <v>0</v>
      </c>
      <c r="AN14" s="38">
        <v>66</v>
      </c>
      <c r="AO14" s="38">
        <v>0</v>
      </c>
      <c r="AP14" s="38">
        <v>0</v>
      </c>
      <c r="AQ14" s="38">
        <v>0</v>
      </c>
      <c r="AR14" s="38">
        <v>0</v>
      </c>
      <c r="AS14" s="182" t="str">
        <f t="shared" si="3"/>
        <v/>
      </c>
      <c r="AT14" s="29"/>
      <c r="AU14" s="29"/>
      <c r="AV14" s="29"/>
      <c r="AW14" s="29"/>
      <c r="AX14" s="29"/>
      <c r="AY14" s="29"/>
      <c r="AZ14" s="29"/>
      <c r="BA14" s="29"/>
      <c r="BB14" s="17"/>
      <c r="BC14" s="17"/>
      <c r="BD14" s="17"/>
      <c r="CA14" s="30" t="str">
        <f t="shared" si="4"/>
        <v/>
      </c>
      <c r="CB14" s="31" t="str">
        <f t="shared" si="5"/>
        <v/>
      </c>
      <c r="CC14" s="31" t="str">
        <f t="shared" ref="CC14:CC27" si="11">IF(CI14=1,"* El total de personas pertenecientes a Pueblos Originarios NO DEBE ser mayor que el Total. ","")</f>
        <v/>
      </c>
      <c r="CD14" s="31" t="str">
        <f t="shared" si="6"/>
        <v/>
      </c>
      <c r="CE14" s="31" t="str">
        <f t="shared" si="7"/>
        <v/>
      </c>
      <c r="CF14" s="30" t="str">
        <f t="shared" si="8"/>
        <v/>
      </c>
      <c r="CG14" s="32">
        <f t="shared" si="9"/>
        <v>0</v>
      </c>
      <c r="CH14" s="32">
        <f t="shared" si="9"/>
        <v>0</v>
      </c>
      <c r="CI14" s="32">
        <f t="shared" si="9"/>
        <v>0</v>
      </c>
      <c r="CJ14" s="32">
        <f t="shared" si="9"/>
        <v>0</v>
      </c>
      <c r="CK14" s="32">
        <f t="shared" si="9"/>
        <v>0</v>
      </c>
      <c r="CL14" s="32">
        <f t="shared" si="10"/>
        <v>0</v>
      </c>
    </row>
    <row r="15" spans="1:90" ht="16.350000000000001" customHeight="1" x14ac:dyDescent="0.2">
      <c r="A15" s="2610"/>
      <c r="B15" s="33" t="s">
        <v>35</v>
      </c>
      <c r="C15" s="34">
        <f t="shared" si="0"/>
        <v>140</v>
      </c>
      <c r="D15" s="35">
        <f t="shared" si="1"/>
        <v>64</v>
      </c>
      <c r="E15" s="36">
        <f t="shared" si="2"/>
        <v>76</v>
      </c>
      <c r="F15" s="37">
        <v>0</v>
      </c>
      <c r="G15" s="38">
        <v>0</v>
      </c>
      <c r="H15" s="37">
        <v>0</v>
      </c>
      <c r="I15" s="38">
        <v>0</v>
      </c>
      <c r="J15" s="37">
        <v>0</v>
      </c>
      <c r="K15" s="39">
        <v>0</v>
      </c>
      <c r="L15" s="37">
        <v>0</v>
      </c>
      <c r="M15" s="39">
        <v>0</v>
      </c>
      <c r="N15" s="37">
        <v>2</v>
      </c>
      <c r="O15" s="39">
        <v>0</v>
      </c>
      <c r="P15" s="37">
        <v>4</v>
      </c>
      <c r="Q15" s="39">
        <v>0</v>
      </c>
      <c r="R15" s="37">
        <v>7</v>
      </c>
      <c r="S15" s="39">
        <v>5</v>
      </c>
      <c r="T15" s="37">
        <v>8</v>
      </c>
      <c r="U15" s="39">
        <v>3</v>
      </c>
      <c r="V15" s="37">
        <v>9</v>
      </c>
      <c r="W15" s="39">
        <v>2</v>
      </c>
      <c r="X15" s="37">
        <v>6</v>
      </c>
      <c r="Y15" s="39">
        <v>7</v>
      </c>
      <c r="Z15" s="37">
        <v>6</v>
      </c>
      <c r="AA15" s="39">
        <v>15</v>
      </c>
      <c r="AB15" s="37">
        <v>11</v>
      </c>
      <c r="AC15" s="39">
        <v>26</v>
      </c>
      <c r="AD15" s="37">
        <v>3</v>
      </c>
      <c r="AE15" s="39">
        <v>8</v>
      </c>
      <c r="AF15" s="37">
        <v>2</v>
      </c>
      <c r="AG15" s="39">
        <v>9</v>
      </c>
      <c r="AH15" s="37">
        <v>6</v>
      </c>
      <c r="AI15" s="39">
        <v>0</v>
      </c>
      <c r="AJ15" s="37">
        <v>0</v>
      </c>
      <c r="AK15" s="39">
        <v>0</v>
      </c>
      <c r="AL15" s="40">
        <v>0</v>
      </c>
      <c r="AM15" s="41">
        <v>1</v>
      </c>
      <c r="AN15" s="38">
        <v>140</v>
      </c>
      <c r="AO15" s="38">
        <v>0</v>
      </c>
      <c r="AP15" s="38">
        <v>0</v>
      </c>
      <c r="AQ15" s="38">
        <v>0</v>
      </c>
      <c r="AR15" s="38">
        <v>0</v>
      </c>
      <c r="AS15" s="182" t="str">
        <f t="shared" si="3"/>
        <v/>
      </c>
      <c r="AT15" s="29"/>
      <c r="AU15" s="29"/>
      <c r="AV15" s="29"/>
      <c r="AW15" s="29"/>
      <c r="AX15" s="29"/>
      <c r="AY15" s="29"/>
      <c r="AZ15" s="29"/>
      <c r="BA15" s="29"/>
      <c r="BB15" s="17"/>
      <c r="BC15" s="17"/>
      <c r="BD15" s="17"/>
      <c r="CA15" s="30" t="str">
        <f t="shared" si="4"/>
        <v/>
      </c>
      <c r="CB15" s="31" t="str">
        <f t="shared" si="5"/>
        <v/>
      </c>
      <c r="CC15" s="31" t="str">
        <f t="shared" si="11"/>
        <v/>
      </c>
      <c r="CD15" s="31" t="str">
        <f t="shared" si="6"/>
        <v/>
      </c>
      <c r="CE15" s="31" t="str">
        <f t="shared" si="7"/>
        <v/>
      </c>
      <c r="CF15" s="30" t="str">
        <f t="shared" si="8"/>
        <v/>
      </c>
      <c r="CG15" s="32">
        <f t="shared" si="9"/>
        <v>0</v>
      </c>
      <c r="CH15" s="32">
        <f t="shared" si="9"/>
        <v>0</v>
      </c>
      <c r="CI15" s="32">
        <f t="shared" si="9"/>
        <v>0</v>
      </c>
      <c r="CJ15" s="32">
        <f t="shared" si="9"/>
        <v>0</v>
      </c>
      <c r="CK15" s="32">
        <f t="shared" si="9"/>
        <v>0</v>
      </c>
      <c r="CL15" s="32">
        <f t="shared" si="10"/>
        <v>0</v>
      </c>
    </row>
    <row r="16" spans="1:90" ht="16.350000000000001" customHeight="1" x14ac:dyDescent="0.2">
      <c r="A16" s="2610"/>
      <c r="B16" s="33" t="s">
        <v>36</v>
      </c>
      <c r="C16" s="34">
        <f t="shared" si="0"/>
        <v>0</v>
      </c>
      <c r="D16" s="35">
        <f t="shared" si="1"/>
        <v>0</v>
      </c>
      <c r="E16" s="36">
        <f t="shared" si="2"/>
        <v>0</v>
      </c>
      <c r="F16" s="37"/>
      <c r="G16" s="38"/>
      <c r="H16" s="37"/>
      <c r="I16" s="38"/>
      <c r="J16" s="37"/>
      <c r="K16" s="39"/>
      <c r="L16" s="37"/>
      <c r="M16" s="39"/>
      <c r="N16" s="37"/>
      <c r="O16" s="39"/>
      <c r="P16" s="37"/>
      <c r="Q16" s="39"/>
      <c r="R16" s="37"/>
      <c r="S16" s="39"/>
      <c r="T16" s="37"/>
      <c r="U16" s="39"/>
      <c r="V16" s="37"/>
      <c r="W16" s="39"/>
      <c r="X16" s="37"/>
      <c r="Y16" s="39"/>
      <c r="Z16" s="37"/>
      <c r="AA16" s="39"/>
      <c r="AB16" s="37"/>
      <c r="AC16" s="39"/>
      <c r="AD16" s="37"/>
      <c r="AE16" s="39"/>
      <c r="AF16" s="37"/>
      <c r="AG16" s="39"/>
      <c r="AH16" s="37"/>
      <c r="AI16" s="39"/>
      <c r="AJ16" s="37"/>
      <c r="AK16" s="39"/>
      <c r="AL16" s="40"/>
      <c r="AM16" s="41"/>
      <c r="AN16" s="38"/>
      <c r="AO16" s="38"/>
      <c r="AP16" s="38"/>
      <c r="AQ16" s="38"/>
      <c r="AR16" s="38"/>
      <c r="AS16" s="182" t="str">
        <f t="shared" si="3"/>
        <v/>
      </c>
      <c r="AT16" s="29"/>
      <c r="AU16" s="29"/>
      <c r="AV16" s="29"/>
      <c r="AW16" s="29"/>
      <c r="AX16" s="29"/>
      <c r="AY16" s="29"/>
      <c r="AZ16" s="29"/>
      <c r="BA16" s="29"/>
      <c r="BB16" s="17"/>
      <c r="BC16" s="17"/>
      <c r="BD16" s="17"/>
      <c r="CA16" s="30" t="str">
        <f t="shared" si="4"/>
        <v/>
      </c>
      <c r="CB16" s="31" t="str">
        <f t="shared" si="5"/>
        <v/>
      </c>
      <c r="CC16" s="31" t="str">
        <f t="shared" si="11"/>
        <v/>
      </c>
      <c r="CD16" s="31" t="str">
        <f t="shared" si="6"/>
        <v/>
      </c>
      <c r="CE16" s="31" t="str">
        <f t="shared" si="7"/>
        <v/>
      </c>
      <c r="CF16" s="30" t="str">
        <f t="shared" si="8"/>
        <v/>
      </c>
      <c r="CG16" s="32">
        <f t="shared" si="9"/>
        <v>0</v>
      </c>
      <c r="CH16" s="32">
        <f t="shared" si="9"/>
        <v>0</v>
      </c>
      <c r="CI16" s="32">
        <f t="shared" si="9"/>
        <v>0</v>
      </c>
      <c r="CJ16" s="32">
        <f t="shared" si="9"/>
        <v>0</v>
      </c>
      <c r="CK16" s="32">
        <f t="shared" si="9"/>
        <v>0</v>
      </c>
      <c r="CL16" s="32">
        <f t="shared" si="10"/>
        <v>0</v>
      </c>
    </row>
    <row r="17" spans="1:90" ht="16.350000000000001" customHeight="1" x14ac:dyDescent="0.2">
      <c r="A17" s="2610"/>
      <c r="B17" s="33" t="s">
        <v>37</v>
      </c>
      <c r="C17" s="34">
        <f t="shared" si="0"/>
        <v>74</v>
      </c>
      <c r="D17" s="35">
        <f t="shared" si="1"/>
        <v>39</v>
      </c>
      <c r="E17" s="36">
        <f t="shared" si="2"/>
        <v>35</v>
      </c>
      <c r="F17" s="37">
        <v>0</v>
      </c>
      <c r="G17" s="38">
        <v>0</v>
      </c>
      <c r="H17" s="37">
        <v>3</v>
      </c>
      <c r="I17" s="38">
        <v>1</v>
      </c>
      <c r="J17" s="37">
        <v>0</v>
      </c>
      <c r="K17" s="39">
        <v>1</v>
      </c>
      <c r="L17" s="37">
        <v>7</v>
      </c>
      <c r="M17" s="39">
        <v>2</v>
      </c>
      <c r="N17" s="37">
        <v>5</v>
      </c>
      <c r="O17" s="39">
        <v>0</v>
      </c>
      <c r="P17" s="37">
        <v>4</v>
      </c>
      <c r="Q17" s="39">
        <v>2</v>
      </c>
      <c r="R17" s="37">
        <v>4</v>
      </c>
      <c r="S17" s="39">
        <v>5</v>
      </c>
      <c r="T17" s="37">
        <v>2</v>
      </c>
      <c r="U17" s="39">
        <v>2</v>
      </c>
      <c r="V17" s="37">
        <v>3</v>
      </c>
      <c r="W17" s="39">
        <v>4</v>
      </c>
      <c r="X17" s="37">
        <v>4</v>
      </c>
      <c r="Y17" s="39">
        <v>3</v>
      </c>
      <c r="Z17" s="37">
        <v>2</v>
      </c>
      <c r="AA17" s="39">
        <v>4</v>
      </c>
      <c r="AB17" s="37">
        <v>4</v>
      </c>
      <c r="AC17" s="39">
        <v>4</v>
      </c>
      <c r="AD17" s="37">
        <v>1</v>
      </c>
      <c r="AE17" s="39">
        <v>4</v>
      </c>
      <c r="AF17" s="37">
        <v>0</v>
      </c>
      <c r="AG17" s="39">
        <v>2</v>
      </c>
      <c r="AH17" s="37">
        <v>0</v>
      </c>
      <c r="AI17" s="39">
        <v>1</v>
      </c>
      <c r="AJ17" s="37">
        <v>0</v>
      </c>
      <c r="AK17" s="39">
        <v>0</v>
      </c>
      <c r="AL17" s="40">
        <v>0</v>
      </c>
      <c r="AM17" s="41">
        <v>0</v>
      </c>
      <c r="AN17" s="38">
        <v>74</v>
      </c>
      <c r="AO17" s="38">
        <v>0</v>
      </c>
      <c r="AP17" s="38">
        <v>0</v>
      </c>
      <c r="AQ17" s="38">
        <v>0</v>
      </c>
      <c r="AR17" s="38">
        <v>0</v>
      </c>
      <c r="AS17" s="182" t="str">
        <f t="shared" si="3"/>
        <v/>
      </c>
      <c r="AT17" s="29"/>
      <c r="AU17" s="29"/>
      <c r="AV17" s="29"/>
      <c r="AW17" s="29"/>
      <c r="AX17" s="29"/>
      <c r="AY17" s="29"/>
      <c r="AZ17" s="29"/>
      <c r="BA17" s="29"/>
      <c r="BB17" s="17"/>
      <c r="BC17" s="17"/>
      <c r="BD17" s="17"/>
      <c r="CA17" s="30" t="str">
        <f t="shared" si="4"/>
        <v/>
      </c>
      <c r="CB17" s="31" t="str">
        <f t="shared" si="5"/>
        <v/>
      </c>
      <c r="CC17" s="31" t="str">
        <f t="shared" si="11"/>
        <v/>
      </c>
      <c r="CD17" s="31" t="str">
        <f t="shared" si="6"/>
        <v/>
      </c>
      <c r="CE17" s="31" t="str">
        <f t="shared" si="7"/>
        <v/>
      </c>
      <c r="CF17" s="30" t="str">
        <f t="shared" si="8"/>
        <v/>
      </c>
      <c r="CG17" s="32">
        <f t="shared" si="9"/>
        <v>0</v>
      </c>
      <c r="CH17" s="32">
        <f t="shared" si="9"/>
        <v>0</v>
      </c>
      <c r="CI17" s="32">
        <f t="shared" si="9"/>
        <v>0</v>
      </c>
      <c r="CJ17" s="32">
        <f t="shared" si="9"/>
        <v>0</v>
      </c>
      <c r="CK17" s="32">
        <f t="shared" si="9"/>
        <v>0</v>
      </c>
      <c r="CL17" s="32">
        <f t="shared" si="10"/>
        <v>0</v>
      </c>
    </row>
    <row r="18" spans="1:90" ht="16.350000000000001" customHeight="1" x14ac:dyDescent="0.2">
      <c r="A18" s="2610"/>
      <c r="B18" s="33" t="s">
        <v>38</v>
      </c>
      <c r="C18" s="34">
        <f t="shared" si="0"/>
        <v>0</v>
      </c>
      <c r="D18" s="35">
        <f t="shared" si="1"/>
        <v>0</v>
      </c>
      <c r="E18" s="36">
        <f t="shared" si="2"/>
        <v>0</v>
      </c>
      <c r="F18" s="37"/>
      <c r="G18" s="38"/>
      <c r="H18" s="37"/>
      <c r="I18" s="38"/>
      <c r="J18" s="37"/>
      <c r="K18" s="39"/>
      <c r="L18" s="37"/>
      <c r="M18" s="39"/>
      <c r="N18" s="37"/>
      <c r="O18" s="39"/>
      <c r="P18" s="37"/>
      <c r="Q18" s="39"/>
      <c r="R18" s="37"/>
      <c r="S18" s="39"/>
      <c r="T18" s="37"/>
      <c r="U18" s="39"/>
      <c r="V18" s="37"/>
      <c r="W18" s="39"/>
      <c r="X18" s="37"/>
      <c r="Y18" s="39"/>
      <c r="Z18" s="37"/>
      <c r="AA18" s="39"/>
      <c r="AB18" s="37"/>
      <c r="AC18" s="39"/>
      <c r="AD18" s="37"/>
      <c r="AE18" s="39"/>
      <c r="AF18" s="37"/>
      <c r="AG18" s="39"/>
      <c r="AH18" s="37"/>
      <c r="AI18" s="39"/>
      <c r="AJ18" s="37"/>
      <c r="AK18" s="39"/>
      <c r="AL18" s="40"/>
      <c r="AM18" s="41"/>
      <c r="AN18" s="38"/>
      <c r="AO18" s="38"/>
      <c r="AP18" s="38"/>
      <c r="AQ18" s="38"/>
      <c r="AR18" s="38"/>
      <c r="AS18" s="182" t="str">
        <f t="shared" si="3"/>
        <v/>
      </c>
      <c r="AT18" s="29"/>
      <c r="AU18" s="29"/>
      <c r="AV18" s="29"/>
      <c r="AW18" s="29"/>
      <c r="AX18" s="29"/>
      <c r="AY18" s="29"/>
      <c r="AZ18" s="29"/>
      <c r="BA18" s="29"/>
      <c r="BB18" s="17"/>
      <c r="BC18" s="17"/>
      <c r="BD18" s="17"/>
      <c r="CA18" s="30" t="str">
        <f t="shared" si="4"/>
        <v/>
      </c>
      <c r="CB18" s="31" t="str">
        <f t="shared" si="5"/>
        <v/>
      </c>
      <c r="CC18" s="31" t="str">
        <f t="shared" si="11"/>
        <v/>
      </c>
      <c r="CD18" s="31" t="str">
        <f t="shared" si="6"/>
        <v/>
      </c>
      <c r="CE18" s="31" t="str">
        <f t="shared" si="7"/>
        <v/>
      </c>
      <c r="CF18" s="30" t="str">
        <f t="shared" si="8"/>
        <v/>
      </c>
      <c r="CG18" s="32">
        <f t="shared" si="9"/>
        <v>0</v>
      </c>
      <c r="CH18" s="32">
        <f t="shared" si="9"/>
        <v>0</v>
      </c>
      <c r="CI18" s="32">
        <f t="shared" si="9"/>
        <v>0</v>
      </c>
      <c r="CJ18" s="32">
        <f t="shared" si="9"/>
        <v>0</v>
      </c>
      <c r="CK18" s="32">
        <f t="shared" si="9"/>
        <v>0</v>
      </c>
      <c r="CL18" s="32">
        <f t="shared" si="10"/>
        <v>0</v>
      </c>
    </row>
    <row r="19" spans="1:90" ht="16.350000000000001" customHeight="1" x14ac:dyDescent="0.2">
      <c r="A19" s="2610"/>
      <c r="B19" s="33" t="s">
        <v>39</v>
      </c>
      <c r="C19" s="42">
        <f t="shared" si="0"/>
        <v>0</v>
      </c>
      <c r="D19" s="43">
        <f t="shared" si="1"/>
        <v>0</v>
      </c>
      <c r="E19" s="44">
        <f t="shared" si="2"/>
        <v>0</v>
      </c>
      <c r="F19" s="45"/>
      <c r="G19" s="46"/>
      <c r="H19" s="45"/>
      <c r="I19" s="46"/>
      <c r="J19" s="45"/>
      <c r="K19" s="47"/>
      <c r="L19" s="45"/>
      <c r="M19" s="47"/>
      <c r="N19" s="45"/>
      <c r="O19" s="47"/>
      <c r="P19" s="45"/>
      <c r="Q19" s="47"/>
      <c r="R19" s="45"/>
      <c r="S19" s="47"/>
      <c r="T19" s="45"/>
      <c r="U19" s="47"/>
      <c r="V19" s="45"/>
      <c r="W19" s="47"/>
      <c r="X19" s="45"/>
      <c r="Y19" s="47"/>
      <c r="Z19" s="45"/>
      <c r="AA19" s="47"/>
      <c r="AB19" s="45"/>
      <c r="AC19" s="47"/>
      <c r="AD19" s="45"/>
      <c r="AE19" s="47"/>
      <c r="AF19" s="45"/>
      <c r="AG19" s="47"/>
      <c r="AH19" s="45"/>
      <c r="AI19" s="47"/>
      <c r="AJ19" s="45"/>
      <c r="AK19" s="47"/>
      <c r="AL19" s="48"/>
      <c r="AM19" s="49"/>
      <c r="AN19" s="46"/>
      <c r="AO19" s="46"/>
      <c r="AP19" s="46"/>
      <c r="AQ19" s="46"/>
      <c r="AR19" s="46"/>
      <c r="AS19" s="182" t="str">
        <f t="shared" si="3"/>
        <v/>
      </c>
      <c r="AT19" s="29"/>
      <c r="AU19" s="29"/>
      <c r="AV19" s="29"/>
      <c r="AW19" s="29"/>
      <c r="AX19" s="29"/>
      <c r="AY19" s="29"/>
      <c r="AZ19" s="29"/>
      <c r="BA19" s="29"/>
      <c r="BB19" s="17"/>
      <c r="BC19" s="17"/>
      <c r="BD19" s="17"/>
      <c r="CA19" s="30" t="str">
        <f t="shared" si="4"/>
        <v/>
      </c>
      <c r="CB19" s="31" t="str">
        <f t="shared" si="5"/>
        <v/>
      </c>
      <c r="CC19" s="31" t="str">
        <f t="shared" si="11"/>
        <v/>
      </c>
      <c r="CD19" s="31" t="str">
        <f t="shared" si="6"/>
        <v/>
      </c>
      <c r="CE19" s="31" t="str">
        <f t="shared" si="7"/>
        <v/>
      </c>
      <c r="CF19" s="30" t="str">
        <f t="shared" si="8"/>
        <v/>
      </c>
      <c r="CG19" s="32">
        <f t="shared" si="9"/>
        <v>0</v>
      </c>
      <c r="CH19" s="32">
        <f t="shared" si="9"/>
        <v>0</v>
      </c>
      <c r="CI19" s="32">
        <f t="shared" si="9"/>
        <v>0</v>
      </c>
      <c r="CJ19" s="32">
        <f t="shared" si="9"/>
        <v>0</v>
      </c>
      <c r="CK19" s="32">
        <f t="shared" si="9"/>
        <v>0</v>
      </c>
      <c r="CL19" s="32">
        <f t="shared" si="10"/>
        <v>0</v>
      </c>
    </row>
    <row r="20" spans="1:90" ht="25.35" customHeight="1" x14ac:dyDescent="0.2">
      <c r="A20" s="2610"/>
      <c r="B20" s="33" t="s">
        <v>40</v>
      </c>
      <c r="C20" s="42">
        <f t="shared" si="0"/>
        <v>0</v>
      </c>
      <c r="D20" s="43">
        <f t="shared" si="1"/>
        <v>0</v>
      </c>
      <c r="E20" s="44">
        <f t="shared" si="2"/>
        <v>0</v>
      </c>
      <c r="F20" s="45"/>
      <c r="G20" s="46"/>
      <c r="H20" s="45"/>
      <c r="I20" s="46"/>
      <c r="J20" s="45"/>
      <c r="K20" s="47"/>
      <c r="L20" s="45"/>
      <c r="M20" s="47"/>
      <c r="N20" s="45"/>
      <c r="O20" s="47"/>
      <c r="P20" s="45"/>
      <c r="Q20" s="47"/>
      <c r="R20" s="45"/>
      <c r="S20" s="47"/>
      <c r="T20" s="45"/>
      <c r="U20" s="47"/>
      <c r="V20" s="45"/>
      <c r="W20" s="47"/>
      <c r="X20" s="45"/>
      <c r="Y20" s="47"/>
      <c r="Z20" s="45"/>
      <c r="AA20" s="47"/>
      <c r="AB20" s="45"/>
      <c r="AC20" s="47"/>
      <c r="AD20" s="45"/>
      <c r="AE20" s="47"/>
      <c r="AF20" s="45"/>
      <c r="AG20" s="47"/>
      <c r="AH20" s="45"/>
      <c r="AI20" s="47"/>
      <c r="AJ20" s="45"/>
      <c r="AK20" s="47"/>
      <c r="AL20" s="48"/>
      <c r="AM20" s="49"/>
      <c r="AN20" s="46"/>
      <c r="AO20" s="46"/>
      <c r="AP20" s="46"/>
      <c r="AQ20" s="46"/>
      <c r="AR20" s="46"/>
      <c r="AS20" s="182" t="str">
        <f t="shared" si="3"/>
        <v/>
      </c>
      <c r="AT20" s="29"/>
      <c r="AU20" s="29"/>
      <c r="AV20" s="29"/>
      <c r="AW20" s="29"/>
      <c r="AX20" s="29"/>
      <c r="AY20" s="29"/>
      <c r="AZ20" s="29"/>
      <c r="BA20" s="29"/>
      <c r="BB20" s="17"/>
      <c r="BC20" s="17"/>
      <c r="BD20" s="17"/>
      <c r="CA20" s="30" t="str">
        <f t="shared" si="4"/>
        <v/>
      </c>
      <c r="CB20" s="31" t="str">
        <f t="shared" si="5"/>
        <v/>
      </c>
      <c r="CC20" s="31" t="str">
        <f t="shared" si="11"/>
        <v/>
      </c>
      <c r="CD20" s="31" t="str">
        <f t="shared" si="6"/>
        <v/>
      </c>
      <c r="CE20" s="31" t="str">
        <f t="shared" si="7"/>
        <v/>
      </c>
      <c r="CF20" s="30" t="str">
        <f t="shared" si="8"/>
        <v/>
      </c>
      <c r="CG20" s="32">
        <f t="shared" si="9"/>
        <v>0</v>
      </c>
      <c r="CH20" s="32">
        <f t="shared" si="9"/>
        <v>0</v>
      </c>
      <c r="CI20" s="32">
        <f t="shared" si="9"/>
        <v>0</v>
      </c>
      <c r="CJ20" s="32">
        <f t="shared" si="9"/>
        <v>0</v>
      </c>
      <c r="CK20" s="32">
        <f t="shared" si="9"/>
        <v>0</v>
      </c>
      <c r="CL20" s="32">
        <f t="shared" si="10"/>
        <v>0</v>
      </c>
    </row>
    <row r="21" spans="1:90" ht="16.350000000000001" customHeight="1" x14ac:dyDescent="0.2">
      <c r="A21" s="2610"/>
      <c r="B21" s="33" t="s">
        <v>41</v>
      </c>
      <c r="C21" s="42">
        <f t="shared" si="0"/>
        <v>0</v>
      </c>
      <c r="D21" s="43">
        <f t="shared" si="1"/>
        <v>0</v>
      </c>
      <c r="E21" s="44">
        <f t="shared" si="2"/>
        <v>0</v>
      </c>
      <c r="F21" s="45"/>
      <c r="G21" s="46"/>
      <c r="H21" s="45"/>
      <c r="I21" s="46"/>
      <c r="J21" s="45"/>
      <c r="K21" s="47"/>
      <c r="L21" s="45"/>
      <c r="M21" s="47"/>
      <c r="N21" s="45"/>
      <c r="O21" s="47"/>
      <c r="P21" s="45"/>
      <c r="Q21" s="47"/>
      <c r="R21" s="45"/>
      <c r="S21" s="47"/>
      <c r="T21" s="45"/>
      <c r="U21" s="47"/>
      <c r="V21" s="45"/>
      <c r="W21" s="47"/>
      <c r="X21" s="45"/>
      <c r="Y21" s="47"/>
      <c r="Z21" s="45"/>
      <c r="AA21" s="47"/>
      <c r="AB21" s="45"/>
      <c r="AC21" s="47"/>
      <c r="AD21" s="45"/>
      <c r="AE21" s="47"/>
      <c r="AF21" s="45"/>
      <c r="AG21" s="47"/>
      <c r="AH21" s="45"/>
      <c r="AI21" s="47"/>
      <c r="AJ21" s="45"/>
      <c r="AK21" s="47"/>
      <c r="AL21" s="48"/>
      <c r="AM21" s="49"/>
      <c r="AN21" s="46"/>
      <c r="AO21" s="46"/>
      <c r="AP21" s="46"/>
      <c r="AQ21" s="46"/>
      <c r="AR21" s="46"/>
      <c r="AS21" s="182" t="str">
        <f t="shared" si="3"/>
        <v/>
      </c>
      <c r="AT21" s="29"/>
      <c r="AU21" s="29"/>
      <c r="AV21" s="29"/>
      <c r="AW21" s="29"/>
      <c r="AX21" s="29"/>
      <c r="AY21" s="29"/>
      <c r="AZ21" s="29"/>
      <c r="BA21" s="29"/>
      <c r="BB21" s="17"/>
      <c r="BC21" s="17"/>
      <c r="BD21" s="17"/>
      <c r="CA21" s="30" t="str">
        <f t="shared" si="4"/>
        <v/>
      </c>
      <c r="CB21" s="31" t="str">
        <f t="shared" si="5"/>
        <v/>
      </c>
      <c r="CC21" s="31" t="str">
        <f t="shared" si="11"/>
        <v/>
      </c>
      <c r="CD21" s="31" t="str">
        <f t="shared" si="6"/>
        <v/>
      </c>
      <c r="CE21" s="31" t="str">
        <f t="shared" si="7"/>
        <v/>
      </c>
      <c r="CF21" s="30" t="str">
        <f t="shared" si="8"/>
        <v/>
      </c>
      <c r="CG21" s="32">
        <f t="shared" si="9"/>
        <v>0</v>
      </c>
      <c r="CH21" s="32">
        <f t="shared" si="9"/>
        <v>0</v>
      </c>
      <c r="CI21" s="32">
        <f t="shared" si="9"/>
        <v>0</v>
      </c>
      <c r="CJ21" s="32">
        <f t="shared" si="9"/>
        <v>0</v>
      </c>
      <c r="CK21" s="32">
        <f t="shared" si="9"/>
        <v>0</v>
      </c>
      <c r="CL21" s="32">
        <f t="shared" si="10"/>
        <v>0</v>
      </c>
    </row>
    <row r="22" spans="1:90" ht="36" customHeight="1" x14ac:dyDescent="0.2">
      <c r="A22" s="2610"/>
      <c r="B22" s="33" t="s">
        <v>42</v>
      </c>
      <c r="C22" s="42">
        <f t="shared" si="0"/>
        <v>0</v>
      </c>
      <c r="D22" s="50">
        <f t="shared" si="1"/>
        <v>0</v>
      </c>
      <c r="E22" s="44">
        <f t="shared" si="2"/>
        <v>0</v>
      </c>
      <c r="F22" s="45"/>
      <c r="G22" s="46"/>
      <c r="H22" s="45"/>
      <c r="I22" s="46"/>
      <c r="J22" s="45"/>
      <c r="K22" s="47"/>
      <c r="L22" s="45"/>
      <c r="M22" s="47"/>
      <c r="N22" s="45"/>
      <c r="O22" s="47"/>
      <c r="P22" s="45"/>
      <c r="Q22" s="47"/>
      <c r="R22" s="45"/>
      <c r="S22" s="47"/>
      <c r="T22" s="45"/>
      <c r="U22" s="47"/>
      <c r="V22" s="45"/>
      <c r="W22" s="47"/>
      <c r="X22" s="45"/>
      <c r="Y22" s="47"/>
      <c r="Z22" s="45"/>
      <c r="AA22" s="47"/>
      <c r="AB22" s="45"/>
      <c r="AC22" s="47"/>
      <c r="AD22" s="45"/>
      <c r="AE22" s="47"/>
      <c r="AF22" s="45"/>
      <c r="AG22" s="47"/>
      <c r="AH22" s="45"/>
      <c r="AI22" s="47"/>
      <c r="AJ22" s="45"/>
      <c r="AK22" s="47"/>
      <c r="AL22" s="48"/>
      <c r="AM22" s="49"/>
      <c r="AN22" s="46"/>
      <c r="AO22" s="46"/>
      <c r="AP22" s="46"/>
      <c r="AQ22" s="46"/>
      <c r="AR22" s="46"/>
      <c r="AS22" s="182" t="str">
        <f t="shared" si="3"/>
        <v/>
      </c>
      <c r="AT22" s="29"/>
      <c r="AU22" s="29"/>
      <c r="AV22" s="29"/>
      <c r="AW22" s="29"/>
      <c r="AX22" s="29"/>
      <c r="AY22" s="29"/>
      <c r="AZ22" s="29"/>
      <c r="BA22" s="29"/>
      <c r="BB22" s="17"/>
      <c r="BC22" s="17"/>
      <c r="BD22" s="17"/>
      <c r="CA22" s="30" t="str">
        <f t="shared" si="4"/>
        <v/>
      </c>
      <c r="CB22" s="31" t="str">
        <f t="shared" si="5"/>
        <v/>
      </c>
      <c r="CC22" s="31" t="str">
        <f t="shared" si="11"/>
        <v/>
      </c>
      <c r="CD22" s="31" t="str">
        <f t="shared" si="6"/>
        <v/>
      </c>
      <c r="CE22" s="31" t="str">
        <f t="shared" si="7"/>
        <v/>
      </c>
      <c r="CF22" s="30" t="str">
        <f t="shared" si="8"/>
        <v/>
      </c>
      <c r="CG22" s="32">
        <f t="shared" si="9"/>
        <v>0</v>
      </c>
      <c r="CH22" s="32">
        <f t="shared" si="9"/>
        <v>0</v>
      </c>
      <c r="CI22" s="32">
        <f t="shared" si="9"/>
        <v>0</v>
      </c>
      <c r="CJ22" s="32">
        <f t="shared" si="9"/>
        <v>0</v>
      </c>
      <c r="CK22" s="32">
        <f t="shared" si="9"/>
        <v>0</v>
      </c>
      <c r="CL22" s="32">
        <f t="shared" si="10"/>
        <v>0</v>
      </c>
    </row>
    <row r="23" spans="1:90" ht="16.350000000000001" customHeight="1" x14ac:dyDescent="0.2">
      <c r="A23" s="2611"/>
      <c r="B23" s="1022" t="s">
        <v>43</v>
      </c>
      <c r="C23" s="1023">
        <f t="shared" si="0"/>
        <v>280</v>
      </c>
      <c r="D23" s="1024">
        <f t="shared" si="1"/>
        <v>137</v>
      </c>
      <c r="E23" s="999">
        <f t="shared" si="2"/>
        <v>143</v>
      </c>
      <c r="F23" s="1025">
        <f>SUM(F13:F22)</f>
        <v>0</v>
      </c>
      <c r="G23" s="1026">
        <f t="shared" ref="G23:AR23" si="12">SUM(G13:G22)</f>
        <v>0</v>
      </c>
      <c r="H23" s="1025">
        <f t="shared" si="12"/>
        <v>9</v>
      </c>
      <c r="I23" s="1026">
        <f t="shared" si="12"/>
        <v>5</v>
      </c>
      <c r="J23" s="1025">
        <f t="shared" si="12"/>
        <v>5</v>
      </c>
      <c r="K23" s="1027">
        <f t="shared" si="12"/>
        <v>7</v>
      </c>
      <c r="L23" s="1025">
        <f t="shared" si="12"/>
        <v>29</v>
      </c>
      <c r="M23" s="1027">
        <f t="shared" si="12"/>
        <v>21</v>
      </c>
      <c r="N23" s="1025">
        <f t="shared" si="12"/>
        <v>7</v>
      </c>
      <c r="O23" s="1027">
        <f t="shared" si="12"/>
        <v>0</v>
      </c>
      <c r="P23" s="1025">
        <f t="shared" si="12"/>
        <v>8</v>
      </c>
      <c r="Q23" s="1027">
        <f t="shared" si="12"/>
        <v>2</v>
      </c>
      <c r="R23" s="1025">
        <f t="shared" si="12"/>
        <v>11</v>
      </c>
      <c r="S23" s="1027">
        <f t="shared" si="12"/>
        <v>10</v>
      </c>
      <c r="T23" s="1025">
        <f t="shared" si="12"/>
        <v>10</v>
      </c>
      <c r="U23" s="1027">
        <f t="shared" si="12"/>
        <v>5</v>
      </c>
      <c r="V23" s="1025">
        <f t="shared" si="12"/>
        <v>12</v>
      </c>
      <c r="W23" s="1027">
        <f t="shared" si="12"/>
        <v>6</v>
      </c>
      <c r="X23" s="1025">
        <f t="shared" si="12"/>
        <v>10</v>
      </c>
      <c r="Y23" s="1027">
        <f t="shared" si="12"/>
        <v>10</v>
      </c>
      <c r="Z23" s="1025">
        <f t="shared" si="12"/>
        <v>8</v>
      </c>
      <c r="AA23" s="1027">
        <f t="shared" si="12"/>
        <v>20</v>
      </c>
      <c r="AB23" s="1025">
        <f t="shared" si="12"/>
        <v>15</v>
      </c>
      <c r="AC23" s="1027">
        <f t="shared" si="12"/>
        <v>30</v>
      </c>
      <c r="AD23" s="1025">
        <f t="shared" si="12"/>
        <v>5</v>
      </c>
      <c r="AE23" s="1027">
        <f t="shared" si="12"/>
        <v>14</v>
      </c>
      <c r="AF23" s="1025">
        <f t="shared" si="12"/>
        <v>2</v>
      </c>
      <c r="AG23" s="1027">
        <f t="shared" si="12"/>
        <v>11</v>
      </c>
      <c r="AH23" s="1025">
        <f t="shared" si="12"/>
        <v>6</v>
      </c>
      <c r="AI23" s="1027">
        <f t="shared" si="12"/>
        <v>1</v>
      </c>
      <c r="AJ23" s="1025">
        <f t="shared" si="12"/>
        <v>0</v>
      </c>
      <c r="AK23" s="1027">
        <f t="shared" si="12"/>
        <v>0</v>
      </c>
      <c r="AL23" s="1028">
        <f t="shared" si="12"/>
        <v>0</v>
      </c>
      <c r="AM23" s="1029">
        <f t="shared" si="12"/>
        <v>1</v>
      </c>
      <c r="AN23" s="1026">
        <f t="shared" si="12"/>
        <v>280</v>
      </c>
      <c r="AO23" s="1026">
        <f t="shared" si="12"/>
        <v>0</v>
      </c>
      <c r="AP23" s="1026">
        <f t="shared" si="12"/>
        <v>0</v>
      </c>
      <c r="AQ23" s="1026">
        <f t="shared" si="12"/>
        <v>0</v>
      </c>
      <c r="AR23" s="1026">
        <f t="shared" si="12"/>
        <v>0</v>
      </c>
      <c r="AS23" s="182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CA23" s="30"/>
      <c r="CB23" s="31"/>
      <c r="CC23" s="31" t="str">
        <f t="shared" si="11"/>
        <v/>
      </c>
      <c r="CD23" s="31" t="str">
        <f t="shared" si="6"/>
        <v/>
      </c>
      <c r="CE23" s="31" t="str">
        <f t="shared" si="7"/>
        <v/>
      </c>
      <c r="CF23" s="30" t="str">
        <f t="shared" si="8"/>
        <v/>
      </c>
      <c r="CG23" s="32">
        <f t="shared" si="9"/>
        <v>0</v>
      </c>
      <c r="CH23" s="32">
        <f t="shared" si="9"/>
        <v>0</v>
      </c>
      <c r="CI23" s="32">
        <f t="shared" si="9"/>
        <v>0</v>
      </c>
      <c r="CJ23" s="32">
        <f t="shared" si="9"/>
        <v>0</v>
      </c>
      <c r="CK23" s="32">
        <f t="shared" si="9"/>
        <v>0</v>
      </c>
      <c r="CL23" s="32">
        <f t="shared" si="10"/>
        <v>0</v>
      </c>
    </row>
    <row r="24" spans="1:90" ht="19.5" customHeight="1" x14ac:dyDescent="0.2">
      <c r="A24" s="2787" t="s">
        <v>44</v>
      </c>
      <c r="B24" s="2788"/>
      <c r="C24" s="1044">
        <f t="shared" si="0"/>
        <v>0</v>
      </c>
      <c r="D24" s="1045">
        <f t="shared" si="1"/>
        <v>0</v>
      </c>
      <c r="E24" s="999">
        <f t="shared" si="2"/>
        <v>0</v>
      </c>
      <c r="F24" s="1046"/>
      <c r="G24" s="1047"/>
      <c r="H24" s="1046"/>
      <c r="I24" s="1047"/>
      <c r="J24" s="1046"/>
      <c r="K24" s="1048"/>
      <c r="L24" s="1046"/>
      <c r="M24" s="1048"/>
      <c r="N24" s="1046"/>
      <c r="O24" s="1048"/>
      <c r="P24" s="1046"/>
      <c r="Q24" s="1048"/>
      <c r="R24" s="1046"/>
      <c r="S24" s="1048"/>
      <c r="T24" s="1046"/>
      <c r="U24" s="1048"/>
      <c r="V24" s="1046"/>
      <c r="W24" s="1048"/>
      <c r="X24" s="1046"/>
      <c r="Y24" s="1048"/>
      <c r="Z24" s="1046"/>
      <c r="AA24" s="1048"/>
      <c r="AB24" s="1046"/>
      <c r="AC24" s="1048"/>
      <c r="AD24" s="1046"/>
      <c r="AE24" s="1048"/>
      <c r="AF24" s="1046"/>
      <c r="AG24" s="1048"/>
      <c r="AH24" s="1046"/>
      <c r="AI24" s="1048"/>
      <c r="AJ24" s="1046"/>
      <c r="AK24" s="1048"/>
      <c r="AL24" s="1049"/>
      <c r="AM24" s="1050"/>
      <c r="AN24" s="1047"/>
      <c r="AO24" s="1047"/>
      <c r="AP24" s="1047"/>
      <c r="AQ24" s="1047"/>
      <c r="AR24" s="1047"/>
      <c r="AS24" s="182" t="str">
        <f>CONCATENATE(CA24,CB24,CC24,CD24,CE24,CF24)</f>
        <v/>
      </c>
      <c r="AT24" s="29"/>
      <c r="AU24" s="29"/>
      <c r="AV24" s="29"/>
      <c r="AW24" s="29"/>
      <c r="AX24" s="29"/>
      <c r="AY24" s="29"/>
      <c r="AZ24" s="29"/>
      <c r="BA24" s="29"/>
      <c r="BB24" s="17"/>
      <c r="BC24" s="17"/>
      <c r="BD24" s="17"/>
      <c r="CA24" s="30" t="str">
        <f>IF(CG24=1,"* El número de Beneficiarios NO DEBE ser mayor que el Total. ","")</f>
        <v/>
      </c>
      <c r="CB24" s="31" t="str">
        <f>IF(CH24=1,"* Los Niños, Niñas, Adolescentes y Jóvenes de Programa SENAME NO DEBE ser mayor que el Total. ","")</f>
        <v/>
      </c>
      <c r="CC24" s="31" t="str">
        <f t="shared" si="11"/>
        <v/>
      </c>
      <c r="CD24" s="31" t="str">
        <f t="shared" si="6"/>
        <v/>
      </c>
      <c r="CE24" s="31" t="str">
        <f t="shared" si="7"/>
        <v/>
      </c>
      <c r="CF24" s="30" t="str">
        <f t="shared" si="8"/>
        <v/>
      </c>
      <c r="CG24" s="32">
        <f t="shared" si="9"/>
        <v>0</v>
      </c>
      <c r="CH24" s="32">
        <f t="shared" si="9"/>
        <v>0</v>
      </c>
      <c r="CI24" s="32">
        <f t="shared" si="9"/>
        <v>0</v>
      </c>
      <c r="CJ24" s="32">
        <f t="shared" si="9"/>
        <v>0</v>
      </c>
      <c r="CK24" s="32">
        <f t="shared" si="9"/>
        <v>0</v>
      </c>
      <c r="CL24" s="32">
        <f t="shared" si="10"/>
        <v>0</v>
      </c>
    </row>
    <row r="25" spans="1:90" ht="19.5" customHeight="1" x14ac:dyDescent="0.2">
      <c r="A25" s="1051" t="s">
        <v>45</v>
      </c>
      <c r="B25" s="63" t="s">
        <v>34</v>
      </c>
      <c r="C25" s="422">
        <f t="shared" si="0"/>
        <v>0</v>
      </c>
      <c r="D25" s="423">
        <f t="shared" si="1"/>
        <v>0</v>
      </c>
      <c r="E25" s="66">
        <f t="shared" si="2"/>
        <v>0</v>
      </c>
      <c r="F25" s="424"/>
      <c r="G25" s="68"/>
      <c r="H25" s="424"/>
      <c r="I25" s="68"/>
      <c r="J25" s="424"/>
      <c r="K25" s="425"/>
      <c r="L25" s="424"/>
      <c r="M25" s="425"/>
      <c r="N25" s="424"/>
      <c r="O25" s="425"/>
      <c r="P25" s="424"/>
      <c r="Q25" s="425"/>
      <c r="R25" s="424"/>
      <c r="S25" s="425"/>
      <c r="T25" s="424"/>
      <c r="U25" s="425"/>
      <c r="V25" s="424"/>
      <c r="W25" s="425"/>
      <c r="X25" s="424"/>
      <c r="Y25" s="425"/>
      <c r="Z25" s="424"/>
      <c r="AA25" s="425"/>
      <c r="AB25" s="424"/>
      <c r="AC25" s="425"/>
      <c r="AD25" s="424"/>
      <c r="AE25" s="425"/>
      <c r="AF25" s="424"/>
      <c r="AG25" s="425"/>
      <c r="AH25" s="424"/>
      <c r="AI25" s="425"/>
      <c r="AJ25" s="424"/>
      <c r="AK25" s="425"/>
      <c r="AL25" s="70"/>
      <c r="AM25" s="426"/>
      <c r="AN25" s="68"/>
      <c r="AO25" s="68"/>
      <c r="AP25" s="68"/>
      <c r="AQ25" s="68"/>
      <c r="AR25" s="68"/>
      <c r="AS25" s="182" t="str">
        <f>CONCATENATE(CA25,CB25,CC25,CD25,CE25,CF25)</f>
        <v/>
      </c>
      <c r="AT25" s="29"/>
      <c r="AU25" s="29"/>
      <c r="AV25" s="29"/>
      <c r="AW25" s="29"/>
      <c r="AX25" s="29"/>
      <c r="AY25" s="29"/>
      <c r="AZ25" s="29"/>
      <c r="BA25" s="29"/>
      <c r="BB25" s="17"/>
      <c r="BC25" s="17"/>
      <c r="BD25" s="17"/>
      <c r="CA25" s="30" t="str">
        <f>IF(CG25=1,"* El número de Beneficiarios NO DEBE ser mayor que el Total. ","")</f>
        <v/>
      </c>
      <c r="CB25" s="31" t="str">
        <f>IF(CH25=1,"* Los Niños, Niñas, Adolescentes y Jóvenes de Programa SENAME NO DEBE ser mayor que el Total. ","")</f>
        <v/>
      </c>
      <c r="CC25" s="31" t="str">
        <f t="shared" si="11"/>
        <v/>
      </c>
      <c r="CD25" s="31" t="str">
        <f t="shared" si="6"/>
        <v/>
      </c>
      <c r="CE25" s="31" t="str">
        <f t="shared" si="7"/>
        <v/>
      </c>
      <c r="CF25" s="30" t="str">
        <f t="shared" si="8"/>
        <v/>
      </c>
      <c r="CG25" s="32">
        <f t="shared" si="9"/>
        <v>0</v>
      </c>
      <c r="CH25" s="32">
        <f t="shared" si="9"/>
        <v>0</v>
      </c>
      <c r="CI25" s="32">
        <f t="shared" si="9"/>
        <v>0</v>
      </c>
      <c r="CJ25" s="32">
        <f t="shared" si="9"/>
        <v>0</v>
      </c>
      <c r="CK25" s="32">
        <f t="shared" si="9"/>
        <v>0</v>
      </c>
      <c r="CL25" s="32">
        <f t="shared" si="10"/>
        <v>0</v>
      </c>
    </row>
    <row r="26" spans="1:90" ht="19.5" customHeight="1" x14ac:dyDescent="0.2">
      <c r="A26" s="2609" t="s">
        <v>46</v>
      </c>
      <c r="B26" s="990" t="s">
        <v>34</v>
      </c>
      <c r="C26" s="939">
        <f t="shared" si="0"/>
        <v>152</v>
      </c>
      <c r="D26" s="1018">
        <f t="shared" si="1"/>
        <v>57</v>
      </c>
      <c r="E26" s="941">
        <f t="shared" si="2"/>
        <v>95</v>
      </c>
      <c r="F26" s="944">
        <v>0</v>
      </c>
      <c r="G26" s="979">
        <v>0</v>
      </c>
      <c r="H26" s="944">
        <v>0</v>
      </c>
      <c r="I26" s="979">
        <v>0</v>
      </c>
      <c r="J26" s="944">
        <v>0</v>
      </c>
      <c r="K26" s="1019">
        <v>0</v>
      </c>
      <c r="L26" s="944">
        <v>4</v>
      </c>
      <c r="M26" s="1019">
        <v>1</v>
      </c>
      <c r="N26" s="944">
        <v>14</v>
      </c>
      <c r="O26" s="1019">
        <v>8</v>
      </c>
      <c r="P26" s="944">
        <v>12</v>
      </c>
      <c r="Q26" s="1019">
        <v>11</v>
      </c>
      <c r="R26" s="944">
        <v>1</v>
      </c>
      <c r="S26" s="1019">
        <v>2</v>
      </c>
      <c r="T26" s="944">
        <v>1</v>
      </c>
      <c r="U26" s="1019">
        <v>4</v>
      </c>
      <c r="V26" s="944">
        <v>1</v>
      </c>
      <c r="W26" s="1019">
        <v>19</v>
      </c>
      <c r="X26" s="944">
        <v>5</v>
      </c>
      <c r="Y26" s="1019">
        <v>17</v>
      </c>
      <c r="Z26" s="944">
        <v>9</v>
      </c>
      <c r="AA26" s="1019">
        <v>11</v>
      </c>
      <c r="AB26" s="944">
        <v>6</v>
      </c>
      <c r="AC26" s="1019">
        <v>10</v>
      </c>
      <c r="AD26" s="944">
        <v>2</v>
      </c>
      <c r="AE26" s="1019">
        <v>8</v>
      </c>
      <c r="AF26" s="944">
        <v>0</v>
      </c>
      <c r="AG26" s="1019">
        <v>4</v>
      </c>
      <c r="AH26" s="944">
        <v>0</v>
      </c>
      <c r="AI26" s="1019">
        <v>0</v>
      </c>
      <c r="AJ26" s="944">
        <v>0</v>
      </c>
      <c r="AK26" s="1019">
        <v>0</v>
      </c>
      <c r="AL26" s="1020">
        <v>2</v>
      </c>
      <c r="AM26" s="1021">
        <v>0</v>
      </c>
      <c r="AN26" s="979">
        <v>152</v>
      </c>
      <c r="AO26" s="979">
        <v>0</v>
      </c>
      <c r="AP26" s="979">
        <v>0</v>
      </c>
      <c r="AQ26" s="979">
        <v>0</v>
      </c>
      <c r="AR26" s="979">
        <v>0</v>
      </c>
      <c r="AS26" s="182" t="str">
        <f>CONCATENATE(CA26,CB26,CC26,CD26,CE26,CF26)</f>
        <v/>
      </c>
      <c r="AT26" s="29"/>
      <c r="AU26" s="29"/>
      <c r="AV26" s="29"/>
      <c r="AW26" s="29"/>
      <c r="AX26" s="29"/>
      <c r="AY26" s="29"/>
      <c r="AZ26" s="29"/>
      <c r="BA26" s="29"/>
      <c r="BB26" s="17"/>
      <c r="BC26" s="17"/>
      <c r="BD26" s="17"/>
      <c r="CA26" s="30" t="str">
        <f>IF(CG26=1,"* El número de Beneficiarios NO DEBE ser mayor que el Total. ","")</f>
        <v/>
      </c>
      <c r="CB26" s="31" t="str">
        <f>IF(CH26=1,"* Los Niños, Niñas, Adolescentes y Jóvenes de Programa SENAME NO DEBE ser mayor que el Total. ","")</f>
        <v/>
      </c>
      <c r="CC26" s="31" t="str">
        <f t="shared" si="11"/>
        <v/>
      </c>
      <c r="CD26" s="31" t="str">
        <f t="shared" si="6"/>
        <v/>
      </c>
      <c r="CE26" s="31" t="str">
        <f t="shared" si="7"/>
        <v/>
      </c>
      <c r="CF26" s="30" t="str">
        <f t="shared" si="8"/>
        <v/>
      </c>
      <c r="CG26" s="32">
        <f t="shared" si="9"/>
        <v>0</v>
      </c>
      <c r="CH26" s="32">
        <f t="shared" si="9"/>
        <v>0</v>
      </c>
      <c r="CI26" s="32">
        <f t="shared" si="9"/>
        <v>0</v>
      </c>
      <c r="CJ26" s="32">
        <f t="shared" si="9"/>
        <v>0</v>
      </c>
      <c r="CK26" s="32">
        <f t="shared" si="9"/>
        <v>0</v>
      </c>
      <c r="CL26" s="32">
        <f t="shared" si="10"/>
        <v>0</v>
      </c>
    </row>
    <row r="27" spans="1:90" ht="19.5" customHeight="1" x14ac:dyDescent="0.2">
      <c r="A27" s="2611"/>
      <c r="B27" s="444" t="s">
        <v>47</v>
      </c>
      <c r="C27" s="406">
        <f t="shared" si="0"/>
        <v>0</v>
      </c>
      <c r="D27" s="407">
        <f t="shared" si="1"/>
        <v>0</v>
      </c>
      <c r="E27" s="76">
        <f t="shared" si="2"/>
        <v>0</v>
      </c>
      <c r="F27" s="77"/>
      <c r="G27" s="78"/>
      <c r="H27" s="77"/>
      <c r="I27" s="79"/>
      <c r="J27" s="77"/>
      <c r="K27" s="79"/>
      <c r="L27" s="77"/>
      <c r="M27" s="79"/>
      <c r="N27" s="77"/>
      <c r="O27" s="80"/>
      <c r="P27" s="77"/>
      <c r="Q27" s="78"/>
      <c r="R27" s="81"/>
      <c r="S27" s="79"/>
      <c r="T27" s="77"/>
      <c r="U27" s="79"/>
      <c r="V27" s="77"/>
      <c r="W27" s="79"/>
      <c r="X27" s="77"/>
      <c r="Y27" s="78"/>
      <c r="Z27" s="77"/>
      <c r="AA27" s="78"/>
      <c r="AB27" s="77"/>
      <c r="AC27" s="79"/>
      <c r="AD27" s="77"/>
      <c r="AE27" s="78"/>
      <c r="AF27" s="77"/>
      <c r="AG27" s="78"/>
      <c r="AH27" s="77"/>
      <c r="AI27" s="79"/>
      <c r="AJ27" s="77"/>
      <c r="AK27" s="79"/>
      <c r="AL27" s="82"/>
      <c r="AM27" s="83"/>
      <c r="AN27" s="80"/>
      <c r="AO27" s="80"/>
      <c r="AP27" s="80"/>
      <c r="AQ27" s="80"/>
      <c r="AR27" s="80"/>
      <c r="AS27" s="182" t="str">
        <f>CONCATENATE(CA27,CB27,CC27,CD27,CE27,CF27)</f>
        <v/>
      </c>
      <c r="AT27" s="29"/>
      <c r="AU27" s="29"/>
      <c r="AV27" s="29"/>
      <c r="AW27" s="29"/>
      <c r="AX27" s="29"/>
      <c r="AY27" s="29"/>
      <c r="AZ27" s="29"/>
      <c r="BA27" s="29"/>
      <c r="BB27" s="17"/>
      <c r="BC27" s="17"/>
      <c r="BD27" s="17"/>
      <c r="CA27" s="30" t="str">
        <f>IF(CG27=1,"* El número de Beneficiarios NO DEBE ser mayor que el Total. ","")</f>
        <v/>
      </c>
      <c r="CB27" s="31" t="str">
        <f>IF(CH27=1,"* Los Niños, Niñas, Adolescentes y Jóvenes de Programa SENAME NO DEBE ser mayor que el Total. ","")</f>
        <v/>
      </c>
      <c r="CC27" s="31" t="str">
        <f t="shared" si="11"/>
        <v/>
      </c>
      <c r="CD27" s="31" t="str">
        <f t="shared" si="6"/>
        <v/>
      </c>
      <c r="CE27" s="31" t="str">
        <f t="shared" si="7"/>
        <v/>
      </c>
      <c r="CF27" s="30" t="str">
        <f t="shared" si="8"/>
        <v/>
      </c>
      <c r="CG27" s="32">
        <f t="shared" si="9"/>
        <v>0</v>
      </c>
      <c r="CH27" s="32">
        <f t="shared" si="9"/>
        <v>0</v>
      </c>
      <c r="CI27" s="32">
        <f t="shared" si="9"/>
        <v>0</v>
      </c>
      <c r="CJ27" s="32">
        <f t="shared" si="9"/>
        <v>0</v>
      </c>
      <c r="CK27" s="32">
        <f t="shared" si="9"/>
        <v>0</v>
      </c>
      <c r="CL27" s="32">
        <f t="shared" si="10"/>
        <v>0</v>
      </c>
    </row>
    <row r="28" spans="1:90" ht="31.35" customHeight="1" x14ac:dyDescent="0.2">
      <c r="A28" s="84" t="s">
        <v>48</v>
      </c>
      <c r="B28" s="14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"/>
      <c r="N28" s="1"/>
      <c r="O28" s="5"/>
      <c r="P28" s="5"/>
      <c r="Q28" s="5"/>
      <c r="R28" s="5"/>
      <c r="S28" s="5"/>
      <c r="T28" s="5"/>
      <c r="U28" s="5"/>
      <c r="V28" s="1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6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CG28" s="12"/>
      <c r="CH28" s="12"/>
      <c r="CI28" s="12"/>
      <c r="CJ28" s="12"/>
      <c r="CK28" s="12"/>
      <c r="CL28" s="12"/>
    </row>
    <row r="29" spans="1:90" ht="31.5" customHeight="1" x14ac:dyDescent="0.2">
      <c r="A29" s="2609" t="s">
        <v>3</v>
      </c>
      <c r="B29" s="2609" t="s">
        <v>49</v>
      </c>
      <c r="C29" s="2778" t="s">
        <v>50</v>
      </c>
      <c r="D29" s="2748"/>
      <c r="E29" s="2778" t="s">
        <v>51</v>
      </c>
      <c r="F29" s="2705"/>
      <c r="G29" s="2748"/>
      <c r="H29" s="2778" t="s">
        <v>12</v>
      </c>
      <c r="I29" s="2748"/>
      <c r="J29" s="2778" t="s">
        <v>13</v>
      </c>
      <c r="K29" s="2748"/>
      <c r="L29" s="2778" t="s">
        <v>14</v>
      </c>
      <c r="M29" s="2748"/>
      <c r="N29" s="2778" t="s">
        <v>15</v>
      </c>
      <c r="O29" s="2748"/>
      <c r="P29" s="2778" t="s">
        <v>16</v>
      </c>
      <c r="Q29" s="2748"/>
      <c r="R29" s="2780" t="s">
        <v>17</v>
      </c>
      <c r="S29" s="2768"/>
      <c r="T29" s="2711" t="s">
        <v>18</v>
      </c>
      <c r="U29" s="2711"/>
      <c r="V29" s="2780" t="s">
        <v>19</v>
      </c>
      <c r="W29" s="2768"/>
      <c r="X29" s="2780" t="s">
        <v>20</v>
      </c>
      <c r="Y29" s="2768"/>
      <c r="Z29" s="2780" t="s">
        <v>21</v>
      </c>
      <c r="AA29" s="2768"/>
      <c r="AB29" s="2780" t="s">
        <v>22</v>
      </c>
      <c r="AC29" s="2768"/>
      <c r="AD29" s="2780" t="s">
        <v>23</v>
      </c>
      <c r="AE29" s="2768"/>
      <c r="AF29" s="2780" t="s">
        <v>24</v>
      </c>
      <c r="AG29" s="2768"/>
      <c r="AH29" s="2780" t="s">
        <v>25</v>
      </c>
      <c r="AI29" s="2768"/>
      <c r="AJ29" s="2780" t="s">
        <v>26</v>
      </c>
      <c r="AK29" s="2768"/>
      <c r="AL29" s="2780" t="s">
        <v>27</v>
      </c>
      <c r="AM29" s="2768"/>
      <c r="AN29" s="2780" t="s">
        <v>28</v>
      </c>
      <c r="AO29" s="2768"/>
      <c r="AP29" s="408"/>
      <c r="AQ29" s="409"/>
      <c r="AR29" s="408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X29" s="2"/>
      <c r="BY29" s="2"/>
      <c r="CG29" s="12"/>
      <c r="CH29" s="12"/>
      <c r="CI29" s="12"/>
      <c r="CJ29" s="12"/>
      <c r="CK29" s="12"/>
      <c r="CL29" s="12"/>
    </row>
    <row r="30" spans="1:90" ht="65.25" customHeight="1" x14ac:dyDescent="0.2">
      <c r="A30" s="2611"/>
      <c r="B30" s="2611"/>
      <c r="C30" s="437" t="s">
        <v>52</v>
      </c>
      <c r="D30" s="437" t="s">
        <v>53</v>
      </c>
      <c r="E30" s="988" t="s">
        <v>29</v>
      </c>
      <c r="F30" s="1013" t="s">
        <v>30</v>
      </c>
      <c r="G30" s="989" t="s">
        <v>31</v>
      </c>
      <c r="H30" s="988" t="s">
        <v>30</v>
      </c>
      <c r="I30" s="989" t="s">
        <v>31</v>
      </c>
      <c r="J30" s="988" t="s">
        <v>30</v>
      </c>
      <c r="K30" s="989" t="s">
        <v>31</v>
      </c>
      <c r="L30" s="988" t="s">
        <v>30</v>
      </c>
      <c r="M30" s="989" t="s">
        <v>31</v>
      </c>
      <c r="N30" s="988" t="s">
        <v>30</v>
      </c>
      <c r="O30" s="989" t="s">
        <v>31</v>
      </c>
      <c r="P30" s="988" t="s">
        <v>30</v>
      </c>
      <c r="Q30" s="989" t="s">
        <v>31</v>
      </c>
      <c r="R30" s="988" t="s">
        <v>30</v>
      </c>
      <c r="S30" s="989" t="s">
        <v>31</v>
      </c>
      <c r="T30" s="988" t="s">
        <v>30</v>
      </c>
      <c r="U30" s="446" t="s">
        <v>31</v>
      </c>
      <c r="V30" s="988" t="s">
        <v>30</v>
      </c>
      <c r="W30" s="989" t="s">
        <v>31</v>
      </c>
      <c r="X30" s="988" t="s">
        <v>30</v>
      </c>
      <c r="Y30" s="989" t="s">
        <v>31</v>
      </c>
      <c r="Z30" s="988" t="s">
        <v>30</v>
      </c>
      <c r="AA30" s="989" t="s">
        <v>31</v>
      </c>
      <c r="AB30" s="988" t="s">
        <v>30</v>
      </c>
      <c r="AC30" s="989" t="s">
        <v>31</v>
      </c>
      <c r="AD30" s="988" t="s">
        <v>30</v>
      </c>
      <c r="AE30" s="989" t="s">
        <v>31</v>
      </c>
      <c r="AF30" s="988" t="s">
        <v>30</v>
      </c>
      <c r="AG30" s="989" t="s">
        <v>31</v>
      </c>
      <c r="AH30" s="988" t="s">
        <v>30</v>
      </c>
      <c r="AI30" s="989" t="s">
        <v>31</v>
      </c>
      <c r="AJ30" s="988" t="s">
        <v>30</v>
      </c>
      <c r="AK30" s="989" t="s">
        <v>31</v>
      </c>
      <c r="AL30" s="988" t="s">
        <v>30</v>
      </c>
      <c r="AM30" s="989" t="s">
        <v>31</v>
      </c>
      <c r="AN30" s="988" t="s">
        <v>30</v>
      </c>
      <c r="AO30" s="989" t="s">
        <v>31</v>
      </c>
      <c r="AP30" s="1052"/>
      <c r="AQ30" s="1053"/>
      <c r="AR30" s="1052"/>
      <c r="AS30" s="1054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X30" s="2"/>
      <c r="BY30" s="2"/>
      <c r="CG30" s="12"/>
      <c r="CH30" s="12"/>
      <c r="CI30" s="12"/>
      <c r="CJ30" s="12"/>
      <c r="CK30" s="12"/>
      <c r="CL30" s="12"/>
    </row>
    <row r="31" spans="1:90" ht="19.5" customHeight="1" x14ac:dyDescent="0.2">
      <c r="A31" s="1055" t="s">
        <v>54</v>
      </c>
      <c r="B31" s="1056">
        <f>SUM(C31:D31)</f>
        <v>0</v>
      </c>
      <c r="C31" s="979"/>
      <c r="D31" s="978"/>
      <c r="E31" s="1057">
        <f>SUM(F31+G31)</f>
        <v>0</v>
      </c>
      <c r="F31" s="1058">
        <f>SUM(H31+J31+L31+N31+P31+R31+T31+V31+X31+Z31+AB31+AD31+AF31+AH31+AJ31+AL31+AN31)</f>
        <v>0</v>
      </c>
      <c r="G31" s="1059">
        <f>SUM(I31+K31+M31+O31+Q31+S31+U31+W31+Y31+AA31+AC31+AE31+AG31+AI31+AK31+AM31+AO31)</f>
        <v>0</v>
      </c>
      <c r="H31" s="944"/>
      <c r="I31" s="979"/>
      <c r="J31" s="944"/>
      <c r="K31" s="1019"/>
      <c r="L31" s="944"/>
      <c r="M31" s="1019"/>
      <c r="N31" s="944"/>
      <c r="O31" s="1019"/>
      <c r="P31" s="944"/>
      <c r="Q31" s="979"/>
      <c r="R31" s="944"/>
      <c r="S31" s="979"/>
      <c r="T31" s="1020"/>
      <c r="U31" s="1019"/>
      <c r="V31" s="944"/>
      <c r="W31" s="1019"/>
      <c r="X31" s="944"/>
      <c r="Y31" s="1019"/>
      <c r="Z31" s="944"/>
      <c r="AA31" s="979"/>
      <c r="AB31" s="944"/>
      <c r="AC31" s="979"/>
      <c r="AD31" s="944"/>
      <c r="AE31" s="1019"/>
      <c r="AF31" s="944"/>
      <c r="AG31" s="979"/>
      <c r="AH31" s="944"/>
      <c r="AI31" s="979"/>
      <c r="AJ31" s="944"/>
      <c r="AK31" s="1019"/>
      <c r="AL31" s="944"/>
      <c r="AM31" s="1019"/>
      <c r="AN31" s="1020"/>
      <c r="AO31" s="1019"/>
      <c r="AP31" s="1060"/>
      <c r="AQ31" s="1061"/>
      <c r="AR31" s="1060"/>
      <c r="AS31" s="1062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X31" s="2"/>
      <c r="BY31" s="2"/>
      <c r="CG31" s="12"/>
      <c r="CH31" s="12"/>
      <c r="CI31" s="12"/>
      <c r="CJ31" s="12"/>
      <c r="CK31" s="12"/>
      <c r="CL31" s="12"/>
    </row>
    <row r="32" spans="1:90" ht="19.5" customHeight="1" x14ac:dyDescent="0.2">
      <c r="A32" s="104" t="s">
        <v>55</v>
      </c>
      <c r="B32" s="105">
        <f>SUM(C32:D32)</f>
        <v>0</v>
      </c>
      <c r="C32" s="80"/>
      <c r="D32" s="106"/>
      <c r="E32" s="107">
        <f>SUM(F32+G32)</f>
        <v>0</v>
      </c>
      <c r="F32" s="108">
        <f>SUM(H32+J32+L32+N32+P32+R32+T32+V32+X32+Z32+AB32+AD32+AF32+AH32+AJ32+AL32+AN32)</f>
        <v>0</v>
      </c>
      <c r="G32" s="109">
        <f>SUM(I32+K32+M32+O32+Q32+S32+U32+W32+Y32+AA32+AC32+AE32+AG32+AI32+AK32+AM32+AO32)</f>
        <v>0</v>
      </c>
      <c r="H32" s="77"/>
      <c r="I32" s="80"/>
      <c r="J32" s="77"/>
      <c r="K32" s="79"/>
      <c r="L32" s="77"/>
      <c r="M32" s="79"/>
      <c r="N32" s="77"/>
      <c r="O32" s="79"/>
      <c r="P32" s="77"/>
      <c r="Q32" s="80"/>
      <c r="R32" s="77"/>
      <c r="S32" s="80"/>
      <c r="T32" s="82"/>
      <c r="U32" s="79"/>
      <c r="V32" s="77"/>
      <c r="W32" s="79"/>
      <c r="X32" s="77"/>
      <c r="Y32" s="79"/>
      <c r="Z32" s="77"/>
      <c r="AA32" s="80"/>
      <c r="AB32" s="77"/>
      <c r="AC32" s="80"/>
      <c r="AD32" s="77"/>
      <c r="AE32" s="79"/>
      <c r="AF32" s="77"/>
      <c r="AG32" s="80"/>
      <c r="AH32" s="77"/>
      <c r="AI32" s="80"/>
      <c r="AJ32" s="77"/>
      <c r="AK32" s="79"/>
      <c r="AL32" s="77"/>
      <c r="AM32" s="79"/>
      <c r="AN32" s="82"/>
      <c r="AO32" s="79"/>
      <c r="AP32" s="1060"/>
      <c r="AQ32" s="1061"/>
      <c r="AR32" s="1060"/>
      <c r="AS32" s="1062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X32" s="2"/>
      <c r="BY32" s="2"/>
      <c r="CG32" s="12"/>
      <c r="CH32" s="12"/>
      <c r="CI32" s="12"/>
      <c r="CJ32" s="12"/>
      <c r="CK32" s="12"/>
      <c r="CL32" s="12"/>
    </row>
    <row r="33" spans="1:90" ht="16.5" customHeight="1" x14ac:dyDescent="0.25">
      <c r="A33" s="1063" t="s">
        <v>43</v>
      </c>
      <c r="B33" s="1064">
        <f t="shared" ref="B33:H33" si="13">SUM(B31:B32)</f>
        <v>0</v>
      </c>
      <c r="C33" s="1065">
        <f t="shared" si="13"/>
        <v>0</v>
      </c>
      <c r="D33" s="1064">
        <f t="shared" si="13"/>
        <v>0</v>
      </c>
      <c r="E33" s="1066">
        <f t="shared" si="13"/>
        <v>0</v>
      </c>
      <c r="F33" s="1066">
        <f t="shared" si="13"/>
        <v>0</v>
      </c>
      <c r="G33" s="1066">
        <f t="shared" si="13"/>
        <v>0</v>
      </c>
      <c r="H33" s="1038">
        <f t="shared" si="13"/>
        <v>0</v>
      </c>
      <c r="I33" s="1067">
        <f t="shared" ref="I33:AO33" si="14">SUM(I31:I32)</f>
        <v>0</v>
      </c>
      <c r="J33" s="1038">
        <f t="shared" si="14"/>
        <v>0</v>
      </c>
      <c r="K33" s="1067">
        <f t="shared" si="14"/>
        <v>0</v>
      </c>
      <c r="L33" s="1038">
        <f t="shared" si="14"/>
        <v>0</v>
      </c>
      <c r="M33" s="1067">
        <f t="shared" si="14"/>
        <v>0</v>
      </c>
      <c r="N33" s="1038">
        <f t="shared" si="14"/>
        <v>0</v>
      </c>
      <c r="O33" s="1067">
        <f t="shared" si="14"/>
        <v>0</v>
      </c>
      <c r="P33" s="1038">
        <f t="shared" si="14"/>
        <v>0</v>
      </c>
      <c r="Q33" s="1067">
        <f t="shared" si="14"/>
        <v>0</v>
      </c>
      <c r="R33" s="1038">
        <f t="shared" si="14"/>
        <v>0</v>
      </c>
      <c r="S33" s="1067">
        <f t="shared" si="14"/>
        <v>0</v>
      </c>
      <c r="T33" s="1038">
        <f t="shared" si="14"/>
        <v>0</v>
      </c>
      <c r="U33" s="1067">
        <f t="shared" si="14"/>
        <v>0</v>
      </c>
      <c r="V33" s="1038">
        <f t="shared" si="14"/>
        <v>0</v>
      </c>
      <c r="W33" s="1067">
        <f t="shared" si="14"/>
        <v>0</v>
      </c>
      <c r="X33" s="1038">
        <f t="shared" si="14"/>
        <v>0</v>
      </c>
      <c r="Y33" s="1067">
        <f t="shared" si="14"/>
        <v>0</v>
      </c>
      <c r="Z33" s="1038">
        <f t="shared" si="14"/>
        <v>0</v>
      </c>
      <c r="AA33" s="1067">
        <f t="shared" si="14"/>
        <v>0</v>
      </c>
      <c r="AB33" s="1038">
        <f t="shared" si="14"/>
        <v>0</v>
      </c>
      <c r="AC33" s="1067">
        <f t="shared" si="14"/>
        <v>0</v>
      </c>
      <c r="AD33" s="1038">
        <f t="shared" si="14"/>
        <v>0</v>
      </c>
      <c r="AE33" s="1067">
        <f t="shared" si="14"/>
        <v>0</v>
      </c>
      <c r="AF33" s="1038">
        <f t="shared" si="14"/>
        <v>0</v>
      </c>
      <c r="AG33" s="1067">
        <f t="shared" si="14"/>
        <v>0</v>
      </c>
      <c r="AH33" s="1038">
        <f t="shared" si="14"/>
        <v>0</v>
      </c>
      <c r="AI33" s="1067">
        <f t="shared" si="14"/>
        <v>0</v>
      </c>
      <c r="AJ33" s="1038">
        <f t="shared" si="14"/>
        <v>0</v>
      </c>
      <c r="AK33" s="1067">
        <f t="shared" si="14"/>
        <v>0</v>
      </c>
      <c r="AL33" s="1038">
        <f t="shared" si="14"/>
        <v>0</v>
      </c>
      <c r="AM33" s="1067">
        <f t="shared" si="14"/>
        <v>0</v>
      </c>
      <c r="AN33" s="1038">
        <f t="shared" si="14"/>
        <v>0</v>
      </c>
      <c r="AO33" s="1039">
        <f t="shared" si="14"/>
        <v>0</v>
      </c>
      <c r="AP33" s="1068"/>
      <c r="AQ33" s="1061"/>
      <c r="AR33" s="1060"/>
      <c r="AS33" s="1062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X33" s="2"/>
      <c r="BY33" s="2"/>
      <c r="CG33" s="12"/>
      <c r="CH33" s="12"/>
      <c r="CI33" s="12"/>
      <c r="CJ33" s="12"/>
      <c r="CK33" s="12"/>
      <c r="CL33" s="12"/>
    </row>
    <row r="34" spans="1:90" ht="27" customHeight="1" x14ac:dyDescent="0.2">
      <c r="A34" s="84" t="s">
        <v>56</v>
      </c>
      <c r="B34" s="14"/>
      <c r="C34" s="85"/>
      <c r="D34" s="14"/>
      <c r="E34" s="14"/>
      <c r="F34" s="14"/>
      <c r="G34" s="14"/>
      <c r="H34" s="14"/>
      <c r="I34" s="14"/>
      <c r="J34" s="14"/>
      <c r="K34" s="14"/>
      <c r="L34" s="14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408"/>
      <c r="AQ34" s="5"/>
      <c r="AR34" s="5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CG34" s="12"/>
      <c r="CH34" s="12"/>
      <c r="CI34" s="12"/>
      <c r="CJ34" s="12"/>
      <c r="CK34" s="12"/>
      <c r="CL34" s="12"/>
    </row>
    <row r="35" spans="1:90" ht="23.25" customHeight="1" x14ac:dyDescent="0.2">
      <c r="A35" s="2789" t="s">
        <v>3</v>
      </c>
      <c r="B35" s="2789" t="s">
        <v>57</v>
      </c>
      <c r="C35" s="2790" t="s">
        <v>58</v>
      </c>
      <c r="D35" s="2791"/>
      <c r="E35" s="2790" t="s">
        <v>51</v>
      </c>
      <c r="F35" s="2792"/>
      <c r="G35" s="2791"/>
      <c r="H35" s="2793" t="s">
        <v>59</v>
      </c>
      <c r="I35" s="2794"/>
      <c r="J35" s="2794"/>
      <c r="K35" s="2794"/>
      <c r="L35" s="2794"/>
      <c r="M35" s="279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CG35" s="12"/>
      <c r="CH35" s="12"/>
      <c r="CI35" s="12"/>
      <c r="CJ35" s="12"/>
      <c r="CK35" s="12"/>
      <c r="CL35" s="12"/>
    </row>
    <row r="36" spans="1:90" ht="62.25" customHeight="1" x14ac:dyDescent="0.2">
      <c r="A36" s="2746"/>
      <c r="B36" s="2746"/>
      <c r="C36" s="453" t="s">
        <v>52</v>
      </c>
      <c r="D36" s="453" t="s">
        <v>53</v>
      </c>
      <c r="E36" s="1069" t="s">
        <v>29</v>
      </c>
      <c r="F36" s="1070" t="s">
        <v>30</v>
      </c>
      <c r="G36" s="1071" t="s">
        <v>31</v>
      </c>
      <c r="H36" s="1072" t="s">
        <v>60</v>
      </c>
      <c r="I36" s="1073" t="s">
        <v>61</v>
      </c>
      <c r="J36" s="1073" t="s">
        <v>62</v>
      </c>
      <c r="K36" s="1073" t="s">
        <v>63</v>
      </c>
      <c r="L36" s="1073" t="s">
        <v>64</v>
      </c>
      <c r="M36" s="1074" t="s">
        <v>65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CG36" s="12"/>
      <c r="CH36" s="12"/>
      <c r="CI36" s="12"/>
      <c r="CJ36" s="12"/>
      <c r="CK36" s="12"/>
      <c r="CL36" s="12"/>
    </row>
    <row r="37" spans="1:90" ht="18.75" customHeight="1" x14ac:dyDescent="0.2">
      <c r="A37" s="1055" t="s">
        <v>54</v>
      </c>
      <c r="B37" s="1056">
        <f>SUM(C37:D37)</f>
        <v>0</v>
      </c>
      <c r="C37" s="1075"/>
      <c r="D37" s="1075"/>
      <c r="E37" s="1076">
        <f>SUM(F37:G37)</f>
        <v>0</v>
      </c>
      <c r="F37" s="1077"/>
      <c r="G37" s="1075"/>
      <c r="H37" s="1078"/>
      <c r="I37" s="1079"/>
      <c r="J37" s="1079"/>
      <c r="K37" s="1079"/>
      <c r="L37" s="1079"/>
      <c r="M37" s="1080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CG37" s="12"/>
      <c r="CH37" s="12"/>
      <c r="CI37" s="12"/>
      <c r="CJ37" s="12"/>
      <c r="CK37" s="12"/>
      <c r="CL37" s="12"/>
    </row>
    <row r="38" spans="1:90" ht="18.75" customHeight="1" x14ac:dyDescent="0.2">
      <c r="A38" s="454" t="s">
        <v>55</v>
      </c>
      <c r="B38" s="455">
        <f>SUM(C38:D38)</f>
        <v>0</v>
      </c>
      <c r="C38" s="78"/>
      <c r="D38" s="78"/>
      <c r="E38" s="456">
        <f>SUM(F38:G38)</f>
        <v>0</v>
      </c>
      <c r="F38" s="697"/>
      <c r="G38" s="78"/>
      <c r="H38" s="458"/>
      <c r="I38" s="459"/>
      <c r="J38" s="459"/>
      <c r="K38" s="459"/>
      <c r="L38" s="459"/>
      <c r="M38" s="46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CG38" s="12"/>
      <c r="CH38" s="12"/>
      <c r="CI38" s="12"/>
      <c r="CJ38" s="12"/>
      <c r="CK38" s="12"/>
      <c r="CL38" s="12"/>
    </row>
    <row r="39" spans="1:90" ht="14.25" customHeight="1" x14ac:dyDescent="0.25">
      <c r="A39" s="1063" t="s">
        <v>43</v>
      </c>
      <c r="B39" s="1064">
        <f t="shared" ref="B39:M39" si="15">SUM(B37:B38)</f>
        <v>0</v>
      </c>
      <c r="C39" s="1038">
        <f t="shared" si="15"/>
        <v>0</v>
      </c>
      <c r="D39" s="1043">
        <f t="shared" si="15"/>
        <v>0</v>
      </c>
      <c r="E39" s="1081">
        <f t="shared" si="15"/>
        <v>0</v>
      </c>
      <c r="F39" s="1067">
        <f t="shared" si="15"/>
        <v>0</v>
      </c>
      <c r="G39" s="1067">
        <f t="shared" si="15"/>
        <v>0</v>
      </c>
      <c r="H39" s="1038">
        <f t="shared" si="15"/>
        <v>0</v>
      </c>
      <c r="I39" s="1082">
        <f t="shared" si="15"/>
        <v>0</v>
      </c>
      <c r="J39" s="1082">
        <f t="shared" si="15"/>
        <v>0</v>
      </c>
      <c r="K39" s="1082">
        <f t="shared" si="15"/>
        <v>0</v>
      </c>
      <c r="L39" s="1082">
        <f t="shared" si="15"/>
        <v>0</v>
      </c>
      <c r="M39" s="1040">
        <f t="shared" si="15"/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CG39" s="12"/>
      <c r="CH39" s="12"/>
      <c r="CI39" s="12"/>
      <c r="CJ39" s="12"/>
      <c r="CK39" s="12"/>
      <c r="CL39" s="12"/>
    </row>
    <row r="40" spans="1:90" ht="31.35" customHeight="1" x14ac:dyDescent="0.2">
      <c r="A40" s="141" t="s">
        <v>66</v>
      </c>
      <c r="B40" s="14"/>
      <c r="C40" s="14"/>
      <c r="D40" s="8"/>
      <c r="E40" s="8"/>
      <c r="F40" s="8"/>
      <c r="G40" s="8"/>
      <c r="H40" s="8"/>
      <c r="I40" s="8"/>
      <c r="J40" s="8"/>
      <c r="K40" s="8"/>
      <c r="L40" s="142"/>
      <c r="M40" s="5"/>
      <c r="N40" s="5"/>
      <c r="O40" s="5"/>
      <c r="P40" s="5"/>
      <c r="Q40" s="5"/>
      <c r="R40" s="5"/>
      <c r="S40" s="5"/>
      <c r="T40" s="5"/>
      <c r="U40" s="5"/>
      <c r="V40" s="1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6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CG40" s="12"/>
      <c r="CH40" s="12"/>
      <c r="CI40" s="12"/>
      <c r="CJ40" s="12"/>
      <c r="CK40" s="12"/>
      <c r="CL40" s="12"/>
    </row>
    <row r="41" spans="1:90" ht="16.350000000000001" customHeight="1" x14ac:dyDescent="0.2">
      <c r="A41" s="2592" t="s">
        <v>3</v>
      </c>
      <c r="B41" s="2609" t="s">
        <v>4</v>
      </c>
      <c r="C41" s="2609" t="s">
        <v>5</v>
      </c>
      <c r="D41" s="143"/>
      <c r="E41" s="143"/>
      <c r="F41" s="143"/>
      <c r="G41" s="143"/>
      <c r="H41" s="143"/>
      <c r="I41" s="143"/>
      <c r="J41" s="143"/>
      <c r="K41" s="143"/>
      <c r="L41" s="144"/>
      <c r="M41" s="145"/>
      <c r="N41" s="5"/>
      <c r="O41" s="5"/>
      <c r="P41" s="5"/>
      <c r="Q41" s="5"/>
      <c r="R41" s="5"/>
      <c r="S41" s="5"/>
      <c r="T41" s="5"/>
      <c r="U41" s="5"/>
      <c r="V41" s="11"/>
      <c r="W41" s="5"/>
      <c r="X41" s="1083"/>
      <c r="Y41" s="1084"/>
      <c r="Z41" s="1084"/>
      <c r="AA41" s="1084"/>
      <c r="AB41" s="1084"/>
      <c r="AC41" s="1084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6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CG41" s="12"/>
      <c r="CH41" s="12"/>
      <c r="CI41" s="12"/>
      <c r="CJ41" s="12"/>
      <c r="CK41" s="12"/>
      <c r="CL41" s="12"/>
    </row>
    <row r="42" spans="1:90" ht="16.350000000000001" customHeight="1" x14ac:dyDescent="0.2">
      <c r="A42" s="2753"/>
      <c r="B42" s="2746"/>
      <c r="C42" s="2746"/>
      <c r="D42" s="148"/>
      <c r="E42" s="143"/>
      <c r="F42" s="143"/>
      <c r="G42" s="143"/>
      <c r="H42" s="143"/>
      <c r="I42" s="143"/>
      <c r="J42" s="143"/>
      <c r="K42" s="143"/>
      <c r="L42" s="144"/>
      <c r="M42" s="145"/>
      <c r="N42" s="5"/>
      <c r="O42" s="5"/>
      <c r="P42" s="5"/>
      <c r="Q42" s="5"/>
      <c r="R42" s="5"/>
      <c r="S42" s="5"/>
      <c r="T42" s="5"/>
      <c r="U42" s="5"/>
      <c r="V42" s="11"/>
      <c r="W42" s="5"/>
      <c r="X42" s="1083"/>
      <c r="Y42" s="1084"/>
      <c r="Z42" s="1084"/>
      <c r="AA42" s="1084"/>
      <c r="AB42" s="1084"/>
      <c r="AC42" s="1084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CG42" s="12"/>
      <c r="CH42" s="12"/>
      <c r="CI42" s="12"/>
      <c r="CJ42" s="12"/>
      <c r="CK42" s="12"/>
      <c r="CL42" s="12"/>
    </row>
    <row r="43" spans="1:90" ht="16.350000000000001" customHeight="1" x14ac:dyDescent="0.2">
      <c r="A43" s="2609" t="s">
        <v>67</v>
      </c>
      <c r="B43" s="63" t="s">
        <v>47</v>
      </c>
      <c r="C43" s="149"/>
      <c r="D43" s="148"/>
      <c r="E43" s="143"/>
      <c r="F43" s="143"/>
      <c r="G43" s="143"/>
      <c r="H43" s="5"/>
      <c r="I43" s="143"/>
      <c r="J43" s="143"/>
      <c r="K43" s="5"/>
      <c r="L43" s="144"/>
      <c r="M43" s="145"/>
      <c r="N43" s="5"/>
      <c r="O43" s="5"/>
      <c r="P43" s="5"/>
      <c r="Q43" s="5"/>
      <c r="R43" s="5"/>
      <c r="S43" s="5"/>
      <c r="T43" s="5"/>
      <c r="U43" s="5"/>
      <c r="V43" s="11"/>
      <c r="W43" s="5"/>
      <c r="X43" s="1083"/>
      <c r="Y43" s="1084"/>
      <c r="Z43" s="1084"/>
      <c r="AA43" s="1084"/>
      <c r="AB43" s="1084"/>
      <c r="AC43" s="1084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CG43" s="12"/>
      <c r="CH43" s="12"/>
      <c r="CI43" s="12"/>
      <c r="CJ43" s="12"/>
      <c r="CK43" s="12"/>
      <c r="CL43" s="12"/>
    </row>
    <row r="44" spans="1:90" ht="16.350000000000001" customHeight="1" x14ac:dyDescent="0.2">
      <c r="A44" s="2746"/>
      <c r="B44" s="150" t="s">
        <v>68</v>
      </c>
      <c r="C44" s="151"/>
      <c r="D44" s="148"/>
      <c r="E44" s="143"/>
      <c r="F44" s="143"/>
      <c r="G44" s="143"/>
      <c r="H44" s="143"/>
      <c r="I44" s="143"/>
      <c r="J44" s="143"/>
      <c r="K44" s="143"/>
      <c r="L44" s="144"/>
      <c r="M44" s="145"/>
      <c r="N44" s="5"/>
      <c r="O44" s="5"/>
      <c r="P44" s="5"/>
      <c r="Q44" s="5"/>
      <c r="R44" s="5"/>
      <c r="S44" s="5"/>
      <c r="T44" s="5"/>
      <c r="U44" s="5"/>
      <c r="V44" s="11"/>
      <c r="W44" s="5"/>
      <c r="X44" s="1083"/>
      <c r="Y44" s="1084"/>
      <c r="Z44" s="1084"/>
      <c r="AA44" s="1084"/>
      <c r="AB44" s="1084"/>
      <c r="AC44" s="1084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CG44" s="12"/>
      <c r="CH44" s="12"/>
      <c r="CI44" s="12"/>
      <c r="CJ44" s="12"/>
      <c r="CK44" s="12"/>
      <c r="CL44" s="12"/>
    </row>
    <row r="45" spans="1:90" ht="16.350000000000001" customHeight="1" x14ac:dyDescent="0.2">
      <c r="A45" s="2609" t="s">
        <v>69</v>
      </c>
      <c r="B45" s="63" t="s">
        <v>47</v>
      </c>
      <c r="C45" s="149"/>
      <c r="D45" s="148"/>
      <c r="E45" s="143"/>
      <c r="F45" s="143"/>
      <c r="G45" s="143"/>
      <c r="H45" s="143"/>
      <c r="I45" s="143"/>
      <c r="J45" s="143"/>
      <c r="K45" s="143"/>
      <c r="L45" s="144"/>
      <c r="M45" s="145"/>
      <c r="N45" s="5"/>
      <c r="O45" s="5"/>
      <c r="P45" s="5"/>
      <c r="Q45" s="5"/>
      <c r="R45" s="5"/>
      <c r="S45" s="5"/>
      <c r="T45" s="5"/>
      <c r="U45" s="5"/>
      <c r="V45" s="11"/>
      <c r="W45" s="5"/>
      <c r="X45" s="1083"/>
      <c r="Y45" s="1084"/>
      <c r="Z45" s="1084"/>
      <c r="AA45" s="1084"/>
      <c r="AB45" s="1084"/>
      <c r="AC45" s="1084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CG45" s="12"/>
      <c r="CH45" s="12"/>
      <c r="CI45" s="12"/>
      <c r="CJ45" s="12"/>
      <c r="CK45" s="12"/>
      <c r="CL45" s="12"/>
    </row>
    <row r="46" spans="1:90" ht="16.350000000000001" customHeight="1" x14ac:dyDescent="0.2">
      <c r="A46" s="2746"/>
      <c r="B46" s="152" t="s">
        <v>68</v>
      </c>
      <c r="C46" s="106"/>
      <c r="D46" s="153"/>
      <c r="E46" s="143"/>
      <c r="F46" s="143"/>
      <c r="G46" s="143"/>
      <c r="H46" s="143"/>
      <c r="I46" s="143"/>
      <c r="J46" s="143"/>
      <c r="K46" s="143"/>
      <c r="L46" s="144"/>
      <c r="M46" s="145"/>
      <c r="N46" s="5"/>
      <c r="O46" s="5"/>
      <c r="P46" s="5"/>
      <c r="Q46" s="5"/>
      <c r="R46" s="5"/>
      <c r="S46" s="5"/>
      <c r="T46" s="5"/>
      <c r="U46" s="5"/>
      <c r="V46" s="11"/>
      <c r="W46" s="5"/>
      <c r="X46" s="1083"/>
      <c r="Y46" s="1084"/>
      <c r="Z46" s="1084"/>
      <c r="AA46" s="1084"/>
      <c r="AB46" s="1084"/>
      <c r="AC46" s="1084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CG46" s="12"/>
      <c r="CH46" s="12"/>
      <c r="CI46" s="12"/>
      <c r="CJ46" s="12"/>
      <c r="CK46" s="12"/>
      <c r="CL46" s="12"/>
    </row>
    <row r="47" spans="1:90" ht="31.35" customHeight="1" x14ac:dyDescent="0.2">
      <c r="A47" s="84" t="s">
        <v>70</v>
      </c>
      <c r="B47" s="711"/>
      <c r="C47" s="711"/>
      <c r="D47" s="155"/>
      <c r="E47" s="155"/>
      <c r="F47" s="155"/>
      <c r="G47" s="155"/>
      <c r="H47" s="155"/>
      <c r="I47" s="155"/>
      <c r="J47" s="155"/>
      <c r="K47" s="155"/>
      <c r="L47" s="156"/>
      <c r="M47" s="157"/>
      <c r="N47" s="158"/>
      <c r="O47" s="159"/>
      <c r="P47" s="159"/>
      <c r="Q47" s="159"/>
      <c r="R47" s="159"/>
      <c r="S47" s="159"/>
      <c r="T47" s="159"/>
      <c r="U47" s="159"/>
      <c r="V47" s="160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1"/>
      <c r="AO47" s="162"/>
      <c r="AP47" s="162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CG47" s="12"/>
      <c r="CH47" s="12"/>
      <c r="CI47" s="12"/>
      <c r="CJ47" s="12"/>
      <c r="CK47" s="12"/>
      <c r="CL47" s="12"/>
    </row>
    <row r="48" spans="1:90" ht="16.350000000000001" customHeight="1" x14ac:dyDescent="0.2">
      <c r="A48" s="2625" t="s">
        <v>71</v>
      </c>
      <c r="B48" s="2626"/>
      <c r="C48" s="2631" t="s">
        <v>5</v>
      </c>
      <c r="D48" s="2632"/>
      <c r="E48" s="2633"/>
      <c r="F48" s="2790" t="s">
        <v>72</v>
      </c>
      <c r="G48" s="2705"/>
      <c r="H48" s="2705"/>
      <c r="I48" s="2705"/>
      <c r="J48" s="2705"/>
      <c r="K48" s="2705"/>
      <c r="L48" s="2705"/>
      <c r="M48" s="2705"/>
      <c r="N48" s="2705"/>
      <c r="O48" s="2705"/>
      <c r="P48" s="2705"/>
      <c r="Q48" s="2705"/>
      <c r="R48" s="2705"/>
      <c r="S48" s="2705"/>
      <c r="T48" s="2705"/>
      <c r="U48" s="2705"/>
      <c r="V48" s="2705"/>
      <c r="W48" s="2705"/>
      <c r="X48" s="2705"/>
      <c r="Y48" s="2705"/>
      <c r="Z48" s="2705"/>
      <c r="AA48" s="2705"/>
      <c r="AB48" s="2705"/>
      <c r="AC48" s="2705"/>
      <c r="AD48" s="2705"/>
      <c r="AE48" s="2705"/>
      <c r="AF48" s="2705"/>
      <c r="AG48" s="2705"/>
      <c r="AH48" s="2705"/>
      <c r="AI48" s="2705"/>
      <c r="AJ48" s="2705"/>
      <c r="AK48" s="2705"/>
      <c r="AL48" s="2705"/>
      <c r="AM48" s="2796"/>
      <c r="AN48" s="2597" t="s">
        <v>7</v>
      </c>
      <c r="AO48" s="163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CG48" s="12"/>
      <c r="CH48" s="12"/>
      <c r="CI48" s="12"/>
      <c r="CJ48" s="12"/>
      <c r="CK48" s="12"/>
      <c r="CL48" s="12"/>
    </row>
    <row r="49" spans="1:90" ht="16.350000000000001" customHeight="1" x14ac:dyDescent="0.2">
      <c r="A49" s="2627"/>
      <c r="B49" s="2628"/>
      <c r="C49" s="2634"/>
      <c r="D49" s="2635"/>
      <c r="E49" s="2636"/>
      <c r="F49" s="2790" t="s">
        <v>12</v>
      </c>
      <c r="G49" s="2791"/>
      <c r="H49" s="2705" t="s">
        <v>13</v>
      </c>
      <c r="I49" s="2791"/>
      <c r="J49" s="2797" t="s">
        <v>14</v>
      </c>
      <c r="K49" s="2798"/>
      <c r="L49" s="2790" t="s">
        <v>15</v>
      </c>
      <c r="M49" s="2791"/>
      <c r="N49" s="2790" t="s">
        <v>16</v>
      </c>
      <c r="O49" s="2791"/>
      <c r="P49" s="2799" t="s">
        <v>17</v>
      </c>
      <c r="Q49" s="2800"/>
      <c r="R49" s="2799" t="s">
        <v>18</v>
      </c>
      <c r="S49" s="2800"/>
      <c r="T49" s="2799" t="s">
        <v>19</v>
      </c>
      <c r="U49" s="2800"/>
      <c r="V49" s="2799" t="s">
        <v>20</v>
      </c>
      <c r="W49" s="2800"/>
      <c r="X49" s="2799" t="s">
        <v>21</v>
      </c>
      <c r="Y49" s="2800"/>
      <c r="Z49" s="2799" t="s">
        <v>22</v>
      </c>
      <c r="AA49" s="2800"/>
      <c r="AB49" s="2799" t="s">
        <v>23</v>
      </c>
      <c r="AC49" s="2800"/>
      <c r="AD49" s="2799" t="s">
        <v>24</v>
      </c>
      <c r="AE49" s="2800"/>
      <c r="AF49" s="2799" t="s">
        <v>25</v>
      </c>
      <c r="AG49" s="2800"/>
      <c r="AH49" s="2799" t="s">
        <v>26</v>
      </c>
      <c r="AI49" s="2800"/>
      <c r="AJ49" s="2799" t="s">
        <v>27</v>
      </c>
      <c r="AK49" s="2800"/>
      <c r="AL49" s="2711" t="s">
        <v>28</v>
      </c>
      <c r="AM49" s="2801"/>
      <c r="AN49" s="2604"/>
      <c r="AO49" s="163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CG49" s="12"/>
      <c r="CH49" s="12"/>
      <c r="CI49" s="12"/>
      <c r="CJ49" s="12"/>
      <c r="CK49" s="12"/>
      <c r="CL49" s="12"/>
    </row>
    <row r="50" spans="1:90" ht="16.350000000000001" customHeight="1" x14ac:dyDescent="0.2">
      <c r="A50" s="2629"/>
      <c r="B50" s="2630"/>
      <c r="C50" s="712" t="s">
        <v>29</v>
      </c>
      <c r="D50" s="713" t="s">
        <v>30</v>
      </c>
      <c r="E50" s="442" t="s">
        <v>31</v>
      </c>
      <c r="F50" s="1069" t="s">
        <v>30</v>
      </c>
      <c r="G50" s="1085" t="s">
        <v>31</v>
      </c>
      <c r="H50" s="1069" t="s">
        <v>30</v>
      </c>
      <c r="I50" s="1085" t="s">
        <v>31</v>
      </c>
      <c r="J50" s="1069" t="s">
        <v>30</v>
      </c>
      <c r="K50" s="1085" t="s">
        <v>31</v>
      </c>
      <c r="L50" s="1069" t="s">
        <v>30</v>
      </c>
      <c r="M50" s="1085" t="s">
        <v>31</v>
      </c>
      <c r="N50" s="1069" t="s">
        <v>30</v>
      </c>
      <c r="O50" s="1085" t="s">
        <v>31</v>
      </c>
      <c r="P50" s="1069" t="s">
        <v>30</v>
      </c>
      <c r="Q50" s="1085" t="s">
        <v>31</v>
      </c>
      <c r="R50" s="1069" t="s">
        <v>30</v>
      </c>
      <c r="S50" s="1085" t="s">
        <v>31</v>
      </c>
      <c r="T50" s="1069" t="s">
        <v>30</v>
      </c>
      <c r="U50" s="1085" t="s">
        <v>31</v>
      </c>
      <c r="V50" s="1069" t="s">
        <v>30</v>
      </c>
      <c r="W50" s="1085" t="s">
        <v>31</v>
      </c>
      <c r="X50" s="1069" t="s">
        <v>30</v>
      </c>
      <c r="Y50" s="1085" t="s">
        <v>31</v>
      </c>
      <c r="Z50" s="1069" t="s">
        <v>30</v>
      </c>
      <c r="AA50" s="1085" t="s">
        <v>31</v>
      </c>
      <c r="AB50" s="1069" t="s">
        <v>30</v>
      </c>
      <c r="AC50" s="1085" t="s">
        <v>31</v>
      </c>
      <c r="AD50" s="1069" t="s">
        <v>30</v>
      </c>
      <c r="AE50" s="1085" t="s">
        <v>31</v>
      </c>
      <c r="AF50" s="1069" t="s">
        <v>30</v>
      </c>
      <c r="AG50" s="1085" t="s">
        <v>31</v>
      </c>
      <c r="AH50" s="1069" t="s">
        <v>30</v>
      </c>
      <c r="AI50" s="1085" t="s">
        <v>31</v>
      </c>
      <c r="AJ50" s="1069" t="s">
        <v>30</v>
      </c>
      <c r="AK50" s="1085" t="s">
        <v>31</v>
      </c>
      <c r="AL50" s="1086" t="s">
        <v>30</v>
      </c>
      <c r="AM50" s="1087" t="s">
        <v>31</v>
      </c>
      <c r="AN50" s="2600"/>
      <c r="AO50" s="170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CG50" s="12"/>
      <c r="CH50" s="12"/>
      <c r="CI50" s="12"/>
      <c r="CJ50" s="12"/>
      <c r="CK50" s="12"/>
      <c r="CL50" s="12"/>
    </row>
    <row r="51" spans="1:90" ht="20.25" customHeight="1" x14ac:dyDescent="0.2">
      <c r="A51" s="439" t="s">
        <v>73</v>
      </c>
      <c r="B51" s="172" t="s">
        <v>74</v>
      </c>
      <c r="C51" s="1088">
        <f>SUM(D51+E51)</f>
        <v>0</v>
      </c>
      <c r="D51" s="1089">
        <f>SUM(F51+H51+J51+L51+N51+P51+R51+T51+V51+X51+Z51+AB51+AD51+AF51+AH51+AJ51+AL51)</f>
        <v>0</v>
      </c>
      <c r="E51" s="1090">
        <f>SUM(G51+I51+K51+M51+O51+Q51+S51+U51+W51+Y51+AA51+AC51+AE51+AG51+AI51+AK51+AM51)</f>
        <v>0</v>
      </c>
      <c r="F51" s="1091"/>
      <c r="G51" s="1092"/>
      <c r="H51" s="1091"/>
      <c r="I51" s="1092"/>
      <c r="J51" s="1091"/>
      <c r="K51" s="1092"/>
      <c r="L51" s="1091"/>
      <c r="M51" s="1092"/>
      <c r="N51" s="1091"/>
      <c r="O51" s="1092"/>
      <c r="P51" s="1093"/>
      <c r="Q51" s="1092"/>
      <c r="R51" s="1093"/>
      <c r="S51" s="1092"/>
      <c r="T51" s="1093"/>
      <c r="U51" s="1092"/>
      <c r="V51" s="1093"/>
      <c r="W51" s="1092"/>
      <c r="X51" s="1093"/>
      <c r="Y51" s="1092"/>
      <c r="Z51" s="1093"/>
      <c r="AA51" s="1092"/>
      <c r="AB51" s="1093"/>
      <c r="AC51" s="1092"/>
      <c r="AD51" s="1093"/>
      <c r="AE51" s="1092"/>
      <c r="AF51" s="1093"/>
      <c r="AG51" s="1092"/>
      <c r="AH51" s="1093"/>
      <c r="AI51" s="1092"/>
      <c r="AJ51" s="1093"/>
      <c r="AK51" s="1092"/>
      <c r="AL51" s="723"/>
      <c r="AM51" s="1094"/>
      <c r="AN51" s="1095"/>
      <c r="AO51" s="182" t="str">
        <f>CA51&amp;CB51</f>
        <v/>
      </c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17"/>
      <c r="BB51" s="17"/>
      <c r="CA51" s="30" t="str">
        <f>IF(CG51=1,"* El número de Beneficiarios NO DEBE ser mayor que el total. ","")</f>
        <v/>
      </c>
      <c r="CB51" s="31" t="str">
        <f>IF(CH51=1,"* No olvide digitar la columna Beneficiarios. ","")</f>
        <v/>
      </c>
      <c r="CC51" s="30"/>
      <c r="CD51" s="30"/>
      <c r="CE51" s="30"/>
      <c r="CF51" s="30"/>
      <c r="CG51" s="32">
        <f>IF(C51&lt;AN51,1,0)</f>
        <v>0</v>
      </c>
      <c r="CH51" s="32">
        <f>IF(AND(C51&lt;&gt;0,AN51=""),1,0)</f>
        <v>0</v>
      </c>
      <c r="CI51" s="12"/>
      <c r="CJ51" s="12"/>
      <c r="CK51" s="12"/>
      <c r="CL51" s="12"/>
    </row>
    <row r="52" spans="1:90" ht="20.25" customHeight="1" x14ac:dyDescent="0.2">
      <c r="A52" s="1096" t="s">
        <v>75</v>
      </c>
      <c r="B52" s="1097" t="s">
        <v>74</v>
      </c>
      <c r="C52" s="463">
        <f>SUM(D52+E52)</f>
        <v>0</v>
      </c>
      <c r="D52" s="464">
        <f>SUM(F52+H52+J52+L52+N52+P52+R52+T52+V52+X52+Z52+AB52+AD52+AF52+AH52+AJ52+AL52)</f>
        <v>0</v>
      </c>
      <c r="E52" s="185">
        <f>SUM(G52+I52+K52+M52+O52+Q52+S52+U52+W52+Y52+AA52+AC52+AE52+AG52+AI52+AK52+AM52)</f>
        <v>0</v>
      </c>
      <c r="F52" s="458"/>
      <c r="G52" s="460"/>
      <c r="H52" s="458"/>
      <c r="I52" s="460"/>
      <c r="J52" s="458"/>
      <c r="K52" s="460"/>
      <c r="L52" s="458"/>
      <c r="M52" s="460"/>
      <c r="N52" s="458"/>
      <c r="O52" s="460"/>
      <c r="P52" s="81"/>
      <c r="Q52" s="460"/>
      <c r="R52" s="81"/>
      <c r="S52" s="460"/>
      <c r="T52" s="81"/>
      <c r="U52" s="460"/>
      <c r="V52" s="81"/>
      <c r="W52" s="460"/>
      <c r="X52" s="81"/>
      <c r="Y52" s="460"/>
      <c r="Z52" s="81"/>
      <c r="AA52" s="460"/>
      <c r="AB52" s="81"/>
      <c r="AC52" s="460"/>
      <c r="AD52" s="81"/>
      <c r="AE52" s="460"/>
      <c r="AF52" s="81"/>
      <c r="AG52" s="460"/>
      <c r="AH52" s="81"/>
      <c r="AI52" s="460"/>
      <c r="AJ52" s="81"/>
      <c r="AK52" s="460"/>
      <c r="AL52" s="188"/>
      <c r="AM52" s="465"/>
      <c r="AN52" s="190"/>
      <c r="AO52" s="182" t="str">
        <f>CA52&amp;CB52</f>
        <v/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17"/>
      <c r="BB52" s="17"/>
      <c r="CA52" s="30" t="str">
        <f>IF(CG52=1,"* El número de Beneficiarios NO DEBE ser mayor que el total. ","")</f>
        <v/>
      </c>
      <c r="CB52" s="31" t="str">
        <f>IF(CH52=1,"* No olvide digitar la columna Beneficiarios. ","")</f>
        <v/>
      </c>
      <c r="CC52" s="30"/>
      <c r="CD52" s="30"/>
      <c r="CE52" s="30"/>
      <c r="CF52" s="30"/>
      <c r="CG52" s="32">
        <f>IF(C52&lt;AN52,1,0)</f>
        <v>0</v>
      </c>
      <c r="CH52" s="32">
        <f>IF(AND(C52&lt;&gt;0,AN52=""),1,0)</f>
        <v>0</v>
      </c>
      <c r="CI52" s="12"/>
      <c r="CJ52" s="12"/>
      <c r="CK52" s="12"/>
      <c r="CL52" s="12"/>
    </row>
    <row r="53" spans="1:90" ht="31.35" customHeight="1" x14ac:dyDescent="0.2">
      <c r="A53" s="2713" t="s">
        <v>76</v>
      </c>
      <c r="B53" s="2713"/>
      <c r="C53" s="2713"/>
      <c r="D53" s="2713"/>
      <c r="E53" s="2713"/>
      <c r="F53" s="2713"/>
      <c r="G53" s="2713"/>
      <c r="H53" s="2713"/>
      <c r="I53" s="2713"/>
      <c r="J53" s="2713"/>
      <c r="K53" s="2713"/>
      <c r="L53" s="2713"/>
      <c r="M53" s="2713"/>
      <c r="N53" s="191"/>
      <c r="O53" s="161"/>
      <c r="P53" s="161"/>
      <c r="Q53" s="161"/>
      <c r="R53" s="161"/>
      <c r="S53" s="161"/>
      <c r="T53" s="161"/>
      <c r="U53" s="161"/>
      <c r="V53" s="192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70"/>
      <c r="AP53" s="162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CG53" s="12"/>
      <c r="CH53" s="12"/>
      <c r="CI53" s="12"/>
      <c r="CJ53" s="12"/>
      <c r="CK53" s="12"/>
      <c r="CL53" s="12"/>
    </row>
    <row r="54" spans="1:90" ht="16.350000000000001" customHeight="1" x14ac:dyDescent="0.2">
      <c r="A54" s="2625" t="s">
        <v>3</v>
      </c>
      <c r="B54" s="2626"/>
      <c r="C54" s="2632" t="s">
        <v>5</v>
      </c>
      <c r="D54" s="2632"/>
      <c r="E54" s="2633"/>
      <c r="F54" s="2797" t="s">
        <v>72</v>
      </c>
      <c r="G54" s="2714"/>
      <c r="H54" s="2714"/>
      <c r="I54" s="2714"/>
      <c r="J54" s="2714"/>
      <c r="K54" s="2714"/>
      <c r="L54" s="2714"/>
      <c r="M54" s="2714"/>
      <c r="N54" s="2714"/>
      <c r="O54" s="2714"/>
      <c r="P54" s="2714"/>
      <c r="Q54" s="2714"/>
      <c r="R54" s="2714"/>
      <c r="S54" s="2714"/>
      <c r="T54" s="2714"/>
      <c r="U54" s="2714"/>
      <c r="V54" s="2714"/>
      <c r="W54" s="2714"/>
      <c r="X54" s="2714"/>
      <c r="Y54" s="2714"/>
      <c r="Z54" s="2714"/>
      <c r="AA54" s="2714"/>
      <c r="AB54" s="2714"/>
      <c r="AC54" s="2714"/>
      <c r="AD54" s="2714"/>
      <c r="AE54" s="2714"/>
      <c r="AF54" s="2714"/>
      <c r="AG54" s="2714"/>
      <c r="AH54" s="2714"/>
      <c r="AI54" s="2714"/>
      <c r="AJ54" s="2714"/>
      <c r="AK54" s="2714"/>
      <c r="AL54" s="2714"/>
      <c r="AM54" s="2802"/>
      <c r="AN54" s="2597" t="s">
        <v>7</v>
      </c>
      <c r="AO54" s="170"/>
      <c r="AP54" s="1098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CG54" s="12"/>
      <c r="CH54" s="12"/>
      <c r="CI54" s="12"/>
      <c r="CJ54" s="12"/>
      <c r="CK54" s="12"/>
      <c r="CL54" s="12"/>
    </row>
    <row r="55" spans="1:90" ht="16.350000000000001" customHeight="1" x14ac:dyDescent="0.2">
      <c r="A55" s="2627"/>
      <c r="B55" s="2628"/>
      <c r="C55" s="2635"/>
      <c r="D55" s="2635"/>
      <c r="E55" s="2636"/>
      <c r="F55" s="2805" t="s">
        <v>12</v>
      </c>
      <c r="G55" s="2805"/>
      <c r="H55" s="2806" t="s">
        <v>13</v>
      </c>
      <c r="I55" s="2791"/>
      <c r="J55" s="2807" t="s">
        <v>14</v>
      </c>
      <c r="K55" s="2798"/>
      <c r="L55" s="2806" t="s">
        <v>15</v>
      </c>
      <c r="M55" s="2791"/>
      <c r="N55" s="2806" t="s">
        <v>16</v>
      </c>
      <c r="O55" s="2791"/>
      <c r="P55" s="2803" t="s">
        <v>17</v>
      </c>
      <c r="Q55" s="2800"/>
      <c r="R55" s="2803" t="s">
        <v>18</v>
      </c>
      <c r="S55" s="2800"/>
      <c r="T55" s="2803" t="s">
        <v>19</v>
      </c>
      <c r="U55" s="2800"/>
      <c r="V55" s="2803" t="s">
        <v>20</v>
      </c>
      <c r="W55" s="2800"/>
      <c r="X55" s="2803" t="s">
        <v>21</v>
      </c>
      <c r="Y55" s="2800"/>
      <c r="Z55" s="2803" t="s">
        <v>22</v>
      </c>
      <c r="AA55" s="2800"/>
      <c r="AB55" s="2803" t="s">
        <v>23</v>
      </c>
      <c r="AC55" s="2800"/>
      <c r="AD55" s="2803" t="s">
        <v>24</v>
      </c>
      <c r="AE55" s="2800"/>
      <c r="AF55" s="2803" t="s">
        <v>25</v>
      </c>
      <c r="AG55" s="2800"/>
      <c r="AH55" s="2803" t="s">
        <v>26</v>
      </c>
      <c r="AI55" s="2800"/>
      <c r="AJ55" s="2803" t="s">
        <v>27</v>
      </c>
      <c r="AK55" s="2800"/>
      <c r="AL55" s="2803" t="s">
        <v>28</v>
      </c>
      <c r="AM55" s="2804"/>
      <c r="AN55" s="2604"/>
      <c r="AO55" s="170"/>
      <c r="AP55" s="1099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CG55" s="12"/>
      <c r="CH55" s="12"/>
      <c r="CI55" s="12"/>
      <c r="CJ55" s="12"/>
      <c r="CK55" s="12"/>
      <c r="CL55" s="12"/>
    </row>
    <row r="56" spans="1:90" ht="16.350000000000001" customHeight="1" x14ac:dyDescent="0.2">
      <c r="A56" s="2629"/>
      <c r="B56" s="2630"/>
      <c r="C56" s="1100" t="s">
        <v>29</v>
      </c>
      <c r="D56" s="1101" t="s">
        <v>30</v>
      </c>
      <c r="E56" s="197" t="s">
        <v>31</v>
      </c>
      <c r="F56" s="420" t="s">
        <v>30</v>
      </c>
      <c r="G56" s="435" t="s">
        <v>31</v>
      </c>
      <c r="H56" s="420" t="s">
        <v>30</v>
      </c>
      <c r="I56" s="435" t="s">
        <v>31</v>
      </c>
      <c r="J56" s="420" t="s">
        <v>30</v>
      </c>
      <c r="K56" s="435" t="s">
        <v>31</v>
      </c>
      <c r="L56" s="420" t="s">
        <v>30</v>
      </c>
      <c r="M56" s="435" t="s">
        <v>31</v>
      </c>
      <c r="N56" s="420" t="s">
        <v>30</v>
      </c>
      <c r="O56" s="435" t="s">
        <v>31</v>
      </c>
      <c r="P56" s="420" t="s">
        <v>30</v>
      </c>
      <c r="Q56" s="435" t="s">
        <v>31</v>
      </c>
      <c r="R56" s="420" t="s">
        <v>30</v>
      </c>
      <c r="S56" s="435" t="s">
        <v>31</v>
      </c>
      <c r="T56" s="420" t="s">
        <v>30</v>
      </c>
      <c r="U56" s="435" t="s">
        <v>31</v>
      </c>
      <c r="V56" s="420" t="s">
        <v>30</v>
      </c>
      <c r="W56" s="435" t="s">
        <v>31</v>
      </c>
      <c r="X56" s="420" t="s">
        <v>30</v>
      </c>
      <c r="Y56" s="435" t="s">
        <v>31</v>
      </c>
      <c r="Z56" s="420" t="s">
        <v>30</v>
      </c>
      <c r="AA56" s="435" t="s">
        <v>31</v>
      </c>
      <c r="AB56" s="420" t="s">
        <v>30</v>
      </c>
      <c r="AC56" s="435" t="s">
        <v>31</v>
      </c>
      <c r="AD56" s="420" t="s">
        <v>30</v>
      </c>
      <c r="AE56" s="435" t="s">
        <v>31</v>
      </c>
      <c r="AF56" s="420" t="s">
        <v>30</v>
      </c>
      <c r="AG56" s="435" t="s">
        <v>31</v>
      </c>
      <c r="AH56" s="420" t="s">
        <v>30</v>
      </c>
      <c r="AI56" s="435" t="s">
        <v>31</v>
      </c>
      <c r="AJ56" s="420" t="s">
        <v>30</v>
      </c>
      <c r="AK56" s="435" t="s">
        <v>31</v>
      </c>
      <c r="AL56" s="396" t="s">
        <v>30</v>
      </c>
      <c r="AM56" s="200" t="s">
        <v>31</v>
      </c>
      <c r="AN56" s="2600"/>
      <c r="AO56" s="170"/>
      <c r="AP56" s="1099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CG56" s="12"/>
      <c r="CH56" s="12"/>
      <c r="CI56" s="12"/>
      <c r="CJ56" s="12"/>
      <c r="CK56" s="12"/>
      <c r="CL56" s="12"/>
    </row>
    <row r="57" spans="1:90" ht="16.350000000000001" customHeight="1" x14ac:dyDescent="0.2">
      <c r="A57" s="2649" t="s">
        <v>77</v>
      </c>
      <c r="B57" s="1102" t="s">
        <v>33</v>
      </c>
      <c r="C57" s="1103">
        <f t="shared" ref="C57:C78" si="16">SUM(D57+E57)</f>
        <v>0</v>
      </c>
      <c r="D57" s="1104">
        <f t="shared" ref="D57:E62" si="17">SUM(H57+J57+L57+N57+P57+R57+T57+V57+X57+Z57+AB57+AD57+AF57+AH57+AJ57+AL57)</f>
        <v>0</v>
      </c>
      <c r="E57" s="1105">
        <f t="shared" si="17"/>
        <v>0</v>
      </c>
      <c r="F57" s="1106"/>
      <c r="G57" s="1107"/>
      <c r="H57" s="1108"/>
      <c r="I57" s="1109"/>
      <c r="J57" s="1108"/>
      <c r="K57" s="1110"/>
      <c r="L57" s="1108"/>
      <c r="M57" s="1110"/>
      <c r="N57" s="1108"/>
      <c r="O57" s="1110"/>
      <c r="P57" s="1111"/>
      <c r="Q57" s="1110"/>
      <c r="R57" s="1111"/>
      <c r="S57" s="1110"/>
      <c r="T57" s="1111"/>
      <c r="U57" s="1110"/>
      <c r="V57" s="1111"/>
      <c r="W57" s="1110"/>
      <c r="X57" s="1111"/>
      <c r="Y57" s="1110"/>
      <c r="Z57" s="1111"/>
      <c r="AA57" s="1110"/>
      <c r="AB57" s="1111"/>
      <c r="AC57" s="1110"/>
      <c r="AD57" s="1111"/>
      <c r="AE57" s="1110"/>
      <c r="AF57" s="1111"/>
      <c r="AG57" s="1110"/>
      <c r="AH57" s="1111"/>
      <c r="AI57" s="1110"/>
      <c r="AJ57" s="1111"/>
      <c r="AK57" s="1110"/>
      <c r="AL57" s="1111"/>
      <c r="AM57" s="1112"/>
      <c r="AN57" s="1113"/>
      <c r="AO57" s="182" t="str">
        <f t="shared" ref="AO57:AO78" si="18">CA57&amp;CB57</f>
        <v/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17"/>
      <c r="BB57" s="17"/>
      <c r="CA57" s="30" t="str">
        <f t="shared" ref="CA57:CA78" si="19">IF(CG57=1,"* El número de Beneficiarios NO DEBE ser mayor que el total. ","")</f>
        <v/>
      </c>
      <c r="CB57" s="31" t="str">
        <f t="shared" ref="CB57:CB78" si="20">IF(CH57=1,"* No olvide digitar la columna Beneficiarios. ","")</f>
        <v/>
      </c>
      <c r="CG57" s="32">
        <f t="shared" ref="CG57:CG78" si="21">IF(C57&lt;AN57,1,0)</f>
        <v>0</v>
      </c>
      <c r="CH57" s="32">
        <f t="shared" ref="CH57:CH78" si="22">IF(AND(C57&lt;&gt;0,AN57=""),1,0)</f>
        <v>0</v>
      </c>
      <c r="CI57" s="12"/>
      <c r="CJ57" s="12"/>
      <c r="CK57" s="12"/>
      <c r="CL57" s="12"/>
    </row>
    <row r="58" spans="1:90" ht="16.350000000000001" customHeight="1" x14ac:dyDescent="0.2">
      <c r="A58" s="2650"/>
      <c r="B58" s="440" t="s">
        <v>47</v>
      </c>
      <c r="C58" s="34">
        <f t="shared" si="16"/>
        <v>0</v>
      </c>
      <c r="D58" s="35">
        <f t="shared" si="17"/>
        <v>0</v>
      </c>
      <c r="E58" s="36">
        <f t="shared" si="17"/>
        <v>0</v>
      </c>
      <c r="F58" s="214"/>
      <c r="G58" s="215"/>
      <c r="H58" s="37"/>
      <c r="I58" s="38"/>
      <c r="J58" s="37"/>
      <c r="K58" s="39"/>
      <c r="L58" s="37"/>
      <c r="M58" s="39"/>
      <c r="N58" s="37"/>
      <c r="O58" s="39"/>
      <c r="P58" s="40"/>
      <c r="Q58" s="39"/>
      <c r="R58" s="40"/>
      <c r="S58" s="39"/>
      <c r="T58" s="40"/>
      <c r="U58" s="39"/>
      <c r="V58" s="40"/>
      <c r="W58" s="39"/>
      <c r="X58" s="40"/>
      <c r="Y58" s="39"/>
      <c r="Z58" s="40"/>
      <c r="AA58" s="39"/>
      <c r="AB58" s="40"/>
      <c r="AC58" s="39"/>
      <c r="AD58" s="40"/>
      <c r="AE58" s="39"/>
      <c r="AF58" s="40"/>
      <c r="AG58" s="39"/>
      <c r="AH58" s="40"/>
      <c r="AI58" s="39"/>
      <c r="AJ58" s="40"/>
      <c r="AK58" s="39"/>
      <c r="AL58" s="40"/>
      <c r="AM58" s="41"/>
      <c r="AN58" s="216"/>
      <c r="AO58" s="182" t="str">
        <f t="shared" si="18"/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7"/>
      <c r="BB58" s="17"/>
      <c r="CA58" s="30" t="str">
        <f t="shared" si="19"/>
        <v/>
      </c>
      <c r="CB58" s="31" t="str">
        <f t="shared" si="20"/>
        <v/>
      </c>
      <c r="CG58" s="32">
        <f t="shared" si="21"/>
        <v>0</v>
      </c>
      <c r="CH58" s="32">
        <f t="shared" si="22"/>
        <v>0</v>
      </c>
      <c r="CI58" s="12"/>
      <c r="CJ58" s="12"/>
      <c r="CK58" s="12"/>
      <c r="CL58" s="12"/>
    </row>
    <row r="59" spans="1:90" ht="16.350000000000001" customHeight="1" x14ac:dyDescent="0.2">
      <c r="A59" s="2650"/>
      <c r="B59" s="440" t="s">
        <v>34</v>
      </c>
      <c r="C59" s="34">
        <f t="shared" si="16"/>
        <v>0</v>
      </c>
      <c r="D59" s="35">
        <f t="shared" si="17"/>
        <v>0</v>
      </c>
      <c r="E59" s="36">
        <f t="shared" si="17"/>
        <v>0</v>
      </c>
      <c r="F59" s="214"/>
      <c r="G59" s="215"/>
      <c r="H59" s="37"/>
      <c r="I59" s="38"/>
      <c r="J59" s="37"/>
      <c r="K59" s="39"/>
      <c r="L59" s="37"/>
      <c r="M59" s="39"/>
      <c r="N59" s="37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  <c r="AA59" s="39"/>
      <c r="AB59" s="40"/>
      <c r="AC59" s="39"/>
      <c r="AD59" s="40"/>
      <c r="AE59" s="39"/>
      <c r="AF59" s="40"/>
      <c r="AG59" s="39"/>
      <c r="AH59" s="40"/>
      <c r="AI59" s="39"/>
      <c r="AJ59" s="40"/>
      <c r="AK59" s="39"/>
      <c r="AL59" s="40"/>
      <c r="AM59" s="41"/>
      <c r="AN59" s="216"/>
      <c r="AO59" s="182" t="str">
        <f t="shared" si="18"/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7"/>
      <c r="BB59" s="17"/>
      <c r="CA59" s="30" t="str">
        <f t="shared" si="19"/>
        <v/>
      </c>
      <c r="CB59" s="31" t="str">
        <f t="shared" si="20"/>
        <v/>
      </c>
      <c r="CG59" s="32">
        <f t="shared" si="21"/>
        <v>0</v>
      </c>
      <c r="CH59" s="32">
        <f t="shared" si="22"/>
        <v>0</v>
      </c>
      <c r="CI59" s="12"/>
      <c r="CJ59" s="12"/>
      <c r="CK59" s="12"/>
      <c r="CL59" s="12"/>
    </row>
    <row r="60" spans="1:90" ht="16.350000000000001" customHeight="1" x14ac:dyDescent="0.2">
      <c r="A60" s="2650"/>
      <c r="B60" s="440" t="s">
        <v>78</v>
      </c>
      <c r="C60" s="34">
        <f t="shared" si="16"/>
        <v>0</v>
      </c>
      <c r="D60" s="35">
        <f t="shared" si="17"/>
        <v>0</v>
      </c>
      <c r="E60" s="36">
        <f t="shared" si="17"/>
        <v>0</v>
      </c>
      <c r="F60" s="214"/>
      <c r="G60" s="215"/>
      <c r="H60" s="37"/>
      <c r="I60" s="38"/>
      <c r="J60" s="37"/>
      <c r="K60" s="39"/>
      <c r="L60" s="37"/>
      <c r="M60" s="39"/>
      <c r="N60" s="37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39"/>
      <c r="Z60" s="40"/>
      <c r="AA60" s="39"/>
      <c r="AB60" s="40"/>
      <c r="AC60" s="39"/>
      <c r="AD60" s="40"/>
      <c r="AE60" s="39"/>
      <c r="AF60" s="40"/>
      <c r="AG60" s="39"/>
      <c r="AH60" s="40"/>
      <c r="AI60" s="39"/>
      <c r="AJ60" s="40"/>
      <c r="AK60" s="39"/>
      <c r="AL60" s="40"/>
      <c r="AM60" s="41"/>
      <c r="AN60" s="216"/>
      <c r="AO60" s="182" t="str">
        <f t="shared" si="18"/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7"/>
      <c r="BB60" s="17"/>
      <c r="CA60" s="30" t="str">
        <f t="shared" si="19"/>
        <v/>
      </c>
      <c r="CB60" s="31" t="str">
        <f t="shared" si="20"/>
        <v/>
      </c>
      <c r="CG60" s="32">
        <f t="shared" si="21"/>
        <v>0</v>
      </c>
      <c r="CH60" s="32">
        <f t="shared" si="22"/>
        <v>0</v>
      </c>
      <c r="CI60" s="12"/>
      <c r="CJ60" s="12"/>
      <c r="CK60" s="12"/>
      <c r="CL60" s="12"/>
    </row>
    <row r="61" spans="1:90" ht="16.350000000000001" customHeight="1" x14ac:dyDescent="0.2">
      <c r="A61" s="2650"/>
      <c r="B61" s="440" t="s">
        <v>37</v>
      </c>
      <c r="C61" s="34">
        <f t="shared" si="16"/>
        <v>0</v>
      </c>
      <c r="D61" s="35">
        <f t="shared" si="17"/>
        <v>0</v>
      </c>
      <c r="E61" s="36">
        <f t="shared" si="17"/>
        <v>0</v>
      </c>
      <c r="F61" s="214"/>
      <c r="G61" s="215"/>
      <c r="H61" s="37"/>
      <c r="I61" s="38"/>
      <c r="J61" s="37"/>
      <c r="K61" s="39"/>
      <c r="L61" s="37"/>
      <c r="M61" s="39"/>
      <c r="N61" s="37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39"/>
      <c r="Z61" s="40"/>
      <c r="AA61" s="39"/>
      <c r="AB61" s="40"/>
      <c r="AC61" s="39"/>
      <c r="AD61" s="40"/>
      <c r="AE61" s="39"/>
      <c r="AF61" s="40"/>
      <c r="AG61" s="39"/>
      <c r="AH61" s="40"/>
      <c r="AI61" s="39"/>
      <c r="AJ61" s="40"/>
      <c r="AK61" s="39"/>
      <c r="AL61" s="40"/>
      <c r="AM61" s="41"/>
      <c r="AN61" s="216"/>
      <c r="AO61" s="182" t="str">
        <f t="shared" si="18"/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7"/>
      <c r="BB61" s="17"/>
      <c r="CA61" s="30" t="str">
        <f t="shared" si="19"/>
        <v/>
      </c>
      <c r="CB61" s="31" t="str">
        <f t="shared" si="20"/>
        <v/>
      </c>
      <c r="CG61" s="32">
        <f t="shared" si="21"/>
        <v>0</v>
      </c>
      <c r="CH61" s="32">
        <f t="shared" si="22"/>
        <v>0</v>
      </c>
      <c r="CI61" s="12"/>
      <c r="CJ61" s="12"/>
      <c r="CK61" s="12"/>
      <c r="CL61" s="12"/>
    </row>
    <row r="62" spans="1:90" ht="16.350000000000001" customHeight="1" x14ac:dyDescent="0.2">
      <c r="A62" s="2770"/>
      <c r="B62" s="441" t="s">
        <v>38</v>
      </c>
      <c r="C62" s="218">
        <f t="shared" si="16"/>
        <v>0</v>
      </c>
      <c r="D62" s="50">
        <f t="shared" si="17"/>
        <v>0</v>
      </c>
      <c r="E62" s="219">
        <f t="shared" si="17"/>
        <v>0</v>
      </c>
      <c r="F62" s="220"/>
      <c r="G62" s="221"/>
      <c r="H62" s="77"/>
      <c r="I62" s="80"/>
      <c r="J62" s="77"/>
      <c r="K62" s="79"/>
      <c r="L62" s="77"/>
      <c r="M62" s="79"/>
      <c r="N62" s="77"/>
      <c r="O62" s="79"/>
      <c r="P62" s="82"/>
      <c r="Q62" s="79"/>
      <c r="R62" s="82"/>
      <c r="S62" s="79"/>
      <c r="T62" s="82"/>
      <c r="U62" s="79"/>
      <c r="V62" s="82"/>
      <c r="W62" s="79"/>
      <c r="X62" s="82"/>
      <c r="Y62" s="79"/>
      <c r="Z62" s="82"/>
      <c r="AA62" s="79"/>
      <c r="AB62" s="82"/>
      <c r="AC62" s="79"/>
      <c r="AD62" s="82"/>
      <c r="AE62" s="79"/>
      <c r="AF62" s="82"/>
      <c r="AG62" s="79"/>
      <c r="AH62" s="82"/>
      <c r="AI62" s="79"/>
      <c r="AJ62" s="82"/>
      <c r="AK62" s="79"/>
      <c r="AL62" s="82"/>
      <c r="AM62" s="83"/>
      <c r="AN62" s="222"/>
      <c r="AO62" s="182" t="str">
        <f t="shared" si="18"/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7"/>
      <c r="BB62" s="17"/>
      <c r="CA62" s="30" t="str">
        <f t="shared" si="19"/>
        <v/>
      </c>
      <c r="CB62" s="31" t="str">
        <f t="shared" si="20"/>
        <v/>
      </c>
      <c r="CG62" s="32">
        <f t="shared" si="21"/>
        <v>0</v>
      </c>
      <c r="CH62" s="32">
        <f t="shared" si="22"/>
        <v>0</v>
      </c>
      <c r="CI62" s="12"/>
      <c r="CJ62" s="12"/>
      <c r="CK62" s="12"/>
      <c r="CL62" s="12"/>
    </row>
    <row r="63" spans="1:90" ht="16.350000000000001" customHeight="1" x14ac:dyDescent="0.2">
      <c r="A63" s="2649" t="s">
        <v>79</v>
      </c>
      <c r="B63" s="1114" t="s">
        <v>34</v>
      </c>
      <c r="C63" s="1115">
        <f t="shared" si="16"/>
        <v>0</v>
      </c>
      <c r="D63" s="1116">
        <f t="shared" ref="D63:E68" si="23">SUM(J63+L63+N63)</f>
        <v>0</v>
      </c>
      <c r="E63" s="1105">
        <f t="shared" si="23"/>
        <v>0</v>
      </c>
      <c r="F63" s="1117"/>
      <c r="G63" s="1107"/>
      <c r="H63" s="1117"/>
      <c r="I63" s="1107"/>
      <c r="J63" s="1078"/>
      <c r="K63" s="1080"/>
      <c r="L63" s="1078"/>
      <c r="M63" s="1080"/>
      <c r="N63" s="1078"/>
      <c r="O63" s="1080"/>
      <c r="P63" s="1118"/>
      <c r="Q63" s="1119"/>
      <c r="R63" s="1118"/>
      <c r="S63" s="1119"/>
      <c r="T63" s="1118"/>
      <c r="U63" s="1119"/>
      <c r="V63" s="1118"/>
      <c r="W63" s="1119"/>
      <c r="X63" s="1118"/>
      <c r="Y63" s="1119"/>
      <c r="Z63" s="1118"/>
      <c r="AA63" s="1119"/>
      <c r="AB63" s="1118"/>
      <c r="AC63" s="1119"/>
      <c r="AD63" s="1118"/>
      <c r="AE63" s="1119"/>
      <c r="AF63" s="1118"/>
      <c r="AG63" s="1119"/>
      <c r="AH63" s="1118"/>
      <c r="AI63" s="1119"/>
      <c r="AJ63" s="1117"/>
      <c r="AK63" s="1119"/>
      <c r="AL63" s="1118"/>
      <c r="AM63" s="1120"/>
      <c r="AN63" s="1113"/>
      <c r="AO63" s="182" t="str">
        <f t="shared" si="18"/>
        <v/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7"/>
      <c r="BB63" s="17"/>
      <c r="CA63" s="30" t="str">
        <f t="shared" si="19"/>
        <v/>
      </c>
      <c r="CB63" s="31" t="str">
        <f t="shared" si="20"/>
        <v/>
      </c>
      <c r="CG63" s="32">
        <f t="shared" si="21"/>
        <v>0</v>
      </c>
      <c r="CH63" s="32">
        <f t="shared" si="22"/>
        <v>0</v>
      </c>
      <c r="CI63" s="12"/>
      <c r="CJ63" s="12"/>
      <c r="CK63" s="12"/>
      <c r="CL63" s="12"/>
    </row>
    <row r="64" spans="1:90" ht="16.350000000000001" customHeight="1" x14ac:dyDescent="0.2">
      <c r="A64" s="2770"/>
      <c r="B64" s="441" t="s">
        <v>37</v>
      </c>
      <c r="C64" s="218">
        <f t="shared" si="16"/>
        <v>0</v>
      </c>
      <c r="D64" s="50">
        <f t="shared" si="23"/>
        <v>0</v>
      </c>
      <c r="E64" s="219">
        <f t="shared" si="23"/>
        <v>0</v>
      </c>
      <c r="F64" s="220"/>
      <c r="G64" s="221"/>
      <c r="H64" s="220"/>
      <c r="I64" s="221"/>
      <c r="J64" s="77"/>
      <c r="K64" s="79"/>
      <c r="L64" s="77"/>
      <c r="M64" s="79"/>
      <c r="N64" s="77"/>
      <c r="O64" s="79"/>
      <c r="P64" s="230"/>
      <c r="Q64" s="231"/>
      <c r="R64" s="230"/>
      <c r="S64" s="231"/>
      <c r="T64" s="230"/>
      <c r="U64" s="231"/>
      <c r="V64" s="230"/>
      <c r="W64" s="231"/>
      <c r="X64" s="230"/>
      <c r="Y64" s="231"/>
      <c r="Z64" s="230"/>
      <c r="AA64" s="231"/>
      <c r="AB64" s="230"/>
      <c r="AC64" s="231"/>
      <c r="AD64" s="230"/>
      <c r="AE64" s="231"/>
      <c r="AF64" s="230"/>
      <c r="AG64" s="231"/>
      <c r="AH64" s="230"/>
      <c r="AI64" s="231"/>
      <c r="AJ64" s="220"/>
      <c r="AK64" s="231"/>
      <c r="AL64" s="230"/>
      <c r="AM64" s="232"/>
      <c r="AN64" s="222"/>
      <c r="AO64" s="182" t="str">
        <f t="shared" si="18"/>
        <v/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17"/>
      <c r="BB64" s="17"/>
      <c r="CA64" s="30" t="str">
        <f t="shared" si="19"/>
        <v/>
      </c>
      <c r="CB64" s="31" t="str">
        <f t="shared" si="20"/>
        <v/>
      </c>
      <c r="CG64" s="32">
        <f t="shared" si="21"/>
        <v>0</v>
      </c>
      <c r="CH64" s="32">
        <f t="shared" si="22"/>
        <v>0</v>
      </c>
      <c r="CI64" s="12"/>
      <c r="CJ64" s="12"/>
      <c r="CK64" s="12"/>
      <c r="CL64" s="12"/>
    </row>
    <row r="65" spans="1:90" ht="16.350000000000001" customHeight="1" x14ac:dyDescent="0.2">
      <c r="A65" s="2649" t="s">
        <v>80</v>
      </c>
      <c r="B65" s="1114" t="s">
        <v>33</v>
      </c>
      <c r="C65" s="1115">
        <f t="shared" si="16"/>
        <v>0</v>
      </c>
      <c r="D65" s="1116">
        <f t="shared" si="23"/>
        <v>0</v>
      </c>
      <c r="E65" s="1105">
        <f t="shared" si="23"/>
        <v>0</v>
      </c>
      <c r="F65" s="1117"/>
      <c r="G65" s="1107"/>
      <c r="H65" s="1117"/>
      <c r="I65" s="1107"/>
      <c r="J65" s="1078"/>
      <c r="K65" s="1080"/>
      <c r="L65" s="1078"/>
      <c r="M65" s="1080"/>
      <c r="N65" s="1078"/>
      <c r="O65" s="1080"/>
      <c r="P65" s="1118"/>
      <c r="Q65" s="1119"/>
      <c r="R65" s="1118"/>
      <c r="S65" s="1119"/>
      <c r="T65" s="1118"/>
      <c r="U65" s="1119"/>
      <c r="V65" s="1118"/>
      <c r="W65" s="1119"/>
      <c r="X65" s="1118"/>
      <c r="Y65" s="1119"/>
      <c r="Z65" s="1118"/>
      <c r="AA65" s="1119"/>
      <c r="AB65" s="1118"/>
      <c r="AC65" s="1119"/>
      <c r="AD65" s="1118"/>
      <c r="AE65" s="1119"/>
      <c r="AF65" s="1118"/>
      <c r="AG65" s="1119"/>
      <c r="AH65" s="1118"/>
      <c r="AI65" s="1119"/>
      <c r="AJ65" s="1117"/>
      <c r="AK65" s="1119"/>
      <c r="AL65" s="1118"/>
      <c r="AM65" s="1120"/>
      <c r="AN65" s="1113"/>
      <c r="AO65" s="182" t="str">
        <f t="shared" si="18"/>
        <v/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17"/>
      <c r="BB65" s="17"/>
      <c r="CA65" s="30" t="str">
        <f t="shared" si="19"/>
        <v/>
      </c>
      <c r="CB65" s="31" t="str">
        <f t="shared" si="20"/>
        <v/>
      </c>
      <c r="CG65" s="32">
        <f t="shared" si="21"/>
        <v>0</v>
      </c>
      <c r="CH65" s="32">
        <f t="shared" si="22"/>
        <v>0</v>
      </c>
      <c r="CI65" s="12"/>
      <c r="CJ65" s="12"/>
      <c r="CK65" s="12"/>
      <c r="CL65" s="12"/>
    </row>
    <row r="66" spans="1:90" ht="16.350000000000001" customHeight="1" x14ac:dyDescent="0.2">
      <c r="A66" s="2650"/>
      <c r="B66" s="440" t="s">
        <v>47</v>
      </c>
      <c r="C66" s="34">
        <f t="shared" si="16"/>
        <v>0</v>
      </c>
      <c r="D66" s="35">
        <f t="shared" si="23"/>
        <v>0</v>
      </c>
      <c r="E66" s="36">
        <f t="shared" si="23"/>
        <v>0</v>
      </c>
      <c r="F66" s="214"/>
      <c r="G66" s="215"/>
      <c r="H66" s="214"/>
      <c r="I66" s="215"/>
      <c r="J66" s="37"/>
      <c r="K66" s="39"/>
      <c r="L66" s="37"/>
      <c r="M66" s="39"/>
      <c r="N66" s="37"/>
      <c r="O66" s="39"/>
      <c r="P66" s="233"/>
      <c r="Q66" s="234"/>
      <c r="R66" s="233"/>
      <c r="S66" s="234"/>
      <c r="T66" s="233"/>
      <c r="U66" s="234"/>
      <c r="V66" s="233"/>
      <c r="W66" s="234"/>
      <c r="X66" s="233"/>
      <c r="Y66" s="234"/>
      <c r="Z66" s="233"/>
      <c r="AA66" s="234"/>
      <c r="AB66" s="233"/>
      <c r="AC66" s="234"/>
      <c r="AD66" s="233"/>
      <c r="AE66" s="234"/>
      <c r="AF66" s="233"/>
      <c r="AG66" s="234"/>
      <c r="AH66" s="233"/>
      <c r="AI66" s="234"/>
      <c r="AJ66" s="214"/>
      <c r="AK66" s="234"/>
      <c r="AL66" s="233"/>
      <c r="AM66" s="235"/>
      <c r="AN66" s="216"/>
      <c r="AO66" s="182" t="str">
        <f t="shared" si="18"/>
        <v/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17"/>
      <c r="BB66" s="17"/>
      <c r="CA66" s="30" t="str">
        <f t="shared" si="19"/>
        <v/>
      </c>
      <c r="CB66" s="31" t="str">
        <f t="shared" si="20"/>
        <v/>
      </c>
      <c r="CG66" s="32">
        <f t="shared" si="21"/>
        <v>0</v>
      </c>
      <c r="CH66" s="32">
        <f t="shared" si="22"/>
        <v>0</v>
      </c>
      <c r="CI66" s="12"/>
      <c r="CJ66" s="12"/>
      <c r="CK66" s="12"/>
      <c r="CL66" s="12"/>
    </row>
    <row r="67" spans="1:90" ht="16.350000000000001" customHeight="1" x14ac:dyDescent="0.2">
      <c r="A67" s="2650"/>
      <c r="B67" s="440" t="s">
        <v>34</v>
      </c>
      <c r="C67" s="34">
        <f t="shared" si="16"/>
        <v>0</v>
      </c>
      <c r="D67" s="35">
        <f t="shared" si="23"/>
        <v>0</v>
      </c>
      <c r="E67" s="36">
        <f t="shared" si="23"/>
        <v>0</v>
      </c>
      <c r="F67" s="214"/>
      <c r="G67" s="215"/>
      <c r="H67" s="214"/>
      <c r="I67" s="215"/>
      <c r="J67" s="37"/>
      <c r="K67" s="39"/>
      <c r="L67" s="37"/>
      <c r="M67" s="39"/>
      <c r="N67" s="37"/>
      <c r="O67" s="39"/>
      <c r="P67" s="233"/>
      <c r="Q67" s="234"/>
      <c r="R67" s="233"/>
      <c r="S67" s="234"/>
      <c r="T67" s="233"/>
      <c r="U67" s="234"/>
      <c r="V67" s="233"/>
      <c r="W67" s="234"/>
      <c r="X67" s="233"/>
      <c r="Y67" s="234"/>
      <c r="Z67" s="233"/>
      <c r="AA67" s="234"/>
      <c r="AB67" s="233"/>
      <c r="AC67" s="234"/>
      <c r="AD67" s="233"/>
      <c r="AE67" s="234"/>
      <c r="AF67" s="233"/>
      <c r="AG67" s="234"/>
      <c r="AH67" s="233"/>
      <c r="AI67" s="234"/>
      <c r="AJ67" s="214"/>
      <c r="AK67" s="234"/>
      <c r="AL67" s="233"/>
      <c r="AM67" s="235"/>
      <c r="AN67" s="216"/>
      <c r="AO67" s="182" t="str">
        <f t="shared" si="18"/>
        <v/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17"/>
      <c r="BB67" s="17"/>
      <c r="CA67" s="30" t="str">
        <f t="shared" si="19"/>
        <v/>
      </c>
      <c r="CB67" s="31" t="str">
        <f t="shared" si="20"/>
        <v/>
      </c>
      <c r="CG67" s="32">
        <f t="shared" si="21"/>
        <v>0</v>
      </c>
      <c r="CH67" s="32">
        <f t="shared" si="22"/>
        <v>0</v>
      </c>
      <c r="CI67" s="12"/>
      <c r="CJ67" s="12"/>
      <c r="CK67" s="12"/>
      <c r="CL67" s="12"/>
    </row>
    <row r="68" spans="1:90" ht="16.350000000000001" customHeight="1" x14ac:dyDescent="0.2">
      <c r="A68" s="2770"/>
      <c r="B68" s="441" t="s">
        <v>37</v>
      </c>
      <c r="C68" s="218">
        <f t="shared" si="16"/>
        <v>0</v>
      </c>
      <c r="D68" s="50">
        <f t="shared" si="23"/>
        <v>0</v>
      </c>
      <c r="E68" s="219">
        <f t="shared" si="23"/>
        <v>0</v>
      </c>
      <c r="F68" s="220"/>
      <c r="G68" s="221"/>
      <c r="H68" s="220"/>
      <c r="I68" s="221"/>
      <c r="J68" s="77"/>
      <c r="K68" s="79"/>
      <c r="L68" s="77"/>
      <c r="M68" s="79"/>
      <c r="N68" s="77"/>
      <c r="O68" s="79"/>
      <c r="P68" s="230"/>
      <c r="Q68" s="231"/>
      <c r="R68" s="230"/>
      <c r="S68" s="231"/>
      <c r="T68" s="230"/>
      <c r="U68" s="231"/>
      <c r="V68" s="230"/>
      <c r="W68" s="231"/>
      <c r="X68" s="230"/>
      <c r="Y68" s="231"/>
      <c r="Z68" s="230"/>
      <c r="AA68" s="231"/>
      <c r="AB68" s="230"/>
      <c r="AC68" s="231"/>
      <c r="AD68" s="230"/>
      <c r="AE68" s="231"/>
      <c r="AF68" s="230"/>
      <c r="AG68" s="231"/>
      <c r="AH68" s="230"/>
      <c r="AI68" s="231"/>
      <c r="AJ68" s="220"/>
      <c r="AK68" s="231"/>
      <c r="AL68" s="230"/>
      <c r="AM68" s="232"/>
      <c r="AN68" s="222"/>
      <c r="AO68" s="182" t="str">
        <f t="shared" si="18"/>
        <v/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17"/>
      <c r="BB68" s="17"/>
      <c r="CA68" s="30" t="str">
        <f t="shared" si="19"/>
        <v/>
      </c>
      <c r="CB68" s="31" t="str">
        <f t="shared" si="20"/>
        <v/>
      </c>
      <c r="CG68" s="32">
        <f t="shared" si="21"/>
        <v>0</v>
      </c>
      <c r="CH68" s="32">
        <f t="shared" si="22"/>
        <v>0</v>
      </c>
      <c r="CI68" s="12"/>
      <c r="CJ68" s="12"/>
      <c r="CK68" s="12"/>
      <c r="CL68" s="12"/>
    </row>
    <row r="69" spans="1:90" ht="16.350000000000001" customHeight="1" x14ac:dyDescent="0.2">
      <c r="A69" s="2649" t="s">
        <v>81</v>
      </c>
      <c r="B69" s="1114" t="s">
        <v>33</v>
      </c>
      <c r="C69" s="1115">
        <f t="shared" si="16"/>
        <v>0</v>
      </c>
      <c r="D69" s="1116">
        <f t="shared" ref="D69:D78" si="24">SUM(J69+L69+N69+P69+R69+T69+V69+X69+Z69+AB69+AD69+AF69+AH69+AJ69+AL69)</f>
        <v>0</v>
      </c>
      <c r="E69" s="1105">
        <f t="shared" ref="E69:E78" si="25">SUM(K69+M69+O69+Q69+S69+U69+W69+Y69+AA69+AC69+AE69+AG69+AI69+AK69+AM69)</f>
        <v>0</v>
      </c>
      <c r="F69" s="1117"/>
      <c r="G69" s="1107"/>
      <c r="H69" s="1117"/>
      <c r="I69" s="1119"/>
      <c r="J69" s="1078"/>
      <c r="K69" s="1080"/>
      <c r="L69" s="1078"/>
      <c r="M69" s="1080"/>
      <c r="N69" s="1078"/>
      <c r="O69" s="1080"/>
      <c r="P69" s="1078"/>
      <c r="Q69" s="1080"/>
      <c r="R69" s="1078"/>
      <c r="S69" s="1080"/>
      <c r="T69" s="1078"/>
      <c r="U69" s="1080"/>
      <c r="V69" s="1078"/>
      <c r="W69" s="1080"/>
      <c r="X69" s="1078"/>
      <c r="Y69" s="1080"/>
      <c r="Z69" s="1078"/>
      <c r="AA69" s="1080"/>
      <c r="AB69" s="1078"/>
      <c r="AC69" s="1080"/>
      <c r="AD69" s="1078"/>
      <c r="AE69" s="1080"/>
      <c r="AF69" s="1078"/>
      <c r="AG69" s="1080"/>
      <c r="AH69" s="1078"/>
      <c r="AI69" s="1080"/>
      <c r="AJ69" s="1078"/>
      <c r="AK69" s="1080"/>
      <c r="AL69" s="1078"/>
      <c r="AM69" s="1121"/>
      <c r="AN69" s="1113"/>
      <c r="AO69" s="182" t="str">
        <f t="shared" si="18"/>
        <v/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17"/>
      <c r="BB69" s="17"/>
      <c r="CA69" s="30" t="str">
        <f t="shared" si="19"/>
        <v/>
      </c>
      <c r="CB69" s="31" t="str">
        <f t="shared" si="20"/>
        <v/>
      </c>
      <c r="CG69" s="32">
        <f t="shared" si="21"/>
        <v>0</v>
      </c>
      <c r="CH69" s="32">
        <f t="shared" si="22"/>
        <v>0</v>
      </c>
      <c r="CI69" s="12"/>
      <c r="CJ69" s="12"/>
      <c r="CK69" s="12"/>
      <c r="CL69" s="12"/>
    </row>
    <row r="70" spans="1:90" ht="16.350000000000001" customHeight="1" x14ac:dyDescent="0.2">
      <c r="A70" s="2770"/>
      <c r="B70" s="440" t="s">
        <v>47</v>
      </c>
      <c r="C70" s="42">
        <f t="shared" si="16"/>
        <v>0</v>
      </c>
      <c r="D70" s="43">
        <f t="shared" si="24"/>
        <v>0</v>
      </c>
      <c r="E70" s="219">
        <f t="shared" si="25"/>
        <v>0</v>
      </c>
      <c r="F70" s="220"/>
      <c r="G70" s="221"/>
      <c r="H70" s="220"/>
      <c r="I70" s="231"/>
      <c r="J70" s="77"/>
      <c r="K70" s="79"/>
      <c r="L70" s="77"/>
      <c r="M70" s="79"/>
      <c r="N70" s="77"/>
      <c r="O70" s="79"/>
      <c r="P70" s="77"/>
      <c r="Q70" s="79"/>
      <c r="R70" s="77"/>
      <c r="S70" s="79"/>
      <c r="T70" s="77"/>
      <c r="U70" s="79"/>
      <c r="V70" s="77"/>
      <c r="W70" s="79"/>
      <c r="X70" s="77"/>
      <c r="Y70" s="79"/>
      <c r="Z70" s="77"/>
      <c r="AA70" s="79"/>
      <c r="AB70" s="77"/>
      <c r="AC70" s="79"/>
      <c r="AD70" s="77"/>
      <c r="AE70" s="79"/>
      <c r="AF70" s="77"/>
      <c r="AG70" s="79"/>
      <c r="AH70" s="77"/>
      <c r="AI70" s="79"/>
      <c r="AJ70" s="77"/>
      <c r="AK70" s="79"/>
      <c r="AL70" s="77"/>
      <c r="AM70" s="83"/>
      <c r="AN70" s="222"/>
      <c r="AO70" s="182" t="str">
        <f t="shared" si="18"/>
        <v/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17"/>
      <c r="BB70" s="17"/>
      <c r="CA70" s="30" t="str">
        <f t="shared" si="19"/>
        <v/>
      </c>
      <c r="CB70" s="31" t="str">
        <f t="shared" si="20"/>
        <v/>
      </c>
      <c r="CG70" s="32">
        <f t="shared" si="21"/>
        <v>0</v>
      </c>
      <c r="CH70" s="32">
        <f t="shared" si="22"/>
        <v>0</v>
      </c>
      <c r="CI70" s="12"/>
      <c r="CJ70" s="12"/>
      <c r="CK70" s="12"/>
      <c r="CL70" s="12"/>
    </row>
    <row r="71" spans="1:90" ht="16.350000000000001" customHeight="1" x14ac:dyDescent="0.2">
      <c r="A71" s="2649" t="s">
        <v>82</v>
      </c>
      <c r="B71" s="1114" t="s">
        <v>33</v>
      </c>
      <c r="C71" s="1115">
        <f t="shared" si="16"/>
        <v>0</v>
      </c>
      <c r="D71" s="1116">
        <f t="shared" si="24"/>
        <v>0</v>
      </c>
      <c r="E71" s="1105">
        <f t="shared" si="25"/>
        <v>0</v>
      </c>
      <c r="F71" s="1117"/>
      <c r="G71" s="1107"/>
      <c r="H71" s="1117"/>
      <c r="I71" s="1107"/>
      <c r="J71" s="1078"/>
      <c r="K71" s="1080"/>
      <c r="L71" s="1078"/>
      <c r="M71" s="1080"/>
      <c r="N71" s="1078"/>
      <c r="O71" s="1080"/>
      <c r="P71" s="1078"/>
      <c r="Q71" s="1080"/>
      <c r="R71" s="1078"/>
      <c r="S71" s="1080"/>
      <c r="T71" s="1078"/>
      <c r="U71" s="1080"/>
      <c r="V71" s="1078"/>
      <c r="W71" s="1080"/>
      <c r="X71" s="1078"/>
      <c r="Y71" s="1080"/>
      <c r="Z71" s="1078"/>
      <c r="AA71" s="1080"/>
      <c r="AB71" s="1078"/>
      <c r="AC71" s="1080"/>
      <c r="AD71" s="1078"/>
      <c r="AE71" s="1080"/>
      <c r="AF71" s="1078"/>
      <c r="AG71" s="1080"/>
      <c r="AH71" s="1078"/>
      <c r="AI71" s="1080"/>
      <c r="AJ71" s="1078"/>
      <c r="AK71" s="1080"/>
      <c r="AL71" s="1078"/>
      <c r="AM71" s="1121"/>
      <c r="AN71" s="1113"/>
      <c r="AO71" s="182" t="str">
        <f t="shared" si="18"/>
        <v/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17"/>
      <c r="BB71" s="17"/>
      <c r="CA71" s="30" t="str">
        <f t="shared" si="19"/>
        <v/>
      </c>
      <c r="CB71" s="31" t="str">
        <f t="shared" si="20"/>
        <v/>
      </c>
      <c r="CG71" s="32">
        <f t="shared" si="21"/>
        <v>0</v>
      </c>
      <c r="CH71" s="32">
        <f t="shared" si="22"/>
        <v>0</v>
      </c>
      <c r="CI71" s="12"/>
      <c r="CJ71" s="12"/>
      <c r="CK71" s="12"/>
      <c r="CL71" s="12"/>
    </row>
    <row r="72" spans="1:90" ht="16.350000000000001" customHeight="1" x14ac:dyDescent="0.2">
      <c r="A72" s="2770"/>
      <c r="B72" s="441" t="s">
        <v>47</v>
      </c>
      <c r="C72" s="218">
        <f t="shared" si="16"/>
        <v>0</v>
      </c>
      <c r="D72" s="50">
        <f t="shared" si="24"/>
        <v>0</v>
      </c>
      <c r="E72" s="219">
        <f t="shared" si="25"/>
        <v>0</v>
      </c>
      <c r="F72" s="220"/>
      <c r="G72" s="221"/>
      <c r="H72" s="220"/>
      <c r="I72" s="221"/>
      <c r="J72" s="77"/>
      <c r="K72" s="79"/>
      <c r="L72" s="77"/>
      <c r="M72" s="79"/>
      <c r="N72" s="77"/>
      <c r="O72" s="79"/>
      <c r="P72" s="77"/>
      <c r="Q72" s="79"/>
      <c r="R72" s="77"/>
      <c r="S72" s="79"/>
      <c r="T72" s="77"/>
      <c r="U72" s="79"/>
      <c r="V72" s="77"/>
      <c r="W72" s="79"/>
      <c r="X72" s="77"/>
      <c r="Y72" s="79"/>
      <c r="Z72" s="77"/>
      <c r="AA72" s="79"/>
      <c r="AB72" s="77"/>
      <c r="AC72" s="79"/>
      <c r="AD72" s="77"/>
      <c r="AE72" s="79"/>
      <c r="AF72" s="77"/>
      <c r="AG72" s="79"/>
      <c r="AH72" s="77"/>
      <c r="AI72" s="79"/>
      <c r="AJ72" s="77"/>
      <c r="AK72" s="79"/>
      <c r="AL72" s="77"/>
      <c r="AM72" s="83"/>
      <c r="AN72" s="222"/>
      <c r="AO72" s="182" t="str">
        <f t="shared" si="18"/>
        <v/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17"/>
      <c r="BB72" s="17"/>
      <c r="CA72" s="30" t="str">
        <f t="shared" si="19"/>
        <v/>
      </c>
      <c r="CB72" s="31" t="str">
        <f t="shared" si="20"/>
        <v/>
      </c>
      <c r="CG72" s="32">
        <f t="shared" si="21"/>
        <v>0</v>
      </c>
      <c r="CH72" s="32">
        <f t="shared" si="22"/>
        <v>0</v>
      </c>
      <c r="CI72" s="12"/>
      <c r="CJ72" s="12"/>
      <c r="CK72" s="12"/>
      <c r="CL72" s="12"/>
    </row>
    <row r="73" spans="1:90" ht="16.350000000000001" customHeight="1" x14ac:dyDescent="0.2">
      <c r="A73" s="2649" t="s">
        <v>83</v>
      </c>
      <c r="B73" s="1114" t="s">
        <v>33</v>
      </c>
      <c r="C73" s="1115">
        <f t="shared" si="16"/>
        <v>0</v>
      </c>
      <c r="D73" s="1116">
        <f t="shared" si="24"/>
        <v>0</v>
      </c>
      <c r="E73" s="1105">
        <f t="shared" si="25"/>
        <v>0</v>
      </c>
      <c r="F73" s="1117"/>
      <c r="G73" s="1107"/>
      <c r="H73" s="1117"/>
      <c r="I73" s="1107"/>
      <c r="J73" s="1078"/>
      <c r="K73" s="1080"/>
      <c r="L73" s="1078"/>
      <c r="M73" s="1080"/>
      <c r="N73" s="1078"/>
      <c r="O73" s="1080"/>
      <c r="P73" s="1078"/>
      <c r="Q73" s="1080"/>
      <c r="R73" s="1078"/>
      <c r="S73" s="1080"/>
      <c r="T73" s="1078"/>
      <c r="U73" s="1080"/>
      <c r="V73" s="1078"/>
      <c r="W73" s="1080"/>
      <c r="X73" s="1078"/>
      <c r="Y73" s="1080"/>
      <c r="Z73" s="1078"/>
      <c r="AA73" s="1080"/>
      <c r="AB73" s="1078"/>
      <c r="AC73" s="1080"/>
      <c r="AD73" s="1078"/>
      <c r="AE73" s="1080"/>
      <c r="AF73" s="1078"/>
      <c r="AG73" s="1080"/>
      <c r="AH73" s="1078"/>
      <c r="AI73" s="1080"/>
      <c r="AJ73" s="1078"/>
      <c r="AK73" s="1080"/>
      <c r="AL73" s="1078"/>
      <c r="AM73" s="1121"/>
      <c r="AN73" s="1113"/>
      <c r="AO73" s="182" t="str">
        <f t="shared" si="18"/>
        <v/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17"/>
      <c r="BB73" s="17"/>
      <c r="CA73" s="30" t="str">
        <f t="shared" si="19"/>
        <v/>
      </c>
      <c r="CB73" s="31" t="str">
        <f t="shared" si="20"/>
        <v/>
      </c>
      <c r="CG73" s="32">
        <f t="shared" si="21"/>
        <v>0</v>
      </c>
      <c r="CH73" s="32">
        <f t="shared" si="22"/>
        <v>0</v>
      </c>
      <c r="CI73" s="12"/>
      <c r="CJ73" s="12"/>
      <c r="CK73" s="12"/>
      <c r="CL73" s="12"/>
    </row>
    <row r="74" spans="1:90" ht="16.350000000000001" customHeight="1" x14ac:dyDescent="0.2">
      <c r="A74" s="2650"/>
      <c r="B74" s="440" t="s">
        <v>47</v>
      </c>
      <c r="C74" s="34">
        <f t="shared" si="16"/>
        <v>0</v>
      </c>
      <c r="D74" s="35">
        <f t="shared" si="24"/>
        <v>0</v>
      </c>
      <c r="E74" s="36">
        <f t="shared" si="25"/>
        <v>0</v>
      </c>
      <c r="F74" s="214"/>
      <c r="G74" s="215"/>
      <c r="H74" s="214"/>
      <c r="I74" s="215"/>
      <c r="J74" s="37"/>
      <c r="K74" s="39"/>
      <c r="L74" s="37"/>
      <c r="M74" s="39"/>
      <c r="N74" s="37"/>
      <c r="O74" s="39"/>
      <c r="P74" s="37"/>
      <c r="Q74" s="39"/>
      <c r="R74" s="37"/>
      <c r="S74" s="39"/>
      <c r="T74" s="37"/>
      <c r="U74" s="39"/>
      <c r="V74" s="37"/>
      <c r="W74" s="39"/>
      <c r="X74" s="37"/>
      <c r="Y74" s="39"/>
      <c r="Z74" s="37"/>
      <c r="AA74" s="39"/>
      <c r="AB74" s="37"/>
      <c r="AC74" s="39"/>
      <c r="AD74" s="37"/>
      <c r="AE74" s="39"/>
      <c r="AF74" s="37"/>
      <c r="AG74" s="39"/>
      <c r="AH74" s="37"/>
      <c r="AI74" s="39"/>
      <c r="AJ74" s="37"/>
      <c r="AK74" s="39"/>
      <c r="AL74" s="37"/>
      <c r="AM74" s="41"/>
      <c r="AN74" s="216"/>
      <c r="AO74" s="182" t="str">
        <f t="shared" si="18"/>
        <v/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17"/>
      <c r="BB74" s="17"/>
      <c r="CA74" s="30" t="str">
        <f t="shared" si="19"/>
        <v/>
      </c>
      <c r="CB74" s="31" t="str">
        <f t="shared" si="20"/>
        <v/>
      </c>
      <c r="CG74" s="32">
        <f t="shared" si="21"/>
        <v>0</v>
      </c>
      <c r="CH74" s="32">
        <f t="shared" si="22"/>
        <v>0</v>
      </c>
      <c r="CI74" s="12"/>
      <c r="CJ74" s="12"/>
      <c r="CK74" s="12"/>
      <c r="CL74" s="12"/>
    </row>
    <row r="75" spans="1:90" ht="16.350000000000001" customHeight="1" x14ac:dyDescent="0.2">
      <c r="A75" s="2650"/>
      <c r="B75" s="440" t="s">
        <v>34</v>
      </c>
      <c r="C75" s="34">
        <f t="shared" si="16"/>
        <v>0</v>
      </c>
      <c r="D75" s="35">
        <f t="shared" si="24"/>
        <v>0</v>
      </c>
      <c r="E75" s="36">
        <f t="shared" si="25"/>
        <v>0</v>
      </c>
      <c r="F75" s="214"/>
      <c r="G75" s="215"/>
      <c r="H75" s="214"/>
      <c r="I75" s="215"/>
      <c r="J75" s="37"/>
      <c r="K75" s="39"/>
      <c r="L75" s="37"/>
      <c r="M75" s="39"/>
      <c r="N75" s="37"/>
      <c r="O75" s="39"/>
      <c r="P75" s="37"/>
      <c r="Q75" s="39"/>
      <c r="R75" s="37"/>
      <c r="S75" s="39"/>
      <c r="T75" s="37"/>
      <c r="U75" s="39"/>
      <c r="V75" s="37"/>
      <c r="W75" s="39"/>
      <c r="X75" s="37"/>
      <c r="Y75" s="39"/>
      <c r="Z75" s="37"/>
      <c r="AA75" s="39"/>
      <c r="AB75" s="37"/>
      <c r="AC75" s="39"/>
      <c r="AD75" s="37"/>
      <c r="AE75" s="39"/>
      <c r="AF75" s="37"/>
      <c r="AG75" s="39"/>
      <c r="AH75" s="37"/>
      <c r="AI75" s="39"/>
      <c r="AJ75" s="37"/>
      <c r="AK75" s="39"/>
      <c r="AL75" s="37"/>
      <c r="AM75" s="41"/>
      <c r="AN75" s="216"/>
      <c r="AO75" s="182" t="str">
        <f t="shared" si="18"/>
        <v/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17"/>
      <c r="BB75" s="17"/>
      <c r="CA75" s="30" t="str">
        <f t="shared" si="19"/>
        <v/>
      </c>
      <c r="CB75" s="31" t="str">
        <f t="shared" si="20"/>
        <v/>
      </c>
      <c r="CG75" s="32">
        <f t="shared" si="21"/>
        <v>0</v>
      </c>
      <c r="CH75" s="32">
        <f t="shared" si="22"/>
        <v>0</v>
      </c>
      <c r="CI75" s="12"/>
      <c r="CJ75" s="12"/>
      <c r="CK75" s="12"/>
      <c r="CL75" s="12"/>
    </row>
    <row r="76" spans="1:90" ht="16.350000000000001" customHeight="1" x14ac:dyDescent="0.2">
      <c r="A76" s="2650"/>
      <c r="B76" s="440" t="s">
        <v>78</v>
      </c>
      <c r="C76" s="34">
        <f t="shared" si="16"/>
        <v>0</v>
      </c>
      <c r="D76" s="35">
        <f t="shared" si="24"/>
        <v>0</v>
      </c>
      <c r="E76" s="36">
        <f t="shared" si="25"/>
        <v>0</v>
      </c>
      <c r="F76" s="214"/>
      <c r="G76" s="215"/>
      <c r="H76" s="214"/>
      <c r="I76" s="215"/>
      <c r="J76" s="37"/>
      <c r="K76" s="39"/>
      <c r="L76" s="37"/>
      <c r="M76" s="39"/>
      <c r="N76" s="37"/>
      <c r="O76" s="39"/>
      <c r="P76" s="37"/>
      <c r="Q76" s="39"/>
      <c r="R76" s="37"/>
      <c r="S76" s="39"/>
      <c r="T76" s="37"/>
      <c r="U76" s="39"/>
      <c r="V76" s="37"/>
      <c r="W76" s="39"/>
      <c r="X76" s="37"/>
      <c r="Y76" s="39"/>
      <c r="Z76" s="37"/>
      <c r="AA76" s="39"/>
      <c r="AB76" s="37"/>
      <c r="AC76" s="39"/>
      <c r="AD76" s="37"/>
      <c r="AE76" s="39"/>
      <c r="AF76" s="37"/>
      <c r="AG76" s="39"/>
      <c r="AH76" s="37"/>
      <c r="AI76" s="39"/>
      <c r="AJ76" s="37"/>
      <c r="AK76" s="39"/>
      <c r="AL76" s="37"/>
      <c r="AM76" s="41"/>
      <c r="AN76" s="216"/>
      <c r="AO76" s="182" t="str">
        <f t="shared" si="18"/>
        <v/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17"/>
      <c r="BB76" s="17"/>
      <c r="CA76" s="30" t="str">
        <f t="shared" si="19"/>
        <v/>
      </c>
      <c r="CB76" s="31" t="str">
        <f t="shared" si="20"/>
        <v/>
      </c>
      <c r="CG76" s="32">
        <f t="shared" si="21"/>
        <v>0</v>
      </c>
      <c r="CH76" s="32">
        <f t="shared" si="22"/>
        <v>0</v>
      </c>
      <c r="CI76" s="12"/>
      <c r="CJ76" s="12"/>
      <c r="CK76" s="12"/>
      <c r="CL76" s="12"/>
    </row>
    <row r="77" spans="1:90" ht="16.350000000000001" customHeight="1" x14ac:dyDescent="0.2">
      <c r="A77" s="2650"/>
      <c r="B77" s="440" t="s">
        <v>37</v>
      </c>
      <c r="C77" s="34">
        <f t="shared" si="16"/>
        <v>0</v>
      </c>
      <c r="D77" s="35">
        <f t="shared" si="24"/>
        <v>0</v>
      </c>
      <c r="E77" s="36">
        <f t="shared" si="25"/>
        <v>0</v>
      </c>
      <c r="F77" s="214"/>
      <c r="G77" s="215"/>
      <c r="H77" s="214"/>
      <c r="I77" s="215"/>
      <c r="J77" s="37"/>
      <c r="K77" s="39"/>
      <c r="L77" s="37"/>
      <c r="M77" s="39"/>
      <c r="N77" s="37"/>
      <c r="O77" s="39"/>
      <c r="P77" s="37"/>
      <c r="Q77" s="39"/>
      <c r="R77" s="37"/>
      <c r="S77" s="39"/>
      <c r="T77" s="37"/>
      <c r="U77" s="39"/>
      <c r="V77" s="37"/>
      <c r="W77" s="39"/>
      <c r="X77" s="37"/>
      <c r="Y77" s="39"/>
      <c r="Z77" s="37"/>
      <c r="AA77" s="39"/>
      <c r="AB77" s="37"/>
      <c r="AC77" s="39"/>
      <c r="AD77" s="37"/>
      <c r="AE77" s="39"/>
      <c r="AF77" s="37"/>
      <c r="AG77" s="39"/>
      <c r="AH77" s="37"/>
      <c r="AI77" s="39"/>
      <c r="AJ77" s="37"/>
      <c r="AK77" s="39"/>
      <c r="AL77" s="37"/>
      <c r="AM77" s="41"/>
      <c r="AN77" s="216"/>
      <c r="AO77" s="182" t="str">
        <f t="shared" si="18"/>
        <v/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17"/>
      <c r="BB77" s="17"/>
      <c r="CA77" s="30" t="str">
        <f t="shared" si="19"/>
        <v/>
      </c>
      <c r="CB77" s="31" t="str">
        <f t="shared" si="20"/>
        <v/>
      </c>
      <c r="CG77" s="32">
        <f t="shared" si="21"/>
        <v>0</v>
      </c>
      <c r="CH77" s="32">
        <f t="shared" si="22"/>
        <v>0</v>
      </c>
      <c r="CI77" s="12"/>
      <c r="CJ77" s="12"/>
      <c r="CK77" s="12"/>
      <c r="CL77" s="12"/>
    </row>
    <row r="78" spans="1:90" ht="16.350000000000001" customHeight="1" x14ac:dyDescent="0.2">
      <c r="A78" s="2770"/>
      <c r="B78" s="441" t="s">
        <v>38</v>
      </c>
      <c r="C78" s="218">
        <f t="shared" si="16"/>
        <v>0</v>
      </c>
      <c r="D78" s="50">
        <f t="shared" si="24"/>
        <v>0</v>
      </c>
      <c r="E78" s="219">
        <f t="shared" si="25"/>
        <v>0</v>
      </c>
      <c r="F78" s="220"/>
      <c r="G78" s="221"/>
      <c r="H78" s="220"/>
      <c r="I78" s="221"/>
      <c r="J78" s="77"/>
      <c r="K78" s="79"/>
      <c r="L78" s="77"/>
      <c r="M78" s="79"/>
      <c r="N78" s="77"/>
      <c r="O78" s="79"/>
      <c r="P78" s="77"/>
      <c r="Q78" s="79"/>
      <c r="R78" s="77"/>
      <c r="S78" s="79"/>
      <c r="T78" s="77"/>
      <c r="U78" s="79"/>
      <c r="V78" s="77"/>
      <c r="W78" s="79"/>
      <c r="X78" s="77"/>
      <c r="Y78" s="79"/>
      <c r="Z78" s="77"/>
      <c r="AA78" s="79"/>
      <c r="AB78" s="77"/>
      <c r="AC78" s="79"/>
      <c r="AD78" s="77"/>
      <c r="AE78" s="79"/>
      <c r="AF78" s="77"/>
      <c r="AG78" s="79"/>
      <c r="AH78" s="77"/>
      <c r="AI78" s="79"/>
      <c r="AJ78" s="77"/>
      <c r="AK78" s="79"/>
      <c r="AL78" s="77"/>
      <c r="AM78" s="83"/>
      <c r="AN78" s="222"/>
      <c r="AO78" s="182" t="str">
        <f t="shared" si="18"/>
        <v/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17"/>
      <c r="BB78" s="17"/>
      <c r="CA78" s="30" t="str">
        <f t="shared" si="19"/>
        <v/>
      </c>
      <c r="CB78" s="31" t="str">
        <f t="shared" si="20"/>
        <v/>
      </c>
      <c r="CG78" s="32">
        <f t="shared" si="21"/>
        <v>0</v>
      </c>
      <c r="CH78" s="32">
        <f t="shared" si="22"/>
        <v>0</v>
      </c>
      <c r="CI78" s="12"/>
      <c r="CJ78" s="12"/>
      <c r="CK78" s="12"/>
      <c r="CL78" s="12"/>
    </row>
    <row r="79" spans="1:90" ht="31.35" customHeight="1" x14ac:dyDescent="0.2">
      <c r="A79" s="753" t="s">
        <v>84</v>
      </c>
      <c r="B79" s="754"/>
      <c r="C79" s="754"/>
      <c r="D79" s="239"/>
      <c r="E79" s="239"/>
      <c r="F79" s="239"/>
      <c r="G79" s="240"/>
      <c r="H79" s="240"/>
      <c r="I79" s="240"/>
      <c r="J79" s="240"/>
      <c r="K79" s="241"/>
      <c r="L79" s="241"/>
      <c r="M79" s="161"/>
      <c r="N79" s="192"/>
      <c r="O79" s="161"/>
      <c r="P79" s="161"/>
      <c r="Q79" s="161"/>
      <c r="R79" s="161"/>
      <c r="S79" s="161"/>
      <c r="T79" s="161"/>
      <c r="U79" s="161"/>
      <c r="V79" s="192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2"/>
      <c r="AP79" s="162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CG79" s="12"/>
      <c r="CH79" s="12"/>
      <c r="CI79" s="12"/>
      <c r="CJ79" s="12"/>
      <c r="CK79" s="12"/>
      <c r="CL79" s="12"/>
    </row>
    <row r="80" spans="1:90" ht="31.35" customHeight="1" x14ac:dyDescent="0.2">
      <c r="A80" s="2649" t="s">
        <v>85</v>
      </c>
      <c r="B80" s="2649"/>
      <c r="C80" s="2808" t="s">
        <v>86</v>
      </c>
      <c r="D80" s="2808"/>
      <c r="E80" s="2808" t="s">
        <v>87</v>
      </c>
      <c r="F80" s="2810"/>
      <c r="G80" s="2798" t="s">
        <v>88</v>
      </c>
      <c r="H80" s="2808"/>
      <c r="I80" s="2798" t="s">
        <v>89</v>
      </c>
      <c r="J80" s="2808"/>
      <c r="K80" s="242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122"/>
      <c r="Y80" s="1123"/>
      <c r="Z80" s="1123"/>
      <c r="AA80" s="1123"/>
      <c r="AB80" s="1123"/>
      <c r="AC80" s="1123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2"/>
      <c r="AP80" s="162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CG80" s="12"/>
      <c r="CH80" s="12"/>
      <c r="CI80" s="12"/>
      <c r="CJ80" s="12"/>
      <c r="CK80" s="12"/>
      <c r="CL80" s="12"/>
    </row>
    <row r="81" spans="1:90" ht="31.35" customHeight="1" x14ac:dyDescent="0.2">
      <c r="A81" s="2770"/>
      <c r="B81" s="2770"/>
      <c r="C81" s="1124" t="s">
        <v>90</v>
      </c>
      <c r="D81" s="1125" t="s">
        <v>91</v>
      </c>
      <c r="E81" s="1124" t="s">
        <v>90</v>
      </c>
      <c r="F81" s="1126" t="s">
        <v>91</v>
      </c>
      <c r="G81" s="1127" t="s">
        <v>90</v>
      </c>
      <c r="H81" s="1125" t="s">
        <v>91</v>
      </c>
      <c r="I81" s="1127" t="s">
        <v>90</v>
      </c>
      <c r="J81" s="1125" t="s">
        <v>91</v>
      </c>
      <c r="K81" s="242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122"/>
      <c r="Y81" s="1123"/>
      <c r="Z81" s="1123"/>
      <c r="AA81" s="1123"/>
      <c r="AB81" s="1123"/>
      <c r="AC81" s="1123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2"/>
      <c r="AP81" s="16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CG81" s="12"/>
      <c r="CH81" s="12"/>
      <c r="CI81" s="12"/>
      <c r="CJ81" s="12"/>
      <c r="CK81" s="12"/>
      <c r="CL81" s="12"/>
    </row>
    <row r="82" spans="1:90" ht="16.350000000000001" customHeight="1" x14ac:dyDescent="0.2">
      <c r="A82" s="2809" t="s">
        <v>92</v>
      </c>
      <c r="B82" s="2809"/>
      <c r="C82" s="1128"/>
      <c r="D82" s="1129"/>
      <c r="E82" s="1128"/>
      <c r="F82" s="1130"/>
      <c r="G82" s="1131"/>
      <c r="H82" s="1129"/>
      <c r="I82" s="1131"/>
      <c r="J82" s="1129"/>
      <c r="K82" s="242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122"/>
      <c r="Y82" s="1123"/>
      <c r="Z82" s="1123"/>
      <c r="AA82" s="1123"/>
      <c r="AB82" s="1123"/>
      <c r="AC82" s="1123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2"/>
      <c r="AP82" s="162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CG82" s="12"/>
      <c r="CH82" s="12"/>
      <c r="CI82" s="12"/>
      <c r="CJ82" s="12"/>
      <c r="CK82" s="12"/>
      <c r="CL82" s="12"/>
    </row>
    <row r="83" spans="1:90" ht="16.350000000000001" customHeight="1" x14ac:dyDescent="0.2">
      <c r="A83" s="2660" t="s">
        <v>93</v>
      </c>
      <c r="B83" s="2660"/>
      <c r="C83" s="253"/>
      <c r="D83" s="254"/>
      <c r="E83" s="253"/>
      <c r="F83" s="255"/>
      <c r="G83" s="256"/>
      <c r="H83" s="254"/>
      <c r="I83" s="256"/>
      <c r="J83" s="254"/>
      <c r="K83" s="242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122"/>
      <c r="Y83" s="1123"/>
      <c r="Z83" s="1123"/>
      <c r="AA83" s="1123"/>
      <c r="AB83" s="1123"/>
      <c r="AC83" s="1123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2"/>
      <c r="AP83" s="162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CG83" s="12"/>
      <c r="CH83" s="12"/>
      <c r="CI83" s="12"/>
      <c r="CJ83" s="12"/>
      <c r="CK83" s="12"/>
      <c r="CL83" s="12"/>
    </row>
    <row r="84" spans="1:90" ht="16.350000000000001" customHeight="1" x14ac:dyDescent="0.2">
      <c r="A84" s="2660" t="s">
        <v>94</v>
      </c>
      <c r="B84" s="2660"/>
      <c r="C84" s="253"/>
      <c r="D84" s="254"/>
      <c r="E84" s="253"/>
      <c r="F84" s="255"/>
      <c r="G84" s="256"/>
      <c r="H84" s="254"/>
      <c r="I84" s="256"/>
      <c r="J84" s="254"/>
      <c r="K84" s="242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122"/>
      <c r="Y84" s="1123"/>
      <c r="Z84" s="1123"/>
      <c r="AA84" s="1123"/>
      <c r="AB84" s="1123"/>
      <c r="AC84" s="1123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2"/>
      <c r="AP84" s="162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CG84" s="12"/>
      <c r="CH84" s="12"/>
      <c r="CI84" s="12"/>
      <c r="CJ84" s="12"/>
      <c r="CK84" s="12"/>
      <c r="CL84" s="12"/>
    </row>
    <row r="85" spans="1:90" ht="16.350000000000001" customHeight="1" x14ac:dyDescent="0.2">
      <c r="A85" s="2661" t="s">
        <v>95</v>
      </c>
      <c r="B85" s="2661"/>
      <c r="C85" s="77"/>
      <c r="D85" s="231"/>
      <c r="E85" s="77"/>
      <c r="F85" s="232"/>
      <c r="G85" s="257"/>
      <c r="H85" s="231"/>
      <c r="I85" s="257"/>
      <c r="J85" s="231"/>
      <c r="K85" s="242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122"/>
      <c r="Y85" s="1123"/>
      <c r="Z85" s="1123"/>
      <c r="AA85" s="1123"/>
      <c r="AB85" s="1123"/>
      <c r="AC85" s="1123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2"/>
      <c r="AP85" s="162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CG85" s="12"/>
      <c r="CH85" s="12"/>
      <c r="CI85" s="12"/>
      <c r="CJ85" s="12"/>
      <c r="CK85" s="12"/>
      <c r="CL85" s="12"/>
    </row>
    <row r="86" spans="1:90" ht="31.35" customHeight="1" x14ac:dyDescent="0.2">
      <c r="A86" s="84" t="s">
        <v>96</v>
      </c>
      <c r="B86" s="258"/>
      <c r="C86" s="258"/>
      <c r="D86" s="258"/>
      <c r="E86" s="259"/>
      <c r="F86" s="259"/>
      <c r="G86" s="259"/>
      <c r="H86" s="259"/>
      <c r="I86" s="259"/>
      <c r="J86" s="259"/>
      <c r="K86" s="260"/>
      <c r="L86" s="259"/>
      <c r="M86" s="191"/>
      <c r="N86" s="191"/>
      <c r="O86" s="161"/>
      <c r="P86" s="161"/>
      <c r="Q86" s="161"/>
      <c r="R86" s="161"/>
      <c r="S86" s="161"/>
      <c r="T86" s="161"/>
      <c r="U86" s="161"/>
      <c r="V86" s="1122"/>
      <c r="W86" s="1132"/>
      <c r="X86" s="1133"/>
      <c r="Y86" s="1133"/>
      <c r="Z86" s="1133"/>
      <c r="AA86" s="1133"/>
      <c r="AB86" s="1133"/>
      <c r="AC86" s="1133"/>
      <c r="AD86" s="161"/>
      <c r="AE86" s="161"/>
      <c r="AF86" s="161"/>
      <c r="AG86" s="161"/>
      <c r="AH86" s="1133"/>
      <c r="AI86" s="1133"/>
      <c r="AJ86" s="1133"/>
      <c r="AK86" s="1133"/>
      <c r="AL86" s="161"/>
      <c r="AM86" s="161"/>
      <c r="AN86" s="161"/>
      <c r="AO86" s="161"/>
      <c r="AP86" s="161"/>
      <c r="CG86" s="12"/>
      <c r="CH86" s="12"/>
      <c r="CI86" s="12"/>
      <c r="CJ86" s="12"/>
      <c r="CK86" s="12"/>
      <c r="CL86" s="12"/>
    </row>
    <row r="87" spans="1:90" ht="24.6" customHeight="1" x14ac:dyDescent="0.2">
      <c r="A87" s="2649" t="s">
        <v>97</v>
      </c>
      <c r="B87" s="2649" t="s">
        <v>98</v>
      </c>
      <c r="C87" s="2723" t="s">
        <v>99</v>
      </c>
      <c r="D87" s="2633" t="s">
        <v>100</v>
      </c>
      <c r="E87" s="1134"/>
      <c r="F87" s="1135"/>
      <c r="G87" s="1136"/>
      <c r="H87" s="1136"/>
      <c r="I87" s="161"/>
      <c r="J87" s="161"/>
      <c r="K87" s="161"/>
      <c r="L87" s="161"/>
      <c r="M87" s="161"/>
      <c r="N87" s="161"/>
      <c r="O87" s="161"/>
      <c r="P87" s="161"/>
      <c r="Q87" s="192"/>
      <c r="R87" s="161"/>
      <c r="S87" s="161"/>
      <c r="T87" s="161"/>
      <c r="U87" s="266"/>
      <c r="V87" s="1137"/>
      <c r="W87" s="1137"/>
      <c r="X87" s="771"/>
      <c r="Y87" s="771"/>
      <c r="Z87" s="772"/>
      <c r="AA87" s="772"/>
      <c r="AB87" s="772"/>
      <c r="AC87" s="161"/>
      <c r="AD87" s="161"/>
      <c r="AE87" s="161"/>
      <c r="AF87" s="161"/>
      <c r="AG87" s="266"/>
      <c r="AH87" s="1137"/>
      <c r="AI87" s="1137"/>
      <c r="AJ87" s="1137"/>
      <c r="AK87" s="1138"/>
      <c r="CG87" s="12"/>
      <c r="CH87" s="12"/>
      <c r="CI87" s="12"/>
      <c r="CJ87" s="12"/>
      <c r="CK87" s="12"/>
      <c r="CL87" s="12"/>
    </row>
    <row r="88" spans="1:90" ht="24.6" customHeight="1" x14ac:dyDescent="0.2">
      <c r="A88" s="2651"/>
      <c r="B88" s="2651"/>
      <c r="C88" s="2724"/>
      <c r="D88" s="2636"/>
      <c r="E88" s="5"/>
      <c r="F88" s="161"/>
      <c r="G88" s="161"/>
      <c r="H88" s="271"/>
      <c r="I88" s="241"/>
      <c r="J88" s="241"/>
      <c r="K88" s="161"/>
      <c r="L88" s="161"/>
      <c r="M88" s="161"/>
      <c r="N88" s="161"/>
      <c r="O88" s="161"/>
      <c r="P88" s="161"/>
      <c r="Q88" s="161"/>
      <c r="R88" s="161"/>
      <c r="S88" s="192"/>
      <c r="T88" s="161"/>
      <c r="U88" s="161"/>
      <c r="V88" s="1133"/>
      <c r="W88" s="1137"/>
      <c r="X88" s="1137"/>
      <c r="Y88" s="1137"/>
      <c r="Z88" s="1137"/>
      <c r="AA88" s="1137"/>
      <c r="AB88" s="1133"/>
      <c r="AC88" s="161"/>
      <c r="AD88" s="161"/>
      <c r="AE88" s="161"/>
      <c r="AF88" s="161"/>
      <c r="AG88" s="161"/>
      <c r="AH88" s="1133"/>
      <c r="AI88" s="1137"/>
      <c r="AJ88" s="1137"/>
      <c r="AK88" s="1138"/>
      <c r="CG88" s="12"/>
      <c r="CH88" s="12"/>
      <c r="CI88" s="12"/>
      <c r="CJ88" s="12"/>
      <c r="CK88" s="12"/>
      <c r="CL88" s="12"/>
    </row>
    <row r="89" spans="1:90" ht="16.350000000000001" customHeight="1" x14ac:dyDescent="0.2">
      <c r="A89" s="272" t="s">
        <v>101</v>
      </c>
      <c r="B89" s="1139">
        <v>2</v>
      </c>
      <c r="C89" s="1140">
        <v>1</v>
      </c>
      <c r="D89" s="1141">
        <v>1</v>
      </c>
      <c r="E89" s="5"/>
      <c r="F89" s="161"/>
      <c r="G89" s="161"/>
      <c r="H89" s="271"/>
      <c r="I89" s="241"/>
      <c r="J89" s="241"/>
      <c r="K89" s="161"/>
      <c r="L89" s="161"/>
      <c r="M89" s="161"/>
      <c r="N89" s="161"/>
      <c r="O89" s="161"/>
      <c r="P89" s="161"/>
      <c r="Q89" s="161"/>
      <c r="R89" s="161"/>
      <c r="S89" s="192"/>
      <c r="T89" s="161"/>
      <c r="U89" s="161"/>
      <c r="V89" s="1133"/>
      <c r="W89" s="1137"/>
      <c r="X89" s="1137"/>
      <c r="Y89" s="1137"/>
      <c r="Z89" s="1137"/>
      <c r="AA89" s="1137"/>
      <c r="AB89" s="1133"/>
      <c r="AC89" s="161"/>
      <c r="AD89" s="161"/>
      <c r="AE89" s="161"/>
      <c r="AF89" s="161"/>
      <c r="AG89" s="161"/>
      <c r="AH89" s="1133"/>
      <c r="AI89" s="1137"/>
      <c r="AJ89" s="1137"/>
      <c r="AK89" s="1138"/>
      <c r="CG89" s="12"/>
      <c r="CH89" s="12"/>
      <c r="CI89" s="12"/>
      <c r="CJ89" s="12"/>
      <c r="CK89" s="12"/>
      <c r="CL89" s="12"/>
    </row>
    <row r="90" spans="1:90" ht="27.75" customHeight="1" x14ac:dyDescent="0.2">
      <c r="A90" s="275" t="s">
        <v>102</v>
      </c>
      <c r="B90" s="276"/>
      <c r="C90" s="277"/>
      <c r="D90" s="278"/>
      <c r="E90" s="5"/>
      <c r="F90" s="161"/>
      <c r="G90" s="161"/>
      <c r="H90" s="271"/>
      <c r="I90" s="241"/>
      <c r="J90" s="241"/>
      <c r="K90" s="161"/>
      <c r="L90" s="161"/>
      <c r="M90" s="161"/>
      <c r="N90" s="161"/>
      <c r="O90" s="161"/>
      <c r="P90" s="161"/>
      <c r="Q90" s="161"/>
      <c r="R90" s="161"/>
      <c r="S90" s="192"/>
      <c r="T90" s="161"/>
      <c r="U90" s="161"/>
      <c r="V90" s="1133"/>
      <c r="W90" s="1137"/>
      <c r="X90" s="1137"/>
      <c r="Y90" s="1137"/>
      <c r="Z90" s="1137"/>
      <c r="AA90" s="1137"/>
      <c r="AB90" s="1133"/>
      <c r="AC90" s="161"/>
      <c r="AD90" s="161"/>
      <c r="AE90" s="161"/>
      <c r="AF90" s="161"/>
      <c r="AG90" s="161"/>
      <c r="AH90" s="1133"/>
      <c r="AI90" s="1137"/>
      <c r="AJ90" s="1137"/>
      <c r="AK90" s="1138"/>
      <c r="CG90" s="12"/>
      <c r="CH90" s="12"/>
      <c r="CI90" s="12"/>
      <c r="CJ90" s="12"/>
      <c r="CK90" s="12"/>
      <c r="CL90" s="12"/>
    </row>
    <row r="91" spans="1:90" ht="27.75" customHeight="1" x14ac:dyDescent="0.2">
      <c r="A91" s="275" t="s">
        <v>103</v>
      </c>
      <c r="B91" s="276"/>
      <c r="C91" s="277"/>
      <c r="D91" s="278"/>
      <c r="E91" s="5"/>
      <c r="F91" s="161"/>
      <c r="G91" s="161"/>
      <c r="H91" s="271"/>
      <c r="I91" s="241"/>
      <c r="J91" s="241"/>
      <c r="K91" s="161"/>
      <c r="L91" s="161"/>
      <c r="M91" s="161"/>
      <c r="N91" s="161"/>
      <c r="O91" s="161"/>
      <c r="P91" s="161"/>
      <c r="Q91" s="161"/>
      <c r="R91" s="161"/>
      <c r="S91" s="192"/>
      <c r="T91" s="161"/>
      <c r="U91" s="161"/>
      <c r="V91" s="1133"/>
      <c r="W91" s="1137"/>
      <c r="X91" s="1137"/>
      <c r="Y91" s="1137"/>
      <c r="Z91" s="1137"/>
      <c r="AA91" s="1137"/>
      <c r="AB91" s="1133"/>
      <c r="AC91" s="161"/>
      <c r="AD91" s="161"/>
      <c r="AE91" s="161"/>
      <c r="AF91" s="161"/>
      <c r="AG91" s="161"/>
      <c r="AH91" s="1133"/>
      <c r="AI91" s="1137"/>
      <c r="AJ91" s="1137"/>
      <c r="AK91" s="1138"/>
      <c r="CG91" s="12"/>
      <c r="CH91" s="12"/>
      <c r="CI91" s="12"/>
      <c r="CJ91" s="12"/>
      <c r="CK91" s="12"/>
      <c r="CL91" s="12"/>
    </row>
    <row r="92" spans="1:90" ht="18" customHeight="1" x14ac:dyDescent="0.2">
      <c r="A92" s="279" t="s">
        <v>104</v>
      </c>
      <c r="B92" s="276"/>
      <c r="C92" s="277"/>
      <c r="D92" s="278"/>
      <c r="E92" s="5"/>
      <c r="F92" s="161"/>
      <c r="G92" s="161"/>
      <c r="H92" s="271"/>
      <c r="I92" s="241"/>
      <c r="J92" s="241"/>
      <c r="K92" s="161"/>
      <c r="L92" s="161"/>
      <c r="M92" s="161"/>
      <c r="N92" s="161"/>
      <c r="O92" s="161"/>
      <c r="P92" s="161"/>
      <c r="Q92" s="161"/>
      <c r="R92" s="161"/>
      <c r="S92" s="192"/>
      <c r="T92" s="161"/>
      <c r="U92" s="161"/>
      <c r="V92" s="1133"/>
      <c r="W92" s="1137"/>
      <c r="X92" s="1137"/>
      <c r="Y92" s="1137"/>
      <c r="Z92" s="1137"/>
      <c r="AA92" s="1137"/>
      <c r="AB92" s="1133"/>
      <c r="AC92" s="161"/>
      <c r="AD92" s="161"/>
      <c r="AE92" s="161"/>
      <c r="AF92" s="161"/>
      <c r="AG92" s="161"/>
      <c r="AH92" s="1133"/>
      <c r="AI92" s="1137"/>
      <c r="AJ92" s="1137"/>
      <c r="AK92" s="1138"/>
      <c r="CG92" s="12"/>
      <c r="CH92" s="12"/>
      <c r="CI92" s="12"/>
      <c r="CJ92" s="12"/>
      <c r="CK92" s="12"/>
      <c r="CL92" s="12"/>
    </row>
    <row r="93" spans="1:90" ht="27.75" customHeight="1" x14ac:dyDescent="0.2">
      <c r="A93" s="280" t="s">
        <v>105</v>
      </c>
      <c r="B93" s="276"/>
      <c r="C93" s="277"/>
      <c r="D93" s="278"/>
      <c r="E93" s="5"/>
      <c r="F93" s="161"/>
      <c r="G93" s="161"/>
      <c r="H93" s="271"/>
      <c r="I93" s="241"/>
      <c r="J93" s="241"/>
      <c r="K93" s="161"/>
      <c r="L93" s="161"/>
      <c r="M93" s="161"/>
      <c r="N93" s="161"/>
      <c r="O93" s="161"/>
      <c r="P93" s="161"/>
      <c r="Q93" s="161"/>
      <c r="R93" s="161"/>
      <c r="S93" s="192"/>
      <c r="T93" s="161"/>
      <c r="U93" s="161"/>
      <c r="V93" s="1133"/>
      <c r="W93" s="1137"/>
      <c r="X93" s="1137"/>
      <c r="Y93" s="1137"/>
      <c r="Z93" s="1137"/>
      <c r="AA93" s="1137"/>
      <c r="AB93" s="1133"/>
      <c r="AC93" s="161"/>
      <c r="AD93" s="161"/>
      <c r="AE93" s="161"/>
      <c r="AF93" s="161"/>
      <c r="AG93" s="161"/>
      <c r="AH93" s="1133"/>
      <c r="AI93" s="1137"/>
      <c r="AJ93" s="1137"/>
      <c r="AK93" s="1138"/>
      <c r="CG93" s="12"/>
      <c r="CH93" s="12"/>
      <c r="CI93" s="12"/>
      <c r="CJ93" s="12"/>
      <c r="CK93" s="12"/>
      <c r="CL93" s="12"/>
    </row>
    <row r="94" spans="1:90" ht="27.75" customHeight="1" x14ac:dyDescent="0.2">
      <c r="A94" s="280" t="s">
        <v>106</v>
      </c>
      <c r="B94" s="281"/>
      <c r="C94" s="277"/>
      <c r="D94" s="278"/>
      <c r="E94" s="5"/>
      <c r="F94" s="161"/>
      <c r="G94" s="161"/>
      <c r="H94" s="271"/>
      <c r="I94" s="241"/>
      <c r="J94" s="241"/>
      <c r="K94" s="161"/>
      <c r="L94" s="161"/>
      <c r="M94" s="161"/>
      <c r="N94" s="161"/>
      <c r="O94" s="161"/>
      <c r="P94" s="161"/>
      <c r="Q94" s="161"/>
      <c r="R94" s="161"/>
      <c r="S94" s="192"/>
      <c r="T94" s="161"/>
      <c r="U94" s="161"/>
      <c r="V94" s="1133"/>
      <c r="W94" s="1137"/>
      <c r="X94" s="1137"/>
      <c r="Y94" s="1137"/>
      <c r="Z94" s="1137"/>
      <c r="AA94" s="1137"/>
      <c r="AB94" s="1133"/>
      <c r="AC94" s="161"/>
      <c r="AD94" s="161"/>
      <c r="AE94" s="161"/>
      <c r="AF94" s="161"/>
      <c r="AG94" s="161"/>
      <c r="AH94" s="1133"/>
      <c r="AI94" s="1137"/>
      <c r="AJ94" s="1142"/>
      <c r="AK94" s="1143"/>
      <c r="CG94" s="12"/>
      <c r="CH94" s="12"/>
      <c r="CI94" s="12"/>
      <c r="CJ94" s="12"/>
      <c r="CK94" s="12"/>
      <c r="CL94" s="12"/>
    </row>
    <row r="95" spans="1:90" ht="27.75" customHeight="1" x14ac:dyDescent="0.2">
      <c r="A95" s="284" t="s">
        <v>107</v>
      </c>
      <c r="B95" s="285"/>
      <c r="C95" s="286"/>
      <c r="D95" s="287"/>
      <c r="E95" s="5"/>
      <c r="F95" s="161"/>
      <c r="G95" s="161"/>
      <c r="H95" s="271"/>
      <c r="I95" s="241"/>
      <c r="J95" s="241"/>
      <c r="K95" s="161"/>
      <c r="L95" s="161"/>
      <c r="M95" s="161"/>
      <c r="N95" s="161"/>
      <c r="O95" s="161"/>
      <c r="P95" s="161"/>
      <c r="Q95" s="161"/>
      <c r="R95" s="161"/>
      <c r="S95" s="192"/>
      <c r="T95" s="161"/>
      <c r="U95" s="161"/>
      <c r="V95" s="1133"/>
      <c r="W95" s="1137"/>
      <c r="X95" s="1137"/>
      <c r="Y95" s="1137"/>
      <c r="Z95" s="1137"/>
      <c r="AA95" s="1137"/>
      <c r="AB95" s="1133"/>
      <c r="AC95" s="161"/>
      <c r="AD95" s="161"/>
      <c r="AE95" s="161"/>
      <c r="AF95" s="161"/>
      <c r="AG95" s="161"/>
      <c r="AH95" s="1133"/>
      <c r="AI95" s="1144"/>
      <c r="AJ95" s="1137"/>
      <c r="AK95" s="1138"/>
      <c r="AL95" s="1138"/>
      <c r="AM95" s="1138"/>
      <c r="AN95" s="1138"/>
      <c r="AO95" s="1138"/>
      <c r="AP95" s="1138"/>
      <c r="AQ95" s="1138"/>
      <c r="CG95" s="12"/>
      <c r="CH95" s="12"/>
      <c r="CI95" s="12"/>
      <c r="CJ95" s="12"/>
      <c r="CK95" s="12"/>
      <c r="CL95" s="12"/>
    </row>
    <row r="96" spans="1:90" ht="31.35" customHeight="1" x14ac:dyDescent="0.2">
      <c r="A96" s="289" t="s">
        <v>108</v>
      </c>
      <c r="B96" s="241"/>
      <c r="C96" s="241"/>
      <c r="D96" s="241"/>
      <c r="E96" s="8"/>
      <c r="F96" s="241"/>
      <c r="G96" s="241"/>
      <c r="H96" s="161"/>
      <c r="I96" s="161"/>
      <c r="J96" s="161"/>
      <c r="K96" s="27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122"/>
      <c r="W96" s="1133"/>
      <c r="X96" s="1133"/>
      <c r="Y96" s="1133"/>
      <c r="Z96" s="1133"/>
      <c r="AA96" s="1133"/>
      <c r="AB96" s="1133"/>
      <c r="AC96" s="161"/>
      <c r="AD96" s="161"/>
      <c r="AE96" s="161"/>
      <c r="AF96" s="161"/>
      <c r="AG96" s="161"/>
      <c r="AH96" s="161"/>
      <c r="AI96" s="161"/>
      <c r="AJ96" s="1133"/>
      <c r="AK96" s="1133"/>
      <c r="AL96" s="1133"/>
      <c r="AM96" s="1133"/>
      <c r="AN96" s="1133"/>
      <c r="AO96" s="1133"/>
      <c r="AP96" s="1133"/>
      <c r="AQ96" s="1138"/>
      <c r="CG96" s="12"/>
      <c r="CH96" s="12"/>
      <c r="CI96" s="12"/>
      <c r="CJ96" s="12"/>
      <c r="CK96" s="12"/>
      <c r="CL96" s="12"/>
    </row>
    <row r="97" spans="1:90" ht="16.350000000000001" customHeight="1" x14ac:dyDescent="0.2">
      <c r="A97" s="2649" t="s">
        <v>109</v>
      </c>
      <c r="B97" s="2649" t="s">
        <v>110</v>
      </c>
      <c r="C97" s="2811" t="s">
        <v>111</v>
      </c>
      <c r="D97" s="2798"/>
      <c r="E97" s="5"/>
      <c r="F97" s="161"/>
      <c r="G97" s="161"/>
      <c r="H97" s="161"/>
      <c r="I97" s="161"/>
      <c r="J97" s="271"/>
      <c r="K97" s="290"/>
      <c r="L97" s="241"/>
      <c r="M97" s="161"/>
      <c r="N97" s="161"/>
      <c r="O97" s="161"/>
      <c r="P97" s="161"/>
      <c r="Q97" s="161"/>
      <c r="R97" s="161"/>
      <c r="S97" s="161"/>
      <c r="T97" s="161"/>
      <c r="U97" s="192"/>
      <c r="V97" s="1133"/>
      <c r="W97" s="1133"/>
      <c r="X97" s="1133"/>
      <c r="Y97" s="1123"/>
      <c r="Z97" s="1123"/>
      <c r="AA97" s="1123"/>
      <c r="AB97" s="1123"/>
      <c r="AC97" s="1145"/>
      <c r="AD97" s="1133"/>
      <c r="AE97" s="161"/>
      <c r="AF97" s="161"/>
      <c r="AG97" s="161"/>
      <c r="AH97" s="161"/>
      <c r="AI97" s="161"/>
      <c r="AJ97" s="1133"/>
      <c r="AK97" s="1123"/>
      <c r="AL97" s="1123"/>
      <c r="AM97" s="1123"/>
      <c r="AN97" s="1123"/>
      <c r="AO97" s="1123"/>
      <c r="AP97" s="1123"/>
      <c r="AQ97" s="1138"/>
      <c r="CG97" s="12"/>
      <c r="CH97" s="12"/>
      <c r="CI97" s="12"/>
      <c r="CJ97" s="12"/>
      <c r="CK97" s="12"/>
      <c r="CL97" s="12"/>
    </row>
    <row r="98" spans="1:90" ht="27.75" customHeight="1" x14ac:dyDescent="0.2">
      <c r="A98" s="2651"/>
      <c r="B98" s="2651"/>
      <c r="C98" s="1124" t="s">
        <v>112</v>
      </c>
      <c r="D98" s="1146" t="s">
        <v>113</v>
      </c>
      <c r="E98" s="5"/>
      <c r="F98" s="161"/>
      <c r="G98" s="161"/>
      <c r="H98" s="161"/>
      <c r="I98" s="161"/>
      <c r="J98" s="271"/>
      <c r="K98" s="290"/>
      <c r="L98" s="241"/>
      <c r="M98" s="161"/>
      <c r="N98" s="161"/>
      <c r="O98" s="161"/>
      <c r="P98" s="161"/>
      <c r="Q98" s="161"/>
      <c r="R98" s="161"/>
      <c r="S98" s="161"/>
      <c r="T98" s="161"/>
      <c r="U98" s="192"/>
      <c r="V98" s="1133"/>
      <c r="W98" s="1133"/>
      <c r="X98" s="1133"/>
      <c r="Y98" s="1123"/>
      <c r="Z98" s="1123"/>
      <c r="AA98" s="1123"/>
      <c r="AB98" s="1123"/>
      <c r="AC98" s="1145"/>
      <c r="AD98" s="1133"/>
      <c r="AE98" s="161"/>
      <c r="AF98" s="161"/>
      <c r="AG98" s="161"/>
      <c r="AH98" s="161"/>
      <c r="AI98" s="161"/>
      <c r="AJ98" s="1133"/>
      <c r="AK98" s="1123"/>
      <c r="AL98" s="1123"/>
      <c r="AM98" s="1123"/>
      <c r="AN98" s="1123"/>
      <c r="AO98" s="1123"/>
      <c r="AP98" s="1123"/>
      <c r="AQ98" s="1138"/>
      <c r="CG98" s="12"/>
      <c r="CH98" s="12"/>
      <c r="CI98" s="12"/>
      <c r="CJ98" s="12"/>
      <c r="CK98" s="12"/>
      <c r="CL98" s="12"/>
    </row>
    <row r="99" spans="1:90" ht="16.350000000000001" customHeight="1" x14ac:dyDescent="0.2">
      <c r="A99" s="1114" t="s">
        <v>114</v>
      </c>
      <c r="B99" s="1147">
        <v>2</v>
      </c>
      <c r="C99" s="1078"/>
      <c r="D99" s="1109"/>
      <c r="E99" s="5"/>
      <c r="F99" s="161"/>
      <c r="G99" s="161"/>
      <c r="H99" s="161"/>
      <c r="I99" s="161"/>
      <c r="J99" s="271"/>
      <c r="K99" s="293"/>
      <c r="L99" s="241"/>
      <c r="M99" s="161"/>
      <c r="N99" s="161"/>
      <c r="O99" s="161"/>
      <c r="P99" s="161"/>
      <c r="Q99" s="161"/>
      <c r="R99" s="161"/>
      <c r="S99" s="161"/>
      <c r="T99" s="161"/>
      <c r="U99" s="192"/>
      <c r="V99" s="1148"/>
      <c r="W99" s="1148"/>
      <c r="X99" s="1148"/>
      <c r="Y99" s="1149"/>
      <c r="Z99" s="1149"/>
      <c r="AA99" s="1149"/>
      <c r="AB99" s="1149"/>
      <c r="AC99" s="1150"/>
      <c r="AD99" s="1148"/>
      <c r="AE99" s="161"/>
      <c r="AF99" s="161"/>
      <c r="AG99" s="161"/>
      <c r="AH99" s="161"/>
      <c r="AI99" s="161"/>
      <c r="AJ99" s="1148"/>
      <c r="AK99" s="1149"/>
      <c r="AL99" s="1149"/>
      <c r="AM99" s="1149"/>
      <c r="AN99" s="1149"/>
      <c r="AO99" s="1149"/>
      <c r="AP99" s="1149"/>
      <c r="AQ99" s="1151"/>
      <c r="CG99" s="12"/>
      <c r="CH99" s="12"/>
      <c r="CI99" s="12"/>
      <c r="CJ99" s="12"/>
      <c r="CK99" s="12"/>
      <c r="CL99" s="12"/>
    </row>
    <row r="100" spans="1:90" ht="16.350000000000001" customHeight="1" x14ac:dyDescent="0.2">
      <c r="A100" s="440" t="s">
        <v>115</v>
      </c>
      <c r="B100" s="151"/>
      <c r="C100" s="37"/>
      <c r="D100" s="38"/>
      <c r="E100" s="5"/>
      <c r="F100" s="161"/>
      <c r="G100" s="161"/>
      <c r="H100" s="161"/>
      <c r="I100" s="161"/>
      <c r="J100" s="271"/>
      <c r="K100" s="293"/>
      <c r="L100" s="241"/>
      <c r="M100" s="161"/>
      <c r="N100" s="161"/>
      <c r="O100" s="161"/>
      <c r="P100" s="161"/>
      <c r="Q100" s="161"/>
      <c r="R100" s="161"/>
      <c r="S100" s="161"/>
      <c r="T100" s="161"/>
      <c r="U100" s="192"/>
      <c r="V100" s="1133"/>
      <c r="W100" s="1133"/>
      <c r="X100" s="1133"/>
      <c r="Y100" s="1123"/>
      <c r="Z100" s="1123"/>
      <c r="AA100" s="1123"/>
      <c r="AB100" s="1123"/>
      <c r="AC100" s="1145"/>
      <c r="AD100" s="1133"/>
      <c r="AE100" s="161"/>
      <c r="AF100" s="161"/>
      <c r="AG100" s="161"/>
      <c r="AH100" s="161"/>
      <c r="AI100" s="161"/>
      <c r="AJ100" s="1133"/>
      <c r="AK100" s="1123"/>
      <c r="AL100" s="1123"/>
      <c r="AM100" s="1123"/>
      <c r="AN100" s="1123"/>
      <c r="AO100" s="1123"/>
      <c r="AP100" s="1123"/>
      <c r="AQ100" s="1138"/>
      <c r="CG100" s="12"/>
      <c r="CH100" s="12"/>
      <c r="CI100" s="12"/>
      <c r="CJ100" s="12"/>
      <c r="CK100" s="12"/>
      <c r="CL100" s="12"/>
    </row>
    <row r="101" spans="1:90" ht="16.350000000000001" customHeight="1" x14ac:dyDescent="0.2">
      <c r="A101" s="440" t="s">
        <v>116</v>
      </c>
      <c r="B101" s="151"/>
      <c r="C101" s="37"/>
      <c r="D101" s="38"/>
      <c r="E101" s="5"/>
      <c r="F101" s="161"/>
      <c r="G101" s="161"/>
      <c r="H101" s="161"/>
      <c r="I101" s="161"/>
      <c r="J101" s="161"/>
      <c r="K101" s="294"/>
      <c r="L101" s="241"/>
      <c r="M101" s="161"/>
      <c r="N101" s="161"/>
      <c r="O101" s="161"/>
      <c r="P101" s="161"/>
      <c r="Q101" s="161"/>
      <c r="R101" s="161"/>
      <c r="S101" s="161"/>
      <c r="T101" s="161"/>
      <c r="U101" s="192"/>
      <c r="V101" s="1133"/>
      <c r="W101" s="1133"/>
      <c r="X101" s="1133"/>
      <c r="Y101" s="1123"/>
      <c r="Z101" s="1123"/>
      <c r="AA101" s="1123"/>
      <c r="AB101" s="1123"/>
      <c r="AC101" s="1145"/>
      <c r="AD101" s="1133"/>
      <c r="AE101" s="161"/>
      <c r="AF101" s="161"/>
      <c r="AG101" s="161"/>
      <c r="AH101" s="161"/>
      <c r="AI101" s="161"/>
      <c r="AJ101" s="1133"/>
      <c r="AK101" s="1123"/>
      <c r="AL101" s="1123"/>
      <c r="AM101" s="1123"/>
      <c r="AN101" s="1123"/>
      <c r="AO101" s="1123"/>
      <c r="AP101" s="1123"/>
      <c r="AQ101" s="1138"/>
      <c r="CG101" s="12"/>
      <c r="CH101" s="12"/>
      <c r="CI101" s="12"/>
      <c r="CJ101" s="12"/>
      <c r="CK101" s="12"/>
      <c r="CL101" s="12"/>
    </row>
    <row r="102" spans="1:90" ht="16.350000000000001" customHeight="1" x14ac:dyDescent="0.2">
      <c r="A102" s="440" t="s">
        <v>117</v>
      </c>
      <c r="B102" s="151"/>
      <c r="C102" s="37"/>
      <c r="D102" s="38"/>
      <c r="E102" s="5"/>
      <c r="F102" s="161"/>
      <c r="G102" s="161"/>
      <c r="H102" s="161"/>
      <c r="I102" s="161"/>
      <c r="J102" s="161"/>
      <c r="K102" s="294"/>
      <c r="L102" s="241"/>
      <c r="M102" s="161"/>
      <c r="N102" s="161"/>
      <c r="O102" s="161"/>
      <c r="P102" s="161"/>
      <c r="Q102" s="161"/>
      <c r="R102" s="161"/>
      <c r="S102" s="161"/>
      <c r="T102" s="161"/>
      <c r="U102" s="192"/>
      <c r="V102" s="1133"/>
      <c r="W102" s="1133"/>
      <c r="X102" s="1133"/>
      <c r="Y102" s="1123"/>
      <c r="Z102" s="1123"/>
      <c r="AA102" s="1123"/>
      <c r="AB102" s="1123"/>
      <c r="AC102" s="1145"/>
      <c r="AD102" s="1133"/>
      <c r="AE102" s="161"/>
      <c r="AF102" s="161"/>
      <c r="AG102" s="161"/>
      <c r="AH102" s="161"/>
      <c r="AI102" s="161"/>
      <c r="AJ102" s="1133"/>
      <c r="AK102" s="1123"/>
      <c r="AL102" s="1123"/>
      <c r="AM102" s="1123"/>
      <c r="AN102" s="1123"/>
      <c r="AO102" s="1123"/>
      <c r="AP102" s="1123"/>
      <c r="AQ102" s="1138"/>
      <c r="CG102" s="12"/>
      <c r="CH102" s="12"/>
      <c r="CI102" s="12"/>
      <c r="CJ102" s="12"/>
      <c r="CK102" s="12"/>
      <c r="CL102" s="12"/>
    </row>
    <row r="103" spans="1:90" ht="16.350000000000001" customHeight="1" x14ac:dyDescent="0.2">
      <c r="A103" s="440" t="s">
        <v>118</v>
      </c>
      <c r="B103" s="151"/>
      <c r="C103" s="37"/>
      <c r="D103" s="38"/>
      <c r="E103" s="5"/>
      <c r="F103" s="161"/>
      <c r="G103" s="161"/>
      <c r="H103" s="161"/>
      <c r="I103" s="161"/>
      <c r="J103" s="161"/>
      <c r="K103" s="294"/>
      <c r="L103" s="241"/>
      <c r="M103" s="161"/>
      <c r="N103" s="161"/>
      <c r="O103" s="161"/>
      <c r="P103" s="161"/>
      <c r="Q103" s="161"/>
      <c r="R103" s="161"/>
      <c r="S103" s="161"/>
      <c r="T103" s="161"/>
      <c r="U103" s="192"/>
      <c r="V103" s="1133"/>
      <c r="W103" s="1133"/>
      <c r="X103" s="1133"/>
      <c r="Y103" s="1123"/>
      <c r="Z103" s="1123"/>
      <c r="AA103" s="1123"/>
      <c r="AB103" s="1123"/>
      <c r="AC103" s="1145"/>
      <c r="AD103" s="1133"/>
      <c r="AE103" s="161"/>
      <c r="AF103" s="161"/>
      <c r="AG103" s="161"/>
      <c r="AH103" s="161"/>
      <c r="AI103" s="161"/>
      <c r="AJ103" s="1133"/>
      <c r="AK103" s="1123"/>
      <c r="AL103" s="1123"/>
      <c r="AM103" s="1123"/>
      <c r="AN103" s="1123"/>
      <c r="AO103" s="1123"/>
      <c r="AP103" s="1123"/>
      <c r="AQ103" s="1138"/>
      <c r="CG103" s="12"/>
      <c r="CH103" s="12"/>
      <c r="CI103" s="12"/>
      <c r="CJ103" s="12"/>
      <c r="CK103" s="12"/>
      <c r="CL103" s="12"/>
    </row>
    <row r="104" spans="1:90" ht="16.350000000000001" customHeight="1" x14ac:dyDescent="0.2">
      <c r="A104" s="1152" t="s">
        <v>43</v>
      </c>
      <c r="B104" s="1153">
        <f>SUM(B99:B103)</f>
        <v>2</v>
      </c>
      <c r="C104" s="1154">
        <f>SUM(C99:C103)</f>
        <v>0</v>
      </c>
      <c r="D104" s="1155">
        <f>SUM(D99:D103)</f>
        <v>0</v>
      </c>
      <c r="E104" s="5"/>
      <c r="F104" s="161"/>
      <c r="G104" s="161"/>
      <c r="H104" s="161"/>
      <c r="I104" s="161"/>
      <c r="J104" s="161"/>
      <c r="K104" s="294"/>
      <c r="L104" s="241"/>
      <c r="M104" s="161"/>
      <c r="N104" s="161"/>
      <c r="O104" s="161"/>
      <c r="P104" s="161"/>
      <c r="Q104" s="161"/>
      <c r="R104" s="161"/>
      <c r="S104" s="161"/>
      <c r="T104" s="161"/>
      <c r="U104" s="192"/>
      <c r="V104" s="1148"/>
      <c r="W104" s="1148"/>
      <c r="X104" s="1148"/>
      <c r="Y104" s="1149"/>
      <c r="Z104" s="1149"/>
      <c r="AA104" s="1149"/>
      <c r="AB104" s="1149"/>
      <c r="AC104" s="1150"/>
      <c r="AD104" s="1148"/>
      <c r="AE104" s="161"/>
      <c r="AF104" s="161"/>
      <c r="AG104" s="161"/>
      <c r="AH104" s="161"/>
      <c r="AI104" s="161"/>
      <c r="AJ104" s="1148"/>
      <c r="AK104" s="1149"/>
      <c r="AL104" s="1149"/>
      <c r="AM104" s="1149"/>
      <c r="AN104" s="1149"/>
      <c r="AO104" s="1149"/>
      <c r="AP104" s="1149"/>
      <c r="AQ104" s="1151"/>
      <c r="CG104" s="12"/>
      <c r="CH104" s="12"/>
      <c r="CI104" s="12"/>
      <c r="CJ104" s="12"/>
      <c r="CK104" s="12"/>
      <c r="CL104" s="12"/>
    </row>
    <row r="105" spans="1:90" ht="31.35" customHeight="1" x14ac:dyDescent="0.2">
      <c r="A105" s="793" t="s">
        <v>119</v>
      </c>
      <c r="B105" s="266"/>
      <c r="C105" s="266"/>
      <c r="D105" s="266"/>
      <c r="E105" s="300"/>
      <c r="F105" s="300"/>
      <c r="G105" s="301"/>
      <c r="H105" s="301"/>
      <c r="I105" s="301"/>
      <c r="J105" s="301"/>
      <c r="K105" s="302"/>
      <c r="L105" s="159"/>
      <c r="M105" s="159"/>
      <c r="N105" s="161"/>
      <c r="O105" s="161"/>
      <c r="P105" s="161"/>
      <c r="Q105" s="161"/>
      <c r="R105" s="161"/>
      <c r="S105" s="161"/>
      <c r="T105" s="161"/>
      <c r="U105" s="1156"/>
      <c r="V105" s="1148"/>
      <c r="W105" s="1148"/>
      <c r="X105" s="1148"/>
      <c r="Y105" s="1148"/>
      <c r="Z105" s="1148"/>
      <c r="AA105" s="1148"/>
      <c r="AB105" s="1157"/>
      <c r="AC105" s="1148"/>
      <c r="AD105" s="161"/>
      <c r="AE105" s="161"/>
      <c r="AF105" s="161"/>
      <c r="AG105" s="161"/>
      <c r="AH105" s="161"/>
      <c r="AI105" s="1148"/>
      <c r="AJ105" s="1148"/>
      <c r="AK105" s="1148"/>
      <c r="AL105" s="1148"/>
      <c r="AM105" s="1148"/>
      <c r="AN105" s="1148"/>
      <c r="AO105" s="1148"/>
      <c r="AP105" s="1151"/>
      <c r="CG105" s="12"/>
      <c r="CH105" s="12"/>
      <c r="CI105" s="12"/>
      <c r="CJ105" s="12"/>
      <c r="CK105" s="12"/>
      <c r="CL105" s="12"/>
    </row>
    <row r="106" spans="1:90" ht="16.350000000000001" customHeight="1" x14ac:dyDescent="0.2">
      <c r="A106" s="2592" t="s">
        <v>3</v>
      </c>
      <c r="B106" s="2595" t="s">
        <v>5</v>
      </c>
      <c r="C106" s="2596"/>
      <c r="D106" s="2597"/>
      <c r="E106" s="2598" t="s">
        <v>6</v>
      </c>
      <c r="F106" s="2599"/>
      <c r="G106" s="2599"/>
      <c r="H106" s="2599"/>
      <c r="I106" s="2599"/>
      <c r="J106" s="2599"/>
      <c r="K106" s="2599"/>
      <c r="L106" s="2599"/>
      <c r="M106" s="2599"/>
      <c r="N106" s="1158"/>
      <c r="O106" s="161"/>
      <c r="P106" s="161"/>
      <c r="Q106" s="161"/>
      <c r="R106" s="161"/>
      <c r="S106" s="161"/>
      <c r="T106" s="161"/>
      <c r="U106" s="161"/>
      <c r="V106" s="192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148"/>
      <c r="AK106" s="1148"/>
      <c r="AL106" s="1148"/>
      <c r="AM106" s="1148"/>
      <c r="AN106" s="1148"/>
      <c r="AO106" s="1148"/>
      <c r="AP106" s="1148"/>
      <c r="AQ106" s="1151"/>
      <c r="CG106" s="12"/>
      <c r="CH106" s="12"/>
      <c r="CI106" s="12"/>
      <c r="CJ106" s="12"/>
      <c r="CK106" s="12"/>
      <c r="CL106" s="12"/>
    </row>
    <row r="107" spans="1:90" ht="16.350000000000001" customHeight="1" x14ac:dyDescent="0.2">
      <c r="A107" s="2593"/>
      <c r="B107" s="2598"/>
      <c r="C107" s="2599"/>
      <c r="D107" s="2600"/>
      <c r="E107" s="2812" t="s">
        <v>12</v>
      </c>
      <c r="F107" s="2791"/>
      <c r="G107" s="2812" t="s">
        <v>13</v>
      </c>
      <c r="H107" s="2791"/>
      <c r="I107" s="2812" t="s">
        <v>14</v>
      </c>
      <c r="J107" s="2791"/>
      <c r="K107" s="2812" t="s">
        <v>15</v>
      </c>
      <c r="L107" s="2791"/>
      <c r="M107" s="2812" t="s">
        <v>16</v>
      </c>
      <c r="N107" s="2791"/>
      <c r="O107" s="161"/>
      <c r="P107" s="161"/>
      <c r="Q107" s="161"/>
      <c r="R107" s="161"/>
      <c r="S107" s="161"/>
      <c r="T107" s="161"/>
      <c r="U107" s="161"/>
      <c r="V107" s="161"/>
      <c r="W107" s="192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148"/>
      <c r="AK107" s="1148"/>
      <c r="AL107" s="1148"/>
      <c r="AM107" s="1148"/>
      <c r="AN107" s="1148"/>
      <c r="AO107" s="1148"/>
      <c r="AP107" s="1148"/>
      <c r="AQ107" s="1151"/>
      <c r="CG107" s="12"/>
      <c r="CH107" s="12"/>
      <c r="CI107" s="12"/>
      <c r="CJ107" s="12"/>
      <c r="CK107" s="12"/>
      <c r="CL107" s="12"/>
    </row>
    <row r="108" spans="1:90" ht="16.350000000000001" customHeight="1" x14ac:dyDescent="0.2">
      <c r="A108" s="2594"/>
      <c r="B108" s="1159" t="s">
        <v>29</v>
      </c>
      <c r="C108" s="1160" t="s">
        <v>30</v>
      </c>
      <c r="D108" s="438" t="s">
        <v>31</v>
      </c>
      <c r="E108" s="1161" t="s">
        <v>30</v>
      </c>
      <c r="F108" s="1085" t="s">
        <v>31</v>
      </c>
      <c r="G108" s="1161" t="s">
        <v>30</v>
      </c>
      <c r="H108" s="1085" t="s">
        <v>31</v>
      </c>
      <c r="I108" s="1161" t="s">
        <v>30</v>
      </c>
      <c r="J108" s="1085" t="s">
        <v>31</v>
      </c>
      <c r="K108" s="1161" t="s">
        <v>30</v>
      </c>
      <c r="L108" s="1085" t="s">
        <v>31</v>
      </c>
      <c r="M108" s="1161" t="s">
        <v>30</v>
      </c>
      <c r="N108" s="1085" t="s">
        <v>31</v>
      </c>
      <c r="O108" s="402"/>
      <c r="P108" s="161"/>
      <c r="Q108" s="294"/>
      <c r="R108" s="161"/>
      <c r="S108" s="161"/>
      <c r="T108" s="161"/>
      <c r="U108" s="161"/>
      <c r="V108" s="161"/>
      <c r="W108" s="161"/>
      <c r="X108" s="161"/>
      <c r="Y108" s="161"/>
      <c r="Z108" s="161"/>
      <c r="AA108" s="192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CG108" s="12"/>
      <c r="CH108" s="12"/>
      <c r="CI108" s="12"/>
      <c r="CJ108" s="12"/>
      <c r="CK108" s="12"/>
      <c r="CL108" s="12"/>
    </row>
    <row r="109" spans="1:90" ht="16.350000000000001" customHeight="1" x14ac:dyDescent="0.2">
      <c r="A109" s="1162" t="s">
        <v>120</v>
      </c>
      <c r="B109" s="1163">
        <f>SUM(C109:D109)</f>
        <v>0</v>
      </c>
      <c r="C109" s="1164">
        <f>SUM(E109+G109+I109+K109+M109)</f>
        <v>0</v>
      </c>
      <c r="D109" s="1105">
        <f>SUM(F109+H109+J109+L109+N109)</f>
        <v>0</v>
      </c>
      <c r="E109" s="1165"/>
      <c r="F109" s="1141"/>
      <c r="G109" s="1165"/>
      <c r="H109" s="1141"/>
      <c r="I109" s="1165"/>
      <c r="J109" s="1166"/>
      <c r="K109" s="1165"/>
      <c r="L109" s="1166"/>
      <c r="M109" s="1167"/>
      <c r="N109" s="1166"/>
      <c r="O109" s="1168"/>
      <c r="P109" s="161"/>
      <c r="Q109" s="294"/>
      <c r="R109" s="161"/>
      <c r="S109" s="161"/>
      <c r="T109" s="161"/>
      <c r="U109" s="161"/>
      <c r="V109" s="161"/>
      <c r="W109" s="161"/>
      <c r="X109" s="161"/>
      <c r="Y109" s="161"/>
      <c r="Z109" s="161"/>
      <c r="AA109" s="192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CG109" s="12"/>
      <c r="CH109" s="12"/>
      <c r="CI109" s="12"/>
      <c r="CJ109" s="12"/>
      <c r="CK109" s="12"/>
      <c r="CL109" s="12"/>
    </row>
    <row r="110" spans="1:90" ht="25.35" customHeight="1" x14ac:dyDescent="0.2">
      <c r="A110" s="316" t="s">
        <v>121</v>
      </c>
      <c r="B110" s="317">
        <f>SUM(C110:D110)</f>
        <v>0</v>
      </c>
      <c r="C110" s="806">
        <f>SUM(E110+G110+I110+K110+M110)</f>
        <v>0</v>
      </c>
      <c r="D110" s="185">
        <f>SUM(F110+H110+J110+L110+N110)</f>
        <v>0</v>
      </c>
      <c r="E110" s="404"/>
      <c r="F110" s="320"/>
      <c r="G110" s="404"/>
      <c r="H110" s="405"/>
      <c r="I110" s="404"/>
      <c r="J110" s="320"/>
      <c r="K110" s="404"/>
      <c r="L110" s="320"/>
      <c r="M110" s="322"/>
      <c r="N110" s="405"/>
      <c r="O110" s="1168"/>
      <c r="P110" s="161"/>
      <c r="Q110" s="294"/>
      <c r="R110" s="161"/>
      <c r="S110" s="161"/>
      <c r="T110" s="161"/>
      <c r="U110" s="161"/>
      <c r="V110" s="161"/>
      <c r="W110" s="161"/>
      <c r="X110" s="161"/>
      <c r="Y110" s="161"/>
      <c r="Z110" s="161"/>
      <c r="AA110" s="192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CG110" s="12"/>
      <c r="CH110" s="12"/>
      <c r="CI110" s="12"/>
      <c r="CJ110" s="12"/>
      <c r="CK110" s="12"/>
      <c r="CL110" s="12"/>
    </row>
    <row r="111" spans="1:90" ht="21" customHeight="1" x14ac:dyDescent="0.25">
      <c r="A111" s="793" t="s">
        <v>122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323"/>
    </row>
    <row r="112" spans="1:90" ht="20.25" customHeight="1" x14ac:dyDescent="0.2">
      <c r="A112" s="2592" t="s">
        <v>3</v>
      </c>
      <c r="B112" s="2595" t="s">
        <v>5</v>
      </c>
      <c r="C112" s="2596"/>
      <c r="D112" s="2597"/>
      <c r="E112" s="2812" t="s">
        <v>6</v>
      </c>
      <c r="F112" s="2705"/>
      <c r="G112" s="2705"/>
      <c r="H112" s="2705"/>
      <c r="I112" s="2705"/>
      <c r="J112" s="2705"/>
      <c r="K112" s="2705"/>
      <c r="L112" s="2705"/>
      <c r="M112" s="2705"/>
      <c r="N112" s="2705"/>
      <c r="O112" s="2705"/>
      <c r="P112" s="2705"/>
      <c r="Q112" s="2705"/>
      <c r="R112" s="2705"/>
      <c r="S112" s="2705"/>
      <c r="T112" s="2705"/>
      <c r="U112" s="2705"/>
      <c r="V112" s="2705"/>
      <c r="W112" s="2705"/>
      <c r="X112" s="2705"/>
      <c r="Y112" s="2705"/>
      <c r="Z112" s="2705"/>
      <c r="AA112" s="2705"/>
      <c r="AB112" s="2705"/>
      <c r="AC112" s="2705"/>
      <c r="AD112" s="2705"/>
      <c r="AE112" s="2705"/>
      <c r="AF112" s="2705"/>
      <c r="AG112" s="2705"/>
      <c r="AH112" s="2705"/>
      <c r="AI112" s="2705"/>
      <c r="AJ112" s="2705"/>
      <c r="AK112" s="2705"/>
      <c r="AL112" s="2813"/>
      <c r="AM112" s="2597" t="s">
        <v>8</v>
      </c>
    </row>
    <row r="113" spans="1:86" ht="20.25" customHeight="1" x14ac:dyDescent="0.2">
      <c r="A113" s="2593"/>
      <c r="B113" s="2598"/>
      <c r="C113" s="2599"/>
      <c r="D113" s="2600"/>
      <c r="E113" s="2812" t="s">
        <v>12</v>
      </c>
      <c r="F113" s="2791"/>
      <c r="G113" s="2812" t="s">
        <v>13</v>
      </c>
      <c r="H113" s="2791"/>
      <c r="I113" s="2812" t="s">
        <v>14</v>
      </c>
      <c r="J113" s="2791"/>
      <c r="K113" s="2812" t="s">
        <v>15</v>
      </c>
      <c r="L113" s="2791"/>
      <c r="M113" s="2812" t="s">
        <v>16</v>
      </c>
      <c r="N113" s="2791"/>
      <c r="O113" s="2814" t="s">
        <v>17</v>
      </c>
      <c r="P113" s="2800"/>
      <c r="Q113" s="2814" t="s">
        <v>18</v>
      </c>
      <c r="R113" s="2800"/>
      <c r="S113" s="2814" t="s">
        <v>19</v>
      </c>
      <c r="T113" s="2800"/>
      <c r="U113" s="2814" t="s">
        <v>20</v>
      </c>
      <c r="V113" s="2800"/>
      <c r="W113" s="2814" t="s">
        <v>21</v>
      </c>
      <c r="X113" s="2800"/>
      <c r="Y113" s="2814" t="s">
        <v>22</v>
      </c>
      <c r="Z113" s="2800"/>
      <c r="AA113" s="2814" t="s">
        <v>23</v>
      </c>
      <c r="AB113" s="2800"/>
      <c r="AC113" s="2814" t="s">
        <v>24</v>
      </c>
      <c r="AD113" s="2800"/>
      <c r="AE113" s="2814" t="s">
        <v>25</v>
      </c>
      <c r="AF113" s="2800"/>
      <c r="AG113" s="2814" t="s">
        <v>26</v>
      </c>
      <c r="AH113" s="2800"/>
      <c r="AI113" s="2814" t="s">
        <v>27</v>
      </c>
      <c r="AJ113" s="2800"/>
      <c r="AK113" s="2814" t="s">
        <v>28</v>
      </c>
      <c r="AL113" s="2815"/>
      <c r="AM113" s="2604"/>
    </row>
    <row r="114" spans="1:86" ht="25.5" customHeight="1" x14ac:dyDescent="0.2">
      <c r="A114" s="2594"/>
      <c r="B114" s="1159" t="s">
        <v>29</v>
      </c>
      <c r="C114" s="1160" t="s">
        <v>30</v>
      </c>
      <c r="D114" s="438" t="s">
        <v>31</v>
      </c>
      <c r="E114" s="1161" t="s">
        <v>30</v>
      </c>
      <c r="F114" s="1085" t="s">
        <v>31</v>
      </c>
      <c r="G114" s="1161" t="s">
        <v>30</v>
      </c>
      <c r="H114" s="1085" t="s">
        <v>31</v>
      </c>
      <c r="I114" s="1161" t="s">
        <v>30</v>
      </c>
      <c r="J114" s="1085" t="s">
        <v>31</v>
      </c>
      <c r="K114" s="1161" t="s">
        <v>30</v>
      </c>
      <c r="L114" s="1085" t="s">
        <v>31</v>
      </c>
      <c r="M114" s="1161" t="s">
        <v>30</v>
      </c>
      <c r="N114" s="1085" t="s">
        <v>31</v>
      </c>
      <c r="O114" s="1161" t="s">
        <v>30</v>
      </c>
      <c r="P114" s="436" t="s">
        <v>31</v>
      </c>
      <c r="Q114" s="1161" t="s">
        <v>30</v>
      </c>
      <c r="R114" s="436" t="s">
        <v>31</v>
      </c>
      <c r="S114" s="1161" t="s">
        <v>30</v>
      </c>
      <c r="T114" s="436" t="s">
        <v>31</v>
      </c>
      <c r="U114" s="1161" t="s">
        <v>30</v>
      </c>
      <c r="V114" s="436" t="s">
        <v>31</v>
      </c>
      <c r="W114" s="1161" t="s">
        <v>30</v>
      </c>
      <c r="X114" s="436" t="s">
        <v>31</v>
      </c>
      <c r="Y114" s="1161" t="s">
        <v>30</v>
      </c>
      <c r="Z114" s="436" t="s">
        <v>31</v>
      </c>
      <c r="AA114" s="1161" t="s">
        <v>30</v>
      </c>
      <c r="AB114" s="436" t="s">
        <v>31</v>
      </c>
      <c r="AC114" s="1161" t="s">
        <v>30</v>
      </c>
      <c r="AD114" s="436" t="s">
        <v>31</v>
      </c>
      <c r="AE114" s="1161" t="s">
        <v>30</v>
      </c>
      <c r="AF114" s="436" t="s">
        <v>31</v>
      </c>
      <c r="AG114" s="1161" t="s">
        <v>30</v>
      </c>
      <c r="AH114" s="436" t="s">
        <v>31</v>
      </c>
      <c r="AI114" s="1161" t="s">
        <v>30</v>
      </c>
      <c r="AJ114" s="436" t="s">
        <v>31</v>
      </c>
      <c r="AK114" s="1161" t="s">
        <v>30</v>
      </c>
      <c r="AL114" s="22" t="s">
        <v>31</v>
      </c>
      <c r="AM114" s="2600"/>
    </row>
    <row r="115" spans="1:86" ht="22.5" customHeight="1" x14ac:dyDescent="0.2">
      <c r="A115" s="1169" t="s">
        <v>123</v>
      </c>
      <c r="B115" s="1170">
        <f>SUM(C115:D115)</f>
        <v>0</v>
      </c>
      <c r="C115" s="1171">
        <f>+E115+G115+I115+K115+M115+O115+Q115+S115+U115+W115+Y115+AA115+AC115+AE115+AG115+AI115+AK115</f>
        <v>0</v>
      </c>
      <c r="D115" s="1090">
        <f>+F115+H115+J115+L115+N115+P115+R115+T115+V115+X115+Z115+AB115+AD115+AF115+AH115+AJ115+AL115</f>
        <v>0</v>
      </c>
      <c r="E115" s="1172"/>
      <c r="F115" s="1173"/>
      <c r="G115" s="1172"/>
      <c r="H115" s="1173"/>
      <c r="I115" s="1172"/>
      <c r="J115" s="1174"/>
      <c r="K115" s="1172"/>
      <c r="L115" s="1174"/>
      <c r="M115" s="1175"/>
      <c r="N115" s="1174"/>
      <c r="O115" s="1175"/>
      <c r="P115" s="1174"/>
      <c r="Q115" s="1175"/>
      <c r="R115" s="1174"/>
      <c r="S115" s="1175"/>
      <c r="T115" s="1174"/>
      <c r="U115" s="1175"/>
      <c r="V115" s="1174"/>
      <c r="W115" s="1175"/>
      <c r="X115" s="1174"/>
      <c r="Y115" s="1175"/>
      <c r="Z115" s="1174"/>
      <c r="AA115" s="1175"/>
      <c r="AB115" s="1174"/>
      <c r="AC115" s="1175"/>
      <c r="AD115" s="1174"/>
      <c r="AE115" s="1175"/>
      <c r="AF115" s="1174"/>
      <c r="AG115" s="1175"/>
      <c r="AH115" s="1174"/>
      <c r="AI115" s="1175"/>
      <c r="AJ115" s="1174"/>
      <c r="AK115" s="1175"/>
      <c r="AL115" s="1176"/>
      <c r="AM115" s="1173"/>
      <c r="AN115" s="2" t="str">
        <f>CA115&amp;CB115</f>
        <v/>
      </c>
      <c r="CA115" s="4" t="str">
        <f>IF(CG115=1,"* No olvide ingresar la Población SENAME (Digite CERO si no tiene). ","")</f>
        <v/>
      </c>
      <c r="CB115" s="4" t="str">
        <f>IF(CH115=1,"* La Población SENAME ingresada NO PUEDE superar la suma de ambos sexos. ","")</f>
        <v/>
      </c>
      <c r="CG115" s="4">
        <f>IF(AND(B115&lt;&gt;0,AM115=""),1,0)</f>
        <v>0</v>
      </c>
      <c r="CH115" s="4">
        <f>IF(AM115&gt;B115,1,0)</f>
        <v>0</v>
      </c>
    </row>
    <row r="116" spans="1:86" ht="27" customHeight="1" x14ac:dyDescent="0.25">
      <c r="A116" s="141" t="s">
        <v>124</v>
      </c>
      <c r="B116" s="323"/>
      <c r="C116" s="323"/>
      <c r="E116" s="323"/>
    </row>
    <row r="117" spans="1:86" ht="21.75" customHeight="1" x14ac:dyDescent="0.2">
      <c r="A117" s="2609" t="s">
        <v>125</v>
      </c>
      <c r="B117" s="2814" t="s">
        <v>126</v>
      </c>
      <c r="C117" s="2711"/>
      <c r="D117" s="2815"/>
      <c r="E117" s="2672" t="s">
        <v>127</v>
      </c>
    </row>
    <row r="118" spans="1:86" ht="30.75" customHeight="1" x14ac:dyDescent="0.2">
      <c r="A118" s="2611"/>
      <c r="B118" s="1177" t="s">
        <v>128</v>
      </c>
      <c r="C118" s="1177" t="s">
        <v>129</v>
      </c>
      <c r="D118" s="1178" t="s">
        <v>130</v>
      </c>
      <c r="E118" s="2731"/>
    </row>
    <row r="119" spans="1:86" ht="22.5" customHeight="1" x14ac:dyDescent="0.25">
      <c r="A119" s="1179" t="s">
        <v>43</v>
      </c>
      <c r="B119" s="1172"/>
      <c r="C119" s="1172"/>
      <c r="D119" s="1180"/>
      <c r="E119" s="1181"/>
    </row>
    <row r="120" spans="1:86" ht="21.75" customHeight="1" x14ac:dyDescent="0.2">
      <c r="A120" s="793" t="s">
        <v>131</v>
      </c>
      <c r="B120" s="266"/>
      <c r="C120" s="266"/>
      <c r="H120" s="340"/>
      <c r="I120" s="340"/>
      <c r="J120" s="159"/>
    </row>
    <row r="121" spans="1:86" x14ac:dyDescent="0.2">
      <c r="A121" s="2592" t="s">
        <v>3</v>
      </c>
      <c r="B121" s="2595" t="s">
        <v>5</v>
      </c>
      <c r="C121" s="2596"/>
      <c r="D121" s="2597"/>
      <c r="E121" s="2812"/>
      <c r="F121" s="2705"/>
      <c r="G121" s="2705"/>
      <c r="H121" s="2705"/>
      <c r="I121" s="2705"/>
      <c r="J121" s="2791"/>
    </row>
    <row r="122" spans="1:86" x14ac:dyDescent="0.2">
      <c r="A122" s="2593"/>
      <c r="B122" s="2598"/>
      <c r="C122" s="2599"/>
      <c r="D122" s="2600"/>
      <c r="E122" s="2812" t="s">
        <v>132</v>
      </c>
      <c r="F122" s="2791"/>
      <c r="G122" s="2812" t="s">
        <v>133</v>
      </c>
      <c r="H122" s="2791"/>
      <c r="I122" s="2812" t="s">
        <v>134</v>
      </c>
      <c r="J122" s="2791"/>
    </row>
    <row r="123" spans="1:86" x14ac:dyDescent="0.2">
      <c r="A123" s="2594"/>
      <c r="B123" s="1159" t="s">
        <v>29</v>
      </c>
      <c r="C123" s="1160" t="s">
        <v>30</v>
      </c>
      <c r="D123" s="438" t="s">
        <v>31</v>
      </c>
      <c r="E123" s="1161" t="s">
        <v>30</v>
      </c>
      <c r="F123" s="1085" t="s">
        <v>31</v>
      </c>
      <c r="G123" s="1161" t="s">
        <v>30</v>
      </c>
      <c r="H123" s="1085" t="s">
        <v>31</v>
      </c>
      <c r="I123" s="1161" t="s">
        <v>30</v>
      </c>
      <c r="J123" s="1085" t="s">
        <v>31</v>
      </c>
    </row>
    <row r="124" spans="1:86" ht="27" customHeight="1" x14ac:dyDescent="0.2">
      <c r="A124" s="1162" t="s">
        <v>135</v>
      </c>
      <c r="B124" s="1163">
        <f>SUM(C124:D124)</f>
        <v>0</v>
      </c>
      <c r="C124" s="1164">
        <f t="shared" ref="C124:D126" si="26">+E124+G124+I124</f>
        <v>0</v>
      </c>
      <c r="D124" s="1105">
        <f t="shared" si="26"/>
        <v>0</v>
      </c>
      <c r="E124" s="1165"/>
      <c r="F124" s="1141"/>
      <c r="G124" s="1165"/>
      <c r="H124" s="1141"/>
      <c r="I124" s="1165"/>
      <c r="J124" s="1166"/>
    </row>
    <row r="125" spans="1:86" ht="26.25" customHeight="1" x14ac:dyDescent="0.2">
      <c r="A125" s="341" t="s">
        <v>136</v>
      </c>
      <c r="B125" s="342">
        <f>SUM(C125:D125)</f>
        <v>0</v>
      </c>
      <c r="C125" s="343">
        <f t="shared" si="26"/>
        <v>0</v>
      </c>
      <c r="D125" s="344">
        <f t="shared" si="26"/>
        <v>0</v>
      </c>
      <c r="E125" s="345"/>
      <c r="F125" s="346"/>
      <c r="G125" s="345"/>
      <c r="H125" s="346"/>
      <c r="I125" s="345"/>
      <c r="J125" s="347"/>
    </row>
    <row r="126" spans="1:86" ht="41.25" customHeight="1" x14ac:dyDescent="0.2">
      <c r="A126" s="348" t="s">
        <v>137</v>
      </c>
      <c r="B126" s="317">
        <f>SUM(C126:D126)</f>
        <v>0</v>
      </c>
      <c r="C126" s="806">
        <f t="shared" si="26"/>
        <v>0</v>
      </c>
      <c r="D126" s="185">
        <f t="shared" si="26"/>
        <v>0</v>
      </c>
      <c r="E126" s="404"/>
      <c r="F126" s="320"/>
      <c r="G126" s="404"/>
      <c r="H126" s="405"/>
      <c r="I126" s="404"/>
      <c r="J126" s="320"/>
    </row>
    <row r="127" spans="1:86" ht="24" customHeight="1" x14ac:dyDescent="0.25">
      <c r="A127" s="636" t="s">
        <v>138</v>
      </c>
      <c r="B127" s="1182"/>
      <c r="C127" s="351"/>
      <c r="D127" s="351"/>
      <c r="F127" s="352"/>
      <c r="G127" s="353"/>
      <c r="H127" s="353"/>
      <c r="I127" s="323"/>
    </row>
    <row r="128" spans="1:86" ht="30" customHeight="1" x14ac:dyDescent="0.2">
      <c r="A128" s="2597" t="s">
        <v>3</v>
      </c>
      <c r="B128" s="2592" t="s">
        <v>43</v>
      </c>
      <c r="C128" s="2595" t="s">
        <v>139</v>
      </c>
      <c r="D128" s="2597"/>
      <c r="E128" s="2595" t="s">
        <v>140</v>
      </c>
      <c r="F128" s="2597"/>
      <c r="G128" s="2812" t="s">
        <v>141</v>
      </c>
      <c r="H128" s="2705"/>
      <c r="I128" s="2791"/>
    </row>
    <row r="129" spans="1:90" ht="47.25" customHeight="1" x14ac:dyDescent="0.2">
      <c r="A129" s="2732"/>
      <c r="B129" s="2753"/>
      <c r="C129" s="1161" t="s">
        <v>30</v>
      </c>
      <c r="D129" s="1183" t="s">
        <v>31</v>
      </c>
      <c r="E129" s="1184" t="s">
        <v>142</v>
      </c>
      <c r="F129" s="1085" t="s">
        <v>143</v>
      </c>
      <c r="G129" s="1184" t="s">
        <v>144</v>
      </c>
      <c r="H129" s="1185" t="s">
        <v>145</v>
      </c>
      <c r="I129" s="1085" t="s">
        <v>146</v>
      </c>
    </row>
    <row r="130" spans="1:90" ht="22.5" customHeight="1" x14ac:dyDescent="0.2">
      <c r="A130" s="1186" t="s">
        <v>147</v>
      </c>
      <c r="B130" s="1187">
        <f>SUM(C130:D130)</f>
        <v>0</v>
      </c>
      <c r="C130" s="1188"/>
      <c r="D130" s="1174"/>
      <c r="E130" s="1188"/>
      <c r="F130" s="1173"/>
      <c r="G130" s="1188"/>
      <c r="H130" s="1188"/>
      <c r="I130" s="1173"/>
    </row>
    <row r="131" spans="1:90" ht="21.75" customHeight="1" x14ac:dyDescent="0.25">
      <c r="A131" s="84" t="s">
        <v>148</v>
      </c>
      <c r="B131" s="323"/>
      <c r="C131" s="323"/>
    </row>
    <row r="132" spans="1:90" ht="14.25" customHeight="1" x14ac:dyDescent="0.2">
      <c r="A132" s="2592" t="s">
        <v>3</v>
      </c>
      <c r="B132" s="2592" t="s">
        <v>4</v>
      </c>
      <c r="C132" s="2595" t="s">
        <v>5</v>
      </c>
      <c r="D132" s="2596"/>
      <c r="E132" s="2597"/>
      <c r="F132" s="2812" t="s">
        <v>6</v>
      </c>
      <c r="G132" s="2705"/>
      <c r="H132" s="2705"/>
      <c r="I132" s="2705"/>
      <c r="J132" s="2705"/>
      <c r="K132" s="2705"/>
      <c r="L132" s="2705"/>
      <c r="M132" s="2705"/>
      <c r="N132" s="2705"/>
      <c r="O132" s="2705"/>
      <c r="P132" s="2705"/>
      <c r="Q132" s="2705"/>
      <c r="R132" s="2705"/>
      <c r="S132" s="2705"/>
      <c r="T132" s="2705"/>
      <c r="U132" s="2705"/>
      <c r="V132" s="2705"/>
      <c r="W132" s="2705"/>
      <c r="X132" s="2705"/>
      <c r="Y132" s="2705"/>
      <c r="Z132" s="2705"/>
      <c r="AA132" s="2705"/>
      <c r="AB132" s="2705"/>
      <c r="AC132" s="2705"/>
      <c r="AD132" s="2705"/>
      <c r="AE132" s="2705"/>
      <c r="AF132" s="2705"/>
      <c r="AG132" s="2705"/>
      <c r="AH132" s="2705"/>
      <c r="AI132" s="2705"/>
      <c r="AJ132" s="2705"/>
      <c r="AK132" s="2705"/>
      <c r="AL132" s="2705"/>
      <c r="AM132" s="2813"/>
      <c r="AN132" s="2597" t="s">
        <v>7</v>
      </c>
      <c r="AO132" s="2597" t="s">
        <v>8</v>
      </c>
      <c r="AP132" s="2597" t="s">
        <v>9</v>
      </c>
      <c r="AQ132" s="2597" t="s">
        <v>10</v>
      </c>
      <c r="AR132" s="2597" t="s">
        <v>149</v>
      </c>
      <c r="AS132" s="2597" t="s">
        <v>150</v>
      </c>
    </row>
    <row r="133" spans="1:90" x14ac:dyDescent="0.2">
      <c r="A133" s="2593"/>
      <c r="B133" s="2593"/>
      <c r="C133" s="2816"/>
      <c r="D133" s="2599"/>
      <c r="E133" s="2732"/>
      <c r="F133" s="2812" t="s">
        <v>12</v>
      </c>
      <c r="G133" s="2791"/>
      <c r="H133" s="2812" t="s">
        <v>13</v>
      </c>
      <c r="I133" s="2791"/>
      <c r="J133" s="2812" t="s">
        <v>14</v>
      </c>
      <c r="K133" s="2791"/>
      <c r="L133" s="2812" t="s">
        <v>15</v>
      </c>
      <c r="M133" s="2791"/>
      <c r="N133" s="2812" t="s">
        <v>16</v>
      </c>
      <c r="O133" s="2791"/>
      <c r="P133" s="2814" t="s">
        <v>17</v>
      </c>
      <c r="Q133" s="2800"/>
      <c r="R133" s="2814" t="s">
        <v>18</v>
      </c>
      <c r="S133" s="2800"/>
      <c r="T133" s="2814" t="s">
        <v>19</v>
      </c>
      <c r="U133" s="2800"/>
      <c r="V133" s="2814" t="s">
        <v>20</v>
      </c>
      <c r="W133" s="2800"/>
      <c r="X133" s="2814" t="s">
        <v>21</v>
      </c>
      <c r="Y133" s="2800"/>
      <c r="Z133" s="2814" t="s">
        <v>22</v>
      </c>
      <c r="AA133" s="2800"/>
      <c r="AB133" s="2814" t="s">
        <v>23</v>
      </c>
      <c r="AC133" s="2800"/>
      <c r="AD133" s="2814" t="s">
        <v>24</v>
      </c>
      <c r="AE133" s="2800"/>
      <c r="AF133" s="2814" t="s">
        <v>25</v>
      </c>
      <c r="AG133" s="2800"/>
      <c r="AH133" s="2814" t="s">
        <v>26</v>
      </c>
      <c r="AI133" s="2800"/>
      <c r="AJ133" s="2814" t="s">
        <v>27</v>
      </c>
      <c r="AK133" s="2800"/>
      <c r="AL133" s="2814" t="s">
        <v>28</v>
      </c>
      <c r="AM133" s="2815"/>
      <c r="AN133" s="2604"/>
      <c r="AO133" s="2604"/>
      <c r="AP133" s="2604"/>
      <c r="AQ133" s="2604"/>
      <c r="AR133" s="2604"/>
      <c r="AS133" s="2604"/>
    </row>
    <row r="134" spans="1:90" x14ac:dyDescent="0.2">
      <c r="A134" s="2753"/>
      <c r="B134" s="2753"/>
      <c r="C134" s="420" t="s">
        <v>29</v>
      </c>
      <c r="D134" s="421" t="s">
        <v>30</v>
      </c>
      <c r="E134" s="436" t="s">
        <v>31</v>
      </c>
      <c r="F134" s="1161" t="s">
        <v>30</v>
      </c>
      <c r="G134" s="436" t="s">
        <v>31</v>
      </c>
      <c r="H134" s="1161" t="s">
        <v>30</v>
      </c>
      <c r="I134" s="436" t="s">
        <v>31</v>
      </c>
      <c r="J134" s="1161" t="s">
        <v>30</v>
      </c>
      <c r="K134" s="436" t="s">
        <v>31</v>
      </c>
      <c r="L134" s="1161" t="s">
        <v>30</v>
      </c>
      <c r="M134" s="436" t="s">
        <v>31</v>
      </c>
      <c r="N134" s="1161" t="s">
        <v>30</v>
      </c>
      <c r="O134" s="436" t="s">
        <v>31</v>
      </c>
      <c r="P134" s="1161" t="s">
        <v>30</v>
      </c>
      <c r="Q134" s="436" t="s">
        <v>31</v>
      </c>
      <c r="R134" s="1161" t="s">
        <v>30</v>
      </c>
      <c r="S134" s="436" t="s">
        <v>31</v>
      </c>
      <c r="T134" s="1161" t="s">
        <v>30</v>
      </c>
      <c r="U134" s="436" t="s">
        <v>31</v>
      </c>
      <c r="V134" s="1161" t="s">
        <v>30</v>
      </c>
      <c r="W134" s="436" t="s">
        <v>31</v>
      </c>
      <c r="X134" s="1161" t="s">
        <v>30</v>
      </c>
      <c r="Y134" s="436" t="s">
        <v>31</v>
      </c>
      <c r="Z134" s="1161" t="s">
        <v>30</v>
      </c>
      <c r="AA134" s="436" t="s">
        <v>31</v>
      </c>
      <c r="AB134" s="1161" t="s">
        <v>30</v>
      </c>
      <c r="AC134" s="436" t="s">
        <v>31</v>
      </c>
      <c r="AD134" s="1161" t="s">
        <v>30</v>
      </c>
      <c r="AE134" s="436" t="s">
        <v>31</v>
      </c>
      <c r="AF134" s="1161" t="s">
        <v>30</v>
      </c>
      <c r="AG134" s="436" t="s">
        <v>31</v>
      </c>
      <c r="AH134" s="1161" t="s">
        <v>30</v>
      </c>
      <c r="AI134" s="436" t="s">
        <v>31</v>
      </c>
      <c r="AJ134" s="1161" t="s">
        <v>30</v>
      </c>
      <c r="AK134" s="436" t="s">
        <v>31</v>
      </c>
      <c r="AL134" s="1161" t="s">
        <v>30</v>
      </c>
      <c r="AM134" s="22" t="s">
        <v>31</v>
      </c>
      <c r="AN134" s="2732"/>
      <c r="AO134" s="2732"/>
      <c r="AP134" s="2732"/>
      <c r="AQ134" s="2732"/>
      <c r="AR134" s="2732"/>
      <c r="AS134" s="2732"/>
    </row>
    <row r="135" spans="1:90" ht="14.25" customHeight="1" x14ac:dyDescent="0.2">
      <c r="A135" s="2609" t="s">
        <v>151</v>
      </c>
      <c r="B135" s="1189" t="s">
        <v>33</v>
      </c>
      <c r="C135" s="1190">
        <f t="shared" ref="C135:C147" si="27">SUM(D135+E135)</f>
        <v>0</v>
      </c>
      <c r="D135" s="1191">
        <f t="shared" ref="D135:D147" si="28">SUM(F135+H135+J135+L135+N135+P135+R135+T135+V135+X135+Z135+AB135+AD135+AF135+AH135+AJ135+AL135)</f>
        <v>0</v>
      </c>
      <c r="E135" s="1105">
        <f t="shared" ref="E135:E147" si="29">SUM(G135+I135+K135+M135+O135+Q135+S135+U135+W135+Y135+AA135+AC135+AE135+AG135+AI135+AK135+AM135)</f>
        <v>0</v>
      </c>
      <c r="F135" s="1192"/>
      <c r="G135" s="1109"/>
      <c r="H135" s="1192"/>
      <c r="I135" s="1109"/>
      <c r="J135" s="1192"/>
      <c r="K135" s="1193"/>
      <c r="L135" s="1192"/>
      <c r="M135" s="1193"/>
      <c r="N135" s="1192"/>
      <c r="O135" s="1193"/>
      <c r="P135" s="1192"/>
      <c r="Q135" s="1193"/>
      <c r="R135" s="1192"/>
      <c r="S135" s="1193"/>
      <c r="T135" s="1192"/>
      <c r="U135" s="1193"/>
      <c r="V135" s="1192"/>
      <c r="W135" s="1193"/>
      <c r="X135" s="1192"/>
      <c r="Y135" s="1193"/>
      <c r="Z135" s="1192"/>
      <c r="AA135" s="1193"/>
      <c r="AB135" s="1192"/>
      <c r="AC135" s="1193"/>
      <c r="AD135" s="1192"/>
      <c r="AE135" s="1193"/>
      <c r="AF135" s="1192"/>
      <c r="AG135" s="1193"/>
      <c r="AH135" s="1192"/>
      <c r="AI135" s="1193"/>
      <c r="AJ135" s="1192"/>
      <c r="AK135" s="1193"/>
      <c r="AL135" s="1194"/>
      <c r="AM135" s="1195"/>
      <c r="AN135" s="1109"/>
      <c r="AO135" s="1109"/>
      <c r="AP135" s="1109"/>
      <c r="AQ135" s="1109"/>
      <c r="AR135" s="1109"/>
      <c r="AS135" s="1109"/>
      <c r="AT135" s="182" t="str">
        <f>CA135&amp;CB135&amp;CC135&amp;CD135&amp;CE135&amp;CF135</f>
        <v/>
      </c>
      <c r="CA135" s="30" t="str">
        <f t="shared" ref="CA135:CA147" si="30">IF(CG135=1,"* El número de Beneficiarios NO DEBE ser mayor que el Total. ","")</f>
        <v/>
      </c>
      <c r="CB135" s="31" t="str">
        <f t="shared" ref="CB135:CB147" si="31">IF(CH135=1,"* Los Niños, Niñas, Adolescentes y Jóvenes de Programa SENAME NO DEBE ser mayor que el Total. ","")</f>
        <v/>
      </c>
      <c r="CC135" s="31" t="str">
        <f t="shared" ref="CC135:CC147" si="32">IF(CI135=1,"* El número de personas pertenecientes a Pueblos Originarios NO DEBE ser mayor que el Total. ","")</f>
        <v/>
      </c>
      <c r="CD135" s="31" t="str">
        <f t="shared" ref="CD135:CD147" si="33">IF(CJ135=1,"* El número de personas Migrantes NO DEBE ser mayor que el Total. ","")</f>
        <v/>
      </c>
      <c r="CE135" s="31"/>
      <c r="CF135" s="30" t="str">
        <f>IF(CL135=1,"* No olvide digitar la columna Beneficiarios y/o Niños, Niñas, Adolescentes y Jóvenes de Programa SENAME y/o Pueblos Originarios y/o Migrantes y/o Demencia (Digite CEROS si no tiene). ","")</f>
        <v/>
      </c>
      <c r="CG135" s="32">
        <f t="shared" ref="CG135:CJ147" si="34">IF($C135&lt;AN135,1,0)</f>
        <v>0</v>
      </c>
      <c r="CH135" s="32">
        <f t="shared" si="34"/>
        <v>0</v>
      </c>
      <c r="CI135" s="32">
        <f t="shared" si="34"/>
        <v>0</v>
      </c>
      <c r="CJ135" s="32">
        <f t="shared" si="34"/>
        <v>0</v>
      </c>
      <c r="CK135" s="32"/>
      <c r="CL135" s="32">
        <f t="shared" ref="CL135:CL147" si="35">IF(AND(C135&lt;&gt;0,OR(AN135="",AO135="",AP135="",AQ135="")),1,0)</f>
        <v>0</v>
      </c>
    </row>
    <row r="136" spans="1:90" ht="14.25" customHeight="1" x14ac:dyDescent="0.2">
      <c r="A136" s="2610"/>
      <c r="B136" s="33" t="s">
        <v>34</v>
      </c>
      <c r="C136" s="34">
        <f t="shared" si="27"/>
        <v>0</v>
      </c>
      <c r="D136" s="35">
        <f t="shared" si="28"/>
        <v>0</v>
      </c>
      <c r="E136" s="36">
        <f t="shared" si="29"/>
        <v>0</v>
      </c>
      <c r="F136" s="37"/>
      <c r="G136" s="38"/>
      <c r="H136" s="37"/>
      <c r="I136" s="38"/>
      <c r="J136" s="37"/>
      <c r="K136" s="39"/>
      <c r="L136" s="37"/>
      <c r="M136" s="39"/>
      <c r="N136" s="37"/>
      <c r="O136" s="39"/>
      <c r="P136" s="37"/>
      <c r="Q136" s="39"/>
      <c r="R136" s="37"/>
      <c r="S136" s="39"/>
      <c r="T136" s="37"/>
      <c r="U136" s="39"/>
      <c r="V136" s="37"/>
      <c r="W136" s="39"/>
      <c r="X136" s="37"/>
      <c r="Y136" s="39"/>
      <c r="Z136" s="37"/>
      <c r="AA136" s="39"/>
      <c r="AB136" s="37"/>
      <c r="AC136" s="39"/>
      <c r="AD136" s="37"/>
      <c r="AE136" s="39"/>
      <c r="AF136" s="37"/>
      <c r="AG136" s="39"/>
      <c r="AH136" s="37"/>
      <c r="AI136" s="39"/>
      <c r="AJ136" s="37"/>
      <c r="AK136" s="39"/>
      <c r="AL136" s="40"/>
      <c r="AM136" s="41"/>
      <c r="AN136" s="38"/>
      <c r="AO136" s="38"/>
      <c r="AP136" s="38"/>
      <c r="AQ136" s="38"/>
      <c r="AR136" s="38"/>
      <c r="AS136" s="38"/>
      <c r="AT136" s="182" t="str">
        <f t="shared" ref="AT136:AT147" si="36">CA136&amp;CB136&amp;CC136&amp;CD136&amp;CE136&amp;CF136</f>
        <v/>
      </c>
      <c r="CA136" s="30" t="str">
        <f t="shared" si="30"/>
        <v/>
      </c>
      <c r="CB136" s="31" t="str">
        <f t="shared" si="31"/>
        <v/>
      </c>
      <c r="CC136" s="31" t="str">
        <f t="shared" si="32"/>
        <v/>
      </c>
      <c r="CD136" s="31" t="str">
        <f t="shared" si="33"/>
        <v/>
      </c>
      <c r="CE136" s="31"/>
      <c r="CF136" s="30" t="str">
        <f t="shared" ref="CF136:CF147" si="37">IF(CL136=1,"* No olvide digitar la columna Beneficiarios y/o Niños, Niñas, Adolescentes y Jóvenes de Programa SENAME y/o Pueblos Originarios y/o Migrantes y/o Demencia (Digite CEROS si no tiene). ","")</f>
        <v/>
      </c>
      <c r="CG136" s="32">
        <f t="shared" si="34"/>
        <v>0</v>
      </c>
      <c r="CH136" s="32">
        <f t="shared" si="34"/>
        <v>0</v>
      </c>
      <c r="CI136" s="32">
        <f t="shared" si="34"/>
        <v>0</v>
      </c>
      <c r="CJ136" s="32">
        <f t="shared" si="34"/>
        <v>0</v>
      </c>
      <c r="CK136" s="32"/>
      <c r="CL136" s="32">
        <f t="shared" si="35"/>
        <v>0</v>
      </c>
    </row>
    <row r="137" spans="1:90" ht="14.25" customHeight="1" x14ac:dyDescent="0.2">
      <c r="A137" s="2610"/>
      <c r="B137" s="33" t="s">
        <v>35</v>
      </c>
      <c r="C137" s="34">
        <f t="shared" si="27"/>
        <v>0</v>
      </c>
      <c r="D137" s="35">
        <f t="shared" si="28"/>
        <v>0</v>
      </c>
      <c r="E137" s="36">
        <f t="shared" si="29"/>
        <v>0</v>
      </c>
      <c r="F137" s="37"/>
      <c r="G137" s="38"/>
      <c r="H137" s="37"/>
      <c r="I137" s="38"/>
      <c r="J137" s="37"/>
      <c r="K137" s="39"/>
      <c r="L137" s="37"/>
      <c r="M137" s="39"/>
      <c r="N137" s="37"/>
      <c r="O137" s="39"/>
      <c r="P137" s="37"/>
      <c r="Q137" s="39"/>
      <c r="R137" s="37"/>
      <c r="S137" s="39"/>
      <c r="T137" s="37"/>
      <c r="U137" s="39"/>
      <c r="V137" s="37"/>
      <c r="W137" s="39"/>
      <c r="X137" s="37"/>
      <c r="Y137" s="39"/>
      <c r="Z137" s="37"/>
      <c r="AA137" s="39"/>
      <c r="AB137" s="37"/>
      <c r="AC137" s="39"/>
      <c r="AD137" s="37"/>
      <c r="AE137" s="39"/>
      <c r="AF137" s="37"/>
      <c r="AG137" s="39"/>
      <c r="AH137" s="37"/>
      <c r="AI137" s="39"/>
      <c r="AJ137" s="37"/>
      <c r="AK137" s="39"/>
      <c r="AL137" s="40"/>
      <c r="AM137" s="41"/>
      <c r="AN137" s="38"/>
      <c r="AO137" s="38"/>
      <c r="AP137" s="38"/>
      <c r="AQ137" s="38"/>
      <c r="AR137" s="38"/>
      <c r="AS137" s="38"/>
      <c r="AT137" s="182" t="str">
        <f t="shared" si="36"/>
        <v/>
      </c>
      <c r="CA137" s="30" t="str">
        <f t="shared" si="30"/>
        <v/>
      </c>
      <c r="CB137" s="31" t="str">
        <f t="shared" si="31"/>
        <v/>
      </c>
      <c r="CC137" s="31" t="str">
        <f t="shared" si="32"/>
        <v/>
      </c>
      <c r="CD137" s="31" t="str">
        <f t="shared" si="33"/>
        <v/>
      </c>
      <c r="CE137" s="31"/>
      <c r="CF137" s="30" t="str">
        <f t="shared" si="37"/>
        <v/>
      </c>
      <c r="CG137" s="32">
        <f t="shared" si="34"/>
        <v>0</v>
      </c>
      <c r="CH137" s="32">
        <f t="shared" si="34"/>
        <v>0</v>
      </c>
      <c r="CI137" s="32">
        <f t="shared" si="34"/>
        <v>0</v>
      </c>
      <c r="CJ137" s="32">
        <f t="shared" si="34"/>
        <v>0</v>
      </c>
      <c r="CK137" s="32"/>
      <c r="CL137" s="32">
        <f t="shared" si="35"/>
        <v>0</v>
      </c>
    </row>
    <row r="138" spans="1:90" ht="14.25" customHeight="1" x14ac:dyDescent="0.2">
      <c r="A138" s="2610"/>
      <c r="B138" s="33" t="s">
        <v>36</v>
      </c>
      <c r="C138" s="34">
        <f t="shared" si="27"/>
        <v>0</v>
      </c>
      <c r="D138" s="35">
        <f t="shared" si="28"/>
        <v>0</v>
      </c>
      <c r="E138" s="36">
        <f t="shared" si="29"/>
        <v>0</v>
      </c>
      <c r="F138" s="37"/>
      <c r="G138" s="38"/>
      <c r="H138" s="37"/>
      <c r="I138" s="38"/>
      <c r="J138" s="37"/>
      <c r="K138" s="39"/>
      <c r="L138" s="37"/>
      <c r="M138" s="39"/>
      <c r="N138" s="37"/>
      <c r="O138" s="39"/>
      <c r="P138" s="37"/>
      <c r="Q138" s="39"/>
      <c r="R138" s="37"/>
      <c r="S138" s="39"/>
      <c r="T138" s="37"/>
      <c r="U138" s="39"/>
      <c r="V138" s="37"/>
      <c r="W138" s="39"/>
      <c r="X138" s="37"/>
      <c r="Y138" s="39"/>
      <c r="Z138" s="37"/>
      <c r="AA138" s="39"/>
      <c r="AB138" s="37"/>
      <c r="AC138" s="39"/>
      <c r="AD138" s="37"/>
      <c r="AE138" s="39"/>
      <c r="AF138" s="37"/>
      <c r="AG138" s="39"/>
      <c r="AH138" s="37"/>
      <c r="AI138" s="39"/>
      <c r="AJ138" s="37"/>
      <c r="AK138" s="39"/>
      <c r="AL138" s="40"/>
      <c r="AM138" s="41"/>
      <c r="AN138" s="38"/>
      <c r="AO138" s="38"/>
      <c r="AP138" s="38"/>
      <c r="AQ138" s="38"/>
      <c r="AR138" s="38"/>
      <c r="AS138" s="38"/>
      <c r="AT138" s="182" t="str">
        <f t="shared" si="36"/>
        <v/>
      </c>
      <c r="CA138" s="30" t="str">
        <f t="shared" si="30"/>
        <v/>
      </c>
      <c r="CB138" s="31" t="str">
        <f t="shared" si="31"/>
        <v/>
      </c>
      <c r="CC138" s="31" t="str">
        <f t="shared" si="32"/>
        <v/>
      </c>
      <c r="CD138" s="31" t="str">
        <f t="shared" si="33"/>
        <v/>
      </c>
      <c r="CE138" s="31"/>
      <c r="CF138" s="30" t="str">
        <f t="shared" si="37"/>
        <v/>
      </c>
      <c r="CG138" s="32">
        <f t="shared" si="34"/>
        <v>0</v>
      </c>
      <c r="CH138" s="32">
        <f t="shared" si="34"/>
        <v>0</v>
      </c>
      <c r="CI138" s="32">
        <f t="shared" si="34"/>
        <v>0</v>
      </c>
      <c r="CJ138" s="32">
        <f t="shared" si="34"/>
        <v>0</v>
      </c>
      <c r="CK138" s="32"/>
      <c r="CL138" s="32">
        <f t="shared" si="35"/>
        <v>0</v>
      </c>
    </row>
    <row r="139" spans="1:90" ht="14.25" customHeight="1" x14ac:dyDescent="0.2">
      <c r="A139" s="2610"/>
      <c r="B139" s="33" t="s">
        <v>37</v>
      </c>
      <c r="C139" s="34">
        <f t="shared" si="27"/>
        <v>0</v>
      </c>
      <c r="D139" s="35">
        <f t="shared" si="28"/>
        <v>0</v>
      </c>
      <c r="E139" s="36">
        <f t="shared" si="29"/>
        <v>0</v>
      </c>
      <c r="F139" s="37"/>
      <c r="G139" s="38"/>
      <c r="H139" s="37"/>
      <c r="I139" s="38"/>
      <c r="J139" s="37"/>
      <c r="K139" s="39"/>
      <c r="L139" s="37"/>
      <c r="M139" s="39"/>
      <c r="N139" s="37"/>
      <c r="O139" s="39"/>
      <c r="P139" s="37"/>
      <c r="Q139" s="39"/>
      <c r="R139" s="37"/>
      <c r="S139" s="39"/>
      <c r="T139" s="37"/>
      <c r="U139" s="39"/>
      <c r="V139" s="37"/>
      <c r="W139" s="39"/>
      <c r="X139" s="37"/>
      <c r="Y139" s="39"/>
      <c r="Z139" s="37"/>
      <c r="AA139" s="39"/>
      <c r="AB139" s="37"/>
      <c r="AC139" s="39"/>
      <c r="AD139" s="37"/>
      <c r="AE139" s="39"/>
      <c r="AF139" s="37"/>
      <c r="AG139" s="39"/>
      <c r="AH139" s="37"/>
      <c r="AI139" s="39"/>
      <c r="AJ139" s="37"/>
      <c r="AK139" s="39"/>
      <c r="AL139" s="40"/>
      <c r="AM139" s="41"/>
      <c r="AN139" s="38"/>
      <c r="AO139" s="38"/>
      <c r="AP139" s="38"/>
      <c r="AQ139" s="38"/>
      <c r="AR139" s="38"/>
      <c r="AS139" s="38"/>
      <c r="AT139" s="182" t="str">
        <f t="shared" si="36"/>
        <v/>
      </c>
      <c r="CA139" s="30" t="str">
        <f t="shared" si="30"/>
        <v/>
      </c>
      <c r="CB139" s="31" t="str">
        <f t="shared" si="31"/>
        <v/>
      </c>
      <c r="CC139" s="31" t="str">
        <f t="shared" si="32"/>
        <v/>
      </c>
      <c r="CD139" s="31" t="str">
        <f t="shared" si="33"/>
        <v/>
      </c>
      <c r="CE139" s="31"/>
      <c r="CF139" s="30" t="str">
        <f t="shared" si="37"/>
        <v/>
      </c>
      <c r="CG139" s="32">
        <f t="shared" si="34"/>
        <v>0</v>
      </c>
      <c r="CH139" s="32">
        <f t="shared" si="34"/>
        <v>0</v>
      </c>
      <c r="CI139" s="32">
        <f t="shared" si="34"/>
        <v>0</v>
      </c>
      <c r="CJ139" s="32">
        <f t="shared" si="34"/>
        <v>0</v>
      </c>
      <c r="CK139" s="32"/>
      <c r="CL139" s="32">
        <f t="shared" si="35"/>
        <v>0</v>
      </c>
    </row>
    <row r="140" spans="1:90" ht="14.25" customHeight="1" x14ac:dyDescent="0.2">
      <c r="A140" s="2610"/>
      <c r="B140" s="33" t="s">
        <v>38</v>
      </c>
      <c r="C140" s="34">
        <f t="shared" si="27"/>
        <v>0</v>
      </c>
      <c r="D140" s="35">
        <f t="shared" si="28"/>
        <v>0</v>
      </c>
      <c r="E140" s="36">
        <f t="shared" si="29"/>
        <v>0</v>
      </c>
      <c r="F140" s="37"/>
      <c r="G140" s="38"/>
      <c r="H140" s="37"/>
      <c r="I140" s="38"/>
      <c r="J140" s="37"/>
      <c r="K140" s="39"/>
      <c r="L140" s="37"/>
      <c r="M140" s="39"/>
      <c r="N140" s="37"/>
      <c r="O140" s="39"/>
      <c r="P140" s="37"/>
      <c r="Q140" s="39"/>
      <c r="R140" s="37"/>
      <c r="S140" s="39"/>
      <c r="T140" s="37"/>
      <c r="U140" s="39"/>
      <c r="V140" s="37"/>
      <c r="W140" s="39"/>
      <c r="X140" s="37"/>
      <c r="Y140" s="39"/>
      <c r="Z140" s="37"/>
      <c r="AA140" s="39"/>
      <c r="AB140" s="37"/>
      <c r="AC140" s="39"/>
      <c r="AD140" s="37"/>
      <c r="AE140" s="39"/>
      <c r="AF140" s="37"/>
      <c r="AG140" s="39"/>
      <c r="AH140" s="37"/>
      <c r="AI140" s="39"/>
      <c r="AJ140" s="37"/>
      <c r="AK140" s="39"/>
      <c r="AL140" s="40"/>
      <c r="AM140" s="41"/>
      <c r="AN140" s="38"/>
      <c r="AO140" s="38"/>
      <c r="AP140" s="38"/>
      <c r="AQ140" s="38"/>
      <c r="AR140" s="38"/>
      <c r="AS140" s="38"/>
      <c r="AT140" s="182" t="str">
        <f t="shared" si="36"/>
        <v/>
      </c>
      <c r="CA140" s="30" t="str">
        <f t="shared" si="30"/>
        <v/>
      </c>
      <c r="CB140" s="31" t="str">
        <f t="shared" si="31"/>
        <v/>
      </c>
      <c r="CC140" s="31" t="str">
        <f t="shared" si="32"/>
        <v/>
      </c>
      <c r="CD140" s="31" t="str">
        <f t="shared" si="33"/>
        <v/>
      </c>
      <c r="CE140" s="31"/>
      <c r="CF140" s="30" t="str">
        <f t="shared" si="37"/>
        <v/>
      </c>
      <c r="CG140" s="32">
        <f t="shared" si="34"/>
        <v>0</v>
      </c>
      <c r="CH140" s="32">
        <f t="shared" si="34"/>
        <v>0</v>
      </c>
      <c r="CI140" s="32">
        <f t="shared" si="34"/>
        <v>0</v>
      </c>
      <c r="CJ140" s="32">
        <f t="shared" si="34"/>
        <v>0</v>
      </c>
      <c r="CK140" s="32"/>
      <c r="CL140" s="32">
        <f t="shared" si="35"/>
        <v>0</v>
      </c>
    </row>
    <row r="141" spans="1:90" ht="14.25" customHeight="1" x14ac:dyDescent="0.2">
      <c r="A141" s="2610"/>
      <c r="B141" s="33" t="s">
        <v>39</v>
      </c>
      <c r="C141" s="42">
        <f t="shared" si="27"/>
        <v>0</v>
      </c>
      <c r="D141" s="43">
        <f t="shared" si="28"/>
        <v>0</v>
      </c>
      <c r="E141" s="44">
        <f t="shared" si="29"/>
        <v>0</v>
      </c>
      <c r="F141" s="45"/>
      <c r="G141" s="46"/>
      <c r="H141" s="45"/>
      <c r="I141" s="46"/>
      <c r="J141" s="45"/>
      <c r="K141" s="47"/>
      <c r="L141" s="45"/>
      <c r="M141" s="47"/>
      <c r="N141" s="45"/>
      <c r="O141" s="47"/>
      <c r="P141" s="45"/>
      <c r="Q141" s="47"/>
      <c r="R141" s="45"/>
      <c r="S141" s="47"/>
      <c r="T141" s="45"/>
      <c r="U141" s="47"/>
      <c r="V141" s="45"/>
      <c r="W141" s="47"/>
      <c r="X141" s="45"/>
      <c r="Y141" s="47"/>
      <c r="Z141" s="45"/>
      <c r="AA141" s="47"/>
      <c r="AB141" s="45"/>
      <c r="AC141" s="47"/>
      <c r="AD141" s="45"/>
      <c r="AE141" s="47"/>
      <c r="AF141" s="45"/>
      <c r="AG141" s="47"/>
      <c r="AH141" s="45"/>
      <c r="AI141" s="47"/>
      <c r="AJ141" s="45"/>
      <c r="AK141" s="47"/>
      <c r="AL141" s="48"/>
      <c r="AM141" s="49"/>
      <c r="AN141" s="46"/>
      <c r="AO141" s="46"/>
      <c r="AP141" s="46"/>
      <c r="AQ141" s="46"/>
      <c r="AR141" s="46"/>
      <c r="AS141" s="46"/>
      <c r="AT141" s="182" t="str">
        <f t="shared" si="36"/>
        <v/>
      </c>
      <c r="CA141" s="30" t="str">
        <f t="shared" si="30"/>
        <v/>
      </c>
      <c r="CB141" s="31" t="str">
        <f t="shared" si="31"/>
        <v/>
      </c>
      <c r="CC141" s="31" t="str">
        <f t="shared" si="32"/>
        <v/>
      </c>
      <c r="CD141" s="31" t="str">
        <f t="shared" si="33"/>
        <v/>
      </c>
      <c r="CE141" s="31"/>
      <c r="CF141" s="30" t="str">
        <f t="shared" si="37"/>
        <v/>
      </c>
      <c r="CG141" s="32">
        <f t="shared" si="34"/>
        <v>0</v>
      </c>
      <c r="CH141" s="32">
        <f t="shared" si="34"/>
        <v>0</v>
      </c>
      <c r="CI141" s="32">
        <f t="shared" si="34"/>
        <v>0</v>
      </c>
      <c r="CJ141" s="32">
        <f t="shared" si="34"/>
        <v>0</v>
      </c>
      <c r="CK141" s="32"/>
      <c r="CL141" s="32">
        <f t="shared" si="35"/>
        <v>0</v>
      </c>
    </row>
    <row r="142" spans="1:90" ht="21" customHeight="1" x14ac:dyDescent="0.2">
      <c r="A142" s="2610"/>
      <c r="B142" s="33" t="s">
        <v>40</v>
      </c>
      <c r="C142" s="42">
        <f t="shared" si="27"/>
        <v>0</v>
      </c>
      <c r="D142" s="43">
        <f t="shared" si="28"/>
        <v>0</v>
      </c>
      <c r="E142" s="44">
        <f t="shared" si="29"/>
        <v>0</v>
      </c>
      <c r="F142" s="45"/>
      <c r="G142" s="46"/>
      <c r="H142" s="45"/>
      <c r="I142" s="46"/>
      <c r="J142" s="45"/>
      <c r="K142" s="47"/>
      <c r="L142" s="45"/>
      <c r="M142" s="47"/>
      <c r="N142" s="45"/>
      <c r="O142" s="47"/>
      <c r="P142" s="45"/>
      <c r="Q142" s="47"/>
      <c r="R142" s="45"/>
      <c r="S142" s="47"/>
      <c r="T142" s="45"/>
      <c r="U142" s="47"/>
      <c r="V142" s="45"/>
      <c r="W142" s="47"/>
      <c r="X142" s="45"/>
      <c r="Y142" s="47"/>
      <c r="Z142" s="45"/>
      <c r="AA142" s="47"/>
      <c r="AB142" s="45"/>
      <c r="AC142" s="47"/>
      <c r="AD142" s="45"/>
      <c r="AE142" s="47"/>
      <c r="AF142" s="45"/>
      <c r="AG142" s="47"/>
      <c r="AH142" s="45"/>
      <c r="AI142" s="47"/>
      <c r="AJ142" s="45"/>
      <c r="AK142" s="47"/>
      <c r="AL142" s="48"/>
      <c r="AM142" s="49"/>
      <c r="AN142" s="46"/>
      <c r="AO142" s="46"/>
      <c r="AP142" s="46"/>
      <c r="AQ142" s="46"/>
      <c r="AR142" s="46"/>
      <c r="AS142" s="46"/>
      <c r="AT142" s="182" t="str">
        <f t="shared" si="36"/>
        <v/>
      </c>
      <c r="CA142" s="30" t="str">
        <f t="shared" si="30"/>
        <v/>
      </c>
      <c r="CB142" s="31" t="str">
        <f t="shared" si="31"/>
        <v/>
      </c>
      <c r="CC142" s="31" t="str">
        <f t="shared" si="32"/>
        <v/>
      </c>
      <c r="CD142" s="31" t="str">
        <f t="shared" si="33"/>
        <v/>
      </c>
      <c r="CE142" s="31"/>
      <c r="CF142" s="30" t="str">
        <f t="shared" si="37"/>
        <v/>
      </c>
      <c r="CG142" s="32">
        <f t="shared" si="34"/>
        <v>0</v>
      </c>
      <c r="CH142" s="32">
        <f t="shared" si="34"/>
        <v>0</v>
      </c>
      <c r="CI142" s="32">
        <f t="shared" si="34"/>
        <v>0</v>
      </c>
      <c r="CJ142" s="32">
        <f t="shared" si="34"/>
        <v>0</v>
      </c>
      <c r="CK142" s="32"/>
      <c r="CL142" s="32">
        <f t="shared" si="35"/>
        <v>0</v>
      </c>
    </row>
    <row r="143" spans="1:90" ht="14.25" customHeight="1" x14ac:dyDescent="0.2">
      <c r="A143" s="2610"/>
      <c r="B143" s="33" t="s">
        <v>41</v>
      </c>
      <c r="C143" s="42">
        <f t="shared" si="27"/>
        <v>0</v>
      </c>
      <c r="D143" s="43">
        <f t="shared" si="28"/>
        <v>0</v>
      </c>
      <c r="E143" s="44">
        <f t="shared" si="29"/>
        <v>0</v>
      </c>
      <c r="F143" s="45"/>
      <c r="G143" s="46"/>
      <c r="H143" s="45"/>
      <c r="I143" s="46"/>
      <c r="J143" s="45"/>
      <c r="K143" s="47"/>
      <c r="L143" s="45"/>
      <c r="M143" s="47"/>
      <c r="N143" s="45"/>
      <c r="O143" s="47"/>
      <c r="P143" s="45"/>
      <c r="Q143" s="47"/>
      <c r="R143" s="45"/>
      <c r="S143" s="47"/>
      <c r="T143" s="45"/>
      <c r="U143" s="47"/>
      <c r="V143" s="45"/>
      <c r="W143" s="47"/>
      <c r="X143" s="45"/>
      <c r="Y143" s="47"/>
      <c r="Z143" s="45"/>
      <c r="AA143" s="47"/>
      <c r="AB143" s="45"/>
      <c r="AC143" s="47"/>
      <c r="AD143" s="45"/>
      <c r="AE143" s="47"/>
      <c r="AF143" s="45"/>
      <c r="AG143" s="47"/>
      <c r="AH143" s="45"/>
      <c r="AI143" s="47"/>
      <c r="AJ143" s="45"/>
      <c r="AK143" s="47"/>
      <c r="AL143" s="48"/>
      <c r="AM143" s="49"/>
      <c r="AN143" s="46"/>
      <c r="AO143" s="46"/>
      <c r="AP143" s="46"/>
      <c r="AQ143" s="46"/>
      <c r="AR143" s="46"/>
      <c r="AS143" s="46"/>
      <c r="AT143" s="182" t="str">
        <f t="shared" si="36"/>
        <v/>
      </c>
      <c r="CA143" s="30" t="str">
        <f t="shared" si="30"/>
        <v/>
      </c>
      <c r="CB143" s="31" t="str">
        <f t="shared" si="31"/>
        <v/>
      </c>
      <c r="CC143" s="31" t="str">
        <f t="shared" si="32"/>
        <v/>
      </c>
      <c r="CD143" s="31" t="str">
        <f t="shared" si="33"/>
        <v/>
      </c>
      <c r="CE143" s="31"/>
      <c r="CF143" s="30" t="str">
        <f t="shared" si="37"/>
        <v/>
      </c>
      <c r="CG143" s="32">
        <f t="shared" si="34"/>
        <v>0</v>
      </c>
      <c r="CH143" s="32">
        <f t="shared" si="34"/>
        <v>0</v>
      </c>
      <c r="CI143" s="32">
        <f t="shared" si="34"/>
        <v>0</v>
      </c>
      <c r="CJ143" s="32">
        <f t="shared" si="34"/>
        <v>0</v>
      </c>
      <c r="CK143" s="32"/>
      <c r="CL143" s="32">
        <f t="shared" si="35"/>
        <v>0</v>
      </c>
    </row>
    <row r="144" spans="1:90" ht="24.75" customHeight="1" x14ac:dyDescent="0.2">
      <c r="A144" s="2610"/>
      <c r="B144" s="362" t="s">
        <v>42</v>
      </c>
      <c r="C144" s="42">
        <f t="shared" si="27"/>
        <v>0</v>
      </c>
      <c r="D144" s="50">
        <f t="shared" si="28"/>
        <v>0</v>
      </c>
      <c r="E144" s="44">
        <f t="shared" si="29"/>
        <v>0</v>
      </c>
      <c r="F144" s="45"/>
      <c r="G144" s="46"/>
      <c r="H144" s="45"/>
      <c r="I144" s="46"/>
      <c r="J144" s="45"/>
      <c r="K144" s="47"/>
      <c r="L144" s="45"/>
      <c r="M144" s="47"/>
      <c r="N144" s="45"/>
      <c r="O144" s="47"/>
      <c r="P144" s="45"/>
      <c r="Q144" s="47"/>
      <c r="R144" s="45"/>
      <c r="S144" s="47"/>
      <c r="T144" s="45"/>
      <c r="U144" s="47"/>
      <c r="V144" s="45"/>
      <c r="W144" s="47"/>
      <c r="X144" s="45"/>
      <c r="Y144" s="47"/>
      <c r="Z144" s="45"/>
      <c r="AA144" s="47"/>
      <c r="AB144" s="45"/>
      <c r="AC144" s="47"/>
      <c r="AD144" s="45"/>
      <c r="AE144" s="47"/>
      <c r="AF144" s="45"/>
      <c r="AG144" s="47"/>
      <c r="AH144" s="45"/>
      <c r="AI144" s="47"/>
      <c r="AJ144" s="45"/>
      <c r="AK144" s="47"/>
      <c r="AL144" s="48"/>
      <c r="AM144" s="49"/>
      <c r="AN144" s="46"/>
      <c r="AO144" s="46"/>
      <c r="AP144" s="46"/>
      <c r="AQ144" s="46"/>
      <c r="AR144" s="46"/>
      <c r="AS144" s="46"/>
      <c r="AT144" s="182" t="str">
        <f t="shared" si="36"/>
        <v/>
      </c>
      <c r="CA144" s="30" t="str">
        <f t="shared" si="30"/>
        <v/>
      </c>
      <c r="CB144" s="31" t="str">
        <f t="shared" si="31"/>
        <v/>
      </c>
      <c r="CC144" s="31" t="str">
        <f t="shared" si="32"/>
        <v/>
      </c>
      <c r="CD144" s="31" t="str">
        <f t="shared" si="33"/>
        <v/>
      </c>
      <c r="CE144" s="31"/>
      <c r="CF144" s="30" t="str">
        <f t="shared" si="37"/>
        <v/>
      </c>
      <c r="CG144" s="32">
        <f t="shared" si="34"/>
        <v>0</v>
      </c>
      <c r="CH144" s="32">
        <f t="shared" si="34"/>
        <v>0</v>
      </c>
      <c r="CI144" s="32">
        <f t="shared" si="34"/>
        <v>0</v>
      </c>
      <c r="CJ144" s="32">
        <f t="shared" si="34"/>
        <v>0</v>
      </c>
      <c r="CK144" s="32"/>
      <c r="CL144" s="32">
        <f t="shared" si="35"/>
        <v>0</v>
      </c>
    </row>
    <row r="145" spans="1:90" ht="14.25" customHeight="1" x14ac:dyDescent="0.2">
      <c r="A145" s="2746"/>
      <c r="B145" s="1196" t="s">
        <v>43</v>
      </c>
      <c r="C145" s="1197">
        <f t="shared" si="27"/>
        <v>0</v>
      </c>
      <c r="D145" s="1198">
        <f t="shared" si="28"/>
        <v>0</v>
      </c>
      <c r="E145" s="1090">
        <f t="shared" si="29"/>
        <v>0</v>
      </c>
      <c r="F145" s="1199">
        <f>SUM(F135:F144)</f>
        <v>0</v>
      </c>
      <c r="G145" s="1200">
        <f t="shared" ref="G145:AS145" si="38">SUM(G135:G144)</f>
        <v>0</v>
      </c>
      <c r="H145" s="1199">
        <f t="shared" si="38"/>
        <v>0</v>
      </c>
      <c r="I145" s="1200">
        <f t="shared" si="38"/>
        <v>0</v>
      </c>
      <c r="J145" s="1199">
        <f t="shared" si="38"/>
        <v>0</v>
      </c>
      <c r="K145" s="1201">
        <f t="shared" si="38"/>
        <v>0</v>
      </c>
      <c r="L145" s="1199">
        <f t="shared" si="38"/>
        <v>0</v>
      </c>
      <c r="M145" s="1201">
        <f t="shared" si="38"/>
        <v>0</v>
      </c>
      <c r="N145" s="1199">
        <f t="shared" si="38"/>
        <v>0</v>
      </c>
      <c r="O145" s="1201">
        <f t="shared" si="38"/>
        <v>0</v>
      </c>
      <c r="P145" s="1199">
        <f t="shared" si="38"/>
        <v>0</v>
      </c>
      <c r="Q145" s="1201">
        <f t="shared" si="38"/>
        <v>0</v>
      </c>
      <c r="R145" s="1199">
        <f t="shared" si="38"/>
        <v>0</v>
      </c>
      <c r="S145" s="1201">
        <f t="shared" si="38"/>
        <v>0</v>
      </c>
      <c r="T145" s="1199">
        <f t="shared" si="38"/>
        <v>0</v>
      </c>
      <c r="U145" s="1201">
        <f t="shared" si="38"/>
        <v>0</v>
      </c>
      <c r="V145" s="1199">
        <f t="shared" si="38"/>
        <v>0</v>
      </c>
      <c r="W145" s="1201">
        <f t="shared" si="38"/>
        <v>0</v>
      </c>
      <c r="X145" s="1199">
        <f t="shared" si="38"/>
        <v>0</v>
      </c>
      <c r="Y145" s="1201">
        <f t="shared" si="38"/>
        <v>0</v>
      </c>
      <c r="Z145" s="1199">
        <f t="shared" si="38"/>
        <v>0</v>
      </c>
      <c r="AA145" s="1201">
        <f t="shared" si="38"/>
        <v>0</v>
      </c>
      <c r="AB145" s="1199">
        <f t="shared" si="38"/>
        <v>0</v>
      </c>
      <c r="AC145" s="1201">
        <f t="shared" si="38"/>
        <v>0</v>
      </c>
      <c r="AD145" s="1199">
        <f t="shared" si="38"/>
        <v>0</v>
      </c>
      <c r="AE145" s="1201">
        <f t="shared" si="38"/>
        <v>0</v>
      </c>
      <c r="AF145" s="1199">
        <f t="shared" si="38"/>
        <v>0</v>
      </c>
      <c r="AG145" s="1201">
        <f t="shared" si="38"/>
        <v>0</v>
      </c>
      <c r="AH145" s="1199">
        <f t="shared" si="38"/>
        <v>0</v>
      </c>
      <c r="AI145" s="1201">
        <f t="shared" si="38"/>
        <v>0</v>
      </c>
      <c r="AJ145" s="1199">
        <f t="shared" si="38"/>
        <v>0</v>
      </c>
      <c r="AK145" s="1201">
        <f t="shared" si="38"/>
        <v>0</v>
      </c>
      <c r="AL145" s="1202">
        <f t="shared" si="38"/>
        <v>0</v>
      </c>
      <c r="AM145" s="1203">
        <f t="shared" si="38"/>
        <v>0</v>
      </c>
      <c r="AN145" s="1200">
        <f t="shared" si="38"/>
        <v>0</v>
      </c>
      <c r="AO145" s="1200">
        <f t="shared" si="38"/>
        <v>0</v>
      </c>
      <c r="AP145" s="1200">
        <f t="shared" si="38"/>
        <v>0</v>
      </c>
      <c r="AQ145" s="1200">
        <f t="shared" si="38"/>
        <v>0</v>
      </c>
      <c r="AR145" s="1200">
        <f t="shared" si="38"/>
        <v>0</v>
      </c>
      <c r="AS145" s="1200">
        <f t="shared" si="38"/>
        <v>0</v>
      </c>
      <c r="AT145" s="182"/>
      <c r="CA145" s="30" t="str">
        <f t="shared" si="30"/>
        <v/>
      </c>
      <c r="CB145" s="31" t="str">
        <f t="shared" si="31"/>
        <v/>
      </c>
      <c r="CC145" s="31" t="str">
        <f t="shared" si="32"/>
        <v/>
      </c>
      <c r="CD145" s="31" t="str">
        <f t="shared" si="33"/>
        <v/>
      </c>
      <c r="CE145" s="31"/>
      <c r="CF145" s="30" t="str">
        <f t="shared" si="37"/>
        <v/>
      </c>
      <c r="CG145" s="32">
        <f t="shared" si="34"/>
        <v>0</v>
      </c>
      <c r="CH145" s="32">
        <f t="shared" si="34"/>
        <v>0</v>
      </c>
      <c r="CI145" s="32">
        <f t="shared" si="34"/>
        <v>0</v>
      </c>
      <c r="CJ145" s="32">
        <f t="shared" si="34"/>
        <v>0</v>
      </c>
      <c r="CK145" s="32"/>
      <c r="CL145" s="32">
        <f t="shared" si="35"/>
        <v>0</v>
      </c>
    </row>
    <row r="146" spans="1:90" x14ac:dyDescent="0.2">
      <c r="A146" s="2817" t="s">
        <v>44</v>
      </c>
      <c r="B146" s="2818"/>
      <c r="C146" s="1204">
        <f t="shared" si="27"/>
        <v>0</v>
      </c>
      <c r="D146" s="1205">
        <f t="shared" si="28"/>
        <v>0</v>
      </c>
      <c r="E146" s="1206">
        <f t="shared" si="29"/>
        <v>0</v>
      </c>
      <c r="F146" s="1207"/>
      <c r="G146" s="1208"/>
      <c r="H146" s="1207"/>
      <c r="I146" s="1208"/>
      <c r="J146" s="1207"/>
      <c r="K146" s="1209"/>
      <c r="L146" s="1207"/>
      <c r="M146" s="1209"/>
      <c r="N146" s="1207"/>
      <c r="O146" s="1209"/>
      <c r="P146" s="1207"/>
      <c r="Q146" s="1209"/>
      <c r="R146" s="1207"/>
      <c r="S146" s="1209"/>
      <c r="T146" s="1207"/>
      <c r="U146" s="1209"/>
      <c r="V146" s="1207"/>
      <c r="W146" s="1209"/>
      <c r="X146" s="1207"/>
      <c r="Y146" s="1209"/>
      <c r="Z146" s="1207"/>
      <c r="AA146" s="1209"/>
      <c r="AB146" s="1207"/>
      <c r="AC146" s="1209"/>
      <c r="AD146" s="1207"/>
      <c r="AE146" s="1209"/>
      <c r="AF146" s="1207"/>
      <c r="AG146" s="1209"/>
      <c r="AH146" s="1207"/>
      <c r="AI146" s="1209"/>
      <c r="AJ146" s="1207"/>
      <c r="AK146" s="1209"/>
      <c r="AL146" s="1210"/>
      <c r="AM146" s="1211"/>
      <c r="AN146" s="1208"/>
      <c r="AO146" s="1208"/>
      <c r="AP146" s="1208"/>
      <c r="AQ146" s="1208"/>
      <c r="AR146" s="1208"/>
      <c r="AS146" s="1208"/>
      <c r="AT146" s="182" t="str">
        <f t="shared" si="36"/>
        <v/>
      </c>
      <c r="CA146" s="30" t="str">
        <f t="shared" si="30"/>
        <v/>
      </c>
      <c r="CB146" s="31" t="str">
        <f t="shared" si="31"/>
        <v/>
      </c>
      <c r="CC146" s="31" t="str">
        <f t="shared" si="32"/>
        <v/>
      </c>
      <c r="CD146" s="31" t="str">
        <f t="shared" si="33"/>
        <v/>
      </c>
      <c r="CE146" s="31"/>
      <c r="CF146" s="30" t="str">
        <f t="shared" si="37"/>
        <v/>
      </c>
      <c r="CG146" s="32">
        <f t="shared" si="34"/>
        <v>0</v>
      </c>
      <c r="CH146" s="32">
        <f t="shared" si="34"/>
        <v>0</v>
      </c>
      <c r="CI146" s="32">
        <f t="shared" si="34"/>
        <v>0</v>
      </c>
      <c r="CJ146" s="32">
        <f t="shared" si="34"/>
        <v>0</v>
      </c>
      <c r="CK146" s="32"/>
      <c r="CL146" s="32">
        <f t="shared" si="35"/>
        <v>0</v>
      </c>
    </row>
    <row r="147" spans="1:90" x14ac:dyDescent="0.2">
      <c r="A147" s="2819" t="s">
        <v>152</v>
      </c>
      <c r="B147" s="2739"/>
      <c r="C147" s="463">
        <f t="shared" si="27"/>
        <v>0</v>
      </c>
      <c r="D147" s="464">
        <f t="shared" si="28"/>
        <v>0</v>
      </c>
      <c r="E147" s="653">
        <f t="shared" si="29"/>
        <v>0</v>
      </c>
      <c r="F147" s="458"/>
      <c r="G147" s="654"/>
      <c r="H147" s="458"/>
      <c r="I147" s="654"/>
      <c r="J147" s="458"/>
      <c r="K147" s="460"/>
      <c r="L147" s="458"/>
      <c r="M147" s="460"/>
      <c r="N147" s="458"/>
      <c r="O147" s="460"/>
      <c r="P147" s="458"/>
      <c r="Q147" s="460"/>
      <c r="R147" s="458"/>
      <c r="S147" s="460"/>
      <c r="T147" s="458"/>
      <c r="U147" s="460"/>
      <c r="V147" s="458"/>
      <c r="W147" s="460"/>
      <c r="X147" s="458"/>
      <c r="Y147" s="460"/>
      <c r="Z147" s="458"/>
      <c r="AA147" s="460"/>
      <c r="AB147" s="458"/>
      <c r="AC147" s="460"/>
      <c r="AD147" s="458"/>
      <c r="AE147" s="460"/>
      <c r="AF147" s="458"/>
      <c r="AG147" s="460"/>
      <c r="AH147" s="458"/>
      <c r="AI147" s="460"/>
      <c r="AJ147" s="458"/>
      <c r="AK147" s="460"/>
      <c r="AL147" s="920"/>
      <c r="AM147" s="465"/>
      <c r="AN147" s="654"/>
      <c r="AO147" s="654"/>
      <c r="AP147" s="654"/>
      <c r="AQ147" s="654"/>
      <c r="AR147" s="654"/>
      <c r="AS147" s="654"/>
      <c r="AT147" s="182" t="str">
        <f t="shared" si="36"/>
        <v/>
      </c>
      <c r="CA147" s="30" t="str">
        <f t="shared" si="30"/>
        <v/>
      </c>
      <c r="CB147" s="31" t="str">
        <f t="shared" si="31"/>
        <v/>
      </c>
      <c r="CC147" s="31" t="str">
        <f t="shared" si="32"/>
        <v/>
      </c>
      <c r="CD147" s="31" t="str">
        <f t="shared" si="33"/>
        <v/>
      </c>
      <c r="CE147" s="31"/>
      <c r="CF147" s="30" t="str">
        <f t="shared" si="37"/>
        <v/>
      </c>
      <c r="CG147" s="32">
        <f t="shared" si="34"/>
        <v>0</v>
      </c>
      <c r="CH147" s="32">
        <f t="shared" si="34"/>
        <v>0</v>
      </c>
      <c r="CI147" s="32">
        <f t="shared" si="34"/>
        <v>0</v>
      </c>
      <c r="CJ147" s="32">
        <f t="shared" si="34"/>
        <v>0</v>
      </c>
      <c r="CK147" s="32"/>
      <c r="CL147" s="32">
        <f t="shared" si="35"/>
        <v>0</v>
      </c>
    </row>
    <row r="148" spans="1:90" ht="24" customHeight="1" x14ac:dyDescent="0.25">
      <c r="A148" s="84" t="s">
        <v>153</v>
      </c>
      <c r="B148" s="323"/>
      <c r="C148" s="323"/>
      <c r="D148" s="323"/>
      <c r="E148" s="5"/>
    </row>
    <row r="149" spans="1:90" x14ac:dyDescent="0.2">
      <c r="A149" s="2592" t="s">
        <v>3</v>
      </c>
      <c r="B149" s="2592" t="s">
        <v>4</v>
      </c>
      <c r="C149" s="2595" t="s">
        <v>5</v>
      </c>
      <c r="D149" s="2596"/>
      <c r="E149" s="2597"/>
      <c r="F149" s="2812" t="s">
        <v>6</v>
      </c>
      <c r="G149" s="2705"/>
      <c r="H149" s="2705"/>
      <c r="I149" s="2705"/>
      <c r="J149" s="2705"/>
      <c r="K149" s="2705"/>
      <c r="L149" s="2705"/>
      <c r="M149" s="2705"/>
      <c r="N149" s="2705"/>
      <c r="O149" s="2705"/>
      <c r="P149" s="2705"/>
      <c r="Q149" s="2705"/>
      <c r="R149" s="2705"/>
      <c r="S149" s="2705"/>
      <c r="T149" s="2705"/>
      <c r="U149" s="2705"/>
      <c r="V149" s="2705"/>
      <c r="W149" s="2705"/>
      <c r="X149" s="2705"/>
      <c r="Y149" s="2705"/>
      <c r="Z149" s="2705"/>
      <c r="AA149" s="2705"/>
      <c r="AB149" s="2705"/>
      <c r="AC149" s="2705"/>
      <c r="AD149" s="2705"/>
      <c r="AE149" s="2705"/>
      <c r="AF149" s="2705"/>
      <c r="AG149" s="2705"/>
      <c r="AH149" s="2705"/>
      <c r="AI149" s="2705"/>
      <c r="AJ149" s="2705"/>
      <c r="AK149" s="2705"/>
      <c r="AL149" s="2705"/>
      <c r="AM149" s="2813"/>
      <c r="AN149" s="2597" t="s">
        <v>7</v>
      </c>
      <c r="AO149" s="2597" t="s">
        <v>8</v>
      </c>
      <c r="AP149" s="2609" t="s">
        <v>9</v>
      </c>
      <c r="AQ149" s="2597" t="s">
        <v>10</v>
      </c>
    </row>
    <row r="150" spans="1:90" ht="18" customHeight="1" x14ac:dyDescent="0.2">
      <c r="A150" s="2593"/>
      <c r="B150" s="2593"/>
      <c r="C150" s="2816"/>
      <c r="D150" s="2599"/>
      <c r="E150" s="2732"/>
      <c r="F150" s="2812" t="s">
        <v>12</v>
      </c>
      <c r="G150" s="2791"/>
      <c r="H150" s="2812" t="s">
        <v>13</v>
      </c>
      <c r="I150" s="2791"/>
      <c r="J150" s="2812" t="s">
        <v>14</v>
      </c>
      <c r="K150" s="2791"/>
      <c r="L150" s="2812" t="s">
        <v>15</v>
      </c>
      <c r="M150" s="2791"/>
      <c r="N150" s="2812" t="s">
        <v>16</v>
      </c>
      <c r="O150" s="2791"/>
      <c r="P150" s="2814" t="s">
        <v>17</v>
      </c>
      <c r="Q150" s="2800"/>
      <c r="R150" s="2814" t="s">
        <v>18</v>
      </c>
      <c r="S150" s="2800"/>
      <c r="T150" s="2814" t="s">
        <v>19</v>
      </c>
      <c r="U150" s="2800"/>
      <c r="V150" s="2814" t="s">
        <v>20</v>
      </c>
      <c r="W150" s="2800"/>
      <c r="X150" s="2814" t="s">
        <v>21</v>
      </c>
      <c r="Y150" s="2800"/>
      <c r="Z150" s="2814" t="s">
        <v>22</v>
      </c>
      <c r="AA150" s="2800"/>
      <c r="AB150" s="2814" t="s">
        <v>23</v>
      </c>
      <c r="AC150" s="2800"/>
      <c r="AD150" s="2814" t="s">
        <v>24</v>
      </c>
      <c r="AE150" s="2800"/>
      <c r="AF150" s="2814" t="s">
        <v>25</v>
      </c>
      <c r="AG150" s="2800"/>
      <c r="AH150" s="2814" t="s">
        <v>26</v>
      </c>
      <c r="AI150" s="2800"/>
      <c r="AJ150" s="2814" t="s">
        <v>27</v>
      </c>
      <c r="AK150" s="2800"/>
      <c r="AL150" s="2814" t="s">
        <v>28</v>
      </c>
      <c r="AM150" s="2815"/>
      <c r="AN150" s="2604"/>
      <c r="AO150" s="2604"/>
      <c r="AP150" s="2610"/>
      <c r="AQ150" s="2604"/>
    </row>
    <row r="151" spans="1:90" ht="33.75" customHeight="1" x14ac:dyDescent="0.2">
      <c r="A151" s="2753"/>
      <c r="B151" s="2753"/>
      <c r="C151" s="420" t="s">
        <v>29</v>
      </c>
      <c r="D151" s="421" t="s">
        <v>30</v>
      </c>
      <c r="E151" s="436" t="s">
        <v>31</v>
      </c>
      <c r="F151" s="1161" t="s">
        <v>30</v>
      </c>
      <c r="G151" s="436" t="s">
        <v>31</v>
      </c>
      <c r="H151" s="1161" t="s">
        <v>30</v>
      </c>
      <c r="I151" s="436" t="s">
        <v>31</v>
      </c>
      <c r="J151" s="1161" t="s">
        <v>30</v>
      </c>
      <c r="K151" s="436" t="s">
        <v>31</v>
      </c>
      <c r="L151" s="1161" t="s">
        <v>30</v>
      </c>
      <c r="M151" s="436" t="s">
        <v>31</v>
      </c>
      <c r="N151" s="1161" t="s">
        <v>30</v>
      </c>
      <c r="O151" s="436" t="s">
        <v>31</v>
      </c>
      <c r="P151" s="1161" t="s">
        <v>30</v>
      </c>
      <c r="Q151" s="436" t="s">
        <v>31</v>
      </c>
      <c r="R151" s="1161" t="s">
        <v>30</v>
      </c>
      <c r="S151" s="436" t="s">
        <v>31</v>
      </c>
      <c r="T151" s="1161" t="s">
        <v>30</v>
      </c>
      <c r="U151" s="436" t="s">
        <v>31</v>
      </c>
      <c r="V151" s="1161" t="s">
        <v>30</v>
      </c>
      <c r="W151" s="436" t="s">
        <v>31</v>
      </c>
      <c r="X151" s="1161" t="s">
        <v>30</v>
      </c>
      <c r="Y151" s="436" t="s">
        <v>31</v>
      </c>
      <c r="Z151" s="1161" t="s">
        <v>30</v>
      </c>
      <c r="AA151" s="436" t="s">
        <v>31</v>
      </c>
      <c r="AB151" s="1161" t="s">
        <v>30</v>
      </c>
      <c r="AC151" s="436" t="s">
        <v>31</v>
      </c>
      <c r="AD151" s="1161" t="s">
        <v>30</v>
      </c>
      <c r="AE151" s="436" t="s">
        <v>31</v>
      </c>
      <c r="AF151" s="1161" t="s">
        <v>30</v>
      </c>
      <c r="AG151" s="436" t="s">
        <v>31</v>
      </c>
      <c r="AH151" s="1161" t="s">
        <v>30</v>
      </c>
      <c r="AI151" s="436" t="s">
        <v>31</v>
      </c>
      <c r="AJ151" s="1161" t="s">
        <v>30</v>
      </c>
      <c r="AK151" s="436" t="s">
        <v>31</v>
      </c>
      <c r="AL151" s="1161" t="s">
        <v>30</v>
      </c>
      <c r="AM151" s="22" t="s">
        <v>31</v>
      </c>
      <c r="AN151" s="2732"/>
      <c r="AO151" s="2732"/>
      <c r="AP151" s="2746"/>
      <c r="AQ151" s="2732"/>
    </row>
    <row r="152" spans="1:90" x14ac:dyDescent="0.2">
      <c r="A152" s="2740" t="s">
        <v>154</v>
      </c>
      <c r="B152" s="1213" t="s">
        <v>155</v>
      </c>
      <c r="C152" s="1214">
        <f>SUM(D152+E152)</f>
        <v>22</v>
      </c>
      <c r="D152" s="1215">
        <f t="shared" ref="D152:E155" si="39">SUM(F152+H152+J152+L152+N152+P152+R152+T152+V152+X152+Z152+AB152+AD152+AF152+AH152+AJ152+AL152)</f>
        <v>14</v>
      </c>
      <c r="E152" s="1216">
        <f t="shared" si="39"/>
        <v>8</v>
      </c>
      <c r="F152" s="1207">
        <v>5</v>
      </c>
      <c r="G152" s="1209">
        <v>0</v>
      </c>
      <c r="H152" s="1207">
        <v>4</v>
      </c>
      <c r="I152" s="1209">
        <v>4</v>
      </c>
      <c r="J152" s="1207">
        <v>1</v>
      </c>
      <c r="K152" s="1209">
        <v>1</v>
      </c>
      <c r="L152" s="1207">
        <v>0</v>
      </c>
      <c r="M152" s="1209">
        <v>0</v>
      </c>
      <c r="N152" s="1207">
        <v>1</v>
      </c>
      <c r="O152" s="1209">
        <v>0</v>
      </c>
      <c r="P152" s="1207">
        <v>0</v>
      </c>
      <c r="Q152" s="1209">
        <v>1</v>
      </c>
      <c r="R152" s="1207">
        <v>0</v>
      </c>
      <c r="S152" s="1209">
        <v>0</v>
      </c>
      <c r="T152" s="1207">
        <v>0</v>
      </c>
      <c r="U152" s="1209">
        <v>0</v>
      </c>
      <c r="V152" s="1207">
        <v>0</v>
      </c>
      <c r="W152" s="1209">
        <v>0</v>
      </c>
      <c r="X152" s="1207">
        <v>0</v>
      </c>
      <c r="Y152" s="1209">
        <v>0</v>
      </c>
      <c r="Z152" s="1207">
        <v>1</v>
      </c>
      <c r="AA152" s="1209">
        <v>0</v>
      </c>
      <c r="AB152" s="1207">
        <v>0</v>
      </c>
      <c r="AC152" s="1209">
        <v>2</v>
      </c>
      <c r="AD152" s="1207">
        <v>2</v>
      </c>
      <c r="AE152" s="1209">
        <v>0</v>
      </c>
      <c r="AF152" s="1207">
        <v>0</v>
      </c>
      <c r="AG152" s="1209">
        <v>0</v>
      </c>
      <c r="AH152" s="1207">
        <v>0</v>
      </c>
      <c r="AI152" s="1209">
        <v>0</v>
      </c>
      <c r="AJ152" s="1207">
        <v>0</v>
      </c>
      <c r="AK152" s="1209">
        <v>0</v>
      </c>
      <c r="AL152" s="1207">
        <v>0</v>
      </c>
      <c r="AM152" s="1211">
        <v>0</v>
      </c>
      <c r="AN152" s="1208">
        <v>22</v>
      </c>
      <c r="AO152" s="1208">
        <v>0</v>
      </c>
      <c r="AP152" s="1217">
        <v>0</v>
      </c>
      <c r="AQ152" s="1208">
        <v>0</v>
      </c>
      <c r="AR152" s="182" t="str">
        <f>CONCATENATE(CF152,CA152,CB152,CC152,CD152,CE152)</f>
        <v/>
      </c>
      <c r="CA152" s="30" t="str">
        <f>IF(CG152=1,"* El número de Beneficiarios NO DEBE ser mayor que el Total. ","")</f>
        <v/>
      </c>
      <c r="CB152" s="31" t="str">
        <f>IF(CH152=1,"* Los Niños, Niñas, Adolescentes y Jóvenes de Programa SENAME NO DEBE ser mayor que el Total. ","")</f>
        <v/>
      </c>
      <c r="CC152" s="31" t="str">
        <f>IF(CI152=1,"* El número de personas pertenecientes a Pueblos Originarios NO DEBE ser mayor que el Total. ","")</f>
        <v/>
      </c>
      <c r="CD152" s="31" t="str">
        <f>IF(CJ152=1,"* El número de personas Migrantes NO DEBE ser mayor que el Total. ","")</f>
        <v/>
      </c>
      <c r="CE152" s="31"/>
      <c r="CF152" s="30" t="str">
        <f>IF(CL152=1,"* No olvide digitar la columna Beneficiarios y/o Niños, Niñas, Adolescentes y Jóvenes de Programa SENAME y/o Pueblos Originarios y/o Migrantes y/o Demencia (Digite CEROS si no tiene). ","")</f>
        <v/>
      </c>
      <c r="CG152" s="32">
        <f t="shared" ref="CG152:CJ154" si="40">IF($C152&lt;AN152,1,0)</f>
        <v>0</v>
      </c>
      <c r="CH152" s="32">
        <f t="shared" si="40"/>
        <v>0</v>
      </c>
      <c r="CI152" s="32">
        <f t="shared" si="40"/>
        <v>0</v>
      </c>
      <c r="CJ152" s="32">
        <f t="shared" si="40"/>
        <v>0</v>
      </c>
      <c r="CK152" s="32"/>
      <c r="CL152" s="32">
        <f>IF(AND(C152&lt;&gt;0,OR(AN152="",AO152="",AP152="",AQ152="")),1,0)</f>
        <v>0</v>
      </c>
    </row>
    <row r="153" spans="1:90" x14ac:dyDescent="0.2">
      <c r="A153" s="2741"/>
      <c r="B153" s="380" t="s">
        <v>156</v>
      </c>
      <c r="C153" s="381">
        <f>SUM(D153+E153)</f>
        <v>0</v>
      </c>
      <c r="D153" s="382">
        <f t="shared" si="39"/>
        <v>0</v>
      </c>
      <c r="E153" s="383">
        <f t="shared" si="39"/>
        <v>0</v>
      </c>
      <c r="F153" s="37"/>
      <c r="G153" s="39"/>
      <c r="H153" s="37"/>
      <c r="I153" s="39"/>
      <c r="J153" s="37"/>
      <c r="K153" s="39"/>
      <c r="L153" s="37"/>
      <c r="M153" s="39"/>
      <c r="N153" s="37"/>
      <c r="O153" s="39"/>
      <c r="P153" s="37"/>
      <c r="Q153" s="39"/>
      <c r="R153" s="37"/>
      <c r="S153" s="39"/>
      <c r="T153" s="37"/>
      <c r="U153" s="39"/>
      <c r="V153" s="37"/>
      <c r="W153" s="39"/>
      <c r="X153" s="37"/>
      <c r="Y153" s="39"/>
      <c r="Z153" s="37"/>
      <c r="AA153" s="39"/>
      <c r="AB153" s="37"/>
      <c r="AC153" s="39"/>
      <c r="AD153" s="37"/>
      <c r="AE153" s="39"/>
      <c r="AF153" s="37"/>
      <c r="AG153" s="39"/>
      <c r="AH153" s="37"/>
      <c r="AI153" s="39"/>
      <c r="AJ153" s="37"/>
      <c r="AK153" s="39"/>
      <c r="AL153" s="37"/>
      <c r="AM153" s="41"/>
      <c r="AN153" s="38"/>
      <c r="AO153" s="38"/>
      <c r="AP153" s="151"/>
      <c r="AQ153" s="38"/>
      <c r="AR153" s="182" t="str">
        <f>CONCATENATE(CF153,CA153,CB153,CC153,CD153,CE153)</f>
        <v/>
      </c>
      <c r="CA153" s="30" t="str">
        <f>IF(CG153=1,"* El número de Beneficiarios NO DEBE ser mayor que el Total. ","")</f>
        <v/>
      </c>
      <c r="CB153" s="31" t="str">
        <f>IF(CH153=1,"* Los Niños, Niñas, Adolescentes y Jóvenes de Programa SENAME NO DEBE ser mayor que el Total. ","")</f>
        <v/>
      </c>
      <c r="CC153" s="31" t="str">
        <f>IF(CI153=1,"* El número de personas pertenecientes a Pueblos Originarios NO DEBE ser mayor que el Total. ","")</f>
        <v/>
      </c>
      <c r="CD153" s="31" t="str">
        <f>IF(CJ153=1,"* El número de personas Migrantes NO DEBE ser mayor que el Total. ","")</f>
        <v/>
      </c>
      <c r="CE153" s="31"/>
      <c r="CF153" s="30" t="str">
        <f>IF(CL153=1,"* No olvide digitar la columna Beneficiarios y/o Niños, Niñas, Adolescentes y Jóvenes de Programa SENAME y/o Pueblos Originarios y/o Migrantes y/o Demencia (Digite CEROS si no tiene). ","")</f>
        <v/>
      </c>
      <c r="CG153" s="32">
        <f t="shared" si="40"/>
        <v>0</v>
      </c>
      <c r="CH153" s="32">
        <f t="shared" si="40"/>
        <v>0</v>
      </c>
      <c r="CI153" s="32">
        <f t="shared" si="40"/>
        <v>0</v>
      </c>
      <c r="CJ153" s="32">
        <f t="shared" si="40"/>
        <v>0</v>
      </c>
      <c r="CK153" s="32"/>
      <c r="CL153" s="32">
        <f>IF(AND(C153&lt;&gt;0,OR(AN153="",AO153="",AP153="",AQ153="")),1,0)</f>
        <v>0</v>
      </c>
    </row>
    <row r="154" spans="1:90" x14ac:dyDescent="0.2">
      <c r="A154" s="2741"/>
      <c r="B154" s="380" t="s">
        <v>157</v>
      </c>
      <c r="C154" s="381">
        <f>SUM(D154+E154)</f>
        <v>0</v>
      </c>
      <c r="D154" s="382">
        <f t="shared" si="39"/>
        <v>0</v>
      </c>
      <c r="E154" s="383">
        <f t="shared" si="39"/>
        <v>0</v>
      </c>
      <c r="F154" s="77"/>
      <c r="G154" s="79"/>
      <c r="H154" s="77"/>
      <c r="I154" s="79"/>
      <c r="J154" s="77"/>
      <c r="K154" s="79"/>
      <c r="L154" s="77"/>
      <c r="M154" s="79"/>
      <c r="N154" s="77"/>
      <c r="O154" s="79"/>
      <c r="P154" s="77"/>
      <c r="Q154" s="79"/>
      <c r="R154" s="77"/>
      <c r="S154" s="79"/>
      <c r="T154" s="77"/>
      <c r="U154" s="79"/>
      <c r="V154" s="77"/>
      <c r="W154" s="79"/>
      <c r="X154" s="77"/>
      <c r="Y154" s="79"/>
      <c r="Z154" s="77"/>
      <c r="AA154" s="79"/>
      <c r="AB154" s="77"/>
      <c r="AC154" s="79"/>
      <c r="AD154" s="77"/>
      <c r="AE154" s="79"/>
      <c r="AF154" s="77"/>
      <c r="AG154" s="79"/>
      <c r="AH154" s="77"/>
      <c r="AI154" s="79"/>
      <c r="AJ154" s="77"/>
      <c r="AK154" s="79"/>
      <c r="AL154" s="77"/>
      <c r="AM154" s="83"/>
      <c r="AN154" s="80"/>
      <c r="AO154" s="80"/>
      <c r="AP154" s="106"/>
      <c r="AQ154" s="80"/>
      <c r="AR154" s="182" t="str">
        <f>CONCATENATE(CF154,CA154,CB154,CC154,CD154,CE154)</f>
        <v/>
      </c>
      <c r="CA154" s="30" t="str">
        <f>IF(CG154=1,"* El número de Beneficiarios NO DEBE ser mayor que el Total. ","")</f>
        <v/>
      </c>
      <c r="CB154" s="31" t="str">
        <f>IF(CH154=1,"* Los Niños, Niñas, Adolescentes y Jóvenes de Programa SENAME NO DEBE ser mayor que el Total. ","")</f>
        <v/>
      </c>
      <c r="CC154" s="31" t="str">
        <f>IF(CI154=1,"* El número de personas pertenecientes a Pueblos Originarios NO DEBE ser mayor que el Total. ","")</f>
        <v/>
      </c>
      <c r="CD154" s="31" t="str">
        <f>IF(CJ154=1,"* El número de personas Migrantes NO DEBE ser mayor que el Total. ","")</f>
        <v/>
      </c>
      <c r="CE154" s="31"/>
      <c r="CF154" s="30" t="str">
        <f>IF(CL154=1,"* No olvide digitar la columna Beneficiarios y/o Niños, Niñas, Adolescentes y Jóvenes de Programa SENAME y/o Pueblos Originarios y/o Migrantes y/o Demencia (Digite CEROS si no tiene). ","")</f>
        <v/>
      </c>
      <c r="CG154" s="32">
        <f t="shared" si="40"/>
        <v>0</v>
      </c>
      <c r="CH154" s="32">
        <f t="shared" si="40"/>
        <v>0</v>
      </c>
      <c r="CI154" s="32">
        <f t="shared" si="40"/>
        <v>0</v>
      </c>
      <c r="CJ154" s="32">
        <f t="shared" si="40"/>
        <v>0</v>
      </c>
      <c r="CK154" s="32"/>
      <c r="CL154" s="32">
        <f>IF(AND(C154&lt;&gt;0,OR(AN154="",AO154="",AP154="",AQ154="")),1,0)</f>
        <v>0</v>
      </c>
    </row>
    <row r="155" spans="1:90" x14ac:dyDescent="0.2">
      <c r="A155" s="2820"/>
      <c r="B155" s="1218" t="s">
        <v>43</v>
      </c>
      <c r="C155" s="1219">
        <f>SUM(D155+E155)</f>
        <v>22</v>
      </c>
      <c r="D155" s="1220">
        <f t="shared" si="39"/>
        <v>14</v>
      </c>
      <c r="E155" s="1221">
        <f t="shared" si="39"/>
        <v>8</v>
      </c>
      <c r="F155" s="1222">
        <f t="shared" ref="F155:AQ155" si="41">SUM(F152:F154)</f>
        <v>5</v>
      </c>
      <c r="G155" s="1223">
        <f t="shared" si="41"/>
        <v>0</v>
      </c>
      <c r="H155" s="1222">
        <f t="shared" si="41"/>
        <v>4</v>
      </c>
      <c r="I155" s="1223">
        <f t="shared" si="41"/>
        <v>4</v>
      </c>
      <c r="J155" s="1222">
        <f t="shared" si="41"/>
        <v>1</v>
      </c>
      <c r="K155" s="1224">
        <f t="shared" si="41"/>
        <v>1</v>
      </c>
      <c r="L155" s="1222">
        <f t="shared" si="41"/>
        <v>0</v>
      </c>
      <c r="M155" s="1224">
        <f t="shared" si="41"/>
        <v>0</v>
      </c>
      <c r="N155" s="1222">
        <f t="shared" si="41"/>
        <v>1</v>
      </c>
      <c r="O155" s="1224">
        <f t="shared" si="41"/>
        <v>0</v>
      </c>
      <c r="P155" s="1222">
        <f t="shared" si="41"/>
        <v>0</v>
      </c>
      <c r="Q155" s="1224">
        <f t="shared" si="41"/>
        <v>1</v>
      </c>
      <c r="R155" s="1222">
        <f t="shared" si="41"/>
        <v>0</v>
      </c>
      <c r="S155" s="1224">
        <f t="shared" si="41"/>
        <v>0</v>
      </c>
      <c r="T155" s="1222">
        <f t="shared" si="41"/>
        <v>0</v>
      </c>
      <c r="U155" s="1224">
        <f t="shared" si="41"/>
        <v>0</v>
      </c>
      <c r="V155" s="1222">
        <f t="shared" si="41"/>
        <v>0</v>
      </c>
      <c r="W155" s="1224">
        <f t="shared" si="41"/>
        <v>0</v>
      </c>
      <c r="X155" s="1222">
        <f t="shared" si="41"/>
        <v>0</v>
      </c>
      <c r="Y155" s="1224">
        <f t="shared" si="41"/>
        <v>0</v>
      </c>
      <c r="Z155" s="1222">
        <f t="shared" si="41"/>
        <v>1</v>
      </c>
      <c r="AA155" s="1224">
        <f t="shared" si="41"/>
        <v>0</v>
      </c>
      <c r="AB155" s="1222">
        <f t="shared" si="41"/>
        <v>0</v>
      </c>
      <c r="AC155" s="1224">
        <f t="shared" si="41"/>
        <v>2</v>
      </c>
      <c r="AD155" s="1222">
        <f t="shared" si="41"/>
        <v>2</v>
      </c>
      <c r="AE155" s="1224">
        <f t="shared" si="41"/>
        <v>0</v>
      </c>
      <c r="AF155" s="1222">
        <f t="shared" si="41"/>
        <v>0</v>
      </c>
      <c r="AG155" s="1224">
        <f t="shared" si="41"/>
        <v>0</v>
      </c>
      <c r="AH155" s="1222">
        <f t="shared" si="41"/>
        <v>0</v>
      </c>
      <c r="AI155" s="1224">
        <f t="shared" si="41"/>
        <v>0</v>
      </c>
      <c r="AJ155" s="1222">
        <f t="shared" si="41"/>
        <v>0</v>
      </c>
      <c r="AK155" s="1224">
        <f t="shared" si="41"/>
        <v>0</v>
      </c>
      <c r="AL155" s="1225">
        <f t="shared" si="41"/>
        <v>0</v>
      </c>
      <c r="AM155" s="1226">
        <f t="shared" si="41"/>
        <v>0</v>
      </c>
      <c r="AN155" s="1223">
        <f t="shared" si="41"/>
        <v>22</v>
      </c>
      <c r="AO155" s="1223">
        <f t="shared" si="41"/>
        <v>0</v>
      </c>
      <c r="AP155" s="1227">
        <f t="shared" si="41"/>
        <v>0</v>
      </c>
      <c r="AQ155" s="1223">
        <f t="shared" si="41"/>
        <v>0</v>
      </c>
    </row>
    <row r="175" spans="1:104" ht="14.25" customHeight="1" x14ac:dyDescent="0.2"/>
    <row r="176" spans="1:104" s="394" customFormat="1" ht="16.5" hidden="1" customHeight="1" x14ac:dyDescent="0.2">
      <c r="A176" s="394">
        <f>SUM(C23,C25:C27,C51:C52,C57:C78,B109:B110,B89:D95,B104,C43:C46,C82:J85,B115,B119:E119,B124:B126,B130,C135:C147,C152:C155,B39,B33)</f>
        <v>482</v>
      </c>
      <c r="B176" s="394">
        <f>SUM(CG8:CL155)</f>
        <v>0</v>
      </c>
      <c r="BX176" s="395"/>
      <c r="BY176" s="395"/>
      <c r="BZ176" s="395"/>
      <c r="CA176" s="395"/>
      <c r="CB176" s="395"/>
      <c r="CC176" s="395"/>
      <c r="CD176" s="395"/>
      <c r="CE176" s="395"/>
      <c r="CF176" s="395"/>
      <c r="CG176" s="395"/>
      <c r="CH176" s="395"/>
      <c r="CI176" s="395"/>
      <c r="CJ176" s="395"/>
      <c r="CK176" s="395"/>
      <c r="CL176" s="395"/>
      <c r="CM176" s="395"/>
      <c r="CN176" s="395"/>
      <c r="CO176" s="395"/>
      <c r="CP176" s="395"/>
      <c r="CQ176" s="395"/>
      <c r="CR176" s="395"/>
      <c r="CS176" s="395"/>
      <c r="CT176" s="395"/>
      <c r="CU176" s="395"/>
      <c r="CV176" s="395"/>
      <c r="CW176" s="395"/>
      <c r="CX176" s="395"/>
      <c r="CY176" s="395"/>
      <c r="CZ176" s="395"/>
    </row>
    <row r="177" ht="16.5" customHeight="1" x14ac:dyDescent="0.2"/>
    <row r="178" ht="15.6" customHeight="1" x14ac:dyDescent="0.2"/>
  </sheetData>
  <mergeCells count="225">
    <mergeCell ref="A152:A155"/>
    <mergeCell ref="AB150:AC150"/>
    <mergeCell ref="AD150:AE150"/>
    <mergeCell ref="AF150:AG150"/>
    <mergeCell ref="AH150:AI150"/>
    <mergeCell ref="AJ150:AK150"/>
    <mergeCell ref="AL150:AM150"/>
    <mergeCell ref="AO149:AO151"/>
    <mergeCell ref="AP149:AP151"/>
    <mergeCell ref="AQ149:AQ151"/>
    <mergeCell ref="F150:G150"/>
    <mergeCell ref="H150:I150"/>
    <mergeCell ref="J150:K150"/>
    <mergeCell ref="L150:M150"/>
    <mergeCell ref="N150:O150"/>
    <mergeCell ref="P150:Q150"/>
    <mergeCell ref="R150:S150"/>
    <mergeCell ref="A147:B147"/>
    <mergeCell ref="A149:A151"/>
    <mergeCell ref="B149:B151"/>
    <mergeCell ref="C149:E150"/>
    <mergeCell ref="F149:AM149"/>
    <mergeCell ref="AN149:AN151"/>
    <mergeCell ref="T150:U150"/>
    <mergeCell ref="V150:W150"/>
    <mergeCell ref="X150:Y150"/>
    <mergeCell ref="Z150:AA150"/>
    <mergeCell ref="A135:A145"/>
    <mergeCell ref="A146:B146"/>
    <mergeCell ref="T133:U133"/>
    <mergeCell ref="V133:W133"/>
    <mergeCell ref="X133:Y133"/>
    <mergeCell ref="Z133:AA133"/>
    <mergeCell ref="AB133:AC133"/>
    <mergeCell ref="AD133:AE133"/>
    <mergeCell ref="H133:I133"/>
    <mergeCell ref="J133:K133"/>
    <mergeCell ref="L133:M133"/>
    <mergeCell ref="N133:O133"/>
    <mergeCell ref="P133:Q133"/>
    <mergeCell ref="R133:S133"/>
    <mergeCell ref="AN132:AN134"/>
    <mergeCell ref="AO132:AO134"/>
    <mergeCell ref="AP132:AP134"/>
    <mergeCell ref="AQ132:AQ134"/>
    <mergeCell ref="AR132:AR134"/>
    <mergeCell ref="AS132:AS134"/>
    <mergeCell ref="A128:A129"/>
    <mergeCell ref="B128:B129"/>
    <mergeCell ref="C128:D128"/>
    <mergeCell ref="E128:F128"/>
    <mergeCell ref="G128:I128"/>
    <mergeCell ref="A132:A134"/>
    <mergeCell ref="B132:B134"/>
    <mergeCell ref="C132:E133"/>
    <mergeCell ref="F132:AM132"/>
    <mergeCell ref="F133:G133"/>
    <mergeCell ref="AF133:AG133"/>
    <mergeCell ref="AH133:AI133"/>
    <mergeCell ref="AJ133:AK133"/>
    <mergeCell ref="AL133:AM133"/>
    <mergeCell ref="A117:A118"/>
    <mergeCell ref="B117:D117"/>
    <mergeCell ref="E117:E118"/>
    <mergeCell ref="A121:A123"/>
    <mergeCell ref="B121:D122"/>
    <mergeCell ref="E121:J121"/>
    <mergeCell ref="E122:F122"/>
    <mergeCell ref="G122:H122"/>
    <mergeCell ref="I122:J122"/>
    <mergeCell ref="A112:A114"/>
    <mergeCell ref="B112:D113"/>
    <mergeCell ref="E112:AL112"/>
    <mergeCell ref="AM112:AM114"/>
    <mergeCell ref="E113:F113"/>
    <mergeCell ref="G113:H113"/>
    <mergeCell ref="I113:J113"/>
    <mergeCell ref="K113:L113"/>
    <mergeCell ref="M113:N113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A97:A98"/>
    <mergeCell ref="B97:B98"/>
    <mergeCell ref="C97:D97"/>
    <mergeCell ref="A106:A108"/>
    <mergeCell ref="B106:D107"/>
    <mergeCell ref="E106:M106"/>
    <mergeCell ref="E107:F107"/>
    <mergeCell ref="G107:H107"/>
    <mergeCell ref="I107:J107"/>
    <mergeCell ref="K107:L107"/>
    <mergeCell ref="M107:N107"/>
    <mergeCell ref="A84:B84"/>
    <mergeCell ref="A85:B85"/>
    <mergeCell ref="A87:A88"/>
    <mergeCell ref="B87:B88"/>
    <mergeCell ref="C87:C88"/>
    <mergeCell ref="D87:D88"/>
    <mergeCell ref="C80:D80"/>
    <mergeCell ref="E80:F80"/>
    <mergeCell ref="G80:H80"/>
    <mergeCell ref="I80:J80"/>
    <mergeCell ref="A82:B82"/>
    <mergeCell ref="A83:B83"/>
    <mergeCell ref="A63:A64"/>
    <mergeCell ref="A65:A68"/>
    <mergeCell ref="A69:A70"/>
    <mergeCell ref="A71:A72"/>
    <mergeCell ref="A73:A78"/>
    <mergeCell ref="A80:B81"/>
    <mergeCell ref="A57:A62"/>
    <mergeCell ref="AN54:AN56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A53:M53"/>
    <mergeCell ref="A54:B56"/>
    <mergeCell ref="C54:E55"/>
    <mergeCell ref="F54:AM54"/>
    <mergeCell ref="X55:Y55"/>
    <mergeCell ref="Z55:AA55"/>
    <mergeCell ref="AB55:AC55"/>
    <mergeCell ref="V49:W49"/>
    <mergeCell ref="X49:Y49"/>
    <mergeCell ref="Z49:AA49"/>
    <mergeCell ref="AB49:AC49"/>
    <mergeCell ref="AD49:AE49"/>
    <mergeCell ref="AF49:AG49"/>
    <mergeCell ref="AD55:AE55"/>
    <mergeCell ref="AF55:AG55"/>
    <mergeCell ref="AH55:AI55"/>
    <mergeCell ref="AJ55:AK55"/>
    <mergeCell ref="AL55:AM55"/>
    <mergeCell ref="AN48:AN50"/>
    <mergeCell ref="F49:G49"/>
    <mergeCell ref="H49:I49"/>
    <mergeCell ref="J49:K49"/>
    <mergeCell ref="L49:M49"/>
    <mergeCell ref="N49:O49"/>
    <mergeCell ref="P49:Q49"/>
    <mergeCell ref="R49:S49"/>
    <mergeCell ref="T49:U49"/>
    <mergeCell ref="AH49:AI49"/>
    <mergeCell ref="AJ49:AK49"/>
    <mergeCell ref="AL49:AM49"/>
    <mergeCell ref="A41:A42"/>
    <mergeCell ref="B41:B42"/>
    <mergeCell ref="C41:C42"/>
    <mergeCell ref="A43:A44"/>
    <mergeCell ref="A45:A46"/>
    <mergeCell ref="A48:B50"/>
    <mergeCell ref="C48:E49"/>
    <mergeCell ref="AJ29:AK29"/>
    <mergeCell ref="AL29:AM29"/>
    <mergeCell ref="F48:AM48"/>
    <mergeCell ref="AN29:AO29"/>
    <mergeCell ref="A35:A36"/>
    <mergeCell ref="B35:B36"/>
    <mergeCell ref="C35:D35"/>
    <mergeCell ref="E35:G35"/>
    <mergeCell ref="H35:M35"/>
    <mergeCell ref="X29:Y29"/>
    <mergeCell ref="Z29:AA29"/>
    <mergeCell ref="AB29:AC29"/>
    <mergeCell ref="AD29:AE29"/>
    <mergeCell ref="AF29:AG29"/>
    <mergeCell ref="AH29:AI29"/>
    <mergeCell ref="L29:M29"/>
    <mergeCell ref="N29:O29"/>
    <mergeCell ref="P29:Q29"/>
    <mergeCell ref="R29:S29"/>
    <mergeCell ref="T29:U29"/>
    <mergeCell ref="V29:W29"/>
    <mergeCell ref="A13:A23"/>
    <mergeCell ref="A24:B24"/>
    <mergeCell ref="A26:A27"/>
    <mergeCell ref="A29:A30"/>
    <mergeCell ref="B29:B30"/>
    <mergeCell ref="C29:D29"/>
    <mergeCell ref="E29:G29"/>
    <mergeCell ref="H29:I29"/>
    <mergeCell ref="J29:K29"/>
    <mergeCell ref="AO10:AO12"/>
    <mergeCell ref="AP10:AP12"/>
    <mergeCell ref="AQ10:AQ12"/>
    <mergeCell ref="AR10:AR12"/>
    <mergeCell ref="F11:G11"/>
    <mergeCell ref="H11:I11"/>
    <mergeCell ref="J11:K11"/>
    <mergeCell ref="L11:M11"/>
    <mergeCell ref="N11:O11"/>
    <mergeCell ref="P11:Q11"/>
    <mergeCell ref="AL11:AM11"/>
    <mergeCell ref="Z11:AA11"/>
    <mergeCell ref="AB11:AC11"/>
    <mergeCell ref="AD11:AE11"/>
    <mergeCell ref="AF11:AG11"/>
    <mergeCell ref="AH11:AI11"/>
    <mergeCell ref="AJ11:AK11"/>
    <mergeCell ref="A6:W6"/>
    <mergeCell ref="A10:A12"/>
    <mergeCell ref="B10:B12"/>
    <mergeCell ref="C10:E11"/>
    <mergeCell ref="F10:AM10"/>
    <mergeCell ref="AN10:AN12"/>
    <mergeCell ref="R11:S11"/>
    <mergeCell ref="T11:U11"/>
    <mergeCell ref="V11:W11"/>
    <mergeCell ref="X11:Y11"/>
  </mergeCells>
  <dataValidations count="2">
    <dataValidation showInputMessage="1" showErrorMessage="1" sqref="AT135:AT147" xr:uid="{97D91B4D-0CB0-43D0-9154-552C2813B629}"/>
    <dataValidation type="whole" allowBlank="1" showInputMessage="1" showErrorMessage="1" sqref="E35:E38 AN116:AN1048576 A1:AO27 B31:D32 E28:AO32 B28:D28 A28:A31 AR135:AS1048576 AP1:AQ1048576 CG1:XFD1048576 AO34:AO1048576 AN34:AN114 CA1:CF114 CA116:CF1048576 AR1:AS131 N34:AM1048576 A40:M1048576 B37:D38 A35:A37 A34:M34 F36:G38 H37:M38 AU1:BZ1048576 AT1:AT134 AT148:AT1048576" xr:uid="{80E8F481-7796-4469-9EA6-6D08299ADA8E}">
      <formula1>0</formula1>
      <formula2>1E+30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178"/>
  <sheetViews>
    <sheetView workbookViewId="0">
      <selection activeCell="A5" sqref="A1:XFD104857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2.42578125" style="2" customWidth="1"/>
    <col min="9" max="9" width="12.140625" style="2" customWidth="1"/>
    <col min="10" max="10" width="12.28515625" style="2" customWidth="1"/>
    <col min="11" max="13" width="12" style="2" customWidth="1"/>
    <col min="14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2" customWidth="1"/>
    <col min="106" max="16384" width="11.42578125" style="2"/>
  </cols>
  <sheetData>
    <row r="1" spans="1:90" ht="16.350000000000001" customHeight="1" x14ac:dyDescent="0.2">
      <c r="A1" s="1" t="s">
        <v>0</v>
      </c>
    </row>
    <row r="2" spans="1:90" ht="16.350000000000001" customHeight="1" x14ac:dyDescent="0.2">
      <c r="A2" s="1" t="str">
        <f>CONCATENATE("COMUNA: ",[5]NOMBRE!B2," - ","( ",[5]NOMBRE!C2,[5]NOMBRE!D2,[5]NOMBRE!E2,[5]NOMBRE!F2,[5]NOMBRE!G2," )")</f>
        <v>COMUNA: LINARES - ( 07401 )</v>
      </c>
    </row>
    <row r="3" spans="1:90" ht="16.350000000000001" customHeight="1" x14ac:dyDescent="0.2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</row>
    <row r="4" spans="1:90" ht="16.350000000000001" customHeight="1" x14ac:dyDescent="0.2">
      <c r="A4" s="1" t="str">
        <f>CONCATENATE("MES: ",[5]NOMBRE!B6," - ","( ",[5]NOMBRE!C6,[5]NOMBRE!D6," )")</f>
        <v>MES: ABRIL - ( 04 )</v>
      </c>
    </row>
    <row r="5" spans="1:90" ht="16.350000000000001" customHeight="1" x14ac:dyDescent="0.2">
      <c r="A5" s="1" t="str">
        <f>CONCATENATE("AÑO: ",[5]NOMBRE!B7)</f>
        <v>AÑO: 2021</v>
      </c>
    </row>
    <row r="6" spans="1:90" ht="15" x14ac:dyDescent="0.2">
      <c r="A6" s="2591" t="s">
        <v>1</v>
      </c>
      <c r="B6" s="2591"/>
      <c r="C6" s="2591"/>
      <c r="D6" s="2591"/>
      <c r="E6" s="2591"/>
      <c r="F6" s="2591"/>
      <c r="G6" s="2591"/>
      <c r="H6" s="2591"/>
      <c r="I6" s="2591"/>
      <c r="J6" s="2591"/>
      <c r="K6" s="2591"/>
      <c r="L6" s="2591"/>
      <c r="M6" s="2591"/>
      <c r="N6" s="2591"/>
      <c r="O6" s="2591"/>
      <c r="P6" s="2591"/>
      <c r="Q6" s="2591"/>
      <c r="R6" s="2591"/>
      <c r="S6" s="2591"/>
      <c r="T6" s="2591"/>
      <c r="U6" s="2591"/>
      <c r="V6" s="2591"/>
      <c r="W6" s="2591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90" ht="15" x14ac:dyDescent="0.2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90" ht="31.35" customHeight="1" x14ac:dyDescent="0.2">
      <c r="A8" s="668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5"/>
      <c r="N8" s="5"/>
      <c r="O8" s="5"/>
      <c r="P8" s="5"/>
      <c r="Q8" s="5"/>
      <c r="R8" s="5"/>
      <c r="S8" s="5"/>
      <c r="T8" s="5"/>
      <c r="U8" s="5"/>
      <c r="V8" s="1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CG8" s="12"/>
      <c r="CH8" s="12"/>
      <c r="CI8" s="12"/>
      <c r="CJ8" s="12"/>
      <c r="CK8" s="12"/>
      <c r="CL8" s="12"/>
    </row>
    <row r="9" spans="1:90" ht="31.35" customHeight="1" x14ac:dyDescent="0.2">
      <c r="A9" s="13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4"/>
      <c r="M9" s="1"/>
      <c r="N9" s="1"/>
      <c r="O9" s="5"/>
      <c r="P9" s="5"/>
      <c r="Q9" s="5"/>
      <c r="R9" s="5"/>
      <c r="S9" s="5"/>
      <c r="T9" s="5"/>
      <c r="U9" s="5"/>
      <c r="V9" s="1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CG9" s="12"/>
      <c r="CH9" s="12"/>
      <c r="CI9" s="12"/>
      <c r="CJ9" s="12"/>
      <c r="CK9" s="12"/>
      <c r="CL9" s="12"/>
    </row>
    <row r="10" spans="1:90" ht="25.35" customHeight="1" x14ac:dyDescent="0.2">
      <c r="A10" s="2592" t="s">
        <v>3</v>
      </c>
      <c r="B10" s="2592" t="s">
        <v>4</v>
      </c>
      <c r="C10" s="2595" t="s">
        <v>5</v>
      </c>
      <c r="D10" s="2596"/>
      <c r="E10" s="2597"/>
      <c r="F10" s="2812" t="s">
        <v>6</v>
      </c>
      <c r="G10" s="2705"/>
      <c r="H10" s="2705"/>
      <c r="I10" s="2705"/>
      <c r="J10" s="2705"/>
      <c r="K10" s="2705"/>
      <c r="L10" s="2705"/>
      <c r="M10" s="2705"/>
      <c r="N10" s="2705"/>
      <c r="O10" s="2705"/>
      <c r="P10" s="2705"/>
      <c r="Q10" s="2705"/>
      <c r="R10" s="2705"/>
      <c r="S10" s="2705"/>
      <c r="T10" s="2705"/>
      <c r="U10" s="2705"/>
      <c r="V10" s="2705"/>
      <c r="W10" s="2705"/>
      <c r="X10" s="2705"/>
      <c r="Y10" s="2705"/>
      <c r="Z10" s="2705"/>
      <c r="AA10" s="2705"/>
      <c r="AB10" s="2705"/>
      <c r="AC10" s="2705"/>
      <c r="AD10" s="2705"/>
      <c r="AE10" s="2705"/>
      <c r="AF10" s="2705"/>
      <c r="AG10" s="2705"/>
      <c r="AH10" s="2705"/>
      <c r="AI10" s="2705"/>
      <c r="AJ10" s="2705"/>
      <c r="AK10" s="2705"/>
      <c r="AL10" s="2705"/>
      <c r="AM10" s="2813"/>
      <c r="AN10" s="2597" t="s">
        <v>7</v>
      </c>
      <c r="AO10" s="2597" t="s">
        <v>8</v>
      </c>
      <c r="AP10" s="2597" t="s">
        <v>9</v>
      </c>
      <c r="AQ10" s="2597" t="s">
        <v>10</v>
      </c>
      <c r="AR10" s="2597" t="s">
        <v>11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CG10" s="12"/>
      <c r="CH10" s="12"/>
      <c r="CI10" s="12"/>
      <c r="CJ10" s="12"/>
      <c r="CK10" s="12"/>
      <c r="CL10" s="12"/>
    </row>
    <row r="11" spans="1:90" ht="19.5" customHeight="1" x14ac:dyDescent="0.2">
      <c r="A11" s="2593"/>
      <c r="B11" s="2593"/>
      <c r="C11" s="2598"/>
      <c r="D11" s="2599"/>
      <c r="E11" s="2600"/>
      <c r="F11" s="2812" t="s">
        <v>12</v>
      </c>
      <c r="G11" s="2791"/>
      <c r="H11" s="2812" t="s">
        <v>13</v>
      </c>
      <c r="I11" s="2791"/>
      <c r="J11" s="2812" t="s">
        <v>14</v>
      </c>
      <c r="K11" s="2791"/>
      <c r="L11" s="2812" t="s">
        <v>15</v>
      </c>
      <c r="M11" s="2791"/>
      <c r="N11" s="2812" t="s">
        <v>16</v>
      </c>
      <c r="O11" s="2791"/>
      <c r="P11" s="2814" t="s">
        <v>17</v>
      </c>
      <c r="Q11" s="2800"/>
      <c r="R11" s="2814" t="s">
        <v>18</v>
      </c>
      <c r="S11" s="2800"/>
      <c r="T11" s="2814" t="s">
        <v>19</v>
      </c>
      <c r="U11" s="2800"/>
      <c r="V11" s="2814" t="s">
        <v>20</v>
      </c>
      <c r="W11" s="2800"/>
      <c r="X11" s="2814" t="s">
        <v>21</v>
      </c>
      <c r="Y11" s="2800"/>
      <c r="Z11" s="2814" t="s">
        <v>22</v>
      </c>
      <c r="AA11" s="2800"/>
      <c r="AB11" s="2814" t="s">
        <v>23</v>
      </c>
      <c r="AC11" s="2800"/>
      <c r="AD11" s="2814" t="s">
        <v>24</v>
      </c>
      <c r="AE11" s="2800"/>
      <c r="AF11" s="2814" t="s">
        <v>25</v>
      </c>
      <c r="AG11" s="2800"/>
      <c r="AH11" s="2814" t="s">
        <v>26</v>
      </c>
      <c r="AI11" s="2800"/>
      <c r="AJ11" s="2814" t="s">
        <v>27</v>
      </c>
      <c r="AK11" s="2800"/>
      <c r="AL11" s="2814" t="s">
        <v>28</v>
      </c>
      <c r="AM11" s="2815"/>
      <c r="AN11" s="2604"/>
      <c r="AO11" s="2604"/>
      <c r="AP11" s="2604"/>
      <c r="AQ11" s="2604"/>
      <c r="AR11" s="2604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CG11" s="12"/>
      <c r="CH11" s="12"/>
      <c r="CI11" s="12"/>
      <c r="CJ11" s="12"/>
      <c r="CK11" s="12"/>
      <c r="CL11" s="12"/>
    </row>
    <row r="12" spans="1:90" ht="19.5" customHeight="1" x14ac:dyDescent="0.2">
      <c r="A12" s="2594"/>
      <c r="B12" s="2594"/>
      <c r="C12" s="420" t="s">
        <v>29</v>
      </c>
      <c r="D12" s="421" t="s">
        <v>30</v>
      </c>
      <c r="E12" s="436" t="s">
        <v>31</v>
      </c>
      <c r="F12" s="1161" t="s">
        <v>30</v>
      </c>
      <c r="G12" s="436" t="s">
        <v>31</v>
      </c>
      <c r="H12" s="1161" t="s">
        <v>30</v>
      </c>
      <c r="I12" s="436" t="s">
        <v>31</v>
      </c>
      <c r="J12" s="1161" t="s">
        <v>30</v>
      </c>
      <c r="K12" s="436" t="s">
        <v>31</v>
      </c>
      <c r="L12" s="1161" t="s">
        <v>30</v>
      </c>
      <c r="M12" s="436" t="s">
        <v>31</v>
      </c>
      <c r="N12" s="1161" t="s">
        <v>30</v>
      </c>
      <c r="O12" s="436" t="s">
        <v>31</v>
      </c>
      <c r="P12" s="1161" t="s">
        <v>30</v>
      </c>
      <c r="Q12" s="436" t="s">
        <v>31</v>
      </c>
      <c r="R12" s="1161" t="s">
        <v>30</v>
      </c>
      <c r="S12" s="436" t="s">
        <v>31</v>
      </c>
      <c r="T12" s="1161" t="s">
        <v>30</v>
      </c>
      <c r="U12" s="436" t="s">
        <v>31</v>
      </c>
      <c r="V12" s="1161" t="s">
        <v>30</v>
      </c>
      <c r="W12" s="436" t="s">
        <v>31</v>
      </c>
      <c r="X12" s="1161" t="s">
        <v>30</v>
      </c>
      <c r="Y12" s="436" t="s">
        <v>31</v>
      </c>
      <c r="Z12" s="1161" t="s">
        <v>30</v>
      </c>
      <c r="AA12" s="436" t="s">
        <v>31</v>
      </c>
      <c r="AB12" s="1161" t="s">
        <v>30</v>
      </c>
      <c r="AC12" s="436" t="s">
        <v>31</v>
      </c>
      <c r="AD12" s="1161" t="s">
        <v>30</v>
      </c>
      <c r="AE12" s="436" t="s">
        <v>31</v>
      </c>
      <c r="AF12" s="1161" t="s">
        <v>30</v>
      </c>
      <c r="AG12" s="436" t="s">
        <v>31</v>
      </c>
      <c r="AH12" s="1161" t="s">
        <v>30</v>
      </c>
      <c r="AI12" s="436" t="s">
        <v>31</v>
      </c>
      <c r="AJ12" s="1161" t="s">
        <v>30</v>
      </c>
      <c r="AK12" s="436" t="s">
        <v>31</v>
      </c>
      <c r="AL12" s="1161" t="s">
        <v>30</v>
      </c>
      <c r="AM12" s="22" t="s">
        <v>31</v>
      </c>
      <c r="AN12" s="2600"/>
      <c r="AO12" s="2600"/>
      <c r="AP12" s="2600"/>
      <c r="AQ12" s="2600"/>
      <c r="AR12" s="2600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CG12" s="12"/>
      <c r="CH12" s="12"/>
      <c r="CI12" s="12"/>
      <c r="CJ12" s="12"/>
      <c r="CK12" s="12"/>
      <c r="CL12" s="12"/>
    </row>
    <row r="13" spans="1:90" ht="16.350000000000001" customHeight="1" x14ac:dyDescent="0.2">
      <c r="A13" s="2609" t="s">
        <v>32</v>
      </c>
      <c r="B13" s="1228" t="s">
        <v>33</v>
      </c>
      <c r="C13" s="1204">
        <f t="shared" ref="C13:C27" si="0">SUM(D13+E13)</f>
        <v>0</v>
      </c>
      <c r="D13" s="1205">
        <f t="shared" ref="D13:D27" si="1">SUM(F13+H13+J13+L13+N13+P13+R13+T13+V13+X13+Z13+AB13+AD13+AF13+AH13+AJ13+AL13)</f>
        <v>0</v>
      </c>
      <c r="E13" s="1206">
        <f t="shared" ref="E13:E27" si="2">SUM(G13+I13+K13+M13+O13+Q13+S13+U13+W13+Y13+AA13+AC13+AE13+AG13+AI13+AK13+AM13)</f>
        <v>0</v>
      </c>
      <c r="F13" s="1207"/>
      <c r="G13" s="1208"/>
      <c r="H13" s="1207"/>
      <c r="I13" s="1208"/>
      <c r="J13" s="1207"/>
      <c r="K13" s="1209"/>
      <c r="L13" s="1207"/>
      <c r="M13" s="1209"/>
      <c r="N13" s="1207"/>
      <c r="O13" s="1209"/>
      <c r="P13" s="1207"/>
      <c r="Q13" s="1209"/>
      <c r="R13" s="1207"/>
      <c r="S13" s="1209"/>
      <c r="T13" s="1207"/>
      <c r="U13" s="1209"/>
      <c r="V13" s="1207"/>
      <c r="W13" s="1209"/>
      <c r="X13" s="1207"/>
      <c r="Y13" s="1209"/>
      <c r="Z13" s="1207"/>
      <c r="AA13" s="1209"/>
      <c r="AB13" s="1207"/>
      <c r="AC13" s="1209"/>
      <c r="AD13" s="1207"/>
      <c r="AE13" s="1209"/>
      <c r="AF13" s="1207"/>
      <c r="AG13" s="1209"/>
      <c r="AH13" s="1207"/>
      <c r="AI13" s="1209"/>
      <c r="AJ13" s="1207"/>
      <c r="AK13" s="1209"/>
      <c r="AL13" s="1210"/>
      <c r="AM13" s="1211"/>
      <c r="AN13" s="1208"/>
      <c r="AO13" s="1208"/>
      <c r="AP13" s="1208"/>
      <c r="AQ13" s="1208"/>
      <c r="AR13" s="1208"/>
      <c r="AS13" s="182" t="str">
        <f t="shared" ref="AS13:AS22" si="3">CONCATENATE(CA13,CB13,CC13,CD13,CE13,CF13)</f>
        <v/>
      </c>
      <c r="AT13" s="29"/>
      <c r="AU13" s="29"/>
      <c r="AV13" s="29"/>
      <c r="AW13" s="29"/>
      <c r="AX13" s="29"/>
      <c r="AY13" s="29"/>
      <c r="AZ13" s="29"/>
      <c r="BA13" s="29"/>
      <c r="BB13" s="17"/>
      <c r="BC13" s="17"/>
      <c r="BD13" s="17"/>
      <c r="CA13" s="30" t="str">
        <f t="shared" ref="CA13:CA22" si="4">IF(CG13=1,"* El número de Beneficiarios NO DEBE ser mayor que el Total. ","")</f>
        <v/>
      </c>
      <c r="CB13" s="31" t="str">
        <f t="shared" ref="CB13:CB22" si="5">IF(CH13=1,"* Los Niños, Niñas, Adolescentes y Jóvenes de Programa SENAME NO DEBE ser mayor que el Total. ","")</f>
        <v/>
      </c>
      <c r="CC13" s="31" t="str">
        <f>IF(CI13=1,"* El número de personas pertenecientes a Pueblos Originarios NO DEBE ser mayor que el Total. ","")</f>
        <v/>
      </c>
      <c r="CD13" s="31" t="str">
        <f t="shared" ref="CD13:CD27" si="6">IF(CJ13=1,"* El número de personas Migrantes NO DEBE ser mayor que el Total. ","")</f>
        <v/>
      </c>
      <c r="CE13" s="31" t="str">
        <f t="shared" ref="CE13:CE27" si="7">IF(CK13=1,"* El número de personas con Demencia NO DEBE ser mayor que el Total. ","")</f>
        <v/>
      </c>
      <c r="CF13" s="30" t="str">
        <f t="shared" ref="CF13:CF27" si="8">IF(CL13=1,"* No olvide digitar la columna Beneficiarios y/o Niños, Niñas, Adolescentes y Jóvenes de Programa SENAME y/o Pueblos Originarios y/o Migrantes y/o Demencia (Digite CEROS si no tiene). ","")</f>
        <v/>
      </c>
      <c r="CG13" s="32">
        <f t="shared" ref="CG13:CK27" si="9">IF($C13&lt;AN13,1,0)</f>
        <v>0</v>
      </c>
      <c r="CH13" s="32">
        <f t="shared" si="9"/>
        <v>0</v>
      </c>
      <c r="CI13" s="32">
        <f t="shared" si="9"/>
        <v>0</v>
      </c>
      <c r="CJ13" s="32">
        <f t="shared" si="9"/>
        <v>0</v>
      </c>
      <c r="CK13" s="32">
        <f t="shared" si="9"/>
        <v>0</v>
      </c>
      <c r="CL13" s="32">
        <f t="shared" ref="CL13:CL27" si="10">IF(AND(C13&lt;&gt;0,OR(AN13="",AO13="",AP13="",AQ13="",AR13="")),1,0)</f>
        <v>0</v>
      </c>
    </row>
    <row r="14" spans="1:90" ht="16.350000000000001" customHeight="1" x14ac:dyDescent="0.2">
      <c r="A14" s="2610"/>
      <c r="B14" s="33" t="s">
        <v>34</v>
      </c>
      <c r="C14" s="34">
        <f t="shared" si="0"/>
        <v>4</v>
      </c>
      <c r="D14" s="35">
        <f t="shared" si="1"/>
        <v>3</v>
      </c>
      <c r="E14" s="36">
        <f t="shared" si="2"/>
        <v>1</v>
      </c>
      <c r="F14" s="37">
        <v>0</v>
      </c>
      <c r="G14" s="38">
        <v>0</v>
      </c>
      <c r="H14" s="37">
        <v>0</v>
      </c>
      <c r="I14" s="38">
        <v>0</v>
      </c>
      <c r="J14" s="37">
        <v>0</v>
      </c>
      <c r="K14" s="39">
        <v>0</v>
      </c>
      <c r="L14" s="37">
        <v>1</v>
      </c>
      <c r="M14" s="39">
        <v>0</v>
      </c>
      <c r="N14" s="37">
        <v>0</v>
      </c>
      <c r="O14" s="39">
        <v>0</v>
      </c>
      <c r="P14" s="37">
        <v>1</v>
      </c>
      <c r="Q14" s="39">
        <v>0</v>
      </c>
      <c r="R14" s="37">
        <v>0</v>
      </c>
      <c r="S14" s="39">
        <v>0</v>
      </c>
      <c r="T14" s="37">
        <v>0</v>
      </c>
      <c r="U14" s="39">
        <v>0</v>
      </c>
      <c r="V14" s="37">
        <v>1</v>
      </c>
      <c r="W14" s="39">
        <v>0</v>
      </c>
      <c r="X14" s="37">
        <v>0</v>
      </c>
      <c r="Y14" s="39">
        <v>0</v>
      </c>
      <c r="Z14" s="37">
        <v>0</v>
      </c>
      <c r="AA14" s="39">
        <v>0</v>
      </c>
      <c r="AB14" s="37">
        <v>0</v>
      </c>
      <c r="AC14" s="39">
        <v>0</v>
      </c>
      <c r="AD14" s="37">
        <v>0</v>
      </c>
      <c r="AE14" s="39">
        <v>1</v>
      </c>
      <c r="AF14" s="37">
        <v>0</v>
      </c>
      <c r="AG14" s="39">
        <v>0</v>
      </c>
      <c r="AH14" s="37">
        <v>0</v>
      </c>
      <c r="AI14" s="39">
        <v>0</v>
      </c>
      <c r="AJ14" s="37">
        <v>0</v>
      </c>
      <c r="AK14" s="39">
        <v>0</v>
      </c>
      <c r="AL14" s="40">
        <v>0</v>
      </c>
      <c r="AM14" s="41">
        <v>0</v>
      </c>
      <c r="AN14" s="38">
        <v>4</v>
      </c>
      <c r="AO14" s="38">
        <v>0</v>
      </c>
      <c r="AP14" s="38">
        <v>0</v>
      </c>
      <c r="AQ14" s="38">
        <v>0</v>
      </c>
      <c r="AR14" s="38">
        <v>0</v>
      </c>
      <c r="AS14" s="182" t="str">
        <f t="shared" si="3"/>
        <v/>
      </c>
      <c r="AT14" s="29"/>
      <c r="AU14" s="29"/>
      <c r="AV14" s="29"/>
      <c r="AW14" s="29"/>
      <c r="AX14" s="29"/>
      <c r="AY14" s="29"/>
      <c r="AZ14" s="29"/>
      <c r="BA14" s="29"/>
      <c r="BB14" s="17"/>
      <c r="BC14" s="17"/>
      <c r="BD14" s="17"/>
      <c r="CA14" s="30" t="str">
        <f t="shared" si="4"/>
        <v/>
      </c>
      <c r="CB14" s="31" t="str">
        <f t="shared" si="5"/>
        <v/>
      </c>
      <c r="CC14" s="31" t="str">
        <f t="shared" ref="CC14:CC27" si="11">IF(CI14=1,"* El total de personas pertenecientes a Pueblos Originarios NO DEBE ser mayor que el Total. ","")</f>
        <v/>
      </c>
      <c r="CD14" s="31" t="str">
        <f t="shared" si="6"/>
        <v/>
      </c>
      <c r="CE14" s="31" t="str">
        <f t="shared" si="7"/>
        <v/>
      </c>
      <c r="CF14" s="30" t="str">
        <f t="shared" si="8"/>
        <v/>
      </c>
      <c r="CG14" s="32">
        <f t="shared" si="9"/>
        <v>0</v>
      </c>
      <c r="CH14" s="32">
        <f t="shared" si="9"/>
        <v>0</v>
      </c>
      <c r="CI14" s="32">
        <f t="shared" si="9"/>
        <v>0</v>
      </c>
      <c r="CJ14" s="32">
        <f t="shared" si="9"/>
        <v>0</v>
      </c>
      <c r="CK14" s="32">
        <f t="shared" si="9"/>
        <v>0</v>
      </c>
      <c r="CL14" s="32">
        <f t="shared" si="10"/>
        <v>0</v>
      </c>
    </row>
    <row r="15" spans="1:90" ht="16.350000000000001" customHeight="1" x14ac:dyDescent="0.2">
      <c r="A15" s="2610"/>
      <c r="B15" s="33" t="s">
        <v>35</v>
      </c>
      <c r="C15" s="34">
        <f t="shared" si="0"/>
        <v>184</v>
      </c>
      <c r="D15" s="35">
        <f t="shared" si="1"/>
        <v>81</v>
      </c>
      <c r="E15" s="36">
        <f t="shared" si="2"/>
        <v>103</v>
      </c>
      <c r="F15" s="37">
        <v>0</v>
      </c>
      <c r="G15" s="38">
        <v>0</v>
      </c>
      <c r="H15" s="37">
        <v>0</v>
      </c>
      <c r="I15" s="38">
        <v>0</v>
      </c>
      <c r="J15" s="37">
        <v>0</v>
      </c>
      <c r="K15" s="39">
        <v>0</v>
      </c>
      <c r="L15" s="37">
        <v>0</v>
      </c>
      <c r="M15" s="39">
        <v>0</v>
      </c>
      <c r="N15" s="37">
        <v>1</v>
      </c>
      <c r="O15" s="39">
        <v>1</v>
      </c>
      <c r="P15" s="37">
        <v>7</v>
      </c>
      <c r="Q15" s="39">
        <v>0</v>
      </c>
      <c r="R15" s="37">
        <v>13</v>
      </c>
      <c r="S15" s="39">
        <v>7</v>
      </c>
      <c r="T15" s="37">
        <v>14</v>
      </c>
      <c r="U15" s="39">
        <v>7</v>
      </c>
      <c r="V15" s="37">
        <v>9</v>
      </c>
      <c r="W15" s="39">
        <v>7</v>
      </c>
      <c r="X15" s="37">
        <v>3</v>
      </c>
      <c r="Y15" s="39">
        <v>10</v>
      </c>
      <c r="Z15" s="37">
        <v>3</v>
      </c>
      <c r="AA15" s="39">
        <v>17</v>
      </c>
      <c r="AB15" s="37">
        <v>14</v>
      </c>
      <c r="AC15" s="39">
        <v>27</v>
      </c>
      <c r="AD15" s="37">
        <v>8</v>
      </c>
      <c r="AE15" s="39">
        <v>10</v>
      </c>
      <c r="AF15" s="37">
        <v>4</v>
      </c>
      <c r="AG15" s="39">
        <v>13</v>
      </c>
      <c r="AH15" s="37">
        <v>3</v>
      </c>
      <c r="AI15" s="39">
        <v>0</v>
      </c>
      <c r="AJ15" s="37">
        <v>2</v>
      </c>
      <c r="AK15" s="39">
        <v>2</v>
      </c>
      <c r="AL15" s="40">
        <v>0</v>
      </c>
      <c r="AM15" s="41">
        <v>2</v>
      </c>
      <c r="AN15" s="38">
        <v>184</v>
      </c>
      <c r="AO15" s="38">
        <v>0</v>
      </c>
      <c r="AP15" s="38">
        <v>0</v>
      </c>
      <c r="AQ15" s="38">
        <v>0</v>
      </c>
      <c r="AR15" s="38">
        <v>0</v>
      </c>
      <c r="AS15" s="182" t="str">
        <f t="shared" si="3"/>
        <v/>
      </c>
      <c r="AT15" s="29"/>
      <c r="AU15" s="29"/>
      <c r="AV15" s="29"/>
      <c r="AW15" s="29"/>
      <c r="AX15" s="29"/>
      <c r="AY15" s="29"/>
      <c r="AZ15" s="29"/>
      <c r="BA15" s="29"/>
      <c r="BB15" s="17"/>
      <c r="BC15" s="17"/>
      <c r="BD15" s="17"/>
      <c r="CA15" s="30" t="str">
        <f t="shared" si="4"/>
        <v/>
      </c>
      <c r="CB15" s="31" t="str">
        <f t="shared" si="5"/>
        <v/>
      </c>
      <c r="CC15" s="31" t="str">
        <f t="shared" si="11"/>
        <v/>
      </c>
      <c r="CD15" s="31" t="str">
        <f t="shared" si="6"/>
        <v/>
      </c>
      <c r="CE15" s="31" t="str">
        <f t="shared" si="7"/>
        <v/>
      </c>
      <c r="CF15" s="30" t="str">
        <f t="shared" si="8"/>
        <v/>
      </c>
      <c r="CG15" s="32">
        <f t="shared" si="9"/>
        <v>0</v>
      </c>
      <c r="CH15" s="32">
        <f t="shared" si="9"/>
        <v>0</v>
      </c>
      <c r="CI15" s="32">
        <f t="shared" si="9"/>
        <v>0</v>
      </c>
      <c r="CJ15" s="32">
        <f t="shared" si="9"/>
        <v>0</v>
      </c>
      <c r="CK15" s="32">
        <f t="shared" si="9"/>
        <v>0</v>
      </c>
      <c r="CL15" s="32">
        <f t="shared" si="10"/>
        <v>0</v>
      </c>
    </row>
    <row r="16" spans="1:90" ht="16.350000000000001" customHeight="1" x14ac:dyDescent="0.2">
      <c r="A16" s="2610"/>
      <c r="B16" s="33" t="s">
        <v>36</v>
      </c>
      <c r="C16" s="34">
        <f t="shared" si="0"/>
        <v>0</v>
      </c>
      <c r="D16" s="35">
        <f t="shared" si="1"/>
        <v>0</v>
      </c>
      <c r="E16" s="36">
        <f t="shared" si="2"/>
        <v>0</v>
      </c>
      <c r="F16" s="37"/>
      <c r="G16" s="38"/>
      <c r="H16" s="37"/>
      <c r="I16" s="38"/>
      <c r="J16" s="37"/>
      <c r="K16" s="39"/>
      <c r="L16" s="37"/>
      <c r="M16" s="39"/>
      <c r="N16" s="37"/>
      <c r="O16" s="39"/>
      <c r="P16" s="37"/>
      <c r="Q16" s="39"/>
      <c r="R16" s="37"/>
      <c r="S16" s="39"/>
      <c r="T16" s="37"/>
      <c r="U16" s="39"/>
      <c r="V16" s="37"/>
      <c r="W16" s="39"/>
      <c r="X16" s="37"/>
      <c r="Y16" s="39"/>
      <c r="Z16" s="37"/>
      <c r="AA16" s="39"/>
      <c r="AB16" s="37"/>
      <c r="AC16" s="39"/>
      <c r="AD16" s="37"/>
      <c r="AE16" s="39"/>
      <c r="AF16" s="37"/>
      <c r="AG16" s="39"/>
      <c r="AH16" s="37"/>
      <c r="AI16" s="39"/>
      <c r="AJ16" s="37"/>
      <c r="AK16" s="39"/>
      <c r="AL16" s="40"/>
      <c r="AM16" s="41"/>
      <c r="AN16" s="38"/>
      <c r="AO16" s="38">
        <v>0</v>
      </c>
      <c r="AP16" s="38">
        <v>0</v>
      </c>
      <c r="AQ16" s="38">
        <v>0</v>
      </c>
      <c r="AR16" s="38">
        <v>0</v>
      </c>
      <c r="AS16" s="182" t="str">
        <f t="shared" si="3"/>
        <v/>
      </c>
      <c r="AT16" s="29"/>
      <c r="AU16" s="29"/>
      <c r="AV16" s="29"/>
      <c r="AW16" s="29"/>
      <c r="AX16" s="29"/>
      <c r="AY16" s="29"/>
      <c r="AZ16" s="29"/>
      <c r="BA16" s="29"/>
      <c r="BB16" s="17"/>
      <c r="BC16" s="17"/>
      <c r="BD16" s="17"/>
      <c r="CA16" s="30" t="str">
        <f t="shared" si="4"/>
        <v/>
      </c>
      <c r="CB16" s="31" t="str">
        <f t="shared" si="5"/>
        <v/>
      </c>
      <c r="CC16" s="31" t="str">
        <f t="shared" si="11"/>
        <v/>
      </c>
      <c r="CD16" s="31" t="str">
        <f t="shared" si="6"/>
        <v/>
      </c>
      <c r="CE16" s="31" t="str">
        <f t="shared" si="7"/>
        <v/>
      </c>
      <c r="CF16" s="30" t="str">
        <f t="shared" si="8"/>
        <v/>
      </c>
      <c r="CG16" s="32">
        <f t="shared" si="9"/>
        <v>0</v>
      </c>
      <c r="CH16" s="32">
        <f t="shared" si="9"/>
        <v>0</v>
      </c>
      <c r="CI16" s="32">
        <f t="shared" si="9"/>
        <v>0</v>
      </c>
      <c r="CJ16" s="32">
        <f t="shared" si="9"/>
        <v>0</v>
      </c>
      <c r="CK16" s="32">
        <f t="shared" si="9"/>
        <v>0</v>
      </c>
      <c r="CL16" s="32">
        <f t="shared" si="10"/>
        <v>0</v>
      </c>
    </row>
    <row r="17" spans="1:90" ht="16.350000000000001" customHeight="1" x14ac:dyDescent="0.2">
      <c r="A17" s="2610"/>
      <c r="B17" s="33" t="s">
        <v>37</v>
      </c>
      <c r="C17" s="34">
        <f t="shared" si="0"/>
        <v>95</v>
      </c>
      <c r="D17" s="35">
        <f t="shared" si="1"/>
        <v>46</v>
      </c>
      <c r="E17" s="36">
        <f t="shared" si="2"/>
        <v>49</v>
      </c>
      <c r="F17" s="37">
        <v>0</v>
      </c>
      <c r="G17" s="38">
        <v>0</v>
      </c>
      <c r="H17" s="37">
        <v>2</v>
      </c>
      <c r="I17" s="38">
        <v>1</v>
      </c>
      <c r="J17" s="37">
        <v>1</v>
      </c>
      <c r="K17" s="39">
        <v>2</v>
      </c>
      <c r="L17" s="37">
        <v>5</v>
      </c>
      <c r="M17" s="39">
        <v>5</v>
      </c>
      <c r="N17" s="37">
        <v>3</v>
      </c>
      <c r="O17" s="39">
        <v>0</v>
      </c>
      <c r="P17" s="37">
        <v>2</v>
      </c>
      <c r="Q17" s="39">
        <v>2</v>
      </c>
      <c r="R17" s="37">
        <v>4</v>
      </c>
      <c r="S17" s="39">
        <v>0</v>
      </c>
      <c r="T17" s="37">
        <v>4</v>
      </c>
      <c r="U17" s="39">
        <v>3</v>
      </c>
      <c r="V17" s="37">
        <v>0</v>
      </c>
      <c r="W17" s="39">
        <v>3</v>
      </c>
      <c r="X17" s="37">
        <v>2</v>
      </c>
      <c r="Y17" s="39">
        <v>1</v>
      </c>
      <c r="Z17" s="37">
        <v>8</v>
      </c>
      <c r="AA17" s="39">
        <v>10</v>
      </c>
      <c r="AB17" s="37">
        <v>9</v>
      </c>
      <c r="AC17" s="39">
        <v>12</v>
      </c>
      <c r="AD17" s="37">
        <v>1</v>
      </c>
      <c r="AE17" s="39">
        <v>8</v>
      </c>
      <c r="AF17" s="37">
        <v>1</v>
      </c>
      <c r="AG17" s="39">
        <v>1</v>
      </c>
      <c r="AH17" s="37">
        <v>4</v>
      </c>
      <c r="AI17" s="39">
        <v>0</v>
      </c>
      <c r="AJ17" s="37">
        <v>0</v>
      </c>
      <c r="AK17" s="39">
        <v>0</v>
      </c>
      <c r="AL17" s="40">
        <v>0</v>
      </c>
      <c r="AM17" s="41">
        <v>1</v>
      </c>
      <c r="AN17" s="38">
        <v>95</v>
      </c>
      <c r="AO17" s="38">
        <v>0</v>
      </c>
      <c r="AP17" s="38">
        <v>0</v>
      </c>
      <c r="AQ17" s="38">
        <v>0</v>
      </c>
      <c r="AR17" s="38">
        <v>0</v>
      </c>
      <c r="AS17" s="182" t="str">
        <f t="shared" si="3"/>
        <v/>
      </c>
      <c r="AT17" s="29"/>
      <c r="AU17" s="29"/>
      <c r="AV17" s="29"/>
      <c r="AW17" s="29"/>
      <c r="AX17" s="29"/>
      <c r="AY17" s="29"/>
      <c r="AZ17" s="29"/>
      <c r="BA17" s="29"/>
      <c r="BB17" s="17"/>
      <c r="BC17" s="17"/>
      <c r="BD17" s="17"/>
      <c r="CA17" s="30" t="str">
        <f t="shared" si="4"/>
        <v/>
      </c>
      <c r="CB17" s="31" t="str">
        <f t="shared" si="5"/>
        <v/>
      </c>
      <c r="CC17" s="31" t="str">
        <f t="shared" si="11"/>
        <v/>
      </c>
      <c r="CD17" s="31" t="str">
        <f t="shared" si="6"/>
        <v/>
      </c>
      <c r="CE17" s="31" t="str">
        <f t="shared" si="7"/>
        <v/>
      </c>
      <c r="CF17" s="30" t="str">
        <f t="shared" si="8"/>
        <v/>
      </c>
      <c r="CG17" s="32">
        <f t="shared" si="9"/>
        <v>0</v>
      </c>
      <c r="CH17" s="32">
        <f t="shared" si="9"/>
        <v>0</v>
      </c>
      <c r="CI17" s="32">
        <f t="shared" si="9"/>
        <v>0</v>
      </c>
      <c r="CJ17" s="32">
        <f t="shared" si="9"/>
        <v>0</v>
      </c>
      <c r="CK17" s="32">
        <f t="shared" si="9"/>
        <v>0</v>
      </c>
      <c r="CL17" s="32">
        <f t="shared" si="10"/>
        <v>0</v>
      </c>
    </row>
    <row r="18" spans="1:90" ht="16.350000000000001" customHeight="1" x14ac:dyDescent="0.2">
      <c r="A18" s="2610"/>
      <c r="B18" s="33" t="s">
        <v>38</v>
      </c>
      <c r="C18" s="34">
        <f t="shared" si="0"/>
        <v>0</v>
      </c>
      <c r="D18" s="35">
        <f t="shared" si="1"/>
        <v>0</v>
      </c>
      <c r="E18" s="36">
        <f t="shared" si="2"/>
        <v>0</v>
      </c>
      <c r="F18" s="37"/>
      <c r="G18" s="38"/>
      <c r="H18" s="37"/>
      <c r="I18" s="38"/>
      <c r="J18" s="37"/>
      <c r="K18" s="39"/>
      <c r="L18" s="37"/>
      <c r="M18" s="39"/>
      <c r="N18" s="37"/>
      <c r="O18" s="39"/>
      <c r="P18" s="37"/>
      <c r="Q18" s="39"/>
      <c r="R18" s="37"/>
      <c r="S18" s="39"/>
      <c r="T18" s="37"/>
      <c r="U18" s="39"/>
      <c r="V18" s="37"/>
      <c r="W18" s="39"/>
      <c r="X18" s="37"/>
      <c r="Y18" s="39"/>
      <c r="Z18" s="37"/>
      <c r="AA18" s="39"/>
      <c r="AB18" s="37"/>
      <c r="AC18" s="39"/>
      <c r="AD18" s="37"/>
      <c r="AE18" s="39"/>
      <c r="AF18" s="37"/>
      <c r="AG18" s="39"/>
      <c r="AH18" s="37"/>
      <c r="AI18" s="39"/>
      <c r="AJ18" s="37"/>
      <c r="AK18" s="39"/>
      <c r="AL18" s="40"/>
      <c r="AM18" s="41"/>
      <c r="AN18" s="38"/>
      <c r="AO18" s="38">
        <v>0</v>
      </c>
      <c r="AP18" s="38">
        <v>0</v>
      </c>
      <c r="AQ18" s="38">
        <v>0</v>
      </c>
      <c r="AR18" s="38">
        <v>0</v>
      </c>
      <c r="AS18" s="182" t="str">
        <f t="shared" si="3"/>
        <v/>
      </c>
      <c r="AT18" s="29"/>
      <c r="AU18" s="29"/>
      <c r="AV18" s="29"/>
      <c r="AW18" s="29"/>
      <c r="AX18" s="29"/>
      <c r="AY18" s="29"/>
      <c r="AZ18" s="29"/>
      <c r="BA18" s="29"/>
      <c r="BB18" s="17"/>
      <c r="BC18" s="17"/>
      <c r="BD18" s="17"/>
      <c r="CA18" s="30" t="str">
        <f t="shared" si="4"/>
        <v/>
      </c>
      <c r="CB18" s="31" t="str">
        <f t="shared" si="5"/>
        <v/>
      </c>
      <c r="CC18" s="31" t="str">
        <f t="shared" si="11"/>
        <v/>
      </c>
      <c r="CD18" s="31" t="str">
        <f t="shared" si="6"/>
        <v/>
      </c>
      <c r="CE18" s="31" t="str">
        <f t="shared" si="7"/>
        <v/>
      </c>
      <c r="CF18" s="30" t="str">
        <f t="shared" si="8"/>
        <v/>
      </c>
      <c r="CG18" s="32">
        <f t="shared" si="9"/>
        <v>0</v>
      </c>
      <c r="CH18" s="32">
        <f t="shared" si="9"/>
        <v>0</v>
      </c>
      <c r="CI18" s="32">
        <f t="shared" si="9"/>
        <v>0</v>
      </c>
      <c r="CJ18" s="32">
        <f t="shared" si="9"/>
        <v>0</v>
      </c>
      <c r="CK18" s="32">
        <f t="shared" si="9"/>
        <v>0</v>
      </c>
      <c r="CL18" s="32">
        <f t="shared" si="10"/>
        <v>0</v>
      </c>
    </row>
    <row r="19" spans="1:90" ht="16.350000000000001" customHeight="1" x14ac:dyDescent="0.2">
      <c r="A19" s="2610"/>
      <c r="B19" s="33" t="s">
        <v>39</v>
      </c>
      <c r="C19" s="42">
        <f t="shared" si="0"/>
        <v>6</v>
      </c>
      <c r="D19" s="43">
        <f t="shared" si="1"/>
        <v>4</v>
      </c>
      <c r="E19" s="44">
        <f t="shared" si="2"/>
        <v>2</v>
      </c>
      <c r="F19" s="45">
        <v>0</v>
      </c>
      <c r="G19" s="46">
        <v>0</v>
      </c>
      <c r="H19" s="45">
        <v>0</v>
      </c>
      <c r="I19" s="46">
        <v>0</v>
      </c>
      <c r="J19" s="45">
        <v>0</v>
      </c>
      <c r="K19" s="47">
        <v>0</v>
      </c>
      <c r="L19" s="45">
        <v>0</v>
      </c>
      <c r="M19" s="47">
        <v>0</v>
      </c>
      <c r="N19" s="45">
        <v>1</v>
      </c>
      <c r="O19" s="47">
        <v>0</v>
      </c>
      <c r="P19" s="45">
        <v>1</v>
      </c>
      <c r="Q19" s="47">
        <v>0</v>
      </c>
      <c r="R19" s="45">
        <v>0</v>
      </c>
      <c r="S19" s="47">
        <v>0</v>
      </c>
      <c r="T19" s="45">
        <v>0</v>
      </c>
      <c r="U19" s="47">
        <v>0</v>
      </c>
      <c r="V19" s="45">
        <v>0</v>
      </c>
      <c r="W19" s="47">
        <v>0</v>
      </c>
      <c r="X19" s="45">
        <v>0</v>
      </c>
      <c r="Y19" s="47">
        <v>1</v>
      </c>
      <c r="Z19" s="45">
        <v>1</v>
      </c>
      <c r="AA19" s="47">
        <v>0</v>
      </c>
      <c r="AB19" s="45">
        <v>0</v>
      </c>
      <c r="AC19" s="47">
        <v>1</v>
      </c>
      <c r="AD19" s="45">
        <v>0</v>
      </c>
      <c r="AE19" s="47">
        <v>0</v>
      </c>
      <c r="AF19" s="45">
        <v>1</v>
      </c>
      <c r="AG19" s="47">
        <v>0</v>
      </c>
      <c r="AH19" s="45">
        <v>0</v>
      </c>
      <c r="AI19" s="47">
        <v>0</v>
      </c>
      <c r="AJ19" s="45">
        <v>0</v>
      </c>
      <c r="AK19" s="47">
        <v>0</v>
      </c>
      <c r="AL19" s="48">
        <v>0</v>
      </c>
      <c r="AM19" s="49">
        <v>0</v>
      </c>
      <c r="AN19" s="46">
        <v>6</v>
      </c>
      <c r="AO19" s="46">
        <v>0</v>
      </c>
      <c r="AP19" s="46">
        <v>0</v>
      </c>
      <c r="AQ19" s="46">
        <v>0</v>
      </c>
      <c r="AR19" s="46">
        <v>0</v>
      </c>
      <c r="AS19" s="182" t="str">
        <f t="shared" si="3"/>
        <v/>
      </c>
      <c r="AT19" s="29"/>
      <c r="AU19" s="29"/>
      <c r="AV19" s="29"/>
      <c r="AW19" s="29"/>
      <c r="AX19" s="29"/>
      <c r="AY19" s="29"/>
      <c r="AZ19" s="29"/>
      <c r="BA19" s="29"/>
      <c r="BB19" s="17"/>
      <c r="BC19" s="17"/>
      <c r="BD19" s="17"/>
      <c r="CA19" s="30" t="str">
        <f t="shared" si="4"/>
        <v/>
      </c>
      <c r="CB19" s="31" t="str">
        <f t="shared" si="5"/>
        <v/>
      </c>
      <c r="CC19" s="31" t="str">
        <f t="shared" si="11"/>
        <v/>
      </c>
      <c r="CD19" s="31" t="str">
        <f t="shared" si="6"/>
        <v/>
      </c>
      <c r="CE19" s="31" t="str">
        <f t="shared" si="7"/>
        <v/>
      </c>
      <c r="CF19" s="30" t="str">
        <f t="shared" si="8"/>
        <v/>
      </c>
      <c r="CG19" s="32">
        <f t="shared" si="9"/>
        <v>0</v>
      </c>
      <c r="CH19" s="32">
        <f t="shared" si="9"/>
        <v>0</v>
      </c>
      <c r="CI19" s="32">
        <f t="shared" si="9"/>
        <v>0</v>
      </c>
      <c r="CJ19" s="32">
        <f t="shared" si="9"/>
        <v>0</v>
      </c>
      <c r="CK19" s="32">
        <f t="shared" si="9"/>
        <v>0</v>
      </c>
      <c r="CL19" s="32">
        <f t="shared" si="10"/>
        <v>0</v>
      </c>
    </row>
    <row r="20" spans="1:90" ht="25.35" customHeight="1" x14ac:dyDescent="0.2">
      <c r="A20" s="2610"/>
      <c r="B20" s="33" t="s">
        <v>40</v>
      </c>
      <c r="C20" s="42">
        <f t="shared" si="0"/>
        <v>0</v>
      </c>
      <c r="D20" s="43">
        <f t="shared" si="1"/>
        <v>0</v>
      </c>
      <c r="E20" s="44">
        <f t="shared" si="2"/>
        <v>0</v>
      </c>
      <c r="F20" s="45"/>
      <c r="G20" s="46"/>
      <c r="H20" s="45"/>
      <c r="I20" s="46"/>
      <c r="J20" s="45"/>
      <c r="K20" s="47"/>
      <c r="L20" s="45"/>
      <c r="M20" s="47"/>
      <c r="N20" s="45"/>
      <c r="O20" s="47"/>
      <c r="P20" s="45"/>
      <c r="Q20" s="47"/>
      <c r="R20" s="45"/>
      <c r="S20" s="47"/>
      <c r="T20" s="45"/>
      <c r="U20" s="47"/>
      <c r="V20" s="45"/>
      <c r="W20" s="47"/>
      <c r="X20" s="45"/>
      <c r="Y20" s="47"/>
      <c r="Z20" s="45"/>
      <c r="AA20" s="47"/>
      <c r="AB20" s="45"/>
      <c r="AC20" s="47"/>
      <c r="AD20" s="45"/>
      <c r="AE20" s="47"/>
      <c r="AF20" s="45"/>
      <c r="AG20" s="47"/>
      <c r="AH20" s="45"/>
      <c r="AI20" s="47"/>
      <c r="AJ20" s="45"/>
      <c r="AK20" s="47"/>
      <c r="AL20" s="48"/>
      <c r="AM20" s="49"/>
      <c r="AN20" s="46"/>
      <c r="AO20" s="46"/>
      <c r="AP20" s="46"/>
      <c r="AQ20" s="46"/>
      <c r="AR20" s="46"/>
      <c r="AS20" s="182" t="str">
        <f t="shared" si="3"/>
        <v/>
      </c>
      <c r="AT20" s="29"/>
      <c r="AU20" s="29"/>
      <c r="AV20" s="29"/>
      <c r="AW20" s="29"/>
      <c r="AX20" s="29"/>
      <c r="AY20" s="29"/>
      <c r="AZ20" s="29"/>
      <c r="BA20" s="29"/>
      <c r="BB20" s="17"/>
      <c r="BC20" s="17"/>
      <c r="BD20" s="17"/>
      <c r="CA20" s="30" t="str">
        <f t="shared" si="4"/>
        <v/>
      </c>
      <c r="CB20" s="31" t="str">
        <f t="shared" si="5"/>
        <v/>
      </c>
      <c r="CC20" s="31" t="str">
        <f t="shared" si="11"/>
        <v/>
      </c>
      <c r="CD20" s="31" t="str">
        <f t="shared" si="6"/>
        <v/>
      </c>
      <c r="CE20" s="31" t="str">
        <f t="shared" si="7"/>
        <v/>
      </c>
      <c r="CF20" s="30" t="str">
        <f t="shared" si="8"/>
        <v/>
      </c>
      <c r="CG20" s="32">
        <f t="shared" si="9"/>
        <v>0</v>
      </c>
      <c r="CH20" s="32">
        <f t="shared" si="9"/>
        <v>0</v>
      </c>
      <c r="CI20" s="32">
        <f t="shared" si="9"/>
        <v>0</v>
      </c>
      <c r="CJ20" s="32">
        <f t="shared" si="9"/>
        <v>0</v>
      </c>
      <c r="CK20" s="32">
        <f t="shared" si="9"/>
        <v>0</v>
      </c>
      <c r="CL20" s="32">
        <f t="shared" si="10"/>
        <v>0</v>
      </c>
    </row>
    <row r="21" spans="1:90" ht="16.350000000000001" customHeight="1" x14ac:dyDescent="0.2">
      <c r="A21" s="2610"/>
      <c r="B21" s="33" t="s">
        <v>41</v>
      </c>
      <c r="C21" s="42">
        <f t="shared" si="0"/>
        <v>0</v>
      </c>
      <c r="D21" s="43">
        <f t="shared" si="1"/>
        <v>0</v>
      </c>
      <c r="E21" s="44">
        <f t="shared" si="2"/>
        <v>0</v>
      </c>
      <c r="F21" s="45"/>
      <c r="G21" s="46"/>
      <c r="H21" s="45"/>
      <c r="I21" s="46"/>
      <c r="J21" s="45"/>
      <c r="K21" s="47"/>
      <c r="L21" s="45"/>
      <c r="M21" s="47"/>
      <c r="N21" s="45"/>
      <c r="O21" s="47"/>
      <c r="P21" s="45"/>
      <c r="Q21" s="47"/>
      <c r="R21" s="45"/>
      <c r="S21" s="47"/>
      <c r="T21" s="45"/>
      <c r="U21" s="47"/>
      <c r="V21" s="45"/>
      <c r="W21" s="47"/>
      <c r="X21" s="45"/>
      <c r="Y21" s="47"/>
      <c r="Z21" s="45"/>
      <c r="AA21" s="47"/>
      <c r="AB21" s="45"/>
      <c r="AC21" s="47"/>
      <c r="AD21" s="45"/>
      <c r="AE21" s="47"/>
      <c r="AF21" s="45"/>
      <c r="AG21" s="47"/>
      <c r="AH21" s="45"/>
      <c r="AI21" s="47"/>
      <c r="AJ21" s="45"/>
      <c r="AK21" s="47"/>
      <c r="AL21" s="48"/>
      <c r="AM21" s="49"/>
      <c r="AN21" s="46"/>
      <c r="AO21" s="46"/>
      <c r="AP21" s="46"/>
      <c r="AQ21" s="46"/>
      <c r="AR21" s="46"/>
      <c r="AS21" s="182" t="str">
        <f t="shared" si="3"/>
        <v/>
      </c>
      <c r="AT21" s="29"/>
      <c r="AU21" s="29"/>
      <c r="AV21" s="29"/>
      <c r="AW21" s="29"/>
      <c r="AX21" s="29"/>
      <c r="AY21" s="29"/>
      <c r="AZ21" s="29"/>
      <c r="BA21" s="29"/>
      <c r="BB21" s="17"/>
      <c r="BC21" s="17"/>
      <c r="BD21" s="17"/>
      <c r="CA21" s="30" t="str">
        <f t="shared" si="4"/>
        <v/>
      </c>
      <c r="CB21" s="31" t="str">
        <f t="shared" si="5"/>
        <v/>
      </c>
      <c r="CC21" s="31" t="str">
        <f t="shared" si="11"/>
        <v/>
      </c>
      <c r="CD21" s="31" t="str">
        <f t="shared" si="6"/>
        <v/>
      </c>
      <c r="CE21" s="31" t="str">
        <f t="shared" si="7"/>
        <v/>
      </c>
      <c r="CF21" s="30" t="str">
        <f t="shared" si="8"/>
        <v/>
      </c>
      <c r="CG21" s="32">
        <f t="shared" si="9"/>
        <v>0</v>
      </c>
      <c r="CH21" s="32">
        <f t="shared" si="9"/>
        <v>0</v>
      </c>
      <c r="CI21" s="32">
        <f t="shared" si="9"/>
        <v>0</v>
      </c>
      <c r="CJ21" s="32">
        <f t="shared" si="9"/>
        <v>0</v>
      </c>
      <c r="CK21" s="32">
        <f t="shared" si="9"/>
        <v>0</v>
      </c>
      <c r="CL21" s="32">
        <f t="shared" si="10"/>
        <v>0</v>
      </c>
    </row>
    <row r="22" spans="1:90" ht="36" customHeight="1" x14ac:dyDescent="0.2">
      <c r="A22" s="2610"/>
      <c r="B22" s="33" t="s">
        <v>42</v>
      </c>
      <c r="C22" s="42">
        <f t="shared" si="0"/>
        <v>0</v>
      </c>
      <c r="D22" s="50">
        <f t="shared" si="1"/>
        <v>0</v>
      </c>
      <c r="E22" s="44">
        <f t="shared" si="2"/>
        <v>0</v>
      </c>
      <c r="F22" s="45"/>
      <c r="G22" s="46"/>
      <c r="H22" s="45"/>
      <c r="I22" s="46"/>
      <c r="J22" s="45"/>
      <c r="K22" s="47"/>
      <c r="L22" s="45"/>
      <c r="M22" s="47"/>
      <c r="N22" s="45"/>
      <c r="O22" s="47"/>
      <c r="P22" s="45"/>
      <c r="Q22" s="47"/>
      <c r="R22" s="45"/>
      <c r="S22" s="47"/>
      <c r="T22" s="45"/>
      <c r="U22" s="47"/>
      <c r="V22" s="45"/>
      <c r="W22" s="47"/>
      <c r="X22" s="45"/>
      <c r="Y22" s="47"/>
      <c r="Z22" s="45"/>
      <c r="AA22" s="47"/>
      <c r="AB22" s="45"/>
      <c r="AC22" s="47"/>
      <c r="AD22" s="45"/>
      <c r="AE22" s="47"/>
      <c r="AF22" s="45"/>
      <c r="AG22" s="47"/>
      <c r="AH22" s="45"/>
      <c r="AI22" s="47"/>
      <c r="AJ22" s="45"/>
      <c r="AK22" s="47"/>
      <c r="AL22" s="48"/>
      <c r="AM22" s="49"/>
      <c r="AN22" s="46"/>
      <c r="AO22" s="46"/>
      <c r="AP22" s="46"/>
      <c r="AQ22" s="46"/>
      <c r="AR22" s="46"/>
      <c r="AS22" s="182" t="str">
        <f t="shared" si="3"/>
        <v/>
      </c>
      <c r="AT22" s="29"/>
      <c r="AU22" s="29"/>
      <c r="AV22" s="29"/>
      <c r="AW22" s="29"/>
      <c r="AX22" s="29"/>
      <c r="AY22" s="29"/>
      <c r="AZ22" s="29"/>
      <c r="BA22" s="29"/>
      <c r="BB22" s="17"/>
      <c r="BC22" s="17"/>
      <c r="BD22" s="17"/>
      <c r="CA22" s="30" t="str">
        <f t="shared" si="4"/>
        <v/>
      </c>
      <c r="CB22" s="31" t="str">
        <f t="shared" si="5"/>
        <v/>
      </c>
      <c r="CC22" s="31" t="str">
        <f t="shared" si="11"/>
        <v/>
      </c>
      <c r="CD22" s="31" t="str">
        <f t="shared" si="6"/>
        <v/>
      </c>
      <c r="CE22" s="31" t="str">
        <f t="shared" si="7"/>
        <v/>
      </c>
      <c r="CF22" s="30" t="str">
        <f t="shared" si="8"/>
        <v/>
      </c>
      <c r="CG22" s="32">
        <f t="shared" si="9"/>
        <v>0</v>
      </c>
      <c r="CH22" s="32">
        <f t="shared" si="9"/>
        <v>0</v>
      </c>
      <c r="CI22" s="32">
        <f t="shared" si="9"/>
        <v>0</v>
      </c>
      <c r="CJ22" s="32">
        <f t="shared" si="9"/>
        <v>0</v>
      </c>
      <c r="CK22" s="32">
        <f t="shared" si="9"/>
        <v>0</v>
      </c>
      <c r="CL22" s="32">
        <f t="shared" si="10"/>
        <v>0</v>
      </c>
    </row>
    <row r="23" spans="1:90" ht="16.350000000000001" customHeight="1" x14ac:dyDescent="0.2">
      <c r="A23" s="2611"/>
      <c r="B23" s="1196" t="s">
        <v>43</v>
      </c>
      <c r="C23" s="1197">
        <f t="shared" si="0"/>
        <v>289</v>
      </c>
      <c r="D23" s="1198">
        <f t="shared" si="1"/>
        <v>134</v>
      </c>
      <c r="E23" s="1090">
        <f t="shared" si="2"/>
        <v>155</v>
      </c>
      <c r="F23" s="1199">
        <f>SUM(F13:F22)</f>
        <v>0</v>
      </c>
      <c r="G23" s="1200">
        <f t="shared" ref="G23:AR23" si="12">SUM(G13:G22)</f>
        <v>0</v>
      </c>
      <c r="H23" s="1199">
        <f t="shared" si="12"/>
        <v>2</v>
      </c>
      <c r="I23" s="1200">
        <f t="shared" si="12"/>
        <v>1</v>
      </c>
      <c r="J23" s="1199">
        <f t="shared" si="12"/>
        <v>1</v>
      </c>
      <c r="K23" s="1201">
        <f t="shared" si="12"/>
        <v>2</v>
      </c>
      <c r="L23" s="1199">
        <f t="shared" si="12"/>
        <v>6</v>
      </c>
      <c r="M23" s="1201">
        <f t="shared" si="12"/>
        <v>5</v>
      </c>
      <c r="N23" s="1199">
        <f t="shared" si="12"/>
        <v>5</v>
      </c>
      <c r="O23" s="1201">
        <f t="shared" si="12"/>
        <v>1</v>
      </c>
      <c r="P23" s="1199">
        <f t="shared" si="12"/>
        <v>11</v>
      </c>
      <c r="Q23" s="1201">
        <f t="shared" si="12"/>
        <v>2</v>
      </c>
      <c r="R23" s="1199">
        <f t="shared" si="12"/>
        <v>17</v>
      </c>
      <c r="S23" s="1201">
        <f t="shared" si="12"/>
        <v>7</v>
      </c>
      <c r="T23" s="1199">
        <f t="shared" si="12"/>
        <v>18</v>
      </c>
      <c r="U23" s="1201">
        <f t="shared" si="12"/>
        <v>10</v>
      </c>
      <c r="V23" s="1199">
        <f t="shared" si="12"/>
        <v>10</v>
      </c>
      <c r="W23" s="1201">
        <f t="shared" si="12"/>
        <v>10</v>
      </c>
      <c r="X23" s="1199">
        <f t="shared" si="12"/>
        <v>5</v>
      </c>
      <c r="Y23" s="1201">
        <f t="shared" si="12"/>
        <v>12</v>
      </c>
      <c r="Z23" s="1199">
        <f t="shared" si="12"/>
        <v>12</v>
      </c>
      <c r="AA23" s="1201">
        <f t="shared" si="12"/>
        <v>27</v>
      </c>
      <c r="AB23" s="1199">
        <f t="shared" si="12"/>
        <v>23</v>
      </c>
      <c r="AC23" s="1201">
        <f t="shared" si="12"/>
        <v>40</v>
      </c>
      <c r="AD23" s="1199">
        <f t="shared" si="12"/>
        <v>9</v>
      </c>
      <c r="AE23" s="1201">
        <f t="shared" si="12"/>
        <v>19</v>
      </c>
      <c r="AF23" s="1199">
        <f t="shared" si="12"/>
        <v>6</v>
      </c>
      <c r="AG23" s="1201">
        <f t="shared" si="12"/>
        <v>14</v>
      </c>
      <c r="AH23" s="1199">
        <f t="shared" si="12"/>
        <v>7</v>
      </c>
      <c r="AI23" s="1201">
        <f t="shared" si="12"/>
        <v>0</v>
      </c>
      <c r="AJ23" s="1199">
        <f t="shared" si="12"/>
        <v>2</v>
      </c>
      <c r="AK23" s="1201">
        <f t="shared" si="12"/>
        <v>2</v>
      </c>
      <c r="AL23" s="1202">
        <f t="shared" si="12"/>
        <v>0</v>
      </c>
      <c r="AM23" s="1203">
        <f t="shared" si="12"/>
        <v>3</v>
      </c>
      <c r="AN23" s="1200">
        <f t="shared" si="12"/>
        <v>289</v>
      </c>
      <c r="AO23" s="1200">
        <f t="shared" si="12"/>
        <v>0</v>
      </c>
      <c r="AP23" s="1200">
        <f t="shared" si="12"/>
        <v>0</v>
      </c>
      <c r="AQ23" s="1200">
        <f t="shared" si="12"/>
        <v>0</v>
      </c>
      <c r="AR23" s="1200">
        <f t="shared" si="12"/>
        <v>0</v>
      </c>
      <c r="AS23" s="182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CA23" s="30"/>
      <c r="CB23" s="31"/>
      <c r="CC23" s="31" t="str">
        <f t="shared" si="11"/>
        <v/>
      </c>
      <c r="CD23" s="31" t="str">
        <f t="shared" si="6"/>
        <v/>
      </c>
      <c r="CE23" s="31" t="str">
        <f t="shared" si="7"/>
        <v/>
      </c>
      <c r="CF23" s="30" t="str">
        <f t="shared" si="8"/>
        <v/>
      </c>
      <c r="CG23" s="32">
        <f t="shared" si="9"/>
        <v>0</v>
      </c>
      <c r="CH23" s="32">
        <f t="shared" si="9"/>
        <v>0</v>
      </c>
      <c r="CI23" s="32">
        <f t="shared" si="9"/>
        <v>0</v>
      </c>
      <c r="CJ23" s="32">
        <f t="shared" si="9"/>
        <v>0</v>
      </c>
      <c r="CK23" s="32">
        <f t="shared" si="9"/>
        <v>0</v>
      </c>
      <c r="CL23" s="32">
        <f t="shared" si="10"/>
        <v>0</v>
      </c>
    </row>
    <row r="24" spans="1:90" ht="19.5" customHeight="1" x14ac:dyDescent="0.2">
      <c r="A24" s="2821" t="s">
        <v>44</v>
      </c>
      <c r="B24" s="2822"/>
      <c r="C24" s="1229">
        <f t="shared" si="0"/>
        <v>0</v>
      </c>
      <c r="D24" s="1230">
        <f t="shared" si="1"/>
        <v>0</v>
      </c>
      <c r="E24" s="1090">
        <f t="shared" si="2"/>
        <v>0</v>
      </c>
      <c r="F24" s="1231"/>
      <c r="G24" s="1232"/>
      <c r="H24" s="1231"/>
      <c r="I24" s="1232"/>
      <c r="J24" s="1231"/>
      <c r="K24" s="1233"/>
      <c r="L24" s="1231"/>
      <c r="M24" s="1233"/>
      <c r="N24" s="1231"/>
      <c r="O24" s="1233"/>
      <c r="P24" s="1231"/>
      <c r="Q24" s="1233"/>
      <c r="R24" s="1231"/>
      <c r="S24" s="1233"/>
      <c r="T24" s="1231"/>
      <c r="U24" s="1233"/>
      <c r="V24" s="1231"/>
      <c r="W24" s="1233"/>
      <c r="X24" s="1231"/>
      <c r="Y24" s="1233"/>
      <c r="Z24" s="1231"/>
      <c r="AA24" s="1233"/>
      <c r="AB24" s="1231"/>
      <c r="AC24" s="1233"/>
      <c r="AD24" s="1231"/>
      <c r="AE24" s="1233"/>
      <c r="AF24" s="1231"/>
      <c r="AG24" s="1233"/>
      <c r="AH24" s="1231"/>
      <c r="AI24" s="1233"/>
      <c r="AJ24" s="1231"/>
      <c r="AK24" s="1233"/>
      <c r="AL24" s="1234"/>
      <c r="AM24" s="1235"/>
      <c r="AN24" s="1232"/>
      <c r="AO24" s="1232"/>
      <c r="AP24" s="1232"/>
      <c r="AQ24" s="1232"/>
      <c r="AR24" s="1232"/>
      <c r="AS24" s="182" t="str">
        <f>CONCATENATE(CA24,CB24,CC24,CD24,CE24,CF24)</f>
        <v/>
      </c>
      <c r="AT24" s="29"/>
      <c r="AU24" s="29"/>
      <c r="AV24" s="29"/>
      <c r="AW24" s="29"/>
      <c r="AX24" s="29"/>
      <c r="AY24" s="29"/>
      <c r="AZ24" s="29"/>
      <c r="BA24" s="29"/>
      <c r="BB24" s="17"/>
      <c r="BC24" s="17"/>
      <c r="BD24" s="17"/>
      <c r="CA24" s="30" t="str">
        <f>IF(CG24=1,"* El número de Beneficiarios NO DEBE ser mayor que el Total. ","")</f>
        <v/>
      </c>
      <c r="CB24" s="31" t="str">
        <f>IF(CH24=1,"* Los Niños, Niñas, Adolescentes y Jóvenes de Programa SENAME NO DEBE ser mayor que el Total. ","")</f>
        <v/>
      </c>
      <c r="CC24" s="31" t="str">
        <f t="shared" si="11"/>
        <v/>
      </c>
      <c r="CD24" s="31" t="str">
        <f t="shared" si="6"/>
        <v/>
      </c>
      <c r="CE24" s="31" t="str">
        <f t="shared" si="7"/>
        <v/>
      </c>
      <c r="CF24" s="30" t="str">
        <f t="shared" si="8"/>
        <v/>
      </c>
      <c r="CG24" s="32">
        <f t="shared" si="9"/>
        <v>0</v>
      </c>
      <c r="CH24" s="32">
        <f t="shared" si="9"/>
        <v>0</v>
      </c>
      <c r="CI24" s="32">
        <f t="shared" si="9"/>
        <v>0</v>
      </c>
      <c r="CJ24" s="32">
        <f t="shared" si="9"/>
        <v>0</v>
      </c>
      <c r="CK24" s="32">
        <f t="shared" si="9"/>
        <v>0</v>
      </c>
      <c r="CL24" s="32">
        <f t="shared" si="10"/>
        <v>0</v>
      </c>
    </row>
    <row r="25" spans="1:90" ht="19.5" customHeight="1" x14ac:dyDescent="0.2">
      <c r="A25" s="1236" t="s">
        <v>45</v>
      </c>
      <c r="B25" s="63" t="s">
        <v>34</v>
      </c>
      <c r="C25" s="422">
        <f t="shared" si="0"/>
        <v>1</v>
      </c>
      <c r="D25" s="423">
        <f t="shared" si="1"/>
        <v>1</v>
      </c>
      <c r="E25" s="66">
        <f t="shared" si="2"/>
        <v>0</v>
      </c>
      <c r="F25" s="424">
        <v>0</v>
      </c>
      <c r="G25" s="68">
        <v>0</v>
      </c>
      <c r="H25" s="424">
        <v>0</v>
      </c>
      <c r="I25" s="68">
        <v>0</v>
      </c>
      <c r="J25" s="424">
        <v>0</v>
      </c>
      <c r="K25" s="425">
        <v>0</v>
      </c>
      <c r="L25" s="424">
        <v>1</v>
      </c>
      <c r="M25" s="425">
        <v>0</v>
      </c>
      <c r="N25" s="424">
        <v>0</v>
      </c>
      <c r="O25" s="425">
        <v>0</v>
      </c>
      <c r="P25" s="424">
        <v>0</v>
      </c>
      <c r="Q25" s="425">
        <v>0</v>
      </c>
      <c r="R25" s="424">
        <v>0</v>
      </c>
      <c r="S25" s="425">
        <v>0</v>
      </c>
      <c r="T25" s="424">
        <v>0</v>
      </c>
      <c r="U25" s="425">
        <v>0</v>
      </c>
      <c r="V25" s="424">
        <v>0</v>
      </c>
      <c r="W25" s="425">
        <v>0</v>
      </c>
      <c r="X25" s="424">
        <v>0</v>
      </c>
      <c r="Y25" s="425">
        <v>0</v>
      </c>
      <c r="Z25" s="424">
        <v>0</v>
      </c>
      <c r="AA25" s="425">
        <v>0</v>
      </c>
      <c r="AB25" s="424">
        <v>0</v>
      </c>
      <c r="AC25" s="425">
        <v>0</v>
      </c>
      <c r="AD25" s="424">
        <v>0</v>
      </c>
      <c r="AE25" s="425">
        <v>0</v>
      </c>
      <c r="AF25" s="424">
        <v>0</v>
      </c>
      <c r="AG25" s="425">
        <v>0</v>
      </c>
      <c r="AH25" s="424">
        <v>0</v>
      </c>
      <c r="AI25" s="425">
        <v>0</v>
      </c>
      <c r="AJ25" s="424">
        <v>0</v>
      </c>
      <c r="AK25" s="425">
        <v>0</v>
      </c>
      <c r="AL25" s="70">
        <v>0</v>
      </c>
      <c r="AM25" s="426">
        <v>0</v>
      </c>
      <c r="AN25" s="68">
        <v>1</v>
      </c>
      <c r="AO25" s="68">
        <v>0</v>
      </c>
      <c r="AP25" s="68">
        <v>0</v>
      </c>
      <c r="AQ25" s="68">
        <v>0</v>
      </c>
      <c r="AR25" s="68">
        <v>0</v>
      </c>
      <c r="AS25" s="182" t="str">
        <f>CONCATENATE(CA25,CB25,CC25,CD25,CE25,CF25)</f>
        <v/>
      </c>
      <c r="AT25" s="29"/>
      <c r="AU25" s="29"/>
      <c r="AV25" s="29"/>
      <c r="AW25" s="29"/>
      <c r="AX25" s="29"/>
      <c r="AY25" s="29"/>
      <c r="AZ25" s="29"/>
      <c r="BA25" s="29"/>
      <c r="BB25" s="17"/>
      <c r="BC25" s="17"/>
      <c r="BD25" s="17"/>
      <c r="CA25" s="30" t="str">
        <f>IF(CG25=1,"* El número de Beneficiarios NO DEBE ser mayor que el Total. ","")</f>
        <v/>
      </c>
      <c r="CB25" s="31" t="str">
        <f>IF(CH25=1,"* Los Niños, Niñas, Adolescentes y Jóvenes de Programa SENAME NO DEBE ser mayor que el Total. ","")</f>
        <v/>
      </c>
      <c r="CC25" s="31" t="str">
        <f t="shared" si="11"/>
        <v/>
      </c>
      <c r="CD25" s="31" t="str">
        <f t="shared" si="6"/>
        <v/>
      </c>
      <c r="CE25" s="31" t="str">
        <f t="shared" si="7"/>
        <v/>
      </c>
      <c r="CF25" s="30" t="str">
        <f t="shared" si="8"/>
        <v/>
      </c>
      <c r="CG25" s="32">
        <f t="shared" si="9"/>
        <v>0</v>
      </c>
      <c r="CH25" s="32">
        <f t="shared" si="9"/>
        <v>0</v>
      </c>
      <c r="CI25" s="32">
        <f t="shared" si="9"/>
        <v>0</v>
      </c>
      <c r="CJ25" s="32">
        <f t="shared" si="9"/>
        <v>0</v>
      </c>
      <c r="CK25" s="32">
        <f t="shared" si="9"/>
        <v>0</v>
      </c>
      <c r="CL25" s="32">
        <f t="shared" si="10"/>
        <v>0</v>
      </c>
    </row>
    <row r="26" spans="1:90" ht="19.5" customHeight="1" x14ac:dyDescent="0.2">
      <c r="A26" s="2609" t="s">
        <v>46</v>
      </c>
      <c r="B26" s="1237" t="s">
        <v>34</v>
      </c>
      <c r="C26" s="1204">
        <f t="shared" si="0"/>
        <v>143</v>
      </c>
      <c r="D26" s="1205">
        <f t="shared" si="1"/>
        <v>49</v>
      </c>
      <c r="E26" s="1206">
        <f t="shared" si="2"/>
        <v>94</v>
      </c>
      <c r="F26" s="1207">
        <v>0</v>
      </c>
      <c r="G26" s="1208">
        <v>0</v>
      </c>
      <c r="H26" s="1207">
        <v>0</v>
      </c>
      <c r="I26" s="1208">
        <v>0</v>
      </c>
      <c r="J26" s="1207">
        <v>0</v>
      </c>
      <c r="K26" s="1209">
        <v>0</v>
      </c>
      <c r="L26" s="1207">
        <v>2</v>
      </c>
      <c r="M26" s="1209">
        <v>5</v>
      </c>
      <c r="N26" s="1207">
        <v>8</v>
      </c>
      <c r="O26" s="1209">
        <v>8</v>
      </c>
      <c r="P26" s="1207">
        <v>11</v>
      </c>
      <c r="Q26" s="1209">
        <v>9</v>
      </c>
      <c r="R26" s="1207">
        <v>4</v>
      </c>
      <c r="S26" s="1209">
        <v>8</v>
      </c>
      <c r="T26" s="1207">
        <v>3</v>
      </c>
      <c r="U26" s="1209">
        <v>7</v>
      </c>
      <c r="V26" s="1207">
        <v>3</v>
      </c>
      <c r="W26" s="1209">
        <v>11</v>
      </c>
      <c r="X26" s="1207">
        <v>2</v>
      </c>
      <c r="Y26" s="1209">
        <v>12</v>
      </c>
      <c r="Z26" s="1207">
        <v>7</v>
      </c>
      <c r="AA26" s="1209">
        <v>9</v>
      </c>
      <c r="AB26" s="1207">
        <v>5</v>
      </c>
      <c r="AC26" s="1209">
        <v>12</v>
      </c>
      <c r="AD26" s="1207">
        <v>4</v>
      </c>
      <c r="AE26" s="1209">
        <v>7</v>
      </c>
      <c r="AF26" s="1207">
        <v>0</v>
      </c>
      <c r="AG26" s="1209">
        <v>5</v>
      </c>
      <c r="AH26" s="1207">
        <v>0</v>
      </c>
      <c r="AI26" s="1209">
        <v>0</v>
      </c>
      <c r="AJ26" s="1207">
        <v>0</v>
      </c>
      <c r="AK26" s="1209">
        <v>1</v>
      </c>
      <c r="AL26" s="1210">
        <v>0</v>
      </c>
      <c r="AM26" s="1211">
        <v>0</v>
      </c>
      <c r="AN26" s="1208">
        <v>143</v>
      </c>
      <c r="AO26" s="1208">
        <v>0</v>
      </c>
      <c r="AP26" s="1208">
        <v>0</v>
      </c>
      <c r="AQ26" s="1208">
        <v>0</v>
      </c>
      <c r="AR26" s="1208">
        <v>0</v>
      </c>
      <c r="AS26" s="182" t="str">
        <f>CONCATENATE(CA26,CB26,CC26,CD26,CE26,CF26)</f>
        <v/>
      </c>
      <c r="AT26" s="29"/>
      <c r="AU26" s="29"/>
      <c r="AV26" s="29"/>
      <c r="AW26" s="29"/>
      <c r="AX26" s="29"/>
      <c r="AY26" s="29"/>
      <c r="AZ26" s="29"/>
      <c r="BA26" s="29"/>
      <c r="BB26" s="17"/>
      <c r="BC26" s="17"/>
      <c r="BD26" s="17"/>
      <c r="CA26" s="30" t="str">
        <f>IF(CG26=1,"* El número de Beneficiarios NO DEBE ser mayor que el Total. ","")</f>
        <v/>
      </c>
      <c r="CB26" s="31" t="str">
        <f>IF(CH26=1,"* Los Niños, Niñas, Adolescentes y Jóvenes de Programa SENAME NO DEBE ser mayor que el Total. ","")</f>
        <v/>
      </c>
      <c r="CC26" s="31" t="str">
        <f t="shared" si="11"/>
        <v/>
      </c>
      <c r="CD26" s="31" t="str">
        <f t="shared" si="6"/>
        <v/>
      </c>
      <c r="CE26" s="31" t="str">
        <f t="shared" si="7"/>
        <v/>
      </c>
      <c r="CF26" s="30" t="str">
        <f t="shared" si="8"/>
        <v/>
      </c>
      <c r="CG26" s="32">
        <f t="shared" si="9"/>
        <v>0</v>
      </c>
      <c r="CH26" s="32">
        <f t="shared" si="9"/>
        <v>0</v>
      </c>
      <c r="CI26" s="32">
        <f t="shared" si="9"/>
        <v>0</v>
      </c>
      <c r="CJ26" s="32">
        <f t="shared" si="9"/>
        <v>0</v>
      </c>
      <c r="CK26" s="32">
        <f t="shared" si="9"/>
        <v>0</v>
      </c>
      <c r="CL26" s="32">
        <f t="shared" si="10"/>
        <v>0</v>
      </c>
    </row>
    <row r="27" spans="1:90" ht="19.5" customHeight="1" x14ac:dyDescent="0.2">
      <c r="A27" s="2611"/>
      <c r="B27" s="444" t="s">
        <v>47</v>
      </c>
      <c r="C27" s="406">
        <f t="shared" si="0"/>
        <v>0</v>
      </c>
      <c r="D27" s="407">
        <f t="shared" si="1"/>
        <v>0</v>
      </c>
      <c r="E27" s="76">
        <f t="shared" si="2"/>
        <v>0</v>
      </c>
      <c r="F27" s="77"/>
      <c r="G27" s="654"/>
      <c r="H27" s="77"/>
      <c r="I27" s="79"/>
      <c r="J27" s="77"/>
      <c r="K27" s="79"/>
      <c r="L27" s="77"/>
      <c r="M27" s="79"/>
      <c r="N27" s="77"/>
      <c r="O27" s="80"/>
      <c r="P27" s="77"/>
      <c r="Q27" s="654"/>
      <c r="R27" s="920"/>
      <c r="S27" s="79"/>
      <c r="T27" s="77"/>
      <c r="U27" s="79"/>
      <c r="V27" s="77"/>
      <c r="W27" s="79"/>
      <c r="X27" s="77"/>
      <c r="Y27" s="654"/>
      <c r="Z27" s="77"/>
      <c r="AA27" s="654"/>
      <c r="AB27" s="77"/>
      <c r="AC27" s="79"/>
      <c r="AD27" s="77"/>
      <c r="AE27" s="654"/>
      <c r="AF27" s="77"/>
      <c r="AG27" s="654"/>
      <c r="AH27" s="77"/>
      <c r="AI27" s="79"/>
      <c r="AJ27" s="77"/>
      <c r="AK27" s="79"/>
      <c r="AL27" s="82"/>
      <c r="AM27" s="83"/>
      <c r="AN27" s="80"/>
      <c r="AO27" s="80"/>
      <c r="AP27" s="80"/>
      <c r="AQ27" s="80"/>
      <c r="AR27" s="80"/>
      <c r="AS27" s="182" t="str">
        <f>CONCATENATE(CA27,CB27,CC27,CD27,CE27,CF27)</f>
        <v/>
      </c>
      <c r="AT27" s="29"/>
      <c r="AU27" s="29"/>
      <c r="AV27" s="29"/>
      <c r="AW27" s="29"/>
      <c r="AX27" s="29"/>
      <c r="AY27" s="29"/>
      <c r="AZ27" s="29"/>
      <c r="BA27" s="29"/>
      <c r="BB27" s="17"/>
      <c r="BC27" s="17"/>
      <c r="BD27" s="17"/>
      <c r="CA27" s="30" t="str">
        <f>IF(CG27=1,"* El número de Beneficiarios NO DEBE ser mayor que el Total. ","")</f>
        <v/>
      </c>
      <c r="CB27" s="31" t="str">
        <f>IF(CH27=1,"* Los Niños, Niñas, Adolescentes y Jóvenes de Programa SENAME NO DEBE ser mayor que el Total. ","")</f>
        <v/>
      </c>
      <c r="CC27" s="31" t="str">
        <f t="shared" si="11"/>
        <v/>
      </c>
      <c r="CD27" s="31" t="str">
        <f t="shared" si="6"/>
        <v/>
      </c>
      <c r="CE27" s="31" t="str">
        <f t="shared" si="7"/>
        <v/>
      </c>
      <c r="CF27" s="30" t="str">
        <f t="shared" si="8"/>
        <v/>
      </c>
      <c r="CG27" s="32">
        <f t="shared" si="9"/>
        <v>0</v>
      </c>
      <c r="CH27" s="32">
        <f t="shared" si="9"/>
        <v>0</v>
      </c>
      <c r="CI27" s="32">
        <f t="shared" si="9"/>
        <v>0</v>
      </c>
      <c r="CJ27" s="32">
        <f t="shared" si="9"/>
        <v>0</v>
      </c>
      <c r="CK27" s="32">
        <f t="shared" si="9"/>
        <v>0</v>
      </c>
      <c r="CL27" s="32">
        <f t="shared" si="10"/>
        <v>0</v>
      </c>
    </row>
    <row r="28" spans="1:90" ht="31.35" customHeight="1" x14ac:dyDescent="0.2">
      <c r="A28" s="84" t="s">
        <v>48</v>
      </c>
      <c r="B28" s="14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"/>
      <c r="N28" s="1"/>
      <c r="O28" s="5"/>
      <c r="P28" s="5"/>
      <c r="Q28" s="5"/>
      <c r="R28" s="5"/>
      <c r="S28" s="5"/>
      <c r="T28" s="5"/>
      <c r="U28" s="5"/>
      <c r="V28" s="1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6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CG28" s="12"/>
      <c r="CH28" s="12"/>
      <c r="CI28" s="12"/>
      <c r="CJ28" s="12"/>
      <c r="CK28" s="12"/>
      <c r="CL28" s="12"/>
    </row>
    <row r="29" spans="1:90" ht="31.5" customHeight="1" x14ac:dyDescent="0.2">
      <c r="A29" s="2609" t="s">
        <v>3</v>
      </c>
      <c r="B29" s="2609" t="s">
        <v>49</v>
      </c>
      <c r="C29" s="2812" t="s">
        <v>50</v>
      </c>
      <c r="D29" s="2791"/>
      <c r="E29" s="2812" t="s">
        <v>51</v>
      </c>
      <c r="F29" s="2705"/>
      <c r="G29" s="2791"/>
      <c r="H29" s="2812" t="s">
        <v>12</v>
      </c>
      <c r="I29" s="2791"/>
      <c r="J29" s="2812" t="s">
        <v>13</v>
      </c>
      <c r="K29" s="2791"/>
      <c r="L29" s="2812" t="s">
        <v>14</v>
      </c>
      <c r="M29" s="2791"/>
      <c r="N29" s="2812" t="s">
        <v>15</v>
      </c>
      <c r="O29" s="2791"/>
      <c r="P29" s="2812" t="s">
        <v>16</v>
      </c>
      <c r="Q29" s="2791"/>
      <c r="R29" s="2814" t="s">
        <v>17</v>
      </c>
      <c r="S29" s="2800"/>
      <c r="T29" s="2711" t="s">
        <v>18</v>
      </c>
      <c r="U29" s="2711"/>
      <c r="V29" s="2814" t="s">
        <v>19</v>
      </c>
      <c r="W29" s="2800"/>
      <c r="X29" s="2814" t="s">
        <v>20</v>
      </c>
      <c r="Y29" s="2800"/>
      <c r="Z29" s="2814" t="s">
        <v>21</v>
      </c>
      <c r="AA29" s="2800"/>
      <c r="AB29" s="2814" t="s">
        <v>22</v>
      </c>
      <c r="AC29" s="2800"/>
      <c r="AD29" s="2814" t="s">
        <v>23</v>
      </c>
      <c r="AE29" s="2800"/>
      <c r="AF29" s="2814" t="s">
        <v>24</v>
      </c>
      <c r="AG29" s="2800"/>
      <c r="AH29" s="2814" t="s">
        <v>25</v>
      </c>
      <c r="AI29" s="2800"/>
      <c r="AJ29" s="2814" t="s">
        <v>26</v>
      </c>
      <c r="AK29" s="2800"/>
      <c r="AL29" s="2814" t="s">
        <v>27</v>
      </c>
      <c r="AM29" s="2800"/>
      <c r="AN29" s="2814" t="s">
        <v>28</v>
      </c>
      <c r="AO29" s="2800"/>
      <c r="AP29" s="1238"/>
      <c r="AQ29" s="1239"/>
      <c r="AR29" s="1238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X29" s="2"/>
      <c r="BY29" s="2"/>
      <c r="CG29" s="12"/>
      <c r="CH29" s="12"/>
      <c r="CI29" s="12"/>
      <c r="CJ29" s="12"/>
      <c r="CK29" s="12"/>
      <c r="CL29" s="12"/>
    </row>
    <row r="30" spans="1:90" ht="65.25" customHeight="1" x14ac:dyDescent="0.2">
      <c r="A30" s="2823"/>
      <c r="B30" s="2823"/>
      <c r="C30" s="1240" t="s">
        <v>52</v>
      </c>
      <c r="D30" s="1240" t="s">
        <v>53</v>
      </c>
      <c r="E30" s="1161" t="s">
        <v>29</v>
      </c>
      <c r="F30" s="1185" t="s">
        <v>30</v>
      </c>
      <c r="G30" s="1085" t="s">
        <v>31</v>
      </c>
      <c r="H30" s="1161" t="s">
        <v>30</v>
      </c>
      <c r="I30" s="1085" t="s">
        <v>31</v>
      </c>
      <c r="J30" s="1161" t="s">
        <v>30</v>
      </c>
      <c r="K30" s="1085" t="s">
        <v>31</v>
      </c>
      <c r="L30" s="1161" t="s">
        <v>30</v>
      </c>
      <c r="M30" s="1085" t="s">
        <v>31</v>
      </c>
      <c r="N30" s="1161" t="s">
        <v>30</v>
      </c>
      <c r="O30" s="1085" t="s">
        <v>31</v>
      </c>
      <c r="P30" s="1161" t="s">
        <v>30</v>
      </c>
      <c r="Q30" s="1085" t="s">
        <v>31</v>
      </c>
      <c r="R30" s="1161" t="s">
        <v>30</v>
      </c>
      <c r="S30" s="1085" t="s">
        <v>31</v>
      </c>
      <c r="T30" s="1161" t="s">
        <v>30</v>
      </c>
      <c r="U30" s="446" t="s">
        <v>31</v>
      </c>
      <c r="V30" s="1161" t="s">
        <v>30</v>
      </c>
      <c r="W30" s="1085" t="s">
        <v>31</v>
      </c>
      <c r="X30" s="1161" t="s">
        <v>30</v>
      </c>
      <c r="Y30" s="1085" t="s">
        <v>31</v>
      </c>
      <c r="Z30" s="1161" t="s">
        <v>30</v>
      </c>
      <c r="AA30" s="1085" t="s">
        <v>31</v>
      </c>
      <c r="AB30" s="1161" t="s">
        <v>30</v>
      </c>
      <c r="AC30" s="1085" t="s">
        <v>31</v>
      </c>
      <c r="AD30" s="1161" t="s">
        <v>30</v>
      </c>
      <c r="AE30" s="1085" t="s">
        <v>31</v>
      </c>
      <c r="AF30" s="1161" t="s">
        <v>30</v>
      </c>
      <c r="AG30" s="1085" t="s">
        <v>31</v>
      </c>
      <c r="AH30" s="1161" t="s">
        <v>30</v>
      </c>
      <c r="AI30" s="1085" t="s">
        <v>31</v>
      </c>
      <c r="AJ30" s="1161" t="s">
        <v>30</v>
      </c>
      <c r="AK30" s="1085" t="s">
        <v>31</v>
      </c>
      <c r="AL30" s="1161" t="s">
        <v>30</v>
      </c>
      <c r="AM30" s="1085" t="s">
        <v>31</v>
      </c>
      <c r="AN30" s="1161" t="s">
        <v>30</v>
      </c>
      <c r="AO30" s="1085" t="s">
        <v>31</v>
      </c>
      <c r="AP30" s="1241"/>
      <c r="AQ30" s="1242"/>
      <c r="AR30" s="1241"/>
      <c r="AS30" s="1243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X30" s="2"/>
      <c r="BY30" s="2"/>
      <c r="CG30" s="12"/>
      <c r="CH30" s="12"/>
      <c r="CI30" s="12"/>
      <c r="CJ30" s="12"/>
      <c r="CK30" s="12"/>
      <c r="CL30" s="12"/>
    </row>
    <row r="31" spans="1:90" ht="19.5" customHeight="1" x14ac:dyDescent="0.2">
      <c r="A31" s="1237" t="s">
        <v>54</v>
      </c>
      <c r="B31" s="1244">
        <f>SUM(C31:D31)</f>
        <v>0</v>
      </c>
      <c r="C31" s="1208"/>
      <c r="D31" s="1217"/>
      <c r="E31" s="1245">
        <f>SUM(F31+G31)</f>
        <v>0</v>
      </c>
      <c r="F31" s="1246">
        <f>SUM(H31+J31+L31+N31+P31+R31+T31+V31+X31+Z31+AB31+AD31+AF31+AH31+AJ31+AL31+AN31)</f>
        <v>0</v>
      </c>
      <c r="G31" s="1247">
        <f>SUM(I31+K31+M31+O31+Q31+S31+U31+W31+Y31+AA31+AC31+AE31+AG31+AI31+AK31+AM31+AO31)</f>
        <v>0</v>
      </c>
      <c r="H31" s="1207"/>
      <c r="I31" s="1208"/>
      <c r="J31" s="1207"/>
      <c r="K31" s="1209"/>
      <c r="L31" s="1207"/>
      <c r="M31" s="1209"/>
      <c r="N31" s="1207"/>
      <c r="O31" s="1209"/>
      <c r="P31" s="1207"/>
      <c r="Q31" s="1208"/>
      <c r="R31" s="1207"/>
      <c r="S31" s="1208"/>
      <c r="T31" s="1210"/>
      <c r="U31" s="1209"/>
      <c r="V31" s="1207"/>
      <c r="W31" s="1209"/>
      <c r="X31" s="1207"/>
      <c r="Y31" s="1209"/>
      <c r="Z31" s="1207"/>
      <c r="AA31" s="1208"/>
      <c r="AB31" s="1207"/>
      <c r="AC31" s="1208"/>
      <c r="AD31" s="1207"/>
      <c r="AE31" s="1209"/>
      <c r="AF31" s="1207"/>
      <c r="AG31" s="1208"/>
      <c r="AH31" s="1207"/>
      <c r="AI31" s="1208"/>
      <c r="AJ31" s="1207"/>
      <c r="AK31" s="1209"/>
      <c r="AL31" s="1207"/>
      <c r="AM31" s="1209"/>
      <c r="AN31" s="1210"/>
      <c r="AO31" s="1209"/>
      <c r="AP31" s="1248"/>
      <c r="AQ31" s="1249"/>
      <c r="AR31" s="1248"/>
      <c r="AS31" s="1250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X31" s="2"/>
      <c r="BY31" s="2"/>
      <c r="CG31" s="12"/>
      <c r="CH31" s="12"/>
      <c r="CI31" s="12"/>
      <c r="CJ31" s="12"/>
      <c r="CK31" s="12"/>
      <c r="CL31" s="12"/>
    </row>
    <row r="32" spans="1:90" ht="19.5" customHeight="1" x14ac:dyDescent="0.2">
      <c r="A32" s="104" t="s">
        <v>55</v>
      </c>
      <c r="B32" s="105">
        <f>SUM(C32:D32)</f>
        <v>0</v>
      </c>
      <c r="C32" s="80"/>
      <c r="D32" s="106"/>
      <c r="E32" s="107">
        <f>SUM(F32+G32)</f>
        <v>0</v>
      </c>
      <c r="F32" s="108">
        <f>SUM(H32+J32+L32+N32+P32+R32+T32+V32+X32+Z32+AB32+AD32+AF32+AH32+AJ32+AL32+AN32)</f>
        <v>0</v>
      </c>
      <c r="G32" s="109">
        <f>SUM(I32+K32+M32+O32+Q32+S32+U32+W32+Y32+AA32+AC32+AE32+AG32+AI32+AK32+AM32+AO32)</f>
        <v>0</v>
      </c>
      <c r="H32" s="77"/>
      <c r="I32" s="80"/>
      <c r="J32" s="77"/>
      <c r="K32" s="79"/>
      <c r="L32" s="77"/>
      <c r="M32" s="79"/>
      <c r="N32" s="77"/>
      <c r="O32" s="79"/>
      <c r="P32" s="77"/>
      <c r="Q32" s="80"/>
      <c r="R32" s="77"/>
      <c r="S32" s="80"/>
      <c r="T32" s="82"/>
      <c r="U32" s="79"/>
      <c r="V32" s="77"/>
      <c r="W32" s="79"/>
      <c r="X32" s="77"/>
      <c r="Y32" s="79"/>
      <c r="Z32" s="77"/>
      <c r="AA32" s="80"/>
      <c r="AB32" s="77"/>
      <c r="AC32" s="80"/>
      <c r="AD32" s="77"/>
      <c r="AE32" s="79"/>
      <c r="AF32" s="77"/>
      <c r="AG32" s="80"/>
      <c r="AH32" s="77"/>
      <c r="AI32" s="80"/>
      <c r="AJ32" s="77"/>
      <c r="AK32" s="79"/>
      <c r="AL32" s="77"/>
      <c r="AM32" s="79"/>
      <c r="AN32" s="82"/>
      <c r="AO32" s="79"/>
      <c r="AP32" s="1248"/>
      <c r="AQ32" s="1249"/>
      <c r="AR32" s="1248"/>
      <c r="AS32" s="1250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X32" s="2"/>
      <c r="BY32" s="2"/>
      <c r="CG32" s="12"/>
      <c r="CH32" s="12"/>
      <c r="CI32" s="12"/>
      <c r="CJ32" s="12"/>
      <c r="CK32" s="12"/>
      <c r="CL32" s="12"/>
    </row>
    <row r="33" spans="1:90" ht="16.5" customHeight="1" x14ac:dyDescent="0.25">
      <c r="A33" s="1251" t="s">
        <v>43</v>
      </c>
      <c r="B33" s="1252">
        <f t="shared" ref="B33:H33" si="13">SUM(B31:B32)</f>
        <v>0</v>
      </c>
      <c r="C33" s="1253">
        <f t="shared" si="13"/>
        <v>0</v>
      </c>
      <c r="D33" s="1252">
        <f t="shared" si="13"/>
        <v>0</v>
      </c>
      <c r="E33" s="1254">
        <f t="shared" si="13"/>
        <v>0</v>
      </c>
      <c r="F33" s="1254">
        <f t="shared" si="13"/>
        <v>0</v>
      </c>
      <c r="G33" s="1254">
        <f t="shared" si="13"/>
        <v>0</v>
      </c>
      <c r="H33" s="1222">
        <f t="shared" si="13"/>
        <v>0</v>
      </c>
      <c r="I33" s="1255">
        <f t="shared" ref="I33:AO33" si="14">SUM(I31:I32)</f>
        <v>0</v>
      </c>
      <c r="J33" s="1222">
        <f t="shared" si="14"/>
        <v>0</v>
      </c>
      <c r="K33" s="1255">
        <f t="shared" si="14"/>
        <v>0</v>
      </c>
      <c r="L33" s="1222">
        <f t="shared" si="14"/>
        <v>0</v>
      </c>
      <c r="M33" s="1255">
        <f t="shared" si="14"/>
        <v>0</v>
      </c>
      <c r="N33" s="1222">
        <f t="shared" si="14"/>
        <v>0</v>
      </c>
      <c r="O33" s="1255">
        <f t="shared" si="14"/>
        <v>0</v>
      </c>
      <c r="P33" s="1222">
        <f t="shared" si="14"/>
        <v>0</v>
      </c>
      <c r="Q33" s="1255">
        <f t="shared" si="14"/>
        <v>0</v>
      </c>
      <c r="R33" s="1222">
        <f t="shared" si="14"/>
        <v>0</v>
      </c>
      <c r="S33" s="1255">
        <f t="shared" si="14"/>
        <v>0</v>
      </c>
      <c r="T33" s="1222">
        <f t="shared" si="14"/>
        <v>0</v>
      </c>
      <c r="U33" s="1255">
        <f t="shared" si="14"/>
        <v>0</v>
      </c>
      <c r="V33" s="1222">
        <f t="shared" si="14"/>
        <v>0</v>
      </c>
      <c r="W33" s="1255">
        <f t="shared" si="14"/>
        <v>0</v>
      </c>
      <c r="X33" s="1222">
        <f t="shared" si="14"/>
        <v>0</v>
      </c>
      <c r="Y33" s="1255">
        <f t="shared" si="14"/>
        <v>0</v>
      </c>
      <c r="Z33" s="1222">
        <f t="shared" si="14"/>
        <v>0</v>
      </c>
      <c r="AA33" s="1255">
        <f t="shared" si="14"/>
        <v>0</v>
      </c>
      <c r="AB33" s="1222">
        <f t="shared" si="14"/>
        <v>0</v>
      </c>
      <c r="AC33" s="1255">
        <f t="shared" si="14"/>
        <v>0</v>
      </c>
      <c r="AD33" s="1222">
        <f t="shared" si="14"/>
        <v>0</v>
      </c>
      <c r="AE33" s="1255">
        <f t="shared" si="14"/>
        <v>0</v>
      </c>
      <c r="AF33" s="1222">
        <f t="shared" si="14"/>
        <v>0</v>
      </c>
      <c r="AG33" s="1255">
        <f t="shared" si="14"/>
        <v>0</v>
      </c>
      <c r="AH33" s="1222">
        <f t="shared" si="14"/>
        <v>0</v>
      </c>
      <c r="AI33" s="1255">
        <f t="shared" si="14"/>
        <v>0</v>
      </c>
      <c r="AJ33" s="1222">
        <f t="shared" si="14"/>
        <v>0</v>
      </c>
      <c r="AK33" s="1255">
        <f t="shared" si="14"/>
        <v>0</v>
      </c>
      <c r="AL33" s="1222">
        <f t="shared" si="14"/>
        <v>0</v>
      </c>
      <c r="AM33" s="1255">
        <f t="shared" si="14"/>
        <v>0</v>
      </c>
      <c r="AN33" s="1222">
        <f t="shared" si="14"/>
        <v>0</v>
      </c>
      <c r="AO33" s="1223">
        <f t="shared" si="14"/>
        <v>0</v>
      </c>
      <c r="AP33" s="1256"/>
      <c r="AQ33" s="1249"/>
      <c r="AR33" s="1248"/>
      <c r="AS33" s="1250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X33" s="2"/>
      <c r="BY33" s="2"/>
      <c r="CG33" s="12"/>
      <c r="CH33" s="12"/>
      <c r="CI33" s="12"/>
      <c r="CJ33" s="12"/>
      <c r="CK33" s="12"/>
      <c r="CL33" s="12"/>
    </row>
    <row r="34" spans="1:90" ht="27" customHeight="1" x14ac:dyDescent="0.2">
      <c r="A34" s="84" t="s">
        <v>56</v>
      </c>
      <c r="B34" s="14"/>
      <c r="C34" s="85"/>
      <c r="D34" s="14"/>
      <c r="E34" s="14"/>
      <c r="F34" s="14"/>
      <c r="G34" s="14"/>
      <c r="H34" s="14"/>
      <c r="I34" s="14"/>
      <c r="J34" s="14"/>
      <c r="K34" s="14"/>
      <c r="L34" s="14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1238"/>
      <c r="AQ34" s="5"/>
      <c r="AR34" s="5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CG34" s="12"/>
      <c r="CH34" s="12"/>
      <c r="CI34" s="12"/>
      <c r="CJ34" s="12"/>
      <c r="CK34" s="12"/>
      <c r="CL34" s="12"/>
    </row>
    <row r="35" spans="1:90" ht="23.25" customHeight="1" x14ac:dyDescent="0.2">
      <c r="A35" s="2824" t="s">
        <v>3</v>
      </c>
      <c r="B35" s="2824" t="s">
        <v>57</v>
      </c>
      <c r="C35" s="2825" t="s">
        <v>58</v>
      </c>
      <c r="D35" s="2826"/>
      <c r="E35" s="2825" t="s">
        <v>51</v>
      </c>
      <c r="F35" s="2827"/>
      <c r="G35" s="2826"/>
      <c r="H35" s="2828" t="s">
        <v>59</v>
      </c>
      <c r="I35" s="2829"/>
      <c r="J35" s="2829"/>
      <c r="K35" s="2829"/>
      <c r="L35" s="2829"/>
      <c r="M35" s="2830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CG35" s="12"/>
      <c r="CH35" s="12"/>
      <c r="CI35" s="12"/>
      <c r="CJ35" s="12"/>
      <c r="CK35" s="12"/>
      <c r="CL35" s="12"/>
    </row>
    <row r="36" spans="1:90" ht="62.25" customHeight="1" x14ac:dyDescent="0.2">
      <c r="A36" s="2746"/>
      <c r="B36" s="2746"/>
      <c r="C36" s="453" t="s">
        <v>52</v>
      </c>
      <c r="D36" s="453" t="s">
        <v>53</v>
      </c>
      <c r="E36" s="1257" t="s">
        <v>29</v>
      </c>
      <c r="F36" s="1258" t="s">
        <v>30</v>
      </c>
      <c r="G36" s="1259" t="s">
        <v>31</v>
      </c>
      <c r="H36" s="1260" t="s">
        <v>60</v>
      </c>
      <c r="I36" s="1261" t="s">
        <v>61</v>
      </c>
      <c r="J36" s="1261" t="s">
        <v>62</v>
      </c>
      <c r="K36" s="1261" t="s">
        <v>63</v>
      </c>
      <c r="L36" s="1261" t="s">
        <v>64</v>
      </c>
      <c r="M36" s="1262" t="s">
        <v>65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CG36" s="12"/>
      <c r="CH36" s="12"/>
      <c r="CI36" s="12"/>
      <c r="CJ36" s="12"/>
      <c r="CK36" s="12"/>
      <c r="CL36" s="12"/>
    </row>
    <row r="37" spans="1:90" ht="18.75" customHeight="1" x14ac:dyDescent="0.2">
      <c r="A37" s="1263" t="s">
        <v>54</v>
      </c>
      <c r="B37" s="1264">
        <f>SUM(C37:D37)</f>
        <v>0</v>
      </c>
      <c r="C37" s="1265"/>
      <c r="D37" s="1265"/>
      <c r="E37" s="1266">
        <f>SUM(F37:G37)</f>
        <v>0</v>
      </c>
      <c r="F37" s="1267"/>
      <c r="G37" s="1265"/>
      <c r="H37" s="1268"/>
      <c r="I37" s="1269"/>
      <c r="J37" s="1269"/>
      <c r="K37" s="1269"/>
      <c r="L37" s="1269"/>
      <c r="M37" s="1270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CG37" s="12"/>
      <c r="CH37" s="12"/>
      <c r="CI37" s="12"/>
      <c r="CJ37" s="12"/>
      <c r="CK37" s="12"/>
      <c r="CL37" s="12"/>
    </row>
    <row r="38" spans="1:90" ht="18.75" customHeight="1" x14ac:dyDescent="0.2">
      <c r="A38" s="454" t="s">
        <v>55</v>
      </c>
      <c r="B38" s="455">
        <f>SUM(C38:D38)</f>
        <v>0</v>
      </c>
      <c r="C38" s="654"/>
      <c r="D38" s="654"/>
      <c r="E38" s="456">
        <f>SUM(F38:G38)</f>
        <v>0</v>
      </c>
      <c r="F38" s="894"/>
      <c r="G38" s="654"/>
      <c r="H38" s="458"/>
      <c r="I38" s="459"/>
      <c r="J38" s="459"/>
      <c r="K38" s="459"/>
      <c r="L38" s="459"/>
      <c r="M38" s="46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CG38" s="12"/>
      <c r="CH38" s="12"/>
      <c r="CI38" s="12"/>
      <c r="CJ38" s="12"/>
      <c r="CK38" s="12"/>
      <c r="CL38" s="12"/>
    </row>
    <row r="39" spans="1:90" ht="14.25" customHeight="1" x14ac:dyDescent="0.25">
      <c r="A39" s="1271" t="s">
        <v>43</v>
      </c>
      <c r="B39" s="1272">
        <f t="shared" ref="B39:M39" si="15">SUM(B37:B38)</f>
        <v>0</v>
      </c>
      <c r="C39" s="1273">
        <f t="shared" si="15"/>
        <v>0</v>
      </c>
      <c r="D39" s="1274">
        <f t="shared" si="15"/>
        <v>0</v>
      </c>
      <c r="E39" s="1275">
        <f t="shared" si="15"/>
        <v>0</v>
      </c>
      <c r="F39" s="1276">
        <f t="shared" si="15"/>
        <v>0</v>
      </c>
      <c r="G39" s="1276">
        <f t="shared" si="15"/>
        <v>0</v>
      </c>
      <c r="H39" s="1273">
        <f t="shared" si="15"/>
        <v>0</v>
      </c>
      <c r="I39" s="1277">
        <f t="shared" si="15"/>
        <v>0</v>
      </c>
      <c r="J39" s="1277">
        <f t="shared" si="15"/>
        <v>0</v>
      </c>
      <c r="K39" s="1277">
        <f t="shared" si="15"/>
        <v>0</v>
      </c>
      <c r="L39" s="1277">
        <f t="shared" si="15"/>
        <v>0</v>
      </c>
      <c r="M39" s="1278">
        <f t="shared" si="15"/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CG39" s="12"/>
      <c r="CH39" s="12"/>
      <c r="CI39" s="12"/>
      <c r="CJ39" s="12"/>
      <c r="CK39" s="12"/>
      <c r="CL39" s="12"/>
    </row>
    <row r="40" spans="1:90" ht="31.35" customHeight="1" x14ac:dyDescent="0.2">
      <c r="A40" s="141" t="s">
        <v>66</v>
      </c>
      <c r="B40" s="14"/>
      <c r="C40" s="14"/>
      <c r="D40" s="8"/>
      <c r="E40" s="8"/>
      <c r="F40" s="8"/>
      <c r="G40" s="8"/>
      <c r="H40" s="8"/>
      <c r="I40" s="8"/>
      <c r="J40" s="8"/>
      <c r="K40" s="8"/>
      <c r="L40" s="142"/>
      <c r="M40" s="5"/>
      <c r="N40" s="5"/>
      <c r="O40" s="5"/>
      <c r="P40" s="5"/>
      <c r="Q40" s="5"/>
      <c r="R40" s="5"/>
      <c r="S40" s="5"/>
      <c r="T40" s="5"/>
      <c r="U40" s="5"/>
      <c r="V40" s="1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6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CG40" s="12"/>
      <c r="CH40" s="12"/>
      <c r="CI40" s="12"/>
      <c r="CJ40" s="12"/>
      <c r="CK40" s="12"/>
      <c r="CL40" s="12"/>
    </row>
    <row r="41" spans="1:90" ht="16.350000000000001" customHeight="1" x14ac:dyDescent="0.2">
      <c r="A41" s="2592" t="s">
        <v>3</v>
      </c>
      <c r="B41" s="2609" t="s">
        <v>4</v>
      </c>
      <c r="C41" s="2609" t="s">
        <v>5</v>
      </c>
      <c r="D41" s="143"/>
      <c r="E41" s="143"/>
      <c r="F41" s="143"/>
      <c r="G41" s="143"/>
      <c r="H41" s="143"/>
      <c r="I41" s="143"/>
      <c r="J41" s="143"/>
      <c r="K41" s="143"/>
      <c r="L41" s="144"/>
      <c r="M41" s="145"/>
      <c r="N41" s="5"/>
      <c r="O41" s="5"/>
      <c r="P41" s="5"/>
      <c r="Q41" s="5"/>
      <c r="R41" s="5"/>
      <c r="S41" s="5"/>
      <c r="T41" s="5"/>
      <c r="U41" s="5"/>
      <c r="V41" s="11"/>
      <c r="W41" s="5"/>
      <c r="X41" s="1279"/>
      <c r="Y41" s="1280"/>
      <c r="Z41" s="1280"/>
      <c r="AA41" s="1280"/>
      <c r="AB41" s="1280"/>
      <c r="AC41" s="1280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6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CG41" s="12"/>
      <c r="CH41" s="12"/>
      <c r="CI41" s="12"/>
      <c r="CJ41" s="12"/>
      <c r="CK41" s="12"/>
      <c r="CL41" s="12"/>
    </row>
    <row r="42" spans="1:90" ht="16.350000000000001" customHeight="1" x14ac:dyDescent="0.2">
      <c r="A42" s="2753"/>
      <c r="B42" s="2746"/>
      <c r="C42" s="2746"/>
      <c r="D42" s="148"/>
      <c r="E42" s="143"/>
      <c r="F42" s="143"/>
      <c r="G42" s="143"/>
      <c r="H42" s="143"/>
      <c r="I42" s="143"/>
      <c r="J42" s="143"/>
      <c r="K42" s="143"/>
      <c r="L42" s="144"/>
      <c r="M42" s="145"/>
      <c r="N42" s="5"/>
      <c r="O42" s="5"/>
      <c r="P42" s="5"/>
      <c r="Q42" s="5"/>
      <c r="R42" s="5"/>
      <c r="S42" s="5"/>
      <c r="T42" s="5"/>
      <c r="U42" s="5"/>
      <c r="V42" s="11"/>
      <c r="W42" s="5"/>
      <c r="X42" s="1279"/>
      <c r="Y42" s="1280"/>
      <c r="Z42" s="1280"/>
      <c r="AA42" s="1280"/>
      <c r="AB42" s="1280"/>
      <c r="AC42" s="1280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CG42" s="12"/>
      <c r="CH42" s="12"/>
      <c r="CI42" s="12"/>
      <c r="CJ42" s="12"/>
      <c r="CK42" s="12"/>
      <c r="CL42" s="12"/>
    </row>
    <row r="43" spans="1:90" ht="16.350000000000001" customHeight="1" x14ac:dyDescent="0.2">
      <c r="A43" s="2609" t="s">
        <v>67</v>
      </c>
      <c r="B43" s="63" t="s">
        <v>47</v>
      </c>
      <c r="C43" s="149"/>
      <c r="D43" s="148"/>
      <c r="E43" s="143"/>
      <c r="F43" s="143"/>
      <c r="G43" s="143"/>
      <c r="H43" s="5"/>
      <c r="I43" s="143"/>
      <c r="J43" s="143"/>
      <c r="K43" s="5"/>
      <c r="L43" s="144"/>
      <c r="M43" s="145"/>
      <c r="N43" s="5"/>
      <c r="O43" s="5"/>
      <c r="P43" s="5"/>
      <c r="Q43" s="5"/>
      <c r="R43" s="5"/>
      <c r="S43" s="5"/>
      <c r="T43" s="5"/>
      <c r="U43" s="5"/>
      <c r="V43" s="11"/>
      <c r="W43" s="5"/>
      <c r="X43" s="1279"/>
      <c r="Y43" s="1280"/>
      <c r="Z43" s="1280"/>
      <c r="AA43" s="1280"/>
      <c r="AB43" s="1280"/>
      <c r="AC43" s="1280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CG43" s="12"/>
      <c r="CH43" s="12"/>
      <c r="CI43" s="12"/>
      <c r="CJ43" s="12"/>
      <c r="CK43" s="12"/>
      <c r="CL43" s="12"/>
    </row>
    <row r="44" spans="1:90" ht="16.350000000000001" customHeight="1" x14ac:dyDescent="0.2">
      <c r="A44" s="2746"/>
      <c r="B44" s="150" t="s">
        <v>68</v>
      </c>
      <c r="C44" s="151"/>
      <c r="D44" s="148"/>
      <c r="E44" s="143"/>
      <c r="F44" s="143"/>
      <c r="G44" s="143"/>
      <c r="H44" s="143"/>
      <c r="I44" s="143"/>
      <c r="J44" s="143"/>
      <c r="K44" s="143"/>
      <c r="L44" s="144"/>
      <c r="M44" s="145"/>
      <c r="N44" s="5"/>
      <c r="O44" s="5"/>
      <c r="P44" s="5"/>
      <c r="Q44" s="5"/>
      <c r="R44" s="5"/>
      <c r="S44" s="5"/>
      <c r="T44" s="5"/>
      <c r="U44" s="5"/>
      <c r="V44" s="11"/>
      <c r="W44" s="5"/>
      <c r="X44" s="1279"/>
      <c r="Y44" s="1280"/>
      <c r="Z44" s="1280"/>
      <c r="AA44" s="1280"/>
      <c r="AB44" s="1280"/>
      <c r="AC44" s="1280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CG44" s="12"/>
      <c r="CH44" s="12"/>
      <c r="CI44" s="12"/>
      <c r="CJ44" s="12"/>
      <c r="CK44" s="12"/>
      <c r="CL44" s="12"/>
    </row>
    <row r="45" spans="1:90" ht="16.350000000000001" customHeight="1" x14ac:dyDescent="0.2">
      <c r="A45" s="2609" t="s">
        <v>69</v>
      </c>
      <c r="B45" s="63" t="s">
        <v>47</v>
      </c>
      <c r="C45" s="149"/>
      <c r="D45" s="148"/>
      <c r="E45" s="143"/>
      <c r="F45" s="143"/>
      <c r="G45" s="143"/>
      <c r="H45" s="143"/>
      <c r="I45" s="143"/>
      <c r="J45" s="143"/>
      <c r="K45" s="143"/>
      <c r="L45" s="144"/>
      <c r="M45" s="145"/>
      <c r="N45" s="5"/>
      <c r="O45" s="5"/>
      <c r="P45" s="5"/>
      <c r="Q45" s="5"/>
      <c r="R45" s="5"/>
      <c r="S45" s="5"/>
      <c r="T45" s="5"/>
      <c r="U45" s="5"/>
      <c r="V45" s="11"/>
      <c r="W45" s="5"/>
      <c r="X45" s="1279"/>
      <c r="Y45" s="1280"/>
      <c r="Z45" s="1280"/>
      <c r="AA45" s="1280"/>
      <c r="AB45" s="1280"/>
      <c r="AC45" s="1280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CG45" s="12"/>
      <c r="CH45" s="12"/>
      <c r="CI45" s="12"/>
      <c r="CJ45" s="12"/>
      <c r="CK45" s="12"/>
      <c r="CL45" s="12"/>
    </row>
    <row r="46" spans="1:90" ht="16.350000000000001" customHeight="1" x14ac:dyDescent="0.2">
      <c r="A46" s="2746"/>
      <c r="B46" s="152" t="s">
        <v>68</v>
      </c>
      <c r="C46" s="106"/>
      <c r="D46" s="153"/>
      <c r="E46" s="143"/>
      <c r="F46" s="143"/>
      <c r="G46" s="143"/>
      <c r="H46" s="143"/>
      <c r="I46" s="143"/>
      <c r="J46" s="143"/>
      <c r="K46" s="143"/>
      <c r="L46" s="144"/>
      <c r="M46" s="145"/>
      <c r="N46" s="5"/>
      <c r="O46" s="5"/>
      <c r="P46" s="5"/>
      <c r="Q46" s="5"/>
      <c r="R46" s="5"/>
      <c r="S46" s="5"/>
      <c r="T46" s="5"/>
      <c r="U46" s="5"/>
      <c r="V46" s="11"/>
      <c r="W46" s="5"/>
      <c r="X46" s="1279"/>
      <c r="Y46" s="1280"/>
      <c r="Z46" s="1280"/>
      <c r="AA46" s="1280"/>
      <c r="AB46" s="1280"/>
      <c r="AC46" s="1280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CG46" s="12"/>
      <c r="CH46" s="12"/>
      <c r="CI46" s="12"/>
      <c r="CJ46" s="12"/>
      <c r="CK46" s="12"/>
      <c r="CL46" s="12"/>
    </row>
    <row r="47" spans="1:90" ht="31.35" customHeight="1" x14ac:dyDescent="0.2">
      <c r="A47" s="84" t="s">
        <v>70</v>
      </c>
      <c r="B47" s="711"/>
      <c r="C47" s="711"/>
      <c r="D47" s="155"/>
      <c r="E47" s="155"/>
      <c r="F47" s="155"/>
      <c r="G47" s="155"/>
      <c r="H47" s="155"/>
      <c r="I47" s="155"/>
      <c r="J47" s="155"/>
      <c r="K47" s="155"/>
      <c r="L47" s="156"/>
      <c r="M47" s="157"/>
      <c r="N47" s="158"/>
      <c r="O47" s="159"/>
      <c r="P47" s="159"/>
      <c r="Q47" s="159"/>
      <c r="R47" s="159"/>
      <c r="S47" s="159"/>
      <c r="T47" s="159"/>
      <c r="U47" s="159"/>
      <c r="V47" s="160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1"/>
      <c r="AO47" s="162"/>
      <c r="AP47" s="162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CG47" s="12"/>
      <c r="CH47" s="12"/>
      <c r="CI47" s="12"/>
      <c r="CJ47" s="12"/>
      <c r="CK47" s="12"/>
      <c r="CL47" s="12"/>
    </row>
    <row r="48" spans="1:90" ht="16.350000000000001" customHeight="1" x14ac:dyDescent="0.2">
      <c r="A48" s="2625" t="s">
        <v>71</v>
      </c>
      <c r="B48" s="2626"/>
      <c r="C48" s="2631" t="s">
        <v>5</v>
      </c>
      <c r="D48" s="2632"/>
      <c r="E48" s="2633"/>
      <c r="F48" s="2831" t="s">
        <v>72</v>
      </c>
      <c r="G48" s="2705"/>
      <c r="H48" s="2705"/>
      <c r="I48" s="2705"/>
      <c r="J48" s="2705"/>
      <c r="K48" s="2705"/>
      <c r="L48" s="2705"/>
      <c r="M48" s="2705"/>
      <c r="N48" s="2705"/>
      <c r="O48" s="2705"/>
      <c r="P48" s="2705"/>
      <c r="Q48" s="2705"/>
      <c r="R48" s="2705"/>
      <c r="S48" s="2705"/>
      <c r="T48" s="2705"/>
      <c r="U48" s="2705"/>
      <c r="V48" s="2705"/>
      <c r="W48" s="2705"/>
      <c r="X48" s="2705"/>
      <c r="Y48" s="2705"/>
      <c r="Z48" s="2705"/>
      <c r="AA48" s="2705"/>
      <c r="AB48" s="2705"/>
      <c r="AC48" s="2705"/>
      <c r="AD48" s="2705"/>
      <c r="AE48" s="2705"/>
      <c r="AF48" s="2705"/>
      <c r="AG48" s="2705"/>
      <c r="AH48" s="2705"/>
      <c r="AI48" s="2705"/>
      <c r="AJ48" s="2705"/>
      <c r="AK48" s="2705"/>
      <c r="AL48" s="2705"/>
      <c r="AM48" s="2832"/>
      <c r="AN48" s="2597" t="s">
        <v>7</v>
      </c>
      <c r="AO48" s="163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CG48" s="12"/>
      <c r="CH48" s="12"/>
      <c r="CI48" s="12"/>
      <c r="CJ48" s="12"/>
      <c r="CK48" s="12"/>
      <c r="CL48" s="12"/>
    </row>
    <row r="49" spans="1:90" ht="16.350000000000001" customHeight="1" x14ac:dyDescent="0.2">
      <c r="A49" s="2627"/>
      <c r="B49" s="2628"/>
      <c r="C49" s="2756"/>
      <c r="D49" s="2635"/>
      <c r="E49" s="2757"/>
      <c r="F49" s="2831" t="s">
        <v>12</v>
      </c>
      <c r="G49" s="2833"/>
      <c r="H49" s="2705" t="s">
        <v>13</v>
      </c>
      <c r="I49" s="2833"/>
      <c r="J49" s="2834" t="s">
        <v>14</v>
      </c>
      <c r="K49" s="2835"/>
      <c r="L49" s="2831" t="s">
        <v>15</v>
      </c>
      <c r="M49" s="2833"/>
      <c r="N49" s="2831" t="s">
        <v>16</v>
      </c>
      <c r="O49" s="2833"/>
      <c r="P49" s="2836" t="s">
        <v>17</v>
      </c>
      <c r="Q49" s="2837"/>
      <c r="R49" s="2836" t="s">
        <v>18</v>
      </c>
      <c r="S49" s="2837"/>
      <c r="T49" s="2836" t="s">
        <v>19</v>
      </c>
      <c r="U49" s="2837"/>
      <c r="V49" s="2836" t="s">
        <v>20</v>
      </c>
      <c r="W49" s="2837"/>
      <c r="X49" s="2836" t="s">
        <v>21</v>
      </c>
      <c r="Y49" s="2837"/>
      <c r="Z49" s="2836" t="s">
        <v>22</v>
      </c>
      <c r="AA49" s="2837"/>
      <c r="AB49" s="2836" t="s">
        <v>23</v>
      </c>
      <c r="AC49" s="2837"/>
      <c r="AD49" s="2836" t="s">
        <v>24</v>
      </c>
      <c r="AE49" s="2837"/>
      <c r="AF49" s="2836" t="s">
        <v>25</v>
      </c>
      <c r="AG49" s="2837"/>
      <c r="AH49" s="2836" t="s">
        <v>26</v>
      </c>
      <c r="AI49" s="2837"/>
      <c r="AJ49" s="2836" t="s">
        <v>27</v>
      </c>
      <c r="AK49" s="2837"/>
      <c r="AL49" s="2711" t="s">
        <v>28</v>
      </c>
      <c r="AM49" s="2838"/>
      <c r="AN49" s="2604"/>
      <c r="AO49" s="163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CG49" s="12"/>
      <c r="CH49" s="12"/>
      <c r="CI49" s="12"/>
      <c r="CJ49" s="12"/>
      <c r="CK49" s="12"/>
      <c r="CL49" s="12"/>
    </row>
    <row r="50" spans="1:90" ht="16.350000000000001" customHeight="1" x14ac:dyDescent="0.2">
      <c r="A50" s="2754"/>
      <c r="B50" s="2755"/>
      <c r="C50" s="712" t="s">
        <v>29</v>
      </c>
      <c r="D50" s="713" t="s">
        <v>30</v>
      </c>
      <c r="E50" s="905" t="s">
        <v>31</v>
      </c>
      <c r="F50" s="1281" t="s">
        <v>30</v>
      </c>
      <c r="G50" s="1282" t="s">
        <v>31</v>
      </c>
      <c r="H50" s="1281" t="s">
        <v>30</v>
      </c>
      <c r="I50" s="1282" t="s">
        <v>31</v>
      </c>
      <c r="J50" s="1281" t="s">
        <v>30</v>
      </c>
      <c r="K50" s="1282" t="s">
        <v>31</v>
      </c>
      <c r="L50" s="1281" t="s">
        <v>30</v>
      </c>
      <c r="M50" s="1282" t="s">
        <v>31</v>
      </c>
      <c r="N50" s="1281" t="s">
        <v>30</v>
      </c>
      <c r="O50" s="1282" t="s">
        <v>31</v>
      </c>
      <c r="P50" s="1281" t="s">
        <v>30</v>
      </c>
      <c r="Q50" s="1282" t="s">
        <v>31</v>
      </c>
      <c r="R50" s="1281" t="s">
        <v>30</v>
      </c>
      <c r="S50" s="1282" t="s">
        <v>31</v>
      </c>
      <c r="T50" s="1281" t="s">
        <v>30</v>
      </c>
      <c r="U50" s="1282" t="s">
        <v>31</v>
      </c>
      <c r="V50" s="1281" t="s">
        <v>30</v>
      </c>
      <c r="W50" s="1282" t="s">
        <v>31</v>
      </c>
      <c r="X50" s="1281" t="s">
        <v>30</v>
      </c>
      <c r="Y50" s="1282" t="s">
        <v>31</v>
      </c>
      <c r="Z50" s="1281" t="s">
        <v>30</v>
      </c>
      <c r="AA50" s="1282" t="s">
        <v>31</v>
      </c>
      <c r="AB50" s="1281" t="s">
        <v>30</v>
      </c>
      <c r="AC50" s="1282" t="s">
        <v>31</v>
      </c>
      <c r="AD50" s="1281" t="s">
        <v>30</v>
      </c>
      <c r="AE50" s="1282" t="s">
        <v>31</v>
      </c>
      <c r="AF50" s="1281" t="s">
        <v>30</v>
      </c>
      <c r="AG50" s="1282" t="s">
        <v>31</v>
      </c>
      <c r="AH50" s="1281" t="s">
        <v>30</v>
      </c>
      <c r="AI50" s="1282" t="s">
        <v>31</v>
      </c>
      <c r="AJ50" s="1281" t="s">
        <v>30</v>
      </c>
      <c r="AK50" s="1282" t="s">
        <v>31</v>
      </c>
      <c r="AL50" s="1283" t="s">
        <v>30</v>
      </c>
      <c r="AM50" s="1284" t="s">
        <v>31</v>
      </c>
      <c r="AN50" s="2732"/>
      <c r="AO50" s="170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CG50" s="12"/>
      <c r="CH50" s="12"/>
      <c r="CI50" s="12"/>
      <c r="CJ50" s="12"/>
      <c r="CK50" s="12"/>
      <c r="CL50" s="12"/>
    </row>
    <row r="51" spans="1:90" ht="20.25" customHeight="1" x14ac:dyDescent="0.2">
      <c r="A51" s="439" t="s">
        <v>73</v>
      </c>
      <c r="B51" s="172" t="s">
        <v>74</v>
      </c>
      <c r="C51" s="1285">
        <f>SUM(D51+E51)</f>
        <v>0</v>
      </c>
      <c r="D51" s="1286">
        <f>SUM(F51+H51+J51+L51+N51+P51+R51+T51+V51+X51+Z51+AB51+AD51+AF51+AH51+AJ51+AL51)</f>
        <v>0</v>
      </c>
      <c r="E51" s="1287">
        <f>SUM(G51+I51+K51+M51+O51+Q51+S51+U51+W51+Y51+AA51+AC51+AE51+AG51+AI51+AK51+AM51)</f>
        <v>0</v>
      </c>
      <c r="F51" s="1288"/>
      <c r="G51" s="1289"/>
      <c r="H51" s="1288"/>
      <c r="I51" s="1289"/>
      <c r="J51" s="1288"/>
      <c r="K51" s="1289"/>
      <c r="L51" s="1288"/>
      <c r="M51" s="1289"/>
      <c r="N51" s="1288"/>
      <c r="O51" s="1289"/>
      <c r="P51" s="1290"/>
      <c r="Q51" s="1289"/>
      <c r="R51" s="1290"/>
      <c r="S51" s="1289"/>
      <c r="T51" s="1290"/>
      <c r="U51" s="1289"/>
      <c r="V51" s="1290"/>
      <c r="W51" s="1289"/>
      <c r="X51" s="1290"/>
      <c r="Y51" s="1289"/>
      <c r="Z51" s="1290"/>
      <c r="AA51" s="1289"/>
      <c r="AB51" s="1290"/>
      <c r="AC51" s="1289"/>
      <c r="AD51" s="1290"/>
      <c r="AE51" s="1289"/>
      <c r="AF51" s="1290"/>
      <c r="AG51" s="1289"/>
      <c r="AH51" s="1290"/>
      <c r="AI51" s="1289"/>
      <c r="AJ51" s="1290"/>
      <c r="AK51" s="1289"/>
      <c r="AL51" s="723"/>
      <c r="AM51" s="1291"/>
      <c r="AN51" s="1292"/>
      <c r="AO51" s="182" t="str">
        <f>CA51&amp;CB51</f>
        <v/>
      </c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17"/>
      <c r="BB51" s="17"/>
      <c r="CA51" s="30" t="str">
        <f>IF(CG51=1,"* El número de Beneficiarios NO DEBE ser mayor que el total. ","")</f>
        <v/>
      </c>
      <c r="CB51" s="31" t="str">
        <f>IF(CH51=1,"* No olvide digitar la columna Beneficiarios. ","")</f>
        <v/>
      </c>
      <c r="CC51" s="30"/>
      <c r="CD51" s="30"/>
      <c r="CE51" s="30"/>
      <c r="CF51" s="30"/>
      <c r="CG51" s="32">
        <f>IF(C51&lt;AN51,1,0)</f>
        <v>0</v>
      </c>
      <c r="CH51" s="32">
        <f>IF(AND(C51&lt;&gt;0,AN51=""),1,0)</f>
        <v>0</v>
      </c>
      <c r="CI51" s="12"/>
      <c r="CJ51" s="12"/>
      <c r="CK51" s="12"/>
      <c r="CL51" s="12"/>
    </row>
    <row r="52" spans="1:90" ht="20.25" customHeight="1" x14ac:dyDescent="0.2">
      <c r="A52" s="1293" t="s">
        <v>75</v>
      </c>
      <c r="B52" s="1294" t="s">
        <v>74</v>
      </c>
      <c r="C52" s="463">
        <f>SUM(D52+E52)</f>
        <v>0</v>
      </c>
      <c r="D52" s="464">
        <f>SUM(F52+H52+J52+L52+N52+P52+R52+T52+V52+X52+Z52+AB52+AD52+AF52+AH52+AJ52+AL52)</f>
        <v>0</v>
      </c>
      <c r="E52" s="653">
        <f>SUM(G52+I52+K52+M52+O52+Q52+S52+U52+W52+Y52+AA52+AC52+AE52+AG52+AI52+AK52+AM52)</f>
        <v>0</v>
      </c>
      <c r="F52" s="458"/>
      <c r="G52" s="460"/>
      <c r="H52" s="458"/>
      <c r="I52" s="460"/>
      <c r="J52" s="458"/>
      <c r="K52" s="460"/>
      <c r="L52" s="458"/>
      <c r="M52" s="460"/>
      <c r="N52" s="458"/>
      <c r="O52" s="460"/>
      <c r="P52" s="920"/>
      <c r="Q52" s="460"/>
      <c r="R52" s="920"/>
      <c r="S52" s="460"/>
      <c r="T52" s="920"/>
      <c r="U52" s="460"/>
      <c r="V52" s="920"/>
      <c r="W52" s="460"/>
      <c r="X52" s="920"/>
      <c r="Y52" s="460"/>
      <c r="Z52" s="920"/>
      <c r="AA52" s="460"/>
      <c r="AB52" s="920"/>
      <c r="AC52" s="460"/>
      <c r="AD52" s="920"/>
      <c r="AE52" s="460"/>
      <c r="AF52" s="920"/>
      <c r="AG52" s="460"/>
      <c r="AH52" s="920"/>
      <c r="AI52" s="460"/>
      <c r="AJ52" s="920"/>
      <c r="AK52" s="460"/>
      <c r="AL52" s="188"/>
      <c r="AM52" s="465"/>
      <c r="AN52" s="921"/>
      <c r="AO52" s="182" t="str">
        <f>CA52&amp;CB52</f>
        <v/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17"/>
      <c r="BB52" s="17"/>
      <c r="CA52" s="30" t="str">
        <f>IF(CG52=1,"* El número de Beneficiarios NO DEBE ser mayor que el total. ","")</f>
        <v/>
      </c>
      <c r="CB52" s="31" t="str">
        <f>IF(CH52=1,"* No olvide digitar la columna Beneficiarios. ","")</f>
        <v/>
      </c>
      <c r="CC52" s="30"/>
      <c r="CD52" s="30"/>
      <c r="CE52" s="30"/>
      <c r="CF52" s="30"/>
      <c r="CG52" s="32">
        <f>IF(C52&lt;AN52,1,0)</f>
        <v>0</v>
      </c>
      <c r="CH52" s="32">
        <f>IF(AND(C52&lt;&gt;0,AN52=""),1,0)</f>
        <v>0</v>
      </c>
      <c r="CI52" s="12"/>
      <c r="CJ52" s="12"/>
      <c r="CK52" s="12"/>
      <c r="CL52" s="12"/>
    </row>
    <row r="53" spans="1:90" ht="31.35" customHeight="1" x14ac:dyDescent="0.2">
      <c r="A53" s="2713" t="s">
        <v>76</v>
      </c>
      <c r="B53" s="2713"/>
      <c r="C53" s="2713"/>
      <c r="D53" s="2713"/>
      <c r="E53" s="2713"/>
      <c r="F53" s="2713"/>
      <c r="G53" s="2713"/>
      <c r="H53" s="2713"/>
      <c r="I53" s="2713"/>
      <c r="J53" s="2713"/>
      <c r="K53" s="2713"/>
      <c r="L53" s="2713"/>
      <c r="M53" s="2713"/>
      <c r="N53" s="191"/>
      <c r="O53" s="161"/>
      <c r="P53" s="161"/>
      <c r="Q53" s="161"/>
      <c r="R53" s="161"/>
      <c r="S53" s="161"/>
      <c r="T53" s="161"/>
      <c r="U53" s="161"/>
      <c r="V53" s="192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70"/>
      <c r="AP53" s="162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CG53" s="12"/>
      <c r="CH53" s="12"/>
      <c r="CI53" s="12"/>
      <c r="CJ53" s="12"/>
      <c r="CK53" s="12"/>
      <c r="CL53" s="12"/>
    </row>
    <row r="54" spans="1:90" ht="16.350000000000001" customHeight="1" x14ac:dyDescent="0.2">
      <c r="A54" s="2625" t="s">
        <v>3</v>
      </c>
      <c r="B54" s="2626"/>
      <c r="C54" s="2632" t="s">
        <v>5</v>
      </c>
      <c r="D54" s="2632"/>
      <c r="E54" s="2633"/>
      <c r="F54" s="2834" t="s">
        <v>72</v>
      </c>
      <c r="G54" s="2714"/>
      <c r="H54" s="2714"/>
      <c r="I54" s="2714"/>
      <c r="J54" s="2714"/>
      <c r="K54" s="2714"/>
      <c r="L54" s="2714"/>
      <c r="M54" s="2714"/>
      <c r="N54" s="2714"/>
      <c r="O54" s="2714"/>
      <c r="P54" s="2714"/>
      <c r="Q54" s="2714"/>
      <c r="R54" s="2714"/>
      <c r="S54" s="2714"/>
      <c r="T54" s="2714"/>
      <c r="U54" s="2714"/>
      <c r="V54" s="2714"/>
      <c r="W54" s="2714"/>
      <c r="X54" s="2714"/>
      <c r="Y54" s="2714"/>
      <c r="Z54" s="2714"/>
      <c r="AA54" s="2714"/>
      <c r="AB54" s="2714"/>
      <c r="AC54" s="2714"/>
      <c r="AD54" s="2714"/>
      <c r="AE54" s="2714"/>
      <c r="AF54" s="2714"/>
      <c r="AG54" s="2714"/>
      <c r="AH54" s="2714"/>
      <c r="AI54" s="2714"/>
      <c r="AJ54" s="2714"/>
      <c r="AK54" s="2714"/>
      <c r="AL54" s="2714"/>
      <c r="AM54" s="2839"/>
      <c r="AN54" s="2597" t="s">
        <v>7</v>
      </c>
      <c r="AO54" s="170"/>
      <c r="AP54" s="1295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CG54" s="12"/>
      <c r="CH54" s="12"/>
      <c r="CI54" s="12"/>
      <c r="CJ54" s="12"/>
      <c r="CK54" s="12"/>
      <c r="CL54" s="12"/>
    </row>
    <row r="55" spans="1:90" ht="16.350000000000001" customHeight="1" x14ac:dyDescent="0.2">
      <c r="A55" s="2627"/>
      <c r="B55" s="2628"/>
      <c r="C55" s="2635"/>
      <c r="D55" s="2635"/>
      <c r="E55" s="2757"/>
      <c r="F55" s="2843" t="s">
        <v>12</v>
      </c>
      <c r="G55" s="2843"/>
      <c r="H55" s="2825" t="s">
        <v>13</v>
      </c>
      <c r="I55" s="2826"/>
      <c r="J55" s="2844" t="s">
        <v>14</v>
      </c>
      <c r="K55" s="2845"/>
      <c r="L55" s="2825" t="s">
        <v>15</v>
      </c>
      <c r="M55" s="2826"/>
      <c r="N55" s="2825" t="s">
        <v>16</v>
      </c>
      <c r="O55" s="2826"/>
      <c r="P55" s="2840" t="s">
        <v>17</v>
      </c>
      <c r="Q55" s="2841"/>
      <c r="R55" s="2840" t="s">
        <v>18</v>
      </c>
      <c r="S55" s="2841"/>
      <c r="T55" s="2840" t="s">
        <v>19</v>
      </c>
      <c r="U55" s="2841"/>
      <c r="V55" s="2840" t="s">
        <v>20</v>
      </c>
      <c r="W55" s="2841"/>
      <c r="X55" s="2840" t="s">
        <v>21</v>
      </c>
      <c r="Y55" s="2841"/>
      <c r="Z55" s="2840" t="s">
        <v>22</v>
      </c>
      <c r="AA55" s="2841"/>
      <c r="AB55" s="2840" t="s">
        <v>23</v>
      </c>
      <c r="AC55" s="2841"/>
      <c r="AD55" s="2840" t="s">
        <v>24</v>
      </c>
      <c r="AE55" s="2841"/>
      <c r="AF55" s="2840" t="s">
        <v>25</v>
      </c>
      <c r="AG55" s="2841"/>
      <c r="AH55" s="2840" t="s">
        <v>26</v>
      </c>
      <c r="AI55" s="2841"/>
      <c r="AJ55" s="2840" t="s">
        <v>27</v>
      </c>
      <c r="AK55" s="2841"/>
      <c r="AL55" s="2840" t="s">
        <v>28</v>
      </c>
      <c r="AM55" s="2842"/>
      <c r="AN55" s="2604"/>
      <c r="AO55" s="170"/>
      <c r="AP55" s="1296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CG55" s="12"/>
      <c r="CH55" s="12"/>
      <c r="CI55" s="12"/>
      <c r="CJ55" s="12"/>
      <c r="CK55" s="12"/>
      <c r="CL55" s="12"/>
    </row>
    <row r="56" spans="1:90" ht="16.350000000000001" customHeight="1" x14ac:dyDescent="0.2">
      <c r="A56" s="2754"/>
      <c r="B56" s="2755"/>
      <c r="C56" s="1297" t="s">
        <v>29</v>
      </c>
      <c r="D56" s="1298" t="s">
        <v>30</v>
      </c>
      <c r="E56" s="197" t="s">
        <v>31</v>
      </c>
      <c r="F56" s="420" t="s">
        <v>30</v>
      </c>
      <c r="G56" s="435" t="s">
        <v>31</v>
      </c>
      <c r="H56" s="420" t="s">
        <v>30</v>
      </c>
      <c r="I56" s="435" t="s">
        <v>31</v>
      </c>
      <c r="J56" s="420" t="s">
        <v>30</v>
      </c>
      <c r="K56" s="435" t="s">
        <v>31</v>
      </c>
      <c r="L56" s="420" t="s">
        <v>30</v>
      </c>
      <c r="M56" s="435" t="s">
        <v>31</v>
      </c>
      <c r="N56" s="420" t="s">
        <v>30</v>
      </c>
      <c r="O56" s="435" t="s">
        <v>31</v>
      </c>
      <c r="P56" s="420" t="s">
        <v>30</v>
      </c>
      <c r="Q56" s="435" t="s">
        <v>31</v>
      </c>
      <c r="R56" s="420" t="s">
        <v>30</v>
      </c>
      <c r="S56" s="435" t="s">
        <v>31</v>
      </c>
      <c r="T56" s="420" t="s">
        <v>30</v>
      </c>
      <c r="U56" s="435" t="s">
        <v>31</v>
      </c>
      <c r="V56" s="420" t="s">
        <v>30</v>
      </c>
      <c r="W56" s="435" t="s">
        <v>31</v>
      </c>
      <c r="X56" s="420" t="s">
        <v>30</v>
      </c>
      <c r="Y56" s="435" t="s">
        <v>31</v>
      </c>
      <c r="Z56" s="420" t="s">
        <v>30</v>
      </c>
      <c r="AA56" s="435" t="s">
        <v>31</v>
      </c>
      <c r="AB56" s="420" t="s">
        <v>30</v>
      </c>
      <c r="AC56" s="435" t="s">
        <v>31</v>
      </c>
      <c r="AD56" s="420" t="s">
        <v>30</v>
      </c>
      <c r="AE56" s="435" t="s">
        <v>31</v>
      </c>
      <c r="AF56" s="420" t="s">
        <v>30</v>
      </c>
      <c r="AG56" s="435" t="s">
        <v>31</v>
      </c>
      <c r="AH56" s="420" t="s">
        <v>30</v>
      </c>
      <c r="AI56" s="435" t="s">
        <v>31</v>
      </c>
      <c r="AJ56" s="420" t="s">
        <v>30</v>
      </c>
      <c r="AK56" s="435" t="s">
        <v>31</v>
      </c>
      <c r="AL56" s="396" t="s">
        <v>30</v>
      </c>
      <c r="AM56" s="200" t="s">
        <v>31</v>
      </c>
      <c r="AN56" s="2732"/>
      <c r="AO56" s="170"/>
      <c r="AP56" s="1296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CG56" s="12"/>
      <c r="CH56" s="12"/>
      <c r="CI56" s="12"/>
      <c r="CJ56" s="12"/>
      <c r="CK56" s="12"/>
      <c r="CL56" s="12"/>
    </row>
    <row r="57" spans="1:90" ht="16.350000000000001" customHeight="1" x14ac:dyDescent="0.2">
      <c r="A57" s="2649" t="s">
        <v>77</v>
      </c>
      <c r="B57" s="1299" t="s">
        <v>33</v>
      </c>
      <c r="C57" s="1300">
        <f t="shared" ref="C57:C78" si="16">SUM(D57+E57)</f>
        <v>0</v>
      </c>
      <c r="D57" s="1301">
        <f t="shared" ref="D57:E62" si="17">SUM(H57+J57+L57+N57+P57+R57+T57+V57+X57+Z57+AB57+AD57+AF57+AH57+AJ57+AL57)</f>
        <v>0</v>
      </c>
      <c r="E57" s="1302">
        <f t="shared" si="17"/>
        <v>0</v>
      </c>
      <c r="F57" s="1303"/>
      <c r="G57" s="1304"/>
      <c r="H57" s="1305"/>
      <c r="I57" s="1306"/>
      <c r="J57" s="1305"/>
      <c r="K57" s="1307"/>
      <c r="L57" s="1305"/>
      <c r="M57" s="1307"/>
      <c r="N57" s="1305"/>
      <c r="O57" s="1307"/>
      <c r="P57" s="1308"/>
      <c r="Q57" s="1307"/>
      <c r="R57" s="1308"/>
      <c r="S57" s="1307"/>
      <c r="T57" s="1308"/>
      <c r="U57" s="1307"/>
      <c r="V57" s="1308"/>
      <c r="W57" s="1307"/>
      <c r="X57" s="1308"/>
      <c r="Y57" s="1307"/>
      <c r="Z57" s="1308"/>
      <c r="AA57" s="1307"/>
      <c r="AB57" s="1308"/>
      <c r="AC57" s="1307"/>
      <c r="AD57" s="1308"/>
      <c r="AE57" s="1307"/>
      <c r="AF57" s="1308"/>
      <c r="AG57" s="1307"/>
      <c r="AH57" s="1308"/>
      <c r="AI57" s="1307"/>
      <c r="AJ57" s="1308"/>
      <c r="AK57" s="1307"/>
      <c r="AL57" s="1308"/>
      <c r="AM57" s="1309"/>
      <c r="AN57" s="1310"/>
      <c r="AO57" s="182" t="str">
        <f t="shared" ref="AO57:AO78" si="18">CA57&amp;CB57</f>
        <v/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17"/>
      <c r="BB57" s="17"/>
      <c r="CA57" s="30" t="str">
        <f t="shared" ref="CA57:CA78" si="19">IF(CG57=1,"* El número de Beneficiarios NO DEBE ser mayor que el total. ","")</f>
        <v/>
      </c>
      <c r="CB57" s="31" t="str">
        <f t="shared" ref="CB57:CB78" si="20">IF(CH57=1,"* No olvide digitar la columna Beneficiarios. ","")</f>
        <v/>
      </c>
      <c r="CG57" s="32">
        <f t="shared" ref="CG57:CG78" si="21">IF(C57&lt;AN57,1,0)</f>
        <v>0</v>
      </c>
      <c r="CH57" s="32">
        <f t="shared" ref="CH57:CH78" si="22">IF(AND(C57&lt;&gt;0,AN57=""),1,0)</f>
        <v>0</v>
      </c>
      <c r="CI57" s="12"/>
      <c r="CJ57" s="12"/>
      <c r="CK57" s="12"/>
      <c r="CL57" s="12"/>
    </row>
    <row r="58" spans="1:90" ht="16.350000000000001" customHeight="1" x14ac:dyDescent="0.2">
      <c r="A58" s="2650"/>
      <c r="B58" s="440" t="s">
        <v>47</v>
      </c>
      <c r="C58" s="34">
        <f t="shared" si="16"/>
        <v>0</v>
      </c>
      <c r="D58" s="35">
        <f t="shared" si="17"/>
        <v>0</v>
      </c>
      <c r="E58" s="36">
        <f t="shared" si="17"/>
        <v>0</v>
      </c>
      <c r="F58" s="214"/>
      <c r="G58" s="215"/>
      <c r="H58" s="37"/>
      <c r="I58" s="38"/>
      <c r="J58" s="37"/>
      <c r="K58" s="39"/>
      <c r="L58" s="37"/>
      <c r="M58" s="39"/>
      <c r="N58" s="37"/>
      <c r="O58" s="39"/>
      <c r="P58" s="40"/>
      <c r="Q58" s="39"/>
      <c r="R58" s="40"/>
      <c r="S58" s="39"/>
      <c r="T58" s="40"/>
      <c r="U58" s="39"/>
      <c r="V58" s="40"/>
      <c r="W58" s="39"/>
      <c r="X58" s="40"/>
      <c r="Y58" s="39"/>
      <c r="Z58" s="40"/>
      <c r="AA58" s="39"/>
      <c r="AB58" s="40"/>
      <c r="AC58" s="39"/>
      <c r="AD58" s="40"/>
      <c r="AE58" s="39"/>
      <c r="AF58" s="40"/>
      <c r="AG58" s="39"/>
      <c r="AH58" s="40"/>
      <c r="AI58" s="39"/>
      <c r="AJ58" s="40"/>
      <c r="AK58" s="39"/>
      <c r="AL58" s="40"/>
      <c r="AM58" s="41"/>
      <c r="AN58" s="216"/>
      <c r="AO58" s="182" t="str">
        <f t="shared" si="18"/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7"/>
      <c r="BB58" s="17"/>
      <c r="CA58" s="30" t="str">
        <f t="shared" si="19"/>
        <v/>
      </c>
      <c r="CB58" s="31" t="str">
        <f t="shared" si="20"/>
        <v/>
      </c>
      <c r="CG58" s="32">
        <f t="shared" si="21"/>
        <v>0</v>
      </c>
      <c r="CH58" s="32">
        <f t="shared" si="22"/>
        <v>0</v>
      </c>
      <c r="CI58" s="12"/>
      <c r="CJ58" s="12"/>
      <c r="CK58" s="12"/>
      <c r="CL58" s="12"/>
    </row>
    <row r="59" spans="1:90" ht="16.350000000000001" customHeight="1" x14ac:dyDescent="0.2">
      <c r="A59" s="2650"/>
      <c r="B59" s="440" t="s">
        <v>34</v>
      </c>
      <c r="C59" s="34">
        <f t="shared" si="16"/>
        <v>0</v>
      </c>
      <c r="D59" s="35">
        <f t="shared" si="17"/>
        <v>0</v>
      </c>
      <c r="E59" s="36">
        <f t="shared" si="17"/>
        <v>0</v>
      </c>
      <c r="F59" s="214"/>
      <c r="G59" s="215"/>
      <c r="H59" s="37"/>
      <c r="I59" s="38"/>
      <c r="J59" s="37"/>
      <c r="K59" s="39"/>
      <c r="L59" s="37"/>
      <c r="M59" s="39"/>
      <c r="N59" s="37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  <c r="AA59" s="39"/>
      <c r="AB59" s="40"/>
      <c r="AC59" s="39"/>
      <c r="AD59" s="40"/>
      <c r="AE59" s="39"/>
      <c r="AF59" s="40"/>
      <c r="AG59" s="39"/>
      <c r="AH59" s="40"/>
      <c r="AI59" s="39"/>
      <c r="AJ59" s="40"/>
      <c r="AK59" s="39"/>
      <c r="AL59" s="40"/>
      <c r="AM59" s="41"/>
      <c r="AN59" s="216"/>
      <c r="AO59" s="182" t="str">
        <f t="shared" si="18"/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7"/>
      <c r="BB59" s="17"/>
      <c r="CA59" s="30" t="str">
        <f t="shared" si="19"/>
        <v/>
      </c>
      <c r="CB59" s="31" t="str">
        <f t="shared" si="20"/>
        <v/>
      </c>
      <c r="CG59" s="32">
        <f t="shared" si="21"/>
        <v>0</v>
      </c>
      <c r="CH59" s="32">
        <f t="shared" si="22"/>
        <v>0</v>
      </c>
      <c r="CI59" s="12"/>
      <c r="CJ59" s="12"/>
      <c r="CK59" s="12"/>
      <c r="CL59" s="12"/>
    </row>
    <row r="60" spans="1:90" ht="16.350000000000001" customHeight="1" x14ac:dyDescent="0.2">
      <c r="A60" s="2650"/>
      <c r="B60" s="440" t="s">
        <v>78</v>
      </c>
      <c r="C60" s="34">
        <f t="shared" si="16"/>
        <v>0</v>
      </c>
      <c r="D60" s="35">
        <f t="shared" si="17"/>
        <v>0</v>
      </c>
      <c r="E60" s="36">
        <f t="shared" si="17"/>
        <v>0</v>
      </c>
      <c r="F60" s="214"/>
      <c r="G60" s="215"/>
      <c r="H60" s="37"/>
      <c r="I60" s="38"/>
      <c r="J60" s="37"/>
      <c r="K60" s="39"/>
      <c r="L60" s="37"/>
      <c r="M60" s="39"/>
      <c r="N60" s="37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39"/>
      <c r="Z60" s="40"/>
      <c r="AA60" s="39"/>
      <c r="AB60" s="40"/>
      <c r="AC60" s="39"/>
      <c r="AD60" s="40"/>
      <c r="AE60" s="39"/>
      <c r="AF60" s="40"/>
      <c r="AG60" s="39"/>
      <c r="AH60" s="40"/>
      <c r="AI60" s="39"/>
      <c r="AJ60" s="40"/>
      <c r="AK60" s="39"/>
      <c r="AL60" s="40"/>
      <c r="AM60" s="41"/>
      <c r="AN60" s="216"/>
      <c r="AO60" s="182" t="str">
        <f t="shared" si="18"/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7"/>
      <c r="BB60" s="17"/>
      <c r="CA60" s="30" t="str">
        <f t="shared" si="19"/>
        <v/>
      </c>
      <c r="CB60" s="31" t="str">
        <f t="shared" si="20"/>
        <v/>
      </c>
      <c r="CG60" s="32">
        <f t="shared" si="21"/>
        <v>0</v>
      </c>
      <c r="CH60" s="32">
        <f t="shared" si="22"/>
        <v>0</v>
      </c>
      <c r="CI60" s="12"/>
      <c r="CJ60" s="12"/>
      <c r="CK60" s="12"/>
      <c r="CL60" s="12"/>
    </row>
    <row r="61" spans="1:90" ht="16.350000000000001" customHeight="1" x14ac:dyDescent="0.2">
      <c r="A61" s="2650"/>
      <c r="B61" s="440" t="s">
        <v>37</v>
      </c>
      <c r="C61" s="34">
        <f t="shared" si="16"/>
        <v>0</v>
      </c>
      <c r="D61" s="35">
        <f t="shared" si="17"/>
        <v>0</v>
      </c>
      <c r="E61" s="36">
        <f t="shared" si="17"/>
        <v>0</v>
      </c>
      <c r="F61" s="214"/>
      <c r="G61" s="215"/>
      <c r="H61" s="37"/>
      <c r="I61" s="38"/>
      <c r="J61" s="37"/>
      <c r="K61" s="39"/>
      <c r="L61" s="37"/>
      <c r="M61" s="39"/>
      <c r="N61" s="37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39"/>
      <c r="Z61" s="40"/>
      <c r="AA61" s="39"/>
      <c r="AB61" s="40"/>
      <c r="AC61" s="39"/>
      <c r="AD61" s="40"/>
      <c r="AE61" s="39"/>
      <c r="AF61" s="40"/>
      <c r="AG61" s="39"/>
      <c r="AH61" s="40"/>
      <c r="AI61" s="39"/>
      <c r="AJ61" s="40"/>
      <c r="AK61" s="39"/>
      <c r="AL61" s="40"/>
      <c r="AM61" s="41"/>
      <c r="AN61" s="216"/>
      <c r="AO61" s="182" t="str">
        <f t="shared" si="18"/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7"/>
      <c r="BB61" s="17"/>
      <c r="CA61" s="30" t="str">
        <f t="shared" si="19"/>
        <v/>
      </c>
      <c r="CB61" s="31" t="str">
        <f t="shared" si="20"/>
        <v/>
      </c>
      <c r="CG61" s="32">
        <f t="shared" si="21"/>
        <v>0</v>
      </c>
      <c r="CH61" s="32">
        <f t="shared" si="22"/>
        <v>0</v>
      </c>
      <c r="CI61" s="12"/>
      <c r="CJ61" s="12"/>
      <c r="CK61" s="12"/>
      <c r="CL61" s="12"/>
    </row>
    <row r="62" spans="1:90" ht="16.350000000000001" customHeight="1" x14ac:dyDescent="0.2">
      <c r="A62" s="2770"/>
      <c r="B62" s="441" t="s">
        <v>38</v>
      </c>
      <c r="C62" s="218">
        <f t="shared" si="16"/>
        <v>0</v>
      </c>
      <c r="D62" s="50">
        <f t="shared" si="17"/>
        <v>0</v>
      </c>
      <c r="E62" s="219">
        <f t="shared" si="17"/>
        <v>0</v>
      </c>
      <c r="F62" s="220"/>
      <c r="G62" s="221"/>
      <c r="H62" s="77"/>
      <c r="I62" s="80"/>
      <c r="J62" s="77"/>
      <c r="K62" s="79"/>
      <c r="L62" s="77"/>
      <c r="M62" s="79"/>
      <c r="N62" s="77"/>
      <c r="O62" s="79"/>
      <c r="P62" s="82"/>
      <c r="Q62" s="79"/>
      <c r="R62" s="82"/>
      <c r="S62" s="79"/>
      <c r="T62" s="82"/>
      <c r="U62" s="79"/>
      <c r="V62" s="82"/>
      <c r="W62" s="79"/>
      <c r="X62" s="82"/>
      <c r="Y62" s="79"/>
      <c r="Z62" s="82"/>
      <c r="AA62" s="79"/>
      <c r="AB62" s="82"/>
      <c r="AC62" s="79"/>
      <c r="AD62" s="82"/>
      <c r="AE62" s="79"/>
      <c r="AF62" s="82"/>
      <c r="AG62" s="79"/>
      <c r="AH62" s="82"/>
      <c r="AI62" s="79"/>
      <c r="AJ62" s="82"/>
      <c r="AK62" s="79"/>
      <c r="AL62" s="82"/>
      <c r="AM62" s="83"/>
      <c r="AN62" s="222"/>
      <c r="AO62" s="182" t="str">
        <f t="shared" si="18"/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7"/>
      <c r="BB62" s="17"/>
      <c r="CA62" s="30" t="str">
        <f t="shared" si="19"/>
        <v/>
      </c>
      <c r="CB62" s="31" t="str">
        <f t="shared" si="20"/>
        <v/>
      </c>
      <c r="CG62" s="32">
        <f t="shared" si="21"/>
        <v>0</v>
      </c>
      <c r="CH62" s="32">
        <f t="shared" si="22"/>
        <v>0</v>
      </c>
      <c r="CI62" s="12"/>
      <c r="CJ62" s="12"/>
      <c r="CK62" s="12"/>
      <c r="CL62" s="12"/>
    </row>
    <row r="63" spans="1:90" ht="16.350000000000001" customHeight="1" x14ac:dyDescent="0.2">
      <c r="A63" s="2649" t="s">
        <v>79</v>
      </c>
      <c r="B63" s="1299" t="s">
        <v>34</v>
      </c>
      <c r="C63" s="1300">
        <f t="shared" si="16"/>
        <v>0</v>
      </c>
      <c r="D63" s="1311">
        <f t="shared" ref="D63:E68" si="23">SUM(J63+L63+N63)</f>
        <v>0</v>
      </c>
      <c r="E63" s="1302">
        <f t="shared" si="23"/>
        <v>0</v>
      </c>
      <c r="F63" s="1303"/>
      <c r="G63" s="1304"/>
      <c r="H63" s="1303"/>
      <c r="I63" s="1304"/>
      <c r="J63" s="1305"/>
      <c r="K63" s="1312"/>
      <c r="L63" s="1313"/>
      <c r="M63" s="1312"/>
      <c r="N63" s="1313"/>
      <c r="O63" s="1312"/>
      <c r="P63" s="1314"/>
      <c r="Q63" s="1315"/>
      <c r="R63" s="1314"/>
      <c r="S63" s="1315"/>
      <c r="T63" s="1314"/>
      <c r="U63" s="1315"/>
      <c r="V63" s="1314"/>
      <c r="W63" s="1315"/>
      <c r="X63" s="1314"/>
      <c r="Y63" s="1315"/>
      <c r="Z63" s="1314"/>
      <c r="AA63" s="1315"/>
      <c r="AB63" s="1314"/>
      <c r="AC63" s="1315"/>
      <c r="AD63" s="1314"/>
      <c r="AE63" s="1315"/>
      <c r="AF63" s="1314"/>
      <c r="AG63" s="1315"/>
      <c r="AH63" s="1314"/>
      <c r="AI63" s="1315"/>
      <c r="AJ63" s="1316"/>
      <c r="AK63" s="1315"/>
      <c r="AL63" s="1314"/>
      <c r="AM63" s="1317"/>
      <c r="AN63" s="1318"/>
      <c r="AO63" s="182" t="str">
        <f t="shared" si="18"/>
        <v/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7"/>
      <c r="BB63" s="17"/>
      <c r="CA63" s="30" t="str">
        <f t="shared" si="19"/>
        <v/>
      </c>
      <c r="CB63" s="31" t="str">
        <f t="shared" si="20"/>
        <v/>
      </c>
      <c r="CG63" s="32">
        <f t="shared" si="21"/>
        <v>0</v>
      </c>
      <c r="CH63" s="32">
        <f t="shared" si="22"/>
        <v>0</v>
      </c>
      <c r="CI63" s="12"/>
      <c r="CJ63" s="12"/>
      <c r="CK63" s="12"/>
      <c r="CL63" s="12"/>
    </row>
    <row r="64" spans="1:90" ht="16.350000000000001" customHeight="1" x14ac:dyDescent="0.2">
      <c r="A64" s="2770"/>
      <c r="B64" s="441" t="s">
        <v>37</v>
      </c>
      <c r="C64" s="218">
        <f t="shared" si="16"/>
        <v>0</v>
      </c>
      <c r="D64" s="50">
        <f t="shared" si="23"/>
        <v>0</v>
      </c>
      <c r="E64" s="219">
        <f t="shared" si="23"/>
        <v>0</v>
      </c>
      <c r="F64" s="220"/>
      <c r="G64" s="221"/>
      <c r="H64" s="220"/>
      <c r="I64" s="221"/>
      <c r="J64" s="77"/>
      <c r="K64" s="79"/>
      <c r="L64" s="77"/>
      <c r="M64" s="79"/>
      <c r="N64" s="77"/>
      <c r="O64" s="79"/>
      <c r="P64" s="230"/>
      <c r="Q64" s="231"/>
      <c r="R64" s="230"/>
      <c r="S64" s="231"/>
      <c r="T64" s="230"/>
      <c r="U64" s="231"/>
      <c r="V64" s="230"/>
      <c r="W64" s="231"/>
      <c r="X64" s="230"/>
      <c r="Y64" s="231"/>
      <c r="Z64" s="230"/>
      <c r="AA64" s="231"/>
      <c r="AB64" s="230"/>
      <c r="AC64" s="231"/>
      <c r="AD64" s="230"/>
      <c r="AE64" s="231"/>
      <c r="AF64" s="230"/>
      <c r="AG64" s="231"/>
      <c r="AH64" s="230"/>
      <c r="AI64" s="231"/>
      <c r="AJ64" s="220"/>
      <c r="AK64" s="231"/>
      <c r="AL64" s="230"/>
      <c r="AM64" s="232"/>
      <c r="AN64" s="222"/>
      <c r="AO64" s="182" t="str">
        <f t="shared" si="18"/>
        <v/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17"/>
      <c r="BB64" s="17"/>
      <c r="CA64" s="30" t="str">
        <f t="shared" si="19"/>
        <v/>
      </c>
      <c r="CB64" s="31" t="str">
        <f t="shared" si="20"/>
        <v/>
      </c>
      <c r="CG64" s="32">
        <f t="shared" si="21"/>
        <v>0</v>
      </c>
      <c r="CH64" s="32">
        <f t="shared" si="22"/>
        <v>0</v>
      </c>
      <c r="CI64" s="12"/>
      <c r="CJ64" s="12"/>
      <c r="CK64" s="12"/>
      <c r="CL64" s="12"/>
    </row>
    <row r="65" spans="1:90" ht="16.350000000000001" customHeight="1" x14ac:dyDescent="0.2">
      <c r="A65" s="2649" t="s">
        <v>80</v>
      </c>
      <c r="B65" s="1319" t="s">
        <v>33</v>
      </c>
      <c r="C65" s="1320">
        <f t="shared" si="16"/>
        <v>0</v>
      </c>
      <c r="D65" s="1311">
        <f t="shared" si="23"/>
        <v>0</v>
      </c>
      <c r="E65" s="1321">
        <f t="shared" si="23"/>
        <v>0</v>
      </c>
      <c r="F65" s="1316"/>
      <c r="G65" s="1322"/>
      <c r="H65" s="1316"/>
      <c r="I65" s="1322"/>
      <c r="J65" s="1313"/>
      <c r="K65" s="1312"/>
      <c r="L65" s="1313"/>
      <c r="M65" s="1312"/>
      <c r="N65" s="1313"/>
      <c r="O65" s="1312"/>
      <c r="P65" s="1314"/>
      <c r="Q65" s="1315"/>
      <c r="R65" s="1314"/>
      <c r="S65" s="1315"/>
      <c r="T65" s="1314"/>
      <c r="U65" s="1315"/>
      <c r="V65" s="1314"/>
      <c r="W65" s="1315"/>
      <c r="X65" s="1314"/>
      <c r="Y65" s="1315"/>
      <c r="Z65" s="1314"/>
      <c r="AA65" s="1315"/>
      <c r="AB65" s="1314"/>
      <c r="AC65" s="1315"/>
      <c r="AD65" s="1314"/>
      <c r="AE65" s="1315"/>
      <c r="AF65" s="1314"/>
      <c r="AG65" s="1315"/>
      <c r="AH65" s="1314"/>
      <c r="AI65" s="1315"/>
      <c r="AJ65" s="1316"/>
      <c r="AK65" s="1315"/>
      <c r="AL65" s="1314"/>
      <c r="AM65" s="1317"/>
      <c r="AN65" s="1318"/>
      <c r="AO65" s="182" t="str">
        <f t="shared" si="18"/>
        <v/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17"/>
      <c r="BB65" s="17"/>
      <c r="CA65" s="30" t="str">
        <f t="shared" si="19"/>
        <v/>
      </c>
      <c r="CB65" s="31" t="str">
        <f t="shared" si="20"/>
        <v/>
      </c>
      <c r="CG65" s="32">
        <f t="shared" si="21"/>
        <v>0</v>
      </c>
      <c r="CH65" s="32">
        <f t="shared" si="22"/>
        <v>0</v>
      </c>
      <c r="CI65" s="12"/>
      <c r="CJ65" s="12"/>
      <c r="CK65" s="12"/>
      <c r="CL65" s="12"/>
    </row>
    <row r="66" spans="1:90" ht="16.350000000000001" customHeight="1" x14ac:dyDescent="0.2">
      <c r="A66" s="2650"/>
      <c r="B66" s="440" t="s">
        <v>47</v>
      </c>
      <c r="C66" s="34">
        <f t="shared" si="16"/>
        <v>0</v>
      </c>
      <c r="D66" s="35">
        <f t="shared" si="23"/>
        <v>0</v>
      </c>
      <c r="E66" s="36">
        <f t="shared" si="23"/>
        <v>0</v>
      </c>
      <c r="F66" s="214"/>
      <c r="G66" s="215"/>
      <c r="H66" s="214"/>
      <c r="I66" s="215"/>
      <c r="J66" s="37"/>
      <c r="K66" s="39"/>
      <c r="L66" s="37"/>
      <c r="M66" s="39"/>
      <c r="N66" s="37"/>
      <c r="O66" s="39"/>
      <c r="P66" s="233"/>
      <c r="Q66" s="234"/>
      <c r="R66" s="233"/>
      <c r="S66" s="234"/>
      <c r="T66" s="233"/>
      <c r="U66" s="234"/>
      <c r="V66" s="233"/>
      <c r="W66" s="234"/>
      <c r="X66" s="233"/>
      <c r="Y66" s="234"/>
      <c r="Z66" s="233"/>
      <c r="AA66" s="234"/>
      <c r="AB66" s="233"/>
      <c r="AC66" s="234"/>
      <c r="AD66" s="233"/>
      <c r="AE66" s="234"/>
      <c r="AF66" s="233"/>
      <c r="AG66" s="234"/>
      <c r="AH66" s="233"/>
      <c r="AI66" s="234"/>
      <c r="AJ66" s="214"/>
      <c r="AK66" s="234"/>
      <c r="AL66" s="233"/>
      <c r="AM66" s="235"/>
      <c r="AN66" s="216"/>
      <c r="AO66" s="182" t="str">
        <f t="shared" si="18"/>
        <v/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17"/>
      <c r="BB66" s="17"/>
      <c r="CA66" s="30" t="str">
        <f t="shared" si="19"/>
        <v/>
      </c>
      <c r="CB66" s="31" t="str">
        <f t="shared" si="20"/>
        <v/>
      </c>
      <c r="CG66" s="32">
        <f t="shared" si="21"/>
        <v>0</v>
      </c>
      <c r="CH66" s="32">
        <f t="shared" si="22"/>
        <v>0</v>
      </c>
      <c r="CI66" s="12"/>
      <c r="CJ66" s="12"/>
      <c r="CK66" s="12"/>
      <c r="CL66" s="12"/>
    </row>
    <row r="67" spans="1:90" ht="16.350000000000001" customHeight="1" x14ac:dyDescent="0.2">
      <c r="A67" s="2650"/>
      <c r="B67" s="440" t="s">
        <v>34</v>
      </c>
      <c r="C67" s="34">
        <f t="shared" si="16"/>
        <v>0</v>
      </c>
      <c r="D67" s="35">
        <f t="shared" si="23"/>
        <v>0</v>
      </c>
      <c r="E67" s="36">
        <f t="shared" si="23"/>
        <v>0</v>
      </c>
      <c r="F67" s="214"/>
      <c r="G67" s="215"/>
      <c r="H67" s="214"/>
      <c r="I67" s="215"/>
      <c r="J67" s="37"/>
      <c r="K67" s="39"/>
      <c r="L67" s="37"/>
      <c r="M67" s="39"/>
      <c r="N67" s="37"/>
      <c r="O67" s="39"/>
      <c r="P67" s="233"/>
      <c r="Q67" s="234"/>
      <c r="R67" s="233"/>
      <c r="S67" s="234"/>
      <c r="T67" s="233"/>
      <c r="U67" s="234"/>
      <c r="V67" s="233"/>
      <c r="W67" s="234"/>
      <c r="X67" s="233"/>
      <c r="Y67" s="234"/>
      <c r="Z67" s="233"/>
      <c r="AA67" s="234"/>
      <c r="AB67" s="233"/>
      <c r="AC67" s="234"/>
      <c r="AD67" s="233"/>
      <c r="AE67" s="234"/>
      <c r="AF67" s="233"/>
      <c r="AG67" s="234"/>
      <c r="AH67" s="233"/>
      <c r="AI67" s="234"/>
      <c r="AJ67" s="214"/>
      <c r="AK67" s="234"/>
      <c r="AL67" s="233"/>
      <c r="AM67" s="235"/>
      <c r="AN67" s="216"/>
      <c r="AO67" s="182" t="str">
        <f t="shared" si="18"/>
        <v/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17"/>
      <c r="BB67" s="17"/>
      <c r="CA67" s="30" t="str">
        <f t="shared" si="19"/>
        <v/>
      </c>
      <c r="CB67" s="31" t="str">
        <f t="shared" si="20"/>
        <v/>
      </c>
      <c r="CG67" s="32">
        <f t="shared" si="21"/>
        <v>0</v>
      </c>
      <c r="CH67" s="32">
        <f t="shared" si="22"/>
        <v>0</v>
      </c>
      <c r="CI67" s="12"/>
      <c r="CJ67" s="12"/>
      <c r="CK67" s="12"/>
      <c r="CL67" s="12"/>
    </row>
    <row r="68" spans="1:90" ht="16.350000000000001" customHeight="1" x14ac:dyDescent="0.2">
      <c r="A68" s="2770"/>
      <c r="B68" s="441" t="s">
        <v>37</v>
      </c>
      <c r="C68" s="218">
        <f t="shared" si="16"/>
        <v>0</v>
      </c>
      <c r="D68" s="50">
        <f t="shared" si="23"/>
        <v>0</v>
      </c>
      <c r="E68" s="219">
        <f t="shared" si="23"/>
        <v>0</v>
      </c>
      <c r="F68" s="220"/>
      <c r="G68" s="221"/>
      <c r="H68" s="220"/>
      <c r="I68" s="221"/>
      <c r="J68" s="77"/>
      <c r="K68" s="79"/>
      <c r="L68" s="77"/>
      <c r="M68" s="79"/>
      <c r="N68" s="77"/>
      <c r="O68" s="79"/>
      <c r="P68" s="230"/>
      <c r="Q68" s="231"/>
      <c r="R68" s="230"/>
      <c r="S68" s="231"/>
      <c r="T68" s="230"/>
      <c r="U68" s="231"/>
      <c r="V68" s="230"/>
      <c r="W68" s="231"/>
      <c r="X68" s="230"/>
      <c r="Y68" s="231"/>
      <c r="Z68" s="230"/>
      <c r="AA68" s="231"/>
      <c r="AB68" s="230"/>
      <c r="AC68" s="231"/>
      <c r="AD68" s="230"/>
      <c r="AE68" s="231"/>
      <c r="AF68" s="230"/>
      <c r="AG68" s="231"/>
      <c r="AH68" s="230"/>
      <c r="AI68" s="231"/>
      <c r="AJ68" s="220"/>
      <c r="AK68" s="231"/>
      <c r="AL68" s="230"/>
      <c r="AM68" s="232"/>
      <c r="AN68" s="222"/>
      <c r="AO68" s="182" t="str">
        <f t="shared" si="18"/>
        <v/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17"/>
      <c r="BB68" s="17"/>
      <c r="CA68" s="30" t="str">
        <f t="shared" si="19"/>
        <v/>
      </c>
      <c r="CB68" s="31" t="str">
        <f t="shared" si="20"/>
        <v/>
      </c>
      <c r="CG68" s="32">
        <f t="shared" si="21"/>
        <v>0</v>
      </c>
      <c r="CH68" s="32">
        <f t="shared" si="22"/>
        <v>0</v>
      </c>
      <c r="CI68" s="12"/>
      <c r="CJ68" s="12"/>
      <c r="CK68" s="12"/>
      <c r="CL68" s="12"/>
    </row>
    <row r="69" spans="1:90" ht="16.350000000000001" customHeight="1" x14ac:dyDescent="0.2">
      <c r="A69" s="2649" t="s">
        <v>81</v>
      </c>
      <c r="B69" s="1319" t="s">
        <v>33</v>
      </c>
      <c r="C69" s="1320">
        <f t="shared" si="16"/>
        <v>0</v>
      </c>
      <c r="D69" s="1311">
        <f t="shared" ref="D69:D78" si="24">SUM(J69+L69+N69+P69+R69+T69+V69+X69+Z69+AB69+AD69+AF69+AH69+AJ69+AL69)</f>
        <v>0</v>
      </c>
      <c r="E69" s="1321">
        <f t="shared" ref="E69:E78" si="25">SUM(K69+M69+O69+Q69+S69+U69+W69+Y69+AA69+AC69+AE69+AG69+AI69+AK69+AM69)</f>
        <v>0</v>
      </c>
      <c r="F69" s="1316"/>
      <c r="G69" s="1322"/>
      <c r="H69" s="1316"/>
      <c r="I69" s="1315"/>
      <c r="J69" s="1313"/>
      <c r="K69" s="1312"/>
      <c r="L69" s="1313"/>
      <c r="M69" s="1312"/>
      <c r="N69" s="1313"/>
      <c r="O69" s="1312"/>
      <c r="P69" s="1313"/>
      <c r="Q69" s="1312"/>
      <c r="R69" s="1313"/>
      <c r="S69" s="1312"/>
      <c r="T69" s="1313"/>
      <c r="U69" s="1312"/>
      <c r="V69" s="1313"/>
      <c r="W69" s="1312"/>
      <c r="X69" s="1313"/>
      <c r="Y69" s="1312"/>
      <c r="Z69" s="1313"/>
      <c r="AA69" s="1312"/>
      <c r="AB69" s="1313"/>
      <c r="AC69" s="1312"/>
      <c r="AD69" s="1313"/>
      <c r="AE69" s="1312"/>
      <c r="AF69" s="1313"/>
      <c r="AG69" s="1312"/>
      <c r="AH69" s="1313"/>
      <c r="AI69" s="1312"/>
      <c r="AJ69" s="1313"/>
      <c r="AK69" s="1312"/>
      <c r="AL69" s="1313"/>
      <c r="AM69" s="1323"/>
      <c r="AN69" s="1318"/>
      <c r="AO69" s="182" t="str">
        <f t="shared" si="18"/>
        <v/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17"/>
      <c r="BB69" s="17"/>
      <c r="CA69" s="30" t="str">
        <f t="shared" si="19"/>
        <v/>
      </c>
      <c r="CB69" s="31" t="str">
        <f t="shared" si="20"/>
        <v/>
      </c>
      <c r="CG69" s="32">
        <f t="shared" si="21"/>
        <v>0</v>
      </c>
      <c r="CH69" s="32">
        <f t="shared" si="22"/>
        <v>0</v>
      </c>
      <c r="CI69" s="12"/>
      <c r="CJ69" s="12"/>
      <c r="CK69" s="12"/>
      <c r="CL69" s="12"/>
    </row>
    <row r="70" spans="1:90" ht="16.350000000000001" customHeight="1" x14ac:dyDescent="0.2">
      <c r="A70" s="2770"/>
      <c r="B70" s="440" t="s">
        <v>47</v>
      </c>
      <c r="C70" s="42">
        <f t="shared" si="16"/>
        <v>0</v>
      </c>
      <c r="D70" s="43">
        <f t="shared" si="24"/>
        <v>0</v>
      </c>
      <c r="E70" s="219">
        <f t="shared" si="25"/>
        <v>0</v>
      </c>
      <c r="F70" s="220"/>
      <c r="G70" s="221"/>
      <c r="H70" s="220"/>
      <c r="I70" s="231"/>
      <c r="J70" s="77"/>
      <c r="K70" s="79"/>
      <c r="L70" s="77"/>
      <c r="M70" s="79"/>
      <c r="N70" s="77"/>
      <c r="O70" s="79"/>
      <c r="P70" s="77"/>
      <c r="Q70" s="79"/>
      <c r="R70" s="77"/>
      <c r="S70" s="79"/>
      <c r="T70" s="77"/>
      <c r="U70" s="79"/>
      <c r="V70" s="77"/>
      <c r="W70" s="79"/>
      <c r="X70" s="77"/>
      <c r="Y70" s="79"/>
      <c r="Z70" s="77"/>
      <c r="AA70" s="79"/>
      <c r="AB70" s="77"/>
      <c r="AC70" s="79"/>
      <c r="AD70" s="77"/>
      <c r="AE70" s="79"/>
      <c r="AF70" s="77"/>
      <c r="AG70" s="79"/>
      <c r="AH70" s="77"/>
      <c r="AI70" s="79"/>
      <c r="AJ70" s="77"/>
      <c r="AK70" s="79"/>
      <c r="AL70" s="77"/>
      <c r="AM70" s="83"/>
      <c r="AN70" s="222"/>
      <c r="AO70" s="182" t="str">
        <f t="shared" si="18"/>
        <v/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17"/>
      <c r="BB70" s="17"/>
      <c r="CA70" s="30" t="str">
        <f t="shared" si="19"/>
        <v/>
      </c>
      <c r="CB70" s="31" t="str">
        <f t="shared" si="20"/>
        <v/>
      </c>
      <c r="CG70" s="32">
        <f t="shared" si="21"/>
        <v>0</v>
      </c>
      <c r="CH70" s="32">
        <f t="shared" si="22"/>
        <v>0</v>
      </c>
      <c r="CI70" s="12"/>
      <c r="CJ70" s="12"/>
      <c r="CK70" s="12"/>
      <c r="CL70" s="12"/>
    </row>
    <row r="71" spans="1:90" ht="16.350000000000001" customHeight="1" x14ac:dyDescent="0.2">
      <c r="A71" s="2649" t="s">
        <v>82</v>
      </c>
      <c r="B71" s="1319" t="s">
        <v>33</v>
      </c>
      <c r="C71" s="1320">
        <f t="shared" si="16"/>
        <v>0</v>
      </c>
      <c r="D71" s="1311">
        <f t="shared" si="24"/>
        <v>0</v>
      </c>
      <c r="E71" s="1321">
        <f t="shared" si="25"/>
        <v>0</v>
      </c>
      <c r="F71" s="1316"/>
      <c r="G71" s="1322"/>
      <c r="H71" s="1316"/>
      <c r="I71" s="1322"/>
      <c r="J71" s="1313"/>
      <c r="K71" s="1312"/>
      <c r="L71" s="1313"/>
      <c r="M71" s="1312"/>
      <c r="N71" s="1313"/>
      <c r="O71" s="1312"/>
      <c r="P71" s="1313"/>
      <c r="Q71" s="1312"/>
      <c r="R71" s="1313"/>
      <c r="S71" s="1312"/>
      <c r="T71" s="1313"/>
      <c r="U71" s="1312"/>
      <c r="V71" s="1313"/>
      <c r="W71" s="1312"/>
      <c r="X71" s="1313"/>
      <c r="Y71" s="1312"/>
      <c r="Z71" s="1313"/>
      <c r="AA71" s="1312"/>
      <c r="AB71" s="1313"/>
      <c r="AC71" s="1312"/>
      <c r="AD71" s="1313"/>
      <c r="AE71" s="1312"/>
      <c r="AF71" s="1313"/>
      <c r="AG71" s="1312"/>
      <c r="AH71" s="1313"/>
      <c r="AI71" s="1312"/>
      <c r="AJ71" s="1313"/>
      <c r="AK71" s="1312"/>
      <c r="AL71" s="1313"/>
      <c r="AM71" s="1323"/>
      <c r="AN71" s="1318"/>
      <c r="AO71" s="182" t="str">
        <f t="shared" si="18"/>
        <v/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17"/>
      <c r="BB71" s="17"/>
      <c r="CA71" s="30" t="str">
        <f t="shared" si="19"/>
        <v/>
      </c>
      <c r="CB71" s="31" t="str">
        <f t="shared" si="20"/>
        <v/>
      </c>
      <c r="CG71" s="32">
        <f t="shared" si="21"/>
        <v>0</v>
      </c>
      <c r="CH71" s="32">
        <f t="shared" si="22"/>
        <v>0</v>
      </c>
      <c r="CI71" s="12"/>
      <c r="CJ71" s="12"/>
      <c r="CK71" s="12"/>
      <c r="CL71" s="12"/>
    </row>
    <row r="72" spans="1:90" ht="16.350000000000001" customHeight="1" x14ac:dyDescent="0.2">
      <c r="A72" s="2770"/>
      <c r="B72" s="441" t="s">
        <v>47</v>
      </c>
      <c r="C72" s="218">
        <f t="shared" si="16"/>
        <v>0</v>
      </c>
      <c r="D72" s="50">
        <f t="shared" si="24"/>
        <v>0</v>
      </c>
      <c r="E72" s="219">
        <f t="shared" si="25"/>
        <v>0</v>
      </c>
      <c r="F72" s="220"/>
      <c r="G72" s="221"/>
      <c r="H72" s="220"/>
      <c r="I72" s="221"/>
      <c r="J72" s="77"/>
      <c r="K72" s="79"/>
      <c r="L72" s="77"/>
      <c r="M72" s="79"/>
      <c r="N72" s="77"/>
      <c r="O72" s="79"/>
      <c r="P72" s="77"/>
      <c r="Q72" s="79"/>
      <c r="R72" s="77"/>
      <c r="S72" s="79"/>
      <c r="T72" s="77"/>
      <c r="U72" s="79"/>
      <c r="V72" s="77"/>
      <c r="W72" s="79"/>
      <c r="X72" s="77"/>
      <c r="Y72" s="79"/>
      <c r="Z72" s="77"/>
      <c r="AA72" s="79"/>
      <c r="AB72" s="77"/>
      <c r="AC72" s="79"/>
      <c r="AD72" s="77"/>
      <c r="AE72" s="79"/>
      <c r="AF72" s="77"/>
      <c r="AG72" s="79"/>
      <c r="AH72" s="77"/>
      <c r="AI72" s="79"/>
      <c r="AJ72" s="77"/>
      <c r="AK72" s="79"/>
      <c r="AL72" s="77"/>
      <c r="AM72" s="83"/>
      <c r="AN72" s="222"/>
      <c r="AO72" s="182" t="str">
        <f t="shared" si="18"/>
        <v/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17"/>
      <c r="BB72" s="17"/>
      <c r="CA72" s="30" t="str">
        <f t="shared" si="19"/>
        <v/>
      </c>
      <c r="CB72" s="31" t="str">
        <f t="shared" si="20"/>
        <v/>
      </c>
      <c r="CG72" s="32">
        <f t="shared" si="21"/>
        <v>0</v>
      </c>
      <c r="CH72" s="32">
        <f t="shared" si="22"/>
        <v>0</v>
      </c>
      <c r="CI72" s="12"/>
      <c r="CJ72" s="12"/>
      <c r="CK72" s="12"/>
      <c r="CL72" s="12"/>
    </row>
    <row r="73" spans="1:90" ht="16.350000000000001" customHeight="1" x14ac:dyDescent="0.2">
      <c r="A73" s="2649" t="s">
        <v>83</v>
      </c>
      <c r="B73" s="1319" t="s">
        <v>33</v>
      </c>
      <c r="C73" s="1320">
        <f t="shared" si="16"/>
        <v>0</v>
      </c>
      <c r="D73" s="1311">
        <f t="shared" si="24"/>
        <v>0</v>
      </c>
      <c r="E73" s="1321">
        <f t="shared" si="25"/>
        <v>0</v>
      </c>
      <c r="F73" s="1316"/>
      <c r="G73" s="1322"/>
      <c r="H73" s="1316"/>
      <c r="I73" s="1322"/>
      <c r="J73" s="1313"/>
      <c r="K73" s="1312"/>
      <c r="L73" s="1313"/>
      <c r="M73" s="1312"/>
      <c r="N73" s="1313"/>
      <c r="O73" s="1312"/>
      <c r="P73" s="1313"/>
      <c r="Q73" s="1312"/>
      <c r="R73" s="1313"/>
      <c r="S73" s="1312"/>
      <c r="T73" s="1313"/>
      <c r="U73" s="1312"/>
      <c r="V73" s="1313"/>
      <c r="W73" s="1312"/>
      <c r="X73" s="1313"/>
      <c r="Y73" s="1312"/>
      <c r="Z73" s="1313"/>
      <c r="AA73" s="1312"/>
      <c r="AB73" s="1313"/>
      <c r="AC73" s="1312"/>
      <c r="AD73" s="1313"/>
      <c r="AE73" s="1312"/>
      <c r="AF73" s="1313"/>
      <c r="AG73" s="1312"/>
      <c r="AH73" s="1313"/>
      <c r="AI73" s="1312"/>
      <c r="AJ73" s="1313"/>
      <c r="AK73" s="1312"/>
      <c r="AL73" s="1313"/>
      <c r="AM73" s="1323"/>
      <c r="AN73" s="1318"/>
      <c r="AO73" s="182" t="str">
        <f t="shared" si="18"/>
        <v/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17"/>
      <c r="BB73" s="17"/>
      <c r="CA73" s="30" t="str">
        <f t="shared" si="19"/>
        <v/>
      </c>
      <c r="CB73" s="31" t="str">
        <f t="shared" si="20"/>
        <v/>
      </c>
      <c r="CG73" s="32">
        <f t="shared" si="21"/>
        <v>0</v>
      </c>
      <c r="CH73" s="32">
        <f t="shared" si="22"/>
        <v>0</v>
      </c>
      <c r="CI73" s="12"/>
      <c r="CJ73" s="12"/>
      <c r="CK73" s="12"/>
      <c r="CL73" s="12"/>
    </row>
    <row r="74" spans="1:90" ht="16.350000000000001" customHeight="1" x14ac:dyDescent="0.2">
      <c r="A74" s="2650"/>
      <c r="B74" s="440" t="s">
        <v>47</v>
      </c>
      <c r="C74" s="34">
        <f t="shared" si="16"/>
        <v>0</v>
      </c>
      <c r="D74" s="35">
        <f t="shared" si="24"/>
        <v>0</v>
      </c>
      <c r="E74" s="36">
        <f t="shared" si="25"/>
        <v>0</v>
      </c>
      <c r="F74" s="214"/>
      <c r="G74" s="215"/>
      <c r="H74" s="214"/>
      <c r="I74" s="215"/>
      <c r="J74" s="37"/>
      <c r="K74" s="39"/>
      <c r="L74" s="37"/>
      <c r="M74" s="39"/>
      <c r="N74" s="37"/>
      <c r="O74" s="39"/>
      <c r="P74" s="37"/>
      <c r="Q74" s="39"/>
      <c r="R74" s="37"/>
      <c r="S74" s="39"/>
      <c r="T74" s="37"/>
      <c r="U74" s="39"/>
      <c r="V74" s="37"/>
      <c r="W74" s="39"/>
      <c r="X74" s="37"/>
      <c r="Y74" s="39"/>
      <c r="Z74" s="37"/>
      <c r="AA74" s="39"/>
      <c r="AB74" s="37"/>
      <c r="AC74" s="39"/>
      <c r="AD74" s="37"/>
      <c r="AE74" s="39"/>
      <c r="AF74" s="37"/>
      <c r="AG74" s="39"/>
      <c r="AH74" s="37"/>
      <c r="AI74" s="39"/>
      <c r="AJ74" s="37"/>
      <c r="AK74" s="39"/>
      <c r="AL74" s="37"/>
      <c r="AM74" s="41"/>
      <c r="AN74" s="216"/>
      <c r="AO74" s="182" t="str">
        <f t="shared" si="18"/>
        <v/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17"/>
      <c r="BB74" s="17"/>
      <c r="CA74" s="30" t="str">
        <f t="shared" si="19"/>
        <v/>
      </c>
      <c r="CB74" s="31" t="str">
        <f t="shared" si="20"/>
        <v/>
      </c>
      <c r="CG74" s="32">
        <f t="shared" si="21"/>
        <v>0</v>
      </c>
      <c r="CH74" s="32">
        <f t="shared" si="22"/>
        <v>0</v>
      </c>
      <c r="CI74" s="12"/>
      <c r="CJ74" s="12"/>
      <c r="CK74" s="12"/>
      <c r="CL74" s="12"/>
    </row>
    <row r="75" spans="1:90" ht="16.350000000000001" customHeight="1" x14ac:dyDescent="0.2">
      <c r="A75" s="2650"/>
      <c r="B75" s="440" t="s">
        <v>34</v>
      </c>
      <c r="C75" s="34">
        <f t="shared" si="16"/>
        <v>0</v>
      </c>
      <c r="D75" s="35">
        <f t="shared" si="24"/>
        <v>0</v>
      </c>
      <c r="E75" s="36">
        <f t="shared" si="25"/>
        <v>0</v>
      </c>
      <c r="F75" s="214"/>
      <c r="G75" s="215"/>
      <c r="H75" s="214"/>
      <c r="I75" s="215"/>
      <c r="J75" s="37"/>
      <c r="K75" s="39"/>
      <c r="L75" s="37"/>
      <c r="M75" s="39"/>
      <c r="N75" s="37"/>
      <c r="O75" s="39"/>
      <c r="P75" s="37"/>
      <c r="Q75" s="39"/>
      <c r="R75" s="37"/>
      <c r="S75" s="39"/>
      <c r="T75" s="37"/>
      <c r="U75" s="39"/>
      <c r="V75" s="37"/>
      <c r="W75" s="39"/>
      <c r="X75" s="37"/>
      <c r="Y75" s="39"/>
      <c r="Z75" s="37"/>
      <c r="AA75" s="39"/>
      <c r="AB75" s="37"/>
      <c r="AC75" s="39"/>
      <c r="AD75" s="37"/>
      <c r="AE75" s="39"/>
      <c r="AF75" s="37"/>
      <c r="AG75" s="39"/>
      <c r="AH75" s="37"/>
      <c r="AI75" s="39"/>
      <c r="AJ75" s="37"/>
      <c r="AK75" s="39"/>
      <c r="AL75" s="37"/>
      <c r="AM75" s="41"/>
      <c r="AN75" s="216"/>
      <c r="AO75" s="182" t="str">
        <f t="shared" si="18"/>
        <v/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17"/>
      <c r="BB75" s="17"/>
      <c r="CA75" s="30" t="str">
        <f t="shared" si="19"/>
        <v/>
      </c>
      <c r="CB75" s="31" t="str">
        <f t="shared" si="20"/>
        <v/>
      </c>
      <c r="CG75" s="32">
        <f t="shared" si="21"/>
        <v>0</v>
      </c>
      <c r="CH75" s="32">
        <f t="shared" si="22"/>
        <v>0</v>
      </c>
      <c r="CI75" s="12"/>
      <c r="CJ75" s="12"/>
      <c r="CK75" s="12"/>
      <c r="CL75" s="12"/>
    </row>
    <row r="76" spans="1:90" ht="16.350000000000001" customHeight="1" x14ac:dyDescent="0.2">
      <c r="A76" s="2650"/>
      <c r="B76" s="440" t="s">
        <v>78</v>
      </c>
      <c r="C76" s="34">
        <f t="shared" si="16"/>
        <v>0</v>
      </c>
      <c r="D76" s="35">
        <f t="shared" si="24"/>
        <v>0</v>
      </c>
      <c r="E76" s="36">
        <f t="shared" si="25"/>
        <v>0</v>
      </c>
      <c r="F76" s="214"/>
      <c r="G76" s="215"/>
      <c r="H76" s="214"/>
      <c r="I76" s="215"/>
      <c r="J76" s="37"/>
      <c r="K76" s="39"/>
      <c r="L76" s="37"/>
      <c r="M76" s="39"/>
      <c r="N76" s="37"/>
      <c r="O76" s="39"/>
      <c r="P76" s="37"/>
      <c r="Q76" s="39"/>
      <c r="R76" s="37"/>
      <c r="S76" s="39"/>
      <c r="T76" s="37"/>
      <c r="U76" s="39"/>
      <c r="V76" s="37"/>
      <c r="W76" s="39"/>
      <c r="X76" s="37"/>
      <c r="Y76" s="39"/>
      <c r="Z76" s="37"/>
      <c r="AA76" s="39"/>
      <c r="AB76" s="37"/>
      <c r="AC76" s="39"/>
      <c r="AD76" s="37"/>
      <c r="AE76" s="39"/>
      <c r="AF76" s="37"/>
      <c r="AG76" s="39"/>
      <c r="AH76" s="37"/>
      <c r="AI76" s="39"/>
      <c r="AJ76" s="37"/>
      <c r="AK76" s="39"/>
      <c r="AL76" s="37"/>
      <c r="AM76" s="41"/>
      <c r="AN76" s="216"/>
      <c r="AO76" s="182" t="str">
        <f t="shared" si="18"/>
        <v/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17"/>
      <c r="BB76" s="17"/>
      <c r="CA76" s="30" t="str">
        <f t="shared" si="19"/>
        <v/>
      </c>
      <c r="CB76" s="31" t="str">
        <f t="shared" si="20"/>
        <v/>
      </c>
      <c r="CG76" s="32">
        <f t="shared" si="21"/>
        <v>0</v>
      </c>
      <c r="CH76" s="32">
        <f t="shared" si="22"/>
        <v>0</v>
      </c>
      <c r="CI76" s="12"/>
      <c r="CJ76" s="12"/>
      <c r="CK76" s="12"/>
      <c r="CL76" s="12"/>
    </row>
    <row r="77" spans="1:90" ht="16.350000000000001" customHeight="1" x14ac:dyDescent="0.2">
      <c r="A77" s="2650"/>
      <c r="B77" s="440" t="s">
        <v>37</v>
      </c>
      <c r="C77" s="34">
        <f t="shared" si="16"/>
        <v>0</v>
      </c>
      <c r="D77" s="35">
        <f t="shared" si="24"/>
        <v>0</v>
      </c>
      <c r="E77" s="36">
        <f t="shared" si="25"/>
        <v>0</v>
      </c>
      <c r="F77" s="214"/>
      <c r="G77" s="215"/>
      <c r="H77" s="214"/>
      <c r="I77" s="215"/>
      <c r="J77" s="37"/>
      <c r="K77" s="39"/>
      <c r="L77" s="37"/>
      <c r="M77" s="39"/>
      <c r="N77" s="37"/>
      <c r="O77" s="39"/>
      <c r="P77" s="37"/>
      <c r="Q77" s="39"/>
      <c r="R77" s="37"/>
      <c r="S77" s="39"/>
      <c r="T77" s="37"/>
      <c r="U77" s="39"/>
      <c r="V77" s="37"/>
      <c r="W77" s="39"/>
      <c r="X77" s="37"/>
      <c r="Y77" s="39"/>
      <c r="Z77" s="37"/>
      <c r="AA77" s="39"/>
      <c r="AB77" s="37"/>
      <c r="AC77" s="39"/>
      <c r="AD77" s="37"/>
      <c r="AE77" s="39"/>
      <c r="AF77" s="37"/>
      <c r="AG77" s="39"/>
      <c r="AH77" s="37"/>
      <c r="AI77" s="39"/>
      <c r="AJ77" s="37"/>
      <c r="AK77" s="39"/>
      <c r="AL77" s="37"/>
      <c r="AM77" s="41"/>
      <c r="AN77" s="216"/>
      <c r="AO77" s="182" t="str">
        <f t="shared" si="18"/>
        <v/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17"/>
      <c r="BB77" s="17"/>
      <c r="CA77" s="30" t="str">
        <f t="shared" si="19"/>
        <v/>
      </c>
      <c r="CB77" s="31" t="str">
        <f t="shared" si="20"/>
        <v/>
      </c>
      <c r="CG77" s="32">
        <f t="shared" si="21"/>
        <v>0</v>
      </c>
      <c r="CH77" s="32">
        <f t="shared" si="22"/>
        <v>0</v>
      </c>
      <c r="CI77" s="12"/>
      <c r="CJ77" s="12"/>
      <c r="CK77" s="12"/>
      <c r="CL77" s="12"/>
    </row>
    <row r="78" spans="1:90" ht="16.350000000000001" customHeight="1" x14ac:dyDescent="0.2">
      <c r="A78" s="2770"/>
      <c r="B78" s="441" t="s">
        <v>38</v>
      </c>
      <c r="C78" s="218">
        <f t="shared" si="16"/>
        <v>0</v>
      </c>
      <c r="D78" s="50">
        <f t="shared" si="24"/>
        <v>0</v>
      </c>
      <c r="E78" s="219">
        <f t="shared" si="25"/>
        <v>0</v>
      </c>
      <c r="F78" s="220"/>
      <c r="G78" s="221"/>
      <c r="H78" s="220"/>
      <c r="I78" s="221"/>
      <c r="J78" s="77"/>
      <c r="K78" s="79"/>
      <c r="L78" s="77"/>
      <c r="M78" s="79"/>
      <c r="N78" s="77"/>
      <c r="O78" s="79"/>
      <c r="P78" s="77"/>
      <c r="Q78" s="79"/>
      <c r="R78" s="77"/>
      <c r="S78" s="79"/>
      <c r="T78" s="77"/>
      <c r="U78" s="79"/>
      <c r="V78" s="77"/>
      <c r="W78" s="79"/>
      <c r="X78" s="77"/>
      <c r="Y78" s="79"/>
      <c r="Z78" s="77"/>
      <c r="AA78" s="79"/>
      <c r="AB78" s="77"/>
      <c r="AC78" s="79"/>
      <c r="AD78" s="77"/>
      <c r="AE78" s="79"/>
      <c r="AF78" s="77"/>
      <c r="AG78" s="79"/>
      <c r="AH78" s="77"/>
      <c r="AI78" s="79"/>
      <c r="AJ78" s="77"/>
      <c r="AK78" s="79"/>
      <c r="AL78" s="77"/>
      <c r="AM78" s="83"/>
      <c r="AN78" s="222"/>
      <c r="AO78" s="182" t="str">
        <f t="shared" si="18"/>
        <v/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17"/>
      <c r="BB78" s="17"/>
      <c r="CA78" s="30" t="str">
        <f t="shared" si="19"/>
        <v/>
      </c>
      <c r="CB78" s="31" t="str">
        <f t="shared" si="20"/>
        <v/>
      </c>
      <c r="CG78" s="32">
        <f t="shared" si="21"/>
        <v>0</v>
      </c>
      <c r="CH78" s="32">
        <f t="shared" si="22"/>
        <v>0</v>
      </c>
      <c r="CI78" s="12"/>
      <c r="CJ78" s="12"/>
      <c r="CK78" s="12"/>
      <c r="CL78" s="12"/>
    </row>
    <row r="79" spans="1:90" ht="31.35" customHeight="1" x14ac:dyDescent="0.2">
      <c r="A79" s="753" t="s">
        <v>84</v>
      </c>
      <c r="B79" s="754"/>
      <c r="C79" s="754"/>
      <c r="D79" s="239"/>
      <c r="E79" s="239"/>
      <c r="F79" s="239"/>
      <c r="G79" s="240"/>
      <c r="H79" s="240"/>
      <c r="I79" s="240"/>
      <c r="J79" s="240"/>
      <c r="K79" s="241"/>
      <c r="L79" s="241"/>
      <c r="M79" s="161"/>
      <c r="N79" s="192"/>
      <c r="O79" s="161"/>
      <c r="P79" s="161"/>
      <c r="Q79" s="161"/>
      <c r="R79" s="161"/>
      <c r="S79" s="161"/>
      <c r="T79" s="161"/>
      <c r="U79" s="161"/>
      <c r="V79" s="192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2"/>
      <c r="AP79" s="162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CG79" s="12"/>
      <c r="CH79" s="12"/>
      <c r="CI79" s="12"/>
      <c r="CJ79" s="12"/>
      <c r="CK79" s="12"/>
      <c r="CL79" s="12"/>
    </row>
    <row r="80" spans="1:90" ht="31.35" customHeight="1" x14ac:dyDescent="0.2">
      <c r="A80" s="2649" t="s">
        <v>85</v>
      </c>
      <c r="B80" s="2649"/>
      <c r="C80" s="2846" t="s">
        <v>86</v>
      </c>
      <c r="D80" s="2846"/>
      <c r="E80" s="2846" t="s">
        <v>87</v>
      </c>
      <c r="F80" s="2848"/>
      <c r="G80" s="2845" t="s">
        <v>88</v>
      </c>
      <c r="H80" s="2846"/>
      <c r="I80" s="2845" t="s">
        <v>89</v>
      </c>
      <c r="J80" s="2846"/>
      <c r="K80" s="242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324"/>
      <c r="Y80" s="1325"/>
      <c r="Z80" s="1325"/>
      <c r="AA80" s="1325"/>
      <c r="AB80" s="1325"/>
      <c r="AC80" s="1325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2"/>
      <c r="AP80" s="162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CG80" s="12"/>
      <c r="CH80" s="12"/>
      <c r="CI80" s="12"/>
      <c r="CJ80" s="12"/>
      <c r="CK80" s="12"/>
      <c r="CL80" s="12"/>
    </row>
    <row r="81" spans="1:90" ht="31.35" customHeight="1" x14ac:dyDescent="0.2">
      <c r="A81" s="2770"/>
      <c r="B81" s="2770"/>
      <c r="C81" s="1326" t="s">
        <v>90</v>
      </c>
      <c r="D81" s="1327" t="s">
        <v>91</v>
      </c>
      <c r="E81" s="1326" t="s">
        <v>90</v>
      </c>
      <c r="F81" s="1328" t="s">
        <v>91</v>
      </c>
      <c r="G81" s="1329" t="s">
        <v>90</v>
      </c>
      <c r="H81" s="1327" t="s">
        <v>91</v>
      </c>
      <c r="I81" s="1329" t="s">
        <v>90</v>
      </c>
      <c r="J81" s="1327" t="s">
        <v>91</v>
      </c>
      <c r="K81" s="242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324"/>
      <c r="Y81" s="1325"/>
      <c r="Z81" s="1325"/>
      <c r="AA81" s="1325"/>
      <c r="AB81" s="1325"/>
      <c r="AC81" s="1325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2"/>
      <c r="AP81" s="16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CG81" s="12"/>
      <c r="CH81" s="12"/>
      <c r="CI81" s="12"/>
      <c r="CJ81" s="12"/>
      <c r="CK81" s="12"/>
      <c r="CL81" s="12"/>
    </row>
    <row r="82" spans="1:90" ht="16.350000000000001" customHeight="1" x14ac:dyDescent="0.2">
      <c r="A82" s="2847" t="s">
        <v>92</v>
      </c>
      <c r="B82" s="2847"/>
      <c r="C82" s="1330"/>
      <c r="D82" s="1331"/>
      <c r="E82" s="1330"/>
      <c r="F82" s="1332"/>
      <c r="G82" s="1333"/>
      <c r="H82" s="1331"/>
      <c r="I82" s="1333"/>
      <c r="J82" s="1331"/>
      <c r="K82" s="242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334"/>
      <c r="Y82" s="1335"/>
      <c r="Z82" s="1335"/>
      <c r="AA82" s="1335"/>
      <c r="AB82" s="1335"/>
      <c r="AC82" s="1335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2"/>
      <c r="AP82" s="162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CG82" s="12"/>
      <c r="CH82" s="12"/>
      <c r="CI82" s="12"/>
      <c r="CJ82" s="12"/>
      <c r="CK82" s="12"/>
      <c r="CL82" s="12"/>
    </row>
    <row r="83" spans="1:90" ht="16.350000000000001" customHeight="1" x14ac:dyDescent="0.2">
      <c r="A83" s="2660" t="s">
        <v>93</v>
      </c>
      <c r="B83" s="2660"/>
      <c r="C83" s="253"/>
      <c r="D83" s="254"/>
      <c r="E83" s="253"/>
      <c r="F83" s="255"/>
      <c r="G83" s="256"/>
      <c r="H83" s="254"/>
      <c r="I83" s="256"/>
      <c r="J83" s="254"/>
      <c r="K83" s="242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334"/>
      <c r="Y83" s="1335"/>
      <c r="Z83" s="1335"/>
      <c r="AA83" s="1335"/>
      <c r="AB83" s="1335"/>
      <c r="AC83" s="1335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2"/>
      <c r="AP83" s="162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CG83" s="12"/>
      <c r="CH83" s="12"/>
      <c r="CI83" s="12"/>
      <c r="CJ83" s="12"/>
      <c r="CK83" s="12"/>
      <c r="CL83" s="12"/>
    </row>
    <row r="84" spans="1:90" ht="16.350000000000001" customHeight="1" x14ac:dyDescent="0.2">
      <c r="A84" s="2660" t="s">
        <v>94</v>
      </c>
      <c r="B84" s="2660"/>
      <c r="C84" s="253"/>
      <c r="D84" s="254"/>
      <c r="E84" s="253"/>
      <c r="F84" s="255"/>
      <c r="G84" s="256"/>
      <c r="H84" s="254"/>
      <c r="I84" s="256"/>
      <c r="J84" s="254"/>
      <c r="K84" s="242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334"/>
      <c r="Y84" s="1335"/>
      <c r="Z84" s="1335"/>
      <c r="AA84" s="1335"/>
      <c r="AB84" s="1335"/>
      <c r="AC84" s="1335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2"/>
      <c r="AP84" s="162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CG84" s="12"/>
      <c r="CH84" s="12"/>
      <c r="CI84" s="12"/>
      <c r="CJ84" s="12"/>
      <c r="CK84" s="12"/>
      <c r="CL84" s="12"/>
    </row>
    <row r="85" spans="1:90" ht="16.350000000000001" customHeight="1" x14ac:dyDescent="0.2">
      <c r="A85" s="2661" t="s">
        <v>95</v>
      </c>
      <c r="B85" s="2661"/>
      <c r="C85" s="77"/>
      <c r="D85" s="231"/>
      <c r="E85" s="77"/>
      <c r="F85" s="232"/>
      <c r="G85" s="257"/>
      <c r="H85" s="231"/>
      <c r="I85" s="257"/>
      <c r="J85" s="231"/>
      <c r="K85" s="242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334"/>
      <c r="Y85" s="1335"/>
      <c r="Z85" s="1335"/>
      <c r="AA85" s="1335"/>
      <c r="AB85" s="1335"/>
      <c r="AC85" s="1335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2"/>
      <c r="AP85" s="162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CG85" s="12"/>
      <c r="CH85" s="12"/>
      <c r="CI85" s="12"/>
      <c r="CJ85" s="12"/>
      <c r="CK85" s="12"/>
      <c r="CL85" s="12"/>
    </row>
    <row r="86" spans="1:90" ht="31.35" customHeight="1" x14ac:dyDescent="0.2">
      <c r="A86" s="84" t="s">
        <v>96</v>
      </c>
      <c r="B86" s="258"/>
      <c r="C86" s="258"/>
      <c r="D86" s="258"/>
      <c r="E86" s="259"/>
      <c r="F86" s="259"/>
      <c r="G86" s="259"/>
      <c r="H86" s="259"/>
      <c r="I86" s="259"/>
      <c r="J86" s="259"/>
      <c r="K86" s="260"/>
      <c r="L86" s="259"/>
      <c r="M86" s="191"/>
      <c r="N86" s="191"/>
      <c r="O86" s="161"/>
      <c r="P86" s="161"/>
      <c r="Q86" s="161"/>
      <c r="R86" s="161"/>
      <c r="S86" s="161"/>
      <c r="T86" s="161"/>
      <c r="U86" s="161"/>
      <c r="V86" s="1334"/>
      <c r="W86" s="1336"/>
      <c r="X86" s="1337"/>
      <c r="Y86" s="1337"/>
      <c r="Z86" s="1337"/>
      <c r="AA86" s="1337"/>
      <c r="AB86" s="1337"/>
      <c r="AC86" s="1337"/>
      <c r="AD86" s="161"/>
      <c r="AE86" s="161"/>
      <c r="AF86" s="161"/>
      <c r="AG86" s="161"/>
      <c r="AH86" s="1337"/>
      <c r="AI86" s="1337"/>
      <c r="AJ86" s="1337"/>
      <c r="AK86" s="1337"/>
      <c r="AL86" s="161"/>
      <c r="AM86" s="161"/>
      <c r="AN86" s="161"/>
      <c r="AO86" s="161"/>
      <c r="AP86" s="161"/>
      <c r="CG86" s="12"/>
      <c r="CH86" s="12"/>
      <c r="CI86" s="12"/>
      <c r="CJ86" s="12"/>
      <c r="CK86" s="12"/>
      <c r="CL86" s="12"/>
    </row>
    <row r="87" spans="1:90" ht="24.6" customHeight="1" x14ac:dyDescent="0.2">
      <c r="A87" s="2649" t="s">
        <v>97</v>
      </c>
      <c r="B87" s="2649" t="s">
        <v>98</v>
      </c>
      <c r="C87" s="2723" t="s">
        <v>99</v>
      </c>
      <c r="D87" s="2633" t="s">
        <v>100</v>
      </c>
      <c r="E87" s="1338"/>
      <c r="F87" s="1339"/>
      <c r="G87" s="1340"/>
      <c r="H87" s="1340"/>
      <c r="I87" s="161"/>
      <c r="J87" s="161"/>
      <c r="K87" s="161"/>
      <c r="L87" s="161"/>
      <c r="M87" s="161"/>
      <c r="N87" s="161"/>
      <c r="O87" s="161"/>
      <c r="P87" s="161"/>
      <c r="Q87" s="192"/>
      <c r="R87" s="161"/>
      <c r="S87" s="161"/>
      <c r="T87" s="161"/>
      <c r="U87" s="266"/>
      <c r="V87" s="1341"/>
      <c r="W87" s="1341"/>
      <c r="X87" s="771"/>
      <c r="Y87" s="771"/>
      <c r="Z87" s="772"/>
      <c r="AA87" s="772"/>
      <c r="AB87" s="772"/>
      <c r="AC87" s="161"/>
      <c r="AD87" s="161"/>
      <c r="AE87" s="161"/>
      <c r="AF87" s="161"/>
      <c r="AG87" s="266"/>
      <c r="AH87" s="1341"/>
      <c r="AI87" s="1341"/>
      <c r="AJ87" s="1341"/>
      <c r="AK87" s="1342"/>
      <c r="CG87" s="12"/>
      <c r="CH87" s="12"/>
      <c r="CI87" s="12"/>
      <c r="CJ87" s="12"/>
      <c r="CK87" s="12"/>
      <c r="CL87" s="12"/>
    </row>
    <row r="88" spans="1:90" ht="24.6" customHeight="1" x14ac:dyDescent="0.2">
      <c r="A88" s="2651"/>
      <c r="B88" s="2651"/>
      <c r="C88" s="2724"/>
      <c r="D88" s="2636"/>
      <c r="E88" s="5"/>
      <c r="F88" s="161"/>
      <c r="G88" s="161"/>
      <c r="H88" s="271"/>
      <c r="I88" s="241"/>
      <c r="J88" s="241"/>
      <c r="K88" s="161"/>
      <c r="L88" s="161"/>
      <c r="M88" s="161"/>
      <c r="N88" s="161"/>
      <c r="O88" s="161"/>
      <c r="P88" s="161"/>
      <c r="Q88" s="161"/>
      <c r="R88" s="161"/>
      <c r="S88" s="192"/>
      <c r="T88" s="161"/>
      <c r="U88" s="161"/>
      <c r="V88" s="1337"/>
      <c r="W88" s="1341"/>
      <c r="X88" s="1341"/>
      <c r="Y88" s="1341"/>
      <c r="Z88" s="1341"/>
      <c r="AA88" s="1341"/>
      <c r="AB88" s="1337"/>
      <c r="AC88" s="161"/>
      <c r="AD88" s="161"/>
      <c r="AE88" s="161"/>
      <c r="AF88" s="161"/>
      <c r="AG88" s="161"/>
      <c r="AH88" s="1337"/>
      <c r="AI88" s="1341"/>
      <c r="AJ88" s="1341"/>
      <c r="AK88" s="1342"/>
      <c r="CG88" s="12"/>
      <c r="CH88" s="12"/>
      <c r="CI88" s="12"/>
      <c r="CJ88" s="12"/>
      <c r="CK88" s="12"/>
      <c r="CL88" s="12"/>
    </row>
    <row r="89" spans="1:90" ht="16.350000000000001" customHeight="1" x14ac:dyDescent="0.2">
      <c r="A89" s="272" t="s">
        <v>101</v>
      </c>
      <c r="B89" s="1343">
        <v>50</v>
      </c>
      <c r="C89" s="1344">
        <v>24</v>
      </c>
      <c r="D89" s="1345">
        <v>24</v>
      </c>
      <c r="E89" s="5"/>
      <c r="F89" s="161"/>
      <c r="G89" s="161"/>
      <c r="H89" s="271"/>
      <c r="I89" s="241"/>
      <c r="J89" s="241"/>
      <c r="K89" s="161"/>
      <c r="L89" s="161"/>
      <c r="M89" s="161"/>
      <c r="N89" s="161"/>
      <c r="O89" s="161"/>
      <c r="P89" s="161"/>
      <c r="Q89" s="161"/>
      <c r="R89" s="161"/>
      <c r="S89" s="192"/>
      <c r="T89" s="161"/>
      <c r="U89" s="161"/>
      <c r="V89" s="1337"/>
      <c r="W89" s="1341"/>
      <c r="X89" s="1341"/>
      <c r="Y89" s="1341"/>
      <c r="Z89" s="1341"/>
      <c r="AA89" s="1341"/>
      <c r="AB89" s="1337"/>
      <c r="AC89" s="161"/>
      <c r="AD89" s="161"/>
      <c r="AE89" s="161"/>
      <c r="AF89" s="161"/>
      <c r="AG89" s="161"/>
      <c r="AH89" s="1337"/>
      <c r="AI89" s="1341"/>
      <c r="AJ89" s="1341"/>
      <c r="AK89" s="1342"/>
      <c r="CG89" s="12"/>
      <c r="CH89" s="12"/>
      <c r="CI89" s="12"/>
      <c r="CJ89" s="12"/>
      <c r="CK89" s="12"/>
      <c r="CL89" s="12"/>
    </row>
    <row r="90" spans="1:90" ht="27.75" customHeight="1" x14ac:dyDescent="0.2">
      <c r="A90" s="275" t="s">
        <v>102</v>
      </c>
      <c r="B90" s="276"/>
      <c r="C90" s="277"/>
      <c r="D90" s="278"/>
      <c r="E90" s="5"/>
      <c r="F90" s="161"/>
      <c r="G90" s="161"/>
      <c r="H90" s="271"/>
      <c r="I90" s="241"/>
      <c r="J90" s="241"/>
      <c r="K90" s="161"/>
      <c r="L90" s="161"/>
      <c r="M90" s="161"/>
      <c r="N90" s="161"/>
      <c r="O90" s="161"/>
      <c r="P90" s="161"/>
      <c r="Q90" s="161"/>
      <c r="R90" s="161"/>
      <c r="S90" s="192"/>
      <c r="T90" s="161"/>
      <c r="U90" s="161"/>
      <c r="V90" s="1337"/>
      <c r="W90" s="1341"/>
      <c r="X90" s="1341"/>
      <c r="Y90" s="1341"/>
      <c r="Z90" s="1341"/>
      <c r="AA90" s="1341"/>
      <c r="AB90" s="1337"/>
      <c r="AC90" s="161"/>
      <c r="AD90" s="161"/>
      <c r="AE90" s="161"/>
      <c r="AF90" s="161"/>
      <c r="AG90" s="161"/>
      <c r="AH90" s="1337"/>
      <c r="AI90" s="1341"/>
      <c r="AJ90" s="1341"/>
      <c r="AK90" s="1342"/>
      <c r="CG90" s="12"/>
      <c r="CH90" s="12"/>
      <c r="CI90" s="12"/>
      <c r="CJ90" s="12"/>
      <c r="CK90" s="12"/>
      <c r="CL90" s="12"/>
    </row>
    <row r="91" spans="1:90" ht="27.75" customHeight="1" x14ac:dyDescent="0.2">
      <c r="A91" s="275" t="s">
        <v>103</v>
      </c>
      <c r="B91" s="276"/>
      <c r="C91" s="277"/>
      <c r="D91" s="278"/>
      <c r="E91" s="5"/>
      <c r="F91" s="161"/>
      <c r="G91" s="161"/>
      <c r="H91" s="271"/>
      <c r="I91" s="241"/>
      <c r="J91" s="241"/>
      <c r="K91" s="161"/>
      <c r="L91" s="161"/>
      <c r="M91" s="161"/>
      <c r="N91" s="161"/>
      <c r="O91" s="161"/>
      <c r="P91" s="161"/>
      <c r="Q91" s="161"/>
      <c r="R91" s="161"/>
      <c r="S91" s="192"/>
      <c r="T91" s="161"/>
      <c r="U91" s="161"/>
      <c r="V91" s="1337"/>
      <c r="W91" s="1341"/>
      <c r="X91" s="1341"/>
      <c r="Y91" s="1341"/>
      <c r="Z91" s="1341"/>
      <c r="AA91" s="1341"/>
      <c r="AB91" s="1337"/>
      <c r="AC91" s="161"/>
      <c r="AD91" s="161"/>
      <c r="AE91" s="161"/>
      <c r="AF91" s="161"/>
      <c r="AG91" s="161"/>
      <c r="AH91" s="1337"/>
      <c r="AI91" s="1341"/>
      <c r="AJ91" s="1341"/>
      <c r="AK91" s="1342"/>
      <c r="CG91" s="12"/>
      <c r="CH91" s="12"/>
      <c r="CI91" s="12"/>
      <c r="CJ91" s="12"/>
      <c r="CK91" s="12"/>
      <c r="CL91" s="12"/>
    </row>
    <row r="92" spans="1:90" ht="18" customHeight="1" x14ac:dyDescent="0.2">
      <c r="A92" s="279" t="s">
        <v>104</v>
      </c>
      <c r="B92" s="276"/>
      <c r="C92" s="277"/>
      <c r="D92" s="278"/>
      <c r="E92" s="5"/>
      <c r="F92" s="161"/>
      <c r="G92" s="161"/>
      <c r="H92" s="271"/>
      <c r="I92" s="241"/>
      <c r="J92" s="241"/>
      <c r="K92" s="161"/>
      <c r="L92" s="161"/>
      <c r="M92" s="161"/>
      <c r="N92" s="161"/>
      <c r="O92" s="161"/>
      <c r="P92" s="161"/>
      <c r="Q92" s="161"/>
      <c r="R92" s="161"/>
      <c r="S92" s="192"/>
      <c r="T92" s="161"/>
      <c r="U92" s="161"/>
      <c r="V92" s="1337"/>
      <c r="W92" s="1341"/>
      <c r="X92" s="1341"/>
      <c r="Y92" s="1341"/>
      <c r="Z92" s="1341"/>
      <c r="AA92" s="1341"/>
      <c r="AB92" s="1337"/>
      <c r="AC92" s="161"/>
      <c r="AD92" s="161"/>
      <c r="AE92" s="161"/>
      <c r="AF92" s="161"/>
      <c r="AG92" s="161"/>
      <c r="AH92" s="1337"/>
      <c r="AI92" s="1341"/>
      <c r="AJ92" s="1341"/>
      <c r="AK92" s="1342"/>
      <c r="CG92" s="12"/>
      <c r="CH92" s="12"/>
      <c r="CI92" s="12"/>
      <c r="CJ92" s="12"/>
      <c r="CK92" s="12"/>
      <c r="CL92" s="12"/>
    </row>
    <row r="93" spans="1:90" ht="27.75" customHeight="1" x14ac:dyDescent="0.2">
      <c r="A93" s="280" t="s">
        <v>105</v>
      </c>
      <c r="B93" s="276"/>
      <c r="C93" s="277"/>
      <c r="D93" s="278"/>
      <c r="E93" s="5"/>
      <c r="F93" s="161"/>
      <c r="G93" s="161"/>
      <c r="H93" s="271"/>
      <c r="I93" s="241"/>
      <c r="J93" s="241"/>
      <c r="K93" s="161"/>
      <c r="L93" s="161"/>
      <c r="M93" s="161"/>
      <c r="N93" s="161"/>
      <c r="O93" s="161"/>
      <c r="P93" s="161"/>
      <c r="Q93" s="161"/>
      <c r="R93" s="161"/>
      <c r="S93" s="192"/>
      <c r="T93" s="161"/>
      <c r="U93" s="161"/>
      <c r="V93" s="1337"/>
      <c r="W93" s="1341"/>
      <c r="X93" s="1341"/>
      <c r="Y93" s="1341"/>
      <c r="Z93" s="1341"/>
      <c r="AA93" s="1341"/>
      <c r="AB93" s="1337"/>
      <c r="AC93" s="161"/>
      <c r="AD93" s="161"/>
      <c r="AE93" s="161"/>
      <c r="AF93" s="161"/>
      <c r="AG93" s="161"/>
      <c r="AH93" s="1337"/>
      <c r="AI93" s="1341"/>
      <c r="AJ93" s="1341"/>
      <c r="AK93" s="1342"/>
      <c r="CG93" s="12"/>
      <c r="CH93" s="12"/>
      <c r="CI93" s="12"/>
      <c r="CJ93" s="12"/>
      <c r="CK93" s="12"/>
      <c r="CL93" s="12"/>
    </row>
    <row r="94" spans="1:90" ht="27.75" customHeight="1" x14ac:dyDescent="0.2">
      <c r="A94" s="280" t="s">
        <v>106</v>
      </c>
      <c r="B94" s="281"/>
      <c r="C94" s="277"/>
      <c r="D94" s="278"/>
      <c r="E94" s="5"/>
      <c r="F94" s="161"/>
      <c r="G94" s="161"/>
      <c r="H94" s="271"/>
      <c r="I94" s="241"/>
      <c r="J94" s="241"/>
      <c r="K94" s="161"/>
      <c r="L94" s="161"/>
      <c r="M94" s="161"/>
      <c r="N94" s="161"/>
      <c r="O94" s="161"/>
      <c r="P94" s="161"/>
      <c r="Q94" s="161"/>
      <c r="R94" s="161"/>
      <c r="S94" s="192"/>
      <c r="T94" s="161"/>
      <c r="U94" s="161"/>
      <c r="V94" s="1337"/>
      <c r="W94" s="1341"/>
      <c r="X94" s="1341"/>
      <c r="Y94" s="1341"/>
      <c r="Z94" s="1341"/>
      <c r="AA94" s="1341"/>
      <c r="AB94" s="1337"/>
      <c r="AC94" s="161"/>
      <c r="AD94" s="161"/>
      <c r="AE94" s="161"/>
      <c r="AF94" s="161"/>
      <c r="AG94" s="161"/>
      <c r="AH94" s="1337"/>
      <c r="AI94" s="1341"/>
      <c r="AJ94" s="1346"/>
      <c r="AK94" s="1347"/>
      <c r="CG94" s="12"/>
      <c r="CH94" s="12"/>
      <c r="CI94" s="12"/>
      <c r="CJ94" s="12"/>
      <c r="CK94" s="12"/>
      <c r="CL94" s="12"/>
    </row>
    <row r="95" spans="1:90" ht="27.75" customHeight="1" x14ac:dyDescent="0.2">
      <c r="A95" s="284" t="s">
        <v>107</v>
      </c>
      <c r="B95" s="285"/>
      <c r="C95" s="286"/>
      <c r="D95" s="287"/>
      <c r="E95" s="5"/>
      <c r="F95" s="161"/>
      <c r="G95" s="161"/>
      <c r="H95" s="271"/>
      <c r="I95" s="241"/>
      <c r="J95" s="241"/>
      <c r="K95" s="161"/>
      <c r="L95" s="161"/>
      <c r="M95" s="161"/>
      <c r="N95" s="161"/>
      <c r="O95" s="161"/>
      <c r="P95" s="161"/>
      <c r="Q95" s="161"/>
      <c r="R95" s="161"/>
      <c r="S95" s="192"/>
      <c r="T95" s="161"/>
      <c r="U95" s="161"/>
      <c r="V95" s="1337"/>
      <c r="W95" s="1341"/>
      <c r="X95" s="1341"/>
      <c r="Y95" s="1341"/>
      <c r="Z95" s="1341"/>
      <c r="AA95" s="1341"/>
      <c r="AB95" s="1337"/>
      <c r="AC95" s="161"/>
      <c r="AD95" s="161"/>
      <c r="AE95" s="161"/>
      <c r="AF95" s="161"/>
      <c r="AG95" s="161"/>
      <c r="AH95" s="1337"/>
      <c r="AI95" s="1348"/>
      <c r="AJ95" s="1341"/>
      <c r="AK95" s="1342"/>
      <c r="AL95" s="1342"/>
      <c r="AM95" s="1342"/>
      <c r="AN95" s="1342"/>
      <c r="AO95" s="1342"/>
      <c r="AP95" s="1342"/>
      <c r="AQ95" s="1342"/>
      <c r="CG95" s="12"/>
      <c r="CH95" s="12"/>
      <c r="CI95" s="12"/>
      <c r="CJ95" s="12"/>
      <c r="CK95" s="12"/>
      <c r="CL95" s="12"/>
    </row>
    <row r="96" spans="1:90" ht="31.35" customHeight="1" x14ac:dyDescent="0.2">
      <c r="A96" s="289" t="s">
        <v>108</v>
      </c>
      <c r="B96" s="241"/>
      <c r="C96" s="241"/>
      <c r="D96" s="241"/>
      <c r="E96" s="8"/>
      <c r="F96" s="241"/>
      <c r="G96" s="241"/>
      <c r="H96" s="161"/>
      <c r="I96" s="161"/>
      <c r="J96" s="161"/>
      <c r="K96" s="27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334"/>
      <c r="W96" s="1337"/>
      <c r="X96" s="1337"/>
      <c r="Y96" s="1337"/>
      <c r="Z96" s="1337"/>
      <c r="AA96" s="1337"/>
      <c r="AB96" s="1337"/>
      <c r="AC96" s="161"/>
      <c r="AD96" s="161"/>
      <c r="AE96" s="161"/>
      <c r="AF96" s="161"/>
      <c r="AG96" s="161"/>
      <c r="AH96" s="161"/>
      <c r="AI96" s="161"/>
      <c r="AJ96" s="1337"/>
      <c r="AK96" s="1337"/>
      <c r="AL96" s="1337"/>
      <c r="AM96" s="1337"/>
      <c r="AN96" s="1337"/>
      <c r="AO96" s="1337"/>
      <c r="AP96" s="1337"/>
      <c r="AQ96" s="1342"/>
      <c r="CG96" s="12"/>
      <c r="CH96" s="12"/>
      <c r="CI96" s="12"/>
      <c r="CJ96" s="12"/>
      <c r="CK96" s="12"/>
      <c r="CL96" s="12"/>
    </row>
    <row r="97" spans="1:90" ht="16.350000000000001" customHeight="1" x14ac:dyDescent="0.2">
      <c r="A97" s="2649" t="s">
        <v>109</v>
      </c>
      <c r="B97" s="2649" t="s">
        <v>110</v>
      </c>
      <c r="C97" s="2849" t="s">
        <v>111</v>
      </c>
      <c r="D97" s="2845"/>
      <c r="E97" s="5"/>
      <c r="F97" s="161"/>
      <c r="G97" s="161"/>
      <c r="H97" s="161"/>
      <c r="I97" s="161"/>
      <c r="J97" s="271"/>
      <c r="K97" s="290"/>
      <c r="L97" s="241"/>
      <c r="M97" s="161"/>
      <c r="N97" s="161"/>
      <c r="O97" s="161"/>
      <c r="P97" s="161"/>
      <c r="Q97" s="161"/>
      <c r="R97" s="161"/>
      <c r="S97" s="161"/>
      <c r="T97" s="161"/>
      <c r="U97" s="192"/>
      <c r="V97" s="1337"/>
      <c r="W97" s="1337"/>
      <c r="X97" s="1337"/>
      <c r="Y97" s="1335"/>
      <c r="Z97" s="1335"/>
      <c r="AA97" s="1335"/>
      <c r="AB97" s="1335"/>
      <c r="AC97" s="1349"/>
      <c r="AD97" s="1337"/>
      <c r="AE97" s="161"/>
      <c r="AF97" s="161"/>
      <c r="AG97" s="161"/>
      <c r="AH97" s="161"/>
      <c r="AI97" s="161"/>
      <c r="AJ97" s="1337"/>
      <c r="AK97" s="1335"/>
      <c r="AL97" s="1335"/>
      <c r="AM97" s="1335"/>
      <c r="AN97" s="1335"/>
      <c r="AO97" s="1335"/>
      <c r="AP97" s="1335"/>
      <c r="AQ97" s="1342"/>
      <c r="CG97" s="12"/>
      <c r="CH97" s="12"/>
      <c r="CI97" s="12"/>
      <c r="CJ97" s="12"/>
      <c r="CK97" s="12"/>
      <c r="CL97" s="12"/>
    </row>
    <row r="98" spans="1:90" ht="27.75" customHeight="1" x14ac:dyDescent="0.2">
      <c r="A98" s="2651"/>
      <c r="B98" s="2651"/>
      <c r="C98" s="1326" t="s">
        <v>112</v>
      </c>
      <c r="D98" s="1350" t="s">
        <v>113</v>
      </c>
      <c r="E98" s="5"/>
      <c r="F98" s="161"/>
      <c r="G98" s="161"/>
      <c r="H98" s="161"/>
      <c r="I98" s="161"/>
      <c r="J98" s="271"/>
      <c r="K98" s="290"/>
      <c r="L98" s="241"/>
      <c r="M98" s="161"/>
      <c r="N98" s="161"/>
      <c r="O98" s="161"/>
      <c r="P98" s="161"/>
      <c r="Q98" s="161"/>
      <c r="R98" s="161"/>
      <c r="S98" s="161"/>
      <c r="T98" s="161"/>
      <c r="U98" s="192"/>
      <c r="V98" s="1337"/>
      <c r="W98" s="1337"/>
      <c r="X98" s="1337"/>
      <c r="Y98" s="1335"/>
      <c r="Z98" s="1335"/>
      <c r="AA98" s="1335"/>
      <c r="AB98" s="1335"/>
      <c r="AC98" s="1349"/>
      <c r="AD98" s="1337"/>
      <c r="AE98" s="161"/>
      <c r="AF98" s="161"/>
      <c r="AG98" s="161"/>
      <c r="AH98" s="161"/>
      <c r="AI98" s="161"/>
      <c r="AJ98" s="1337"/>
      <c r="AK98" s="1335"/>
      <c r="AL98" s="1335"/>
      <c r="AM98" s="1335"/>
      <c r="AN98" s="1335"/>
      <c r="AO98" s="1335"/>
      <c r="AP98" s="1335"/>
      <c r="AQ98" s="1342"/>
      <c r="CG98" s="12"/>
      <c r="CH98" s="12"/>
      <c r="CI98" s="12"/>
      <c r="CJ98" s="12"/>
      <c r="CK98" s="12"/>
      <c r="CL98" s="12"/>
    </row>
    <row r="99" spans="1:90" ht="16.350000000000001" customHeight="1" x14ac:dyDescent="0.2">
      <c r="A99" s="1351" t="s">
        <v>114</v>
      </c>
      <c r="B99" s="1352">
        <v>7</v>
      </c>
      <c r="C99" s="1353"/>
      <c r="D99" s="1354"/>
      <c r="E99" s="5"/>
      <c r="F99" s="161"/>
      <c r="G99" s="161"/>
      <c r="H99" s="161"/>
      <c r="I99" s="161"/>
      <c r="J99" s="271"/>
      <c r="K99" s="293"/>
      <c r="L99" s="241"/>
      <c r="M99" s="161"/>
      <c r="N99" s="161"/>
      <c r="O99" s="161"/>
      <c r="P99" s="161"/>
      <c r="Q99" s="161"/>
      <c r="R99" s="161"/>
      <c r="S99" s="161"/>
      <c r="T99" s="161"/>
      <c r="U99" s="192"/>
      <c r="V99" s="1337"/>
      <c r="W99" s="1337"/>
      <c r="X99" s="1337"/>
      <c r="Y99" s="1335"/>
      <c r="Z99" s="1335"/>
      <c r="AA99" s="1335"/>
      <c r="AB99" s="1335"/>
      <c r="AC99" s="1349"/>
      <c r="AD99" s="1337"/>
      <c r="AE99" s="161"/>
      <c r="AF99" s="161"/>
      <c r="AG99" s="161"/>
      <c r="AH99" s="161"/>
      <c r="AI99" s="161"/>
      <c r="AJ99" s="1337"/>
      <c r="AK99" s="1335"/>
      <c r="AL99" s="1335"/>
      <c r="AM99" s="1335"/>
      <c r="AN99" s="1335"/>
      <c r="AO99" s="1335"/>
      <c r="AP99" s="1335"/>
      <c r="AQ99" s="1342"/>
      <c r="CG99" s="12"/>
      <c r="CH99" s="12"/>
      <c r="CI99" s="12"/>
      <c r="CJ99" s="12"/>
      <c r="CK99" s="12"/>
      <c r="CL99" s="12"/>
    </row>
    <row r="100" spans="1:90" ht="16.350000000000001" customHeight="1" x14ac:dyDescent="0.2">
      <c r="A100" s="440" t="s">
        <v>115</v>
      </c>
      <c r="B100" s="151"/>
      <c r="C100" s="37"/>
      <c r="D100" s="38"/>
      <c r="E100" s="5"/>
      <c r="F100" s="161"/>
      <c r="G100" s="161"/>
      <c r="H100" s="161"/>
      <c r="I100" s="161"/>
      <c r="J100" s="271"/>
      <c r="K100" s="293"/>
      <c r="L100" s="241"/>
      <c r="M100" s="161"/>
      <c r="N100" s="161"/>
      <c r="O100" s="161"/>
      <c r="P100" s="161"/>
      <c r="Q100" s="161"/>
      <c r="R100" s="161"/>
      <c r="S100" s="161"/>
      <c r="T100" s="161"/>
      <c r="U100" s="192"/>
      <c r="V100" s="1337"/>
      <c r="W100" s="1337"/>
      <c r="X100" s="1337"/>
      <c r="Y100" s="1335"/>
      <c r="Z100" s="1335"/>
      <c r="AA100" s="1335"/>
      <c r="AB100" s="1335"/>
      <c r="AC100" s="1349"/>
      <c r="AD100" s="1337"/>
      <c r="AE100" s="161"/>
      <c r="AF100" s="161"/>
      <c r="AG100" s="161"/>
      <c r="AH100" s="161"/>
      <c r="AI100" s="161"/>
      <c r="AJ100" s="1337"/>
      <c r="AK100" s="1335"/>
      <c r="AL100" s="1335"/>
      <c r="AM100" s="1335"/>
      <c r="AN100" s="1335"/>
      <c r="AO100" s="1335"/>
      <c r="AP100" s="1335"/>
      <c r="AQ100" s="1342"/>
      <c r="CG100" s="12"/>
      <c r="CH100" s="12"/>
      <c r="CI100" s="12"/>
      <c r="CJ100" s="12"/>
      <c r="CK100" s="12"/>
      <c r="CL100" s="12"/>
    </row>
    <row r="101" spans="1:90" ht="16.350000000000001" customHeight="1" x14ac:dyDescent="0.2">
      <c r="A101" s="440" t="s">
        <v>116</v>
      </c>
      <c r="B101" s="151"/>
      <c r="C101" s="37"/>
      <c r="D101" s="38"/>
      <c r="E101" s="5"/>
      <c r="F101" s="161"/>
      <c r="G101" s="161"/>
      <c r="H101" s="161"/>
      <c r="I101" s="161"/>
      <c r="J101" s="161"/>
      <c r="K101" s="294"/>
      <c r="L101" s="241"/>
      <c r="M101" s="161"/>
      <c r="N101" s="161"/>
      <c r="O101" s="161"/>
      <c r="P101" s="161"/>
      <c r="Q101" s="161"/>
      <c r="R101" s="161"/>
      <c r="S101" s="161"/>
      <c r="T101" s="161"/>
      <c r="U101" s="192"/>
      <c r="V101" s="1337"/>
      <c r="W101" s="1337"/>
      <c r="X101" s="1337"/>
      <c r="Y101" s="1335"/>
      <c r="Z101" s="1335"/>
      <c r="AA101" s="1335"/>
      <c r="AB101" s="1335"/>
      <c r="AC101" s="1349"/>
      <c r="AD101" s="1337"/>
      <c r="AE101" s="161"/>
      <c r="AF101" s="161"/>
      <c r="AG101" s="161"/>
      <c r="AH101" s="161"/>
      <c r="AI101" s="161"/>
      <c r="AJ101" s="1337"/>
      <c r="AK101" s="1335"/>
      <c r="AL101" s="1335"/>
      <c r="AM101" s="1335"/>
      <c r="AN101" s="1335"/>
      <c r="AO101" s="1335"/>
      <c r="AP101" s="1335"/>
      <c r="AQ101" s="1342"/>
      <c r="CG101" s="12"/>
      <c r="CH101" s="12"/>
      <c r="CI101" s="12"/>
      <c r="CJ101" s="12"/>
      <c r="CK101" s="12"/>
      <c r="CL101" s="12"/>
    </row>
    <row r="102" spans="1:90" ht="16.350000000000001" customHeight="1" x14ac:dyDescent="0.2">
      <c r="A102" s="440" t="s">
        <v>117</v>
      </c>
      <c r="B102" s="151"/>
      <c r="C102" s="37"/>
      <c r="D102" s="38"/>
      <c r="E102" s="5"/>
      <c r="F102" s="161"/>
      <c r="G102" s="161"/>
      <c r="H102" s="161"/>
      <c r="I102" s="161"/>
      <c r="J102" s="161"/>
      <c r="K102" s="294"/>
      <c r="L102" s="241"/>
      <c r="M102" s="161"/>
      <c r="N102" s="161"/>
      <c r="O102" s="161"/>
      <c r="P102" s="161"/>
      <c r="Q102" s="161"/>
      <c r="R102" s="161"/>
      <c r="S102" s="161"/>
      <c r="T102" s="161"/>
      <c r="U102" s="192"/>
      <c r="V102" s="1337"/>
      <c r="W102" s="1337"/>
      <c r="X102" s="1337"/>
      <c r="Y102" s="1335"/>
      <c r="Z102" s="1335"/>
      <c r="AA102" s="1335"/>
      <c r="AB102" s="1335"/>
      <c r="AC102" s="1349"/>
      <c r="AD102" s="1337"/>
      <c r="AE102" s="161"/>
      <c r="AF102" s="161"/>
      <c r="AG102" s="161"/>
      <c r="AH102" s="161"/>
      <c r="AI102" s="161"/>
      <c r="AJ102" s="1337"/>
      <c r="AK102" s="1335"/>
      <c r="AL102" s="1335"/>
      <c r="AM102" s="1335"/>
      <c r="AN102" s="1335"/>
      <c r="AO102" s="1335"/>
      <c r="AP102" s="1335"/>
      <c r="AQ102" s="1342"/>
      <c r="CG102" s="12"/>
      <c r="CH102" s="12"/>
      <c r="CI102" s="12"/>
      <c r="CJ102" s="12"/>
      <c r="CK102" s="12"/>
      <c r="CL102" s="12"/>
    </row>
    <row r="103" spans="1:90" ht="16.350000000000001" customHeight="1" x14ac:dyDescent="0.2">
      <c r="A103" s="440" t="s">
        <v>118</v>
      </c>
      <c r="B103" s="151"/>
      <c r="C103" s="37"/>
      <c r="D103" s="38"/>
      <c r="E103" s="5"/>
      <c r="F103" s="161"/>
      <c r="G103" s="161"/>
      <c r="H103" s="161"/>
      <c r="I103" s="161"/>
      <c r="J103" s="161"/>
      <c r="K103" s="294"/>
      <c r="L103" s="241"/>
      <c r="M103" s="161"/>
      <c r="N103" s="161"/>
      <c r="O103" s="161"/>
      <c r="P103" s="161"/>
      <c r="Q103" s="161"/>
      <c r="R103" s="161"/>
      <c r="S103" s="161"/>
      <c r="T103" s="161"/>
      <c r="U103" s="192"/>
      <c r="V103" s="1337"/>
      <c r="W103" s="1337"/>
      <c r="X103" s="1337"/>
      <c r="Y103" s="1335"/>
      <c r="Z103" s="1335"/>
      <c r="AA103" s="1335"/>
      <c r="AB103" s="1335"/>
      <c r="AC103" s="1349"/>
      <c r="AD103" s="1337"/>
      <c r="AE103" s="161"/>
      <c r="AF103" s="161"/>
      <c r="AG103" s="161"/>
      <c r="AH103" s="161"/>
      <c r="AI103" s="161"/>
      <c r="AJ103" s="1337"/>
      <c r="AK103" s="1335"/>
      <c r="AL103" s="1335"/>
      <c r="AM103" s="1335"/>
      <c r="AN103" s="1335"/>
      <c r="AO103" s="1335"/>
      <c r="AP103" s="1335"/>
      <c r="AQ103" s="1342"/>
      <c r="CG103" s="12"/>
      <c r="CH103" s="12"/>
      <c r="CI103" s="12"/>
      <c r="CJ103" s="12"/>
      <c r="CK103" s="12"/>
      <c r="CL103" s="12"/>
    </row>
    <row r="104" spans="1:90" ht="16.350000000000001" customHeight="1" x14ac:dyDescent="0.2">
      <c r="A104" s="1355" t="s">
        <v>43</v>
      </c>
      <c r="B104" s="1356">
        <f>SUM(B99:B103)</f>
        <v>7</v>
      </c>
      <c r="C104" s="1357">
        <f>SUM(C99:C103)</f>
        <v>0</v>
      </c>
      <c r="D104" s="1358">
        <f>SUM(D99:D103)</f>
        <v>0</v>
      </c>
      <c r="E104" s="5"/>
      <c r="F104" s="161"/>
      <c r="G104" s="161"/>
      <c r="H104" s="161"/>
      <c r="I104" s="161"/>
      <c r="J104" s="161"/>
      <c r="K104" s="294"/>
      <c r="L104" s="241"/>
      <c r="M104" s="161"/>
      <c r="N104" s="161"/>
      <c r="O104" s="161"/>
      <c r="P104" s="161"/>
      <c r="Q104" s="161"/>
      <c r="R104" s="161"/>
      <c r="S104" s="161"/>
      <c r="T104" s="161"/>
      <c r="U104" s="192"/>
      <c r="V104" s="1337"/>
      <c r="W104" s="1337"/>
      <c r="X104" s="1337"/>
      <c r="Y104" s="1335"/>
      <c r="Z104" s="1335"/>
      <c r="AA104" s="1335"/>
      <c r="AB104" s="1335"/>
      <c r="AC104" s="1349"/>
      <c r="AD104" s="1337"/>
      <c r="AE104" s="161"/>
      <c r="AF104" s="161"/>
      <c r="AG104" s="161"/>
      <c r="AH104" s="161"/>
      <c r="AI104" s="161"/>
      <c r="AJ104" s="1337"/>
      <c r="AK104" s="1335"/>
      <c r="AL104" s="1335"/>
      <c r="AM104" s="1335"/>
      <c r="AN104" s="1335"/>
      <c r="AO104" s="1335"/>
      <c r="AP104" s="1335"/>
      <c r="AQ104" s="1342"/>
      <c r="CG104" s="12"/>
      <c r="CH104" s="12"/>
      <c r="CI104" s="12"/>
      <c r="CJ104" s="12"/>
      <c r="CK104" s="12"/>
      <c r="CL104" s="12"/>
    </row>
    <row r="105" spans="1:90" ht="31.35" customHeight="1" x14ac:dyDescent="0.2">
      <c r="A105" s="793" t="s">
        <v>119</v>
      </c>
      <c r="B105" s="266"/>
      <c r="C105" s="266"/>
      <c r="D105" s="266"/>
      <c r="E105" s="300"/>
      <c r="F105" s="300"/>
      <c r="G105" s="301"/>
      <c r="H105" s="301"/>
      <c r="I105" s="301"/>
      <c r="J105" s="301"/>
      <c r="K105" s="302"/>
      <c r="L105" s="159"/>
      <c r="M105" s="159"/>
      <c r="N105" s="161"/>
      <c r="O105" s="161"/>
      <c r="P105" s="161"/>
      <c r="Q105" s="161"/>
      <c r="R105" s="161"/>
      <c r="S105" s="161"/>
      <c r="T105" s="161"/>
      <c r="U105" s="1334"/>
      <c r="V105" s="1337"/>
      <c r="W105" s="1337"/>
      <c r="X105" s="1337"/>
      <c r="Y105" s="1337"/>
      <c r="Z105" s="1337"/>
      <c r="AA105" s="1337"/>
      <c r="AB105" s="1359"/>
      <c r="AC105" s="1337"/>
      <c r="AD105" s="161"/>
      <c r="AE105" s="161"/>
      <c r="AF105" s="161"/>
      <c r="AG105" s="161"/>
      <c r="AH105" s="161"/>
      <c r="AI105" s="1337"/>
      <c r="AJ105" s="1337"/>
      <c r="AK105" s="1337"/>
      <c r="AL105" s="1337"/>
      <c r="AM105" s="1337"/>
      <c r="AN105" s="1337"/>
      <c r="AO105" s="1337"/>
      <c r="AP105" s="1342"/>
      <c r="CG105" s="12"/>
      <c r="CH105" s="12"/>
      <c r="CI105" s="12"/>
      <c r="CJ105" s="12"/>
      <c r="CK105" s="12"/>
      <c r="CL105" s="12"/>
    </row>
    <row r="106" spans="1:90" ht="16.350000000000001" customHeight="1" x14ac:dyDescent="0.2">
      <c r="A106" s="2592" t="s">
        <v>3</v>
      </c>
      <c r="B106" s="2595" t="s">
        <v>5</v>
      </c>
      <c r="C106" s="2596"/>
      <c r="D106" s="2597"/>
      <c r="E106" s="2598" t="s">
        <v>6</v>
      </c>
      <c r="F106" s="2599"/>
      <c r="G106" s="2599"/>
      <c r="H106" s="2599"/>
      <c r="I106" s="2599"/>
      <c r="J106" s="2599"/>
      <c r="K106" s="2599"/>
      <c r="L106" s="2599"/>
      <c r="M106" s="2599"/>
      <c r="N106" s="1360"/>
      <c r="O106" s="161"/>
      <c r="P106" s="161"/>
      <c r="Q106" s="161"/>
      <c r="R106" s="161"/>
      <c r="S106" s="161"/>
      <c r="T106" s="161"/>
      <c r="U106" s="161"/>
      <c r="V106" s="192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337"/>
      <c r="AK106" s="1337"/>
      <c r="AL106" s="1337"/>
      <c r="AM106" s="1337"/>
      <c r="AN106" s="1337"/>
      <c r="AO106" s="1337"/>
      <c r="AP106" s="1337"/>
      <c r="AQ106" s="1342"/>
      <c r="CG106" s="12"/>
      <c r="CH106" s="12"/>
      <c r="CI106" s="12"/>
      <c r="CJ106" s="12"/>
      <c r="CK106" s="12"/>
      <c r="CL106" s="12"/>
    </row>
    <row r="107" spans="1:90" ht="16.350000000000001" customHeight="1" x14ac:dyDescent="0.2">
      <c r="A107" s="2593"/>
      <c r="B107" s="2598"/>
      <c r="C107" s="2599"/>
      <c r="D107" s="2600"/>
      <c r="E107" s="2850" t="s">
        <v>12</v>
      </c>
      <c r="F107" s="2826"/>
      <c r="G107" s="2850" t="s">
        <v>13</v>
      </c>
      <c r="H107" s="2826"/>
      <c r="I107" s="2850" t="s">
        <v>14</v>
      </c>
      <c r="J107" s="2826"/>
      <c r="K107" s="2850" t="s">
        <v>15</v>
      </c>
      <c r="L107" s="2826"/>
      <c r="M107" s="2850" t="s">
        <v>16</v>
      </c>
      <c r="N107" s="2826"/>
      <c r="O107" s="161"/>
      <c r="P107" s="161"/>
      <c r="Q107" s="161"/>
      <c r="R107" s="161"/>
      <c r="S107" s="161"/>
      <c r="T107" s="161"/>
      <c r="U107" s="161"/>
      <c r="V107" s="161"/>
      <c r="W107" s="192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337"/>
      <c r="AK107" s="1337"/>
      <c r="AL107" s="1337"/>
      <c r="AM107" s="1337"/>
      <c r="AN107" s="1337"/>
      <c r="AO107" s="1337"/>
      <c r="AP107" s="1337"/>
      <c r="AQ107" s="1342"/>
      <c r="CG107" s="12"/>
      <c r="CH107" s="12"/>
      <c r="CI107" s="12"/>
      <c r="CJ107" s="12"/>
      <c r="CK107" s="12"/>
      <c r="CL107" s="12"/>
    </row>
    <row r="108" spans="1:90" ht="16.350000000000001" customHeight="1" x14ac:dyDescent="0.2">
      <c r="A108" s="2594"/>
      <c r="B108" s="1361" t="s">
        <v>29</v>
      </c>
      <c r="C108" s="1362" t="s">
        <v>30</v>
      </c>
      <c r="D108" s="438" t="s">
        <v>31</v>
      </c>
      <c r="E108" s="1363" t="s">
        <v>30</v>
      </c>
      <c r="F108" s="1364" t="s">
        <v>31</v>
      </c>
      <c r="G108" s="1363" t="s">
        <v>30</v>
      </c>
      <c r="H108" s="1364" t="s">
        <v>31</v>
      </c>
      <c r="I108" s="1363" t="s">
        <v>30</v>
      </c>
      <c r="J108" s="1364" t="s">
        <v>31</v>
      </c>
      <c r="K108" s="1363" t="s">
        <v>30</v>
      </c>
      <c r="L108" s="1364" t="s">
        <v>31</v>
      </c>
      <c r="M108" s="1363" t="s">
        <v>30</v>
      </c>
      <c r="N108" s="1364" t="s">
        <v>31</v>
      </c>
      <c r="O108" s="402"/>
      <c r="P108" s="161"/>
      <c r="Q108" s="294"/>
      <c r="R108" s="161"/>
      <c r="S108" s="161"/>
      <c r="T108" s="161"/>
      <c r="U108" s="161"/>
      <c r="V108" s="161"/>
      <c r="W108" s="161"/>
      <c r="X108" s="161"/>
      <c r="Y108" s="161"/>
      <c r="Z108" s="161"/>
      <c r="AA108" s="192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CG108" s="12"/>
      <c r="CH108" s="12"/>
      <c r="CI108" s="12"/>
      <c r="CJ108" s="12"/>
      <c r="CK108" s="12"/>
      <c r="CL108" s="12"/>
    </row>
    <row r="109" spans="1:90" ht="16.350000000000001" customHeight="1" x14ac:dyDescent="0.2">
      <c r="A109" s="1365" t="s">
        <v>120</v>
      </c>
      <c r="B109" s="1366">
        <f>SUM(C109:D109)</f>
        <v>0</v>
      </c>
      <c r="C109" s="1367">
        <f>SUM(E109+G109+I109+K109+M109)</f>
        <v>0</v>
      </c>
      <c r="D109" s="1321">
        <f>SUM(F109+H109+J109+L109+N109)</f>
        <v>0</v>
      </c>
      <c r="E109" s="1344"/>
      <c r="F109" s="1345"/>
      <c r="G109" s="1344"/>
      <c r="H109" s="1345"/>
      <c r="I109" s="1344"/>
      <c r="J109" s="1368"/>
      <c r="K109" s="1344"/>
      <c r="L109" s="1368"/>
      <c r="M109" s="1369"/>
      <c r="N109" s="1368"/>
      <c r="O109" s="1370"/>
      <c r="P109" s="161"/>
      <c r="Q109" s="294"/>
      <c r="R109" s="161"/>
      <c r="S109" s="161"/>
      <c r="T109" s="161"/>
      <c r="U109" s="161"/>
      <c r="V109" s="161"/>
      <c r="W109" s="161"/>
      <c r="X109" s="161"/>
      <c r="Y109" s="161"/>
      <c r="Z109" s="161"/>
      <c r="AA109" s="192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CG109" s="12"/>
      <c r="CH109" s="12"/>
      <c r="CI109" s="12"/>
      <c r="CJ109" s="12"/>
      <c r="CK109" s="12"/>
      <c r="CL109" s="12"/>
    </row>
    <row r="110" spans="1:90" ht="25.35" customHeight="1" x14ac:dyDescent="0.2">
      <c r="A110" s="316" t="s">
        <v>121</v>
      </c>
      <c r="B110" s="317">
        <f>SUM(C110:D110)</f>
        <v>0</v>
      </c>
      <c r="C110" s="806">
        <f>SUM(E110+G110+I110+K110+M110)</f>
        <v>0</v>
      </c>
      <c r="D110" s="185">
        <f>SUM(F110+H110+J110+L110+N110)</f>
        <v>0</v>
      </c>
      <c r="E110" s="404"/>
      <c r="F110" s="320"/>
      <c r="G110" s="404"/>
      <c r="H110" s="405"/>
      <c r="I110" s="404"/>
      <c r="J110" s="320"/>
      <c r="K110" s="404"/>
      <c r="L110" s="320"/>
      <c r="M110" s="322"/>
      <c r="N110" s="405"/>
      <c r="O110" s="1370"/>
      <c r="P110" s="161"/>
      <c r="Q110" s="294"/>
      <c r="R110" s="161"/>
      <c r="S110" s="161"/>
      <c r="T110" s="161"/>
      <c r="U110" s="161"/>
      <c r="V110" s="161"/>
      <c r="W110" s="161"/>
      <c r="X110" s="161"/>
      <c r="Y110" s="161"/>
      <c r="Z110" s="161"/>
      <c r="AA110" s="192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CG110" s="12"/>
      <c r="CH110" s="12"/>
      <c r="CI110" s="12"/>
      <c r="CJ110" s="12"/>
      <c r="CK110" s="12"/>
      <c r="CL110" s="12"/>
    </row>
    <row r="111" spans="1:90" ht="21" customHeight="1" x14ac:dyDescent="0.25">
      <c r="A111" s="793" t="s">
        <v>122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323"/>
    </row>
    <row r="112" spans="1:90" ht="20.25" customHeight="1" x14ac:dyDescent="0.2">
      <c r="A112" s="2592" t="s">
        <v>3</v>
      </c>
      <c r="B112" s="2595" t="s">
        <v>5</v>
      </c>
      <c r="C112" s="2596"/>
      <c r="D112" s="2597"/>
      <c r="E112" s="2850" t="s">
        <v>6</v>
      </c>
      <c r="F112" s="2705"/>
      <c r="G112" s="2705"/>
      <c r="H112" s="2705"/>
      <c r="I112" s="2705"/>
      <c r="J112" s="2705"/>
      <c r="K112" s="2705"/>
      <c r="L112" s="2705"/>
      <c r="M112" s="2705"/>
      <c r="N112" s="2705"/>
      <c r="O112" s="2705"/>
      <c r="P112" s="2705"/>
      <c r="Q112" s="2705"/>
      <c r="R112" s="2705"/>
      <c r="S112" s="2705"/>
      <c r="T112" s="2705"/>
      <c r="U112" s="2705"/>
      <c r="V112" s="2705"/>
      <c r="W112" s="2705"/>
      <c r="X112" s="2705"/>
      <c r="Y112" s="2705"/>
      <c r="Z112" s="2705"/>
      <c r="AA112" s="2705"/>
      <c r="AB112" s="2705"/>
      <c r="AC112" s="2705"/>
      <c r="AD112" s="2705"/>
      <c r="AE112" s="2705"/>
      <c r="AF112" s="2705"/>
      <c r="AG112" s="2705"/>
      <c r="AH112" s="2705"/>
      <c r="AI112" s="2705"/>
      <c r="AJ112" s="2705"/>
      <c r="AK112" s="2705"/>
      <c r="AL112" s="2851"/>
      <c r="AM112" s="2597" t="s">
        <v>8</v>
      </c>
    </row>
    <row r="113" spans="1:86" ht="20.25" customHeight="1" x14ac:dyDescent="0.2">
      <c r="A113" s="2593"/>
      <c r="B113" s="2598"/>
      <c r="C113" s="2599"/>
      <c r="D113" s="2600"/>
      <c r="E113" s="2850" t="s">
        <v>12</v>
      </c>
      <c r="F113" s="2826"/>
      <c r="G113" s="2850" t="s">
        <v>13</v>
      </c>
      <c r="H113" s="2826"/>
      <c r="I113" s="2850" t="s">
        <v>14</v>
      </c>
      <c r="J113" s="2826"/>
      <c r="K113" s="2850" t="s">
        <v>15</v>
      </c>
      <c r="L113" s="2826"/>
      <c r="M113" s="2850" t="s">
        <v>16</v>
      </c>
      <c r="N113" s="2826"/>
      <c r="O113" s="2852" t="s">
        <v>17</v>
      </c>
      <c r="P113" s="2841"/>
      <c r="Q113" s="2852" t="s">
        <v>18</v>
      </c>
      <c r="R113" s="2841"/>
      <c r="S113" s="2852" t="s">
        <v>19</v>
      </c>
      <c r="T113" s="2841"/>
      <c r="U113" s="2852" t="s">
        <v>20</v>
      </c>
      <c r="V113" s="2841"/>
      <c r="W113" s="2852" t="s">
        <v>21</v>
      </c>
      <c r="X113" s="2841"/>
      <c r="Y113" s="2852" t="s">
        <v>22</v>
      </c>
      <c r="Z113" s="2841"/>
      <c r="AA113" s="2852" t="s">
        <v>23</v>
      </c>
      <c r="AB113" s="2841"/>
      <c r="AC113" s="2852" t="s">
        <v>24</v>
      </c>
      <c r="AD113" s="2841"/>
      <c r="AE113" s="2852" t="s">
        <v>25</v>
      </c>
      <c r="AF113" s="2841"/>
      <c r="AG113" s="2852" t="s">
        <v>26</v>
      </c>
      <c r="AH113" s="2841"/>
      <c r="AI113" s="2852" t="s">
        <v>27</v>
      </c>
      <c r="AJ113" s="2841"/>
      <c r="AK113" s="2852" t="s">
        <v>28</v>
      </c>
      <c r="AL113" s="2853"/>
      <c r="AM113" s="2604"/>
    </row>
    <row r="114" spans="1:86" ht="25.5" customHeight="1" x14ac:dyDescent="0.2">
      <c r="A114" s="2594"/>
      <c r="B114" s="1361" t="s">
        <v>29</v>
      </c>
      <c r="C114" s="1362" t="s">
        <v>30</v>
      </c>
      <c r="D114" s="438" t="s">
        <v>31</v>
      </c>
      <c r="E114" s="1363" t="s">
        <v>30</v>
      </c>
      <c r="F114" s="1364" t="s">
        <v>31</v>
      </c>
      <c r="G114" s="1363" t="s">
        <v>30</v>
      </c>
      <c r="H114" s="1364" t="s">
        <v>31</v>
      </c>
      <c r="I114" s="1363" t="s">
        <v>30</v>
      </c>
      <c r="J114" s="1364" t="s">
        <v>31</v>
      </c>
      <c r="K114" s="1363" t="s">
        <v>30</v>
      </c>
      <c r="L114" s="1364" t="s">
        <v>31</v>
      </c>
      <c r="M114" s="1363" t="s">
        <v>30</v>
      </c>
      <c r="N114" s="1364" t="s">
        <v>31</v>
      </c>
      <c r="O114" s="1363" t="s">
        <v>30</v>
      </c>
      <c r="P114" s="436" t="s">
        <v>31</v>
      </c>
      <c r="Q114" s="1363" t="s">
        <v>30</v>
      </c>
      <c r="R114" s="436" t="s">
        <v>31</v>
      </c>
      <c r="S114" s="1363" t="s">
        <v>30</v>
      </c>
      <c r="T114" s="436" t="s">
        <v>31</v>
      </c>
      <c r="U114" s="1363" t="s">
        <v>30</v>
      </c>
      <c r="V114" s="436" t="s">
        <v>31</v>
      </c>
      <c r="W114" s="1363" t="s">
        <v>30</v>
      </c>
      <c r="X114" s="436" t="s">
        <v>31</v>
      </c>
      <c r="Y114" s="1363" t="s">
        <v>30</v>
      </c>
      <c r="Z114" s="436" t="s">
        <v>31</v>
      </c>
      <c r="AA114" s="1363" t="s">
        <v>30</v>
      </c>
      <c r="AB114" s="436" t="s">
        <v>31</v>
      </c>
      <c r="AC114" s="1363" t="s">
        <v>30</v>
      </c>
      <c r="AD114" s="436" t="s">
        <v>31</v>
      </c>
      <c r="AE114" s="1363" t="s">
        <v>30</v>
      </c>
      <c r="AF114" s="436" t="s">
        <v>31</v>
      </c>
      <c r="AG114" s="1363" t="s">
        <v>30</v>
      </c>
      <c r="AH114" s="436" t="s">
        <v>31</v>
      </c>
      <c r="AI114" s="1363" t="s">
        <v>30</v>
      </c>
      <c r="AJ114" s="436" t="s">
        <v>31</v>
      </c>
      <c r="AK114" s="1363" t="s">
        <v>30</v>
      </c>
      <c r="AL114" s="22" t="s">
        <v>31</v>
      </c>
      <c r="AM114" s="2600"/>
    </row>
    <row r="115" spans="1:86" ht="22.5" customHeight="1" x14ac:dyDescent="0.2">
      <c r="A115" s="1371" t="s">
        <v>123</v>
      </c>
      <c r="B115" s="1372">
        <f>SUM(C115:D115)</f>
        <v>0</v>
      </c>
      <c r="C115" s="1373">
        <f>+E115+G115+I115+K115+M115+O115+Q115+S115+U115+W115+Y115+AA115+AC115+AE115+AG115+AI115+AK115</f>
        <v>0</v>
      </c>
      <c r="D115" s="1374">
        <f>+F115+H115+J115+L115+N115+P115+R115+T115+V115+X115+Z115+AB115+AD115+AF115+AH115+AJ115+AL115</f>
        <v>0</v>
      </c>
      <c r="E115" s="1375"/>
      <c r="F115" s="1376"/>
      <c r="G115" s="1375"/>
      <c r="H115" s="1376"/>
      <c r="I115" s="1375"/>
      <c r="J115" s="1377"/>
      <c r="K115" s="1375"/>
      <c r="L115" s="1377"/>
      <c r="M115" s="1378"/>
      <c r="N115" s="1377"/>
      <c r="O115" s="1378"/>
      <c r="P115" s="1377"/>
      <c r="Q115" s="1378"/>
      <c r="R115" s="1377"/>
      <c r="S115" s="1378"/>
      <c r="T115" s="1377"/>
      <c r="U115" s="1378"/>
      <c r="V115" s="1377"/>
      <c r="W115" s="1378"/>
      <c r="X115" s="1377"/>
      <c r="Y115" s="1378"/>
      <c r="Z115" s="1377"/>
      <c r="AA115" s="1378"/>
      <c r="AB115" s="1377"/>
      <c r="AC115" s="1378"/>
      <c r="AD115" s="1377"/>
      <c r="AE115" s="1378"/>
      <c r="AF115" s="1377"/>
      <c r="AG115" s="1378"/>
      <c r="AH115" s="1377"/>
      <c r="AI115" s="1378"/>
      <c r="AJ115" s="1377"/>
      <c r="AK115" s="1378"/>
      <c r="AL115" s="1379"/>
      <c r="AM115" s="1376"/>
      <c r="AN115" s="2" t="str">
        <f>CA115&amp;CB115</f>
        <v/>
      </c>
      <c r="CA115" s="4" t="str">
        <f>IF(CG115=1,"* No olvide ingresar la Población SENAME (Digite CERO si no tiene). ","")</f>
        <v/>
      </c>
      <c r="CB115" s="4" t="str">
        <f>IF(CH115=1,"* La Población SENAME ingresada NO PUEDE superar la suma de ambos sexos. ","")</f>
        <v/>
      </c>
      <c r="CG115" s="4">
        <f>IF(AND(B115&lt;&gt;0,AM115=""),1,0)</f>
        <v>0</v>
      </c>
      <c r="CH115" s="4">
        <f>IF(AM115&gt;B115,1,0)</f>
        <v>0</v>
      </c>
    </row>
    <row r="116" spans="1:86" ht="27" customHeight="1" x14ac:dyDescent="0.25">
      <c r="A116" s="141" t="s">
        <v>124</v>
      </c>
      <c r="B116" s="323"/>
      <c r="C116" s="323"/>
      <c r="E116" s="323"/>
    </row>
    <row r="117" spans="1:86" ht="21.75" customHeight="1" x14ac:dyDescent="0.2">
      <c r="A117" s="2609" t="s">
        <v>125</v>
      </c>
      <c r="B117" s="2852" t="s">
        <v>126</v>
      </c>
      <c r="C117" s="2711"/>
      <c r="D117" s="2853"/>
      <c r="E117" s="2672" t="s">
        <v>127</v>
      </c>
    </row>
    <row r="118" spans="1:86" ht="30.75" customHeight="1" x14ac:dyDescent="0.2">
      <c r="A118" s="2611"/>
      <c r="B118" s="1380" t="s">
        <v>128</v>
      </c>
      <c r="C118" s="1380" t="s">
        <v>129</v>
      </c>
      <c r="D118" s="1381" t="s">
        <v>130</v>
      </c>
      <c r="E118" s="2731"/>
    </row>
    <row r="119" spans="1:86" ht="22.5" customHeight="1" x14ac:dyDescent="0.25">
      <c r="A119" s="1382" t="s">
        <v>43</v>
      </c>
      <c r="B119" s="1375"/>
      <c r="C119" s="1375"/>
      <c r="D119" s="1383"/>
      <c r="E119" s="1384"/>
    </row>
    <row r="120" spans="1:86" ht="21.75" customHeight="1" x14ac:dyDescent="0.2">
      <c r="A120" s="793" t="s">
        <v>131</v>
      </c>
      <c r="B120" s="266"/>
      <c r="C120" s="266"/>
      <c r="H120" s="340"/>
      <c r="I120" s="340"/>
      <c r="J120" s="159"/>
    </row>
    <row r="121" spans="1:86" x14ac:dyDescent="0.2">
      <c r="A121" s="2592" t="s">
        <v>3</v>
      </c>
      <c r="B121" s="2595" t="s">
        <v>5</v>
      </c>
      <c r="C121" s="2596"/>
      <c r="D121" s="2597"/>
      <c r="E121" s="2850"/>
      <c r="F121" s="2705"/>
      <c r="G121" s="2705"/>
      <c r="H121" s="2705"/>
      <c r="I121" s="2705"/>
      <c r="J121" s="2826"/>
    </row>
    <row r="122" spans="1:86" x14ac:dyDescent="0.2">
      <c r="A122" s="2593"/>
      <c r="B122" s="2598"/>
      <c r="C122" s="2599"/>
      <c r="D122" s="2600"/>
      <c r="E122" s="2850" t="s">
        <v>132</v>
      </c>
      <c r="F122" s="2826"/>
      <c r="G122" s="2850" t="s">
        <v>133</v>
      </c>
      <c r="H122" s="2826"/>
      <c r="I122" s="2850" t="s">
        <v>134</v>
      </c>
      <c r="J122" s="2826"/>
    </row>
    <row r="123" spans="1:86" x14ac:dyDescent="0.2">
      <c r="A123" s="2594"/>
      <c r="B123" s="1361" t="s">
        <v>29</v>
      </c>
      <c r="C123" s="1362" t="s">
        <v>30</v>
      </c>
      <c r="D123" s="438" t="s">
        <v>31</v>
      </c>
      <c r="E123" s="1363" t="s">
        <v>30</v>
      </c>
      <c r="F123" s="1364" t="s">
        <v>31</v>
      </c>
      <c r="G123" s="1363" t="s">
        <v>30</v>
      </c>
      <c r="H123" s="1364" t="s">
        <v>31</v>
      </c>
      <c r="I123" s="1363" t="s">
        <v>30</v>
      </c>
      <c r="J123" s="1364" t="s">
        <v>31</v>
      </c>
    </row>
    <row r="124" spans="1:86" ht="27" customHeight="1" x14ac:dyDescent="0.2">
      <c r="A124" s="1365" t="s">
        <v>135</v>
      </c>
      <c r="B124" s="1366">
        <f>SUM(C124:D124)</f>
        <v>0</v>
      </c>
      <c r="C124" s="1367">
        <f t="shared" ref="C124:D126" si="26">+E124+G124+I124</f>
        <v>0</v>
      </c>
      <c r="D124" s="1321">
        <f t="shared" si="26"/>
        <v>0</v>
      </c>
      <c r="E124" s="1344"/>
      <c r="F124" s="1345"/>
      <c r="G124" s="1344"/>
      <c r="H124" s="1345"/>
      <c r="I124" s="1344"/>
      <c r="J124" s="1368"/>
    </row>
    <row r="125" spans="1:86" ht="26.25" customHeight="1" x14ac:dyDescent="0.2">
      <c r="A125" s="341" t="s">
        <v>136</v>
      </c>
      <c r="B125" s="342">
        <f>SUM(C125:D125)</f>
        <v>0</v>
      </c>
      <c r="C125" s="343">
        <f t="shared" si="26"/>
        <v>0</v>
      </c>
      <c r="D125" s="344">
        <f t="shared" si="26"/>
        <v>0</v>
      </c>
      <c r="E125" s="345"/>
      <c r="F125" s="346"/>
      <c r="G125" s="345"/>
      <c r="H125" s="346"/>
      <c r="I125" s="345"/>
      <c r="J125" s="347"/>
    </row>
    <row r="126" spans="1:86" ht="41.25" customHeight="1" x14ac:dyDescent="0.2">
      <c r="A126" s="348" t="s">
        <v>137</v>
      </c>
      <c r="B126" s="317">
        <f>SUM(C126:D126)</f>
        <v>0</v>
      </c>
      <c r="C126" s="806">
        <f t="shared" si="26"/>
        <v>0</v>
      </c>
      <c r="D126" s="185">
        <f t="shared" si="26"/>
        <v>0</v>
      </c>
      <c r="E126" s="404"/>
      <c r="F126" s="320"/>
      <c r="G126" s="404"/>
      <c r="H126" s="635"/>
      <c r="I126" s="404"/>
      <c r="J126" s="320"/>
    </row>
    <row r="127" spans="1:86" ht="24" customHeight="1" x14ac:dyDescent="0.25">
      <c r="A127" s="636" t="s">
        <v>138</v>
      </c>
      <c r="B127" s="1385"/>
      <c r="C127" s="351"/>
      <c r="D127" s="351"/>
      <c r="F127" s="352"/>
      <c r="G127" s="353"/>
      <c r="H127" s="353"/>
      <c r="I127" s="323"/>
    </row>
    <row r="128" spans="1:86" ht="30" customHeight="1" x14ac:dyDescent="0.2">
      <c r="A128" s="2597" t="s">
        <v>3</v>
      </c>
      <c r="B128" s="2592" t="s">
        <v>43</v>
      </c>
      <c r="C128" s="2595" t="s">
        <v>139</v>
      </c>
      <c r="D128" s="2597"/>
      <c r="E128" s="2595" t="s">
        <v>140</v>
      </c>
      <c r="F128" s="2597"/>
      <c r="G128" s="2850" t="s">
        <v>141</v>
      </c>
      <c r="H128" s="2705"/>
      <c r="I128" s="2826"/>
    </row>
    <row r="129" spans="1:90" ht="47.25" customHeight="1" x14ac:dyDescent="0.2">
      <c r="A129" s="2600"/>
      <c r="B129" s="2594"/>
      <c r="C129" s="1363" t="s">
        <v>30</v>
      </c>
      <c r="D129" s="1386" t="s">
        <v>31</v>
      </c>
      <c r="E129" s="1387" t="s">
        <v>142</v>
      </c>
      <c r="F129" s="1364" t="s">
        <v>143</v>
      </c>
      <c r="G129" s="1387" t="s">
        <v>144</v>
      </c>
      <c r="H129" s="1388" t="s">
        <v>145</v>
      </c>
      <c r="I129" s="1364" t="s">
        <v>146</v>
      </c>
    </row>
    <row r="130" spans="1:90" ht="22.5" customHeight="1" x14ac:dyDescent="0.2">
      <c r="A130" s="1389" t="s">
        <v>147</v>
      </c>
      <c r="B130" s="1390">
        <f>SUM(C130:D130)</f>
        <v>0</v>
      </c>
      <c r="C130" s="1391"/>
      <c r="D130" s="1377"/>
      <c r="E130" s="1391"/>
      <c r="F130" s="1376"/>
      <c r="G130" s="1391"/>
      <c r="H130" s="1391"/>
      <c r="I130" s="1376"/>
    </row>
    <row r="131" spans="1:90" ht="21.75" customHeight="1" x14ac:dyDescent="0.25">
      <c r="A131" s="84" t="s">
        <v>148</v>
      </c>
      <c r="B131" s="323"/>
      <c r="C131" s="323"/>
    </row>
    <row r="132" spans="1:90" ht="14.25" customHeight="1" x14ac:dyDescent="0.2">
      <c r="A132" s="2592" t="s">
        <v>3</v>
      </c>
      <c r="B132" s="2592" t="s">
        <v>4</v>
      </c>
      <c r="C132" s="2595" t="s">
        <v>5</v>
      </c>
      <c r="D132" s="2596"/>
      <c r="E132" s="2597"/>
      <c r="F132" s="2850" t="s">
        <v>6</v>
      </c>
      <c r="G132" s="2705"/>
      <c r="H132" s="2705"/>
      <c r="I132" s="2705"/>
      <c r="J132" s="2705"/>
      <c r="K132" s="2705"/>
      <c r="L132" s="2705"/>
      <c r="M132" s="2705"/>
      <c r="N132" s="2705"/>
      <c r="O132" s="2705"/>
      <c r="P132" s="2705"/>
      <c r="Q132" s="2705"/>
      <c r="R132" s="2705"/>
      <c r="S132" s="2705"/>
      <c r="T132" s="2705"/>
      <c r="U132" s="2705"/>
      <c r="V132" s="2705"/>
      <c r="W132" s="2705"/>
      <c r="X132" s="2705"/>
      <c r="Y132" s="2705"/>
      <c r="Z132" s="2705"/>
      <c r="AA132" s="2705"/>
      <c r="AB132" s="2705"/>
      <c r="AC132" s="2705"/>
      <c r="AD132" s="2705"/>
      <c r="AE132" s="2705"/>
      <c r="AF132" s="2705"/>
      <c r="AG132" s="2705"/>
      <c r="AH132" s="2705"/>
      <c r="AI132" s="2705"/>
      <c r="AJ132" s="2705"/>
      <c r="AK132" s="2705"/>
      <c r="AL132" s="2705"/>
      <c r="AM132" s="2851"/>
      <c r="AN132" s="2597" t="s">
        <v>7</v>
      </c>
      <c r="AO132" s="2597" t="s">
        <v>8</v>
      </c>
      <c r="AP132" s="2597" t="s">
        <v>9</v>
      </c>
      <c r="AQ132" s="2597" t="s">
        <v>10</v>
      </c>
      <c r="AR132" s="2597" t="s">
        <v>149</v>
      </c>
      <c r="AS132" s="2597" t="s">
        <v>150</v>
      </c>
    </row>
    <row r="133" spans="1:90" x14ac:dyDescent="0.2">
      <c r="A133" s="2593"/>
      <c r="B133" s="2593"/>
      <c r="C133" s="2598"/>
      <c r="D133" s="2599"/>
      <c r="E133" s="2600"/>
      <c r="F133" s="2850" t="s">
        <v>12</v>
      </c>
      <c r="G133" s="2826"/>
      <c r="H133" s="2850" t="s">
        <v>13</v>
      </c>
      <c r="I133" s="2826"/>
      <c r="J133" s="2850" t="s">
        <v>14</v>
      </c>
      <c r="K133" s="2826"/>
      <c r="L133" s="2850" t="s">
        <v>15</v>
      </c>
      <c r="M133" s="2826"/>
      <c r="N133" s="2850" t="s">
        <v>16</v>
      </c>
      <c r="O133" s="2826"/>
      <c r="P133" s="2852" t="s">
        <v>17</v>
      </c>
      <c r="Q133" s="2841"/>
      <c r="R133" s="2852" t="s">
        <v>18</v>
      </c>
      <c r="S133" s="2841"/>
      <c r="T133" s="2852" t="s">
        <v>19</v>
      </c>
      <c r="U133" s="2841"/>
      <c r="V133" s="2852" t="s">
        <v>20</v>
      </c>
      <c r="W133" s="2841"/>
      <c r="X133" s="2852" t="s">
        <v>21</v>
      </c>
      <c r="Y133" s="2841"/>
      <c r="Z133" s="2852" t="s">
        <v>22</v>
      </c>
      <c r="AA133" s="2841"/>
      <c r="AB133" s="2852" t="s">
        <v>23</v>
      </c>
      <c r="AC133" s="2841"/>
      <c r="AD133" s="2852" t="s">
        <v>24</v>
      </c>
      <c r="AE133" s="2841"/>
      <c r="AF133" s="2852" t="s">
        <v>25</v>
      </c>
      <c r="AG133" s="2841"/>
      <c r="AH133" s="2852" t="s">
        <v>26</v>
      </c>
      <c r="AI133" s="2841"/>
      <c r="AJ133" s="2852" t="s">
        <v>27</v>
      </c>
      <c r="AK133" s="2841"/>
      <c r="AL133" s="2852" t="s">
        <v>28</v>
      </c>
      <c r="AM133" s="2853"/>
      <c r="AN133" s="2604"/>
      <c r="AO133" s="2604"/>
      <c r="AP133" s="2604"/>
      <c r="AQ133" s="2604"/>
      <c r="AR133" s="2604"/>
      <c r="AS133" s="2604"/>
    </row>
    <row r="134" spans="1:90" x14ac:dyDescent="0.2">
      <c r="A134" s="2594"/>
      <c r="B134" s="2594"/>
      <c r="C134" s="420" t="s">
        <v>29</v>
      </c>
      <c r="D134" s="421" t="s">
        <v>30</v>
      </c>
      <c r="E134" s="436" t="s">
        <v>31</v>
      </c>
      <c r="F134" s="1363" t="s">
        <v>30</v>
      </c>
      <c r="G134" s="436" t="s">
        <v>31</v>
      </c>
      <c r="H134" s="1363" t="s">
        <v>30</v>
      </c>
      <c r="I134" s="436" t="s">
        <v>31</v>
      </c>
      <c r="J134" s="1363" t="s">
        <v>30</v>
      </c>
      <c r="K134" s="436" t="s">
        <v>31</v>
      </c>
      <c r="L134" s="1363" t="s">
        <v>30</v>
      </c>
      <c r="M134" s="436" t="s">
        <v>31</v>
      </c>
      <c r="N134" s="1363" t="s">
        <v>30</v>
      </c>
      <c r="O134" s="436" t="s">
        <v>31</v>
      </c>
      <c r="P134" s="1363" t="s">
        <v>30</v>
      </c>
      <c r="Q134" s="436" t="s">
        <v>31</v>
      </c>
      <c r="R134" s="1363" t="s">
        <v>30</v>
      </c>
      <c r="S134" s="436" t="s">
        <v>31</v>
      </c>
      <c r="T134" s="1363" t="s">
        <v>30</v>
      </c>
      <c r="U134" s="436" t="s">
        <v>31</v>
      </c>
      <c r="V134" s="1363" t="s">
        <v>30</v>
      </c>
      <c r="W134" s="436" t="s">
        <v>31</v>
      </c>
      <c r="X134" s="1363" t="s">
        <v>30</v>
      </c>
      <c r="Y134" s="436" t="s">
        <v>31</v>
      </c>
      <c r="Z134" s="1363" t="s">
        <v>30</v>
      </c>
      <c r="AA134" s="436" t="s">
        <v>31</v>
      </c>
      <c r="AB134" s="1363" t="s">
        <v>30</v>
      </c>
      <c r="AC134" s="436" t="s">
        <v>31</v>
      </c>
      <c r="AD134" s="1363" t="s">
        <v>30</v>
      </c>
      <c r="AE134" s="436" t="s">
        <v>31</v>
      </c>
      <c r="AF134" s="1363" t="s">
        <v>30</v>
      </c>
      <c r="AG134" s="436" t="s">
        <v>31</v>
      </c>
      <c r="AH134" s="1363" t="s">
        <v>30</v>
      </c>
      <c r="AI134" s="436" t="s">
        <v>31</v>
      </c>
      <c r="AJ134" s="1363" t="s">
        <v>30</v>
      </c>
      <c r="AK134" s="436" t="s">
        <v>31</v>
      </c>
      <c r="AL134" s="1363" t="s">
        <v>30</v>
      </c>
      <c r="AM134" s="22" t="s">
        <v>31</v>
      </c>
      <c r="AN134" s="2600"/>
      <c r="AO134" s="2600"/>
      <c r="AP134" s="2600"/>
      <c r="AQ134" s="2600"/>
      <c r="AR134" s="2600"/>
      <c r="AS134" s="2600"/>
    </row>
    <row r="135" spans="1:90" ht="14.25" customHeight="1" x14ac:dyDescent="0.2">
      <c r="A135" s="2609" t="s">
        <v>151</v>
      </c>
      <c r="B135" s="1392" t="s">
        <v>33</v>
      </c>
      <c r="C135" s="1393">
        <f t="shared" ref="C135:C147" si="27">SUM(D135+E135)</f>
        <v>0</v>
      </c>
      <c r="D135" s="1394">
        <f t="shared" ref="D135:D147" si="28">SUM(F135+H135+J135+L135+N135+P135+R135+T135+V135+X135+Z135+AB135+AD135+AF135+AH135+AJ135+AL135)</f>
        <v>0</v>
      </c>
      <c r="E135" s="1321">
        <f t="shared" ref="E135:E147" si="29">SUM(G135+I135+K135+M135+O135+Q135+S135+U135+W135+Y135+AA135+AC135+AE135+AG135+AI135+AK135+AM135)</f>
        <v>0</v>
      </c>
      <c r="F135" s="1353"/>
      <c r="G135" s="1354"/>
      <c r="H135" s="1353"/>
      <c r="I135" s="1354"/>
      <c r="J135" s="1353"/>
      <c r="K135" s="1395"/>
      <c r="L135" s="1353"/>
      <c r="M135" s="1395"/>
      <c r="N135" s="1353"/>
      <c r="O135" s="1395"/>
      <c r="P135" s="1353"/>
      <c r="Q135" s="1395"/>
      <c r="R135" s="1353"/>
      <c r="S135" s="1395"/>
      <c r="T135" s="1353"/>
      <c r="U135" s="1395"/>
      <c r="V135" s="1353"/>
      <c r="W135" s="1395"/>
      <c r="X135" s="1353"/>
      <c r="Y135" s="1395"/>
      <c r="Z135" s="1353"/>
      <c r="AA135" s="1395"/>
      <c r="AB135" s="1353"/>
      <c r="AC135" s="1395"/>
      <c r="AD135" s="1353"/>
      <c r="AE135" s="1395"/>
      <c r="AF135" s="1353"/>
      <c r="AG135" s="1395"/>
      <c r="AH135" s="1353"/>
      <c r="AI135" s="1395"/>
      <c r="AJ135" s="1353"/>
      <c r="AK135" s="1395"/>
      <c r="AL135" s="1396"/>
      <c r="AM135" s="1397"/>
      <c r="AN135" s="1354"/>
      <c r="AO135" s="1354"/>
      <c r="AP135" s="1354"/>
      <c r="AQ135" s="1354"/>
      <c r="AR135" s="1354"/>
      <c r="AS135" s="1354"/>
      <c r="AT135" s="182" t="str">
        <f>CA135&amp;CB135&amp;CC135&amp;CD135&amp;CE135&amp;CF135</f>
        <v/>
      </c>
      <c r="CA135" s="30" t="str">
        <f t="shared" ref="CA135:CA147" si="30">IF(CG135=1,"* El número de Beneficiarios NO DEBE ser mayor que el Total. ","")</f>
        <v/>
      </c>
      <c r="CB135" s="31" t="str">
        <f t="shared" ref="CB135:CB147" si="31">IF(CH135=1,"* Los Niños, Niñas, Adolescentes y Jóvenes de Programa SENAME NO DEBE ser mayor que el Total. ","")</f>
        <v/>
      </c>
      <c r="CC135" s="31" t="str">
        <f t="shared" ref="CC135:CC147" si="32">IF(CI135=1,"* El número de personas pertenecientes a Pueblos Originarios NO DEBE ser mayor que el Total. ","")</f>
        <v/>
      </c>
      <c r="CD135" s="31" t="str">
        <f t="shared" ref="CD135:CD147" si="33">IF(CJ135=1,"* El número de personas Migrantes NO DEBE ser mayor que el Total. ","")</f>
        <v/>
      </c>
      <c r="CE135" s="31"/>
      <c r="CF135" s="30" t="str">
        <f>IF(CL135=1,"* No olvide digitar la columna Beneficiarios y/o Niños, Niñas, Adolescentes y Jóvenes de Programa SENAME y/o Pueblos Originarios y/o Migrantes y/o Demencia (Digite CEROS si no tiene). ","")</f>
        <v/>
      </c>
      <c r="CG135" s="32">
        <f t="shared" ref="CG135:CJ147" si="34">IF($C135&lt;AN135,1,0)</f>
        <v>0</v>
      </c>
      <c r="CH135" s="32">
        <f t="shared" si="34"/>
        <v>0</v>
      </c>
      <c r="CI135" s="32">
        <f t="shared" si="34"/>
        <v>0</v>
      </c>
      <c r="CJ135" s="32">
        <f t="shared" si="34"/>
        <v>0</v>
      </c>
      <c r="CK135" s="32"/>
      <c r="CL135" s="32">
        <f t="shared" ref="CL135:CL147" si="35">IF(AND(C135&lt;&gt;0,OR(AN135="",AO135="",AP135="",AQ135="")),1,0)</f>
        <v>0</v>
      </c>
    </row>
    <row r="136" spans="1:90" ht="14.25" customHeight="1" x14ac:dyDescent="0.2">
      <c r="A136" s="2610"/>
      <c r="B136" s="33" t="s">
        <v>34</v>
      </c>
      <c r="C136" s="34">
        <f t="shared" si="27"/>
        <v>0</v>
      </c>
      <c r="D136" s="35">
        <f t="shared" si="28"/>
        <v>0</v>
      </c>
      <c r="E136" s="36">
        <f t="shared" si="29"/>
        <v>0</v>
      </c>
      <c r="F136" s="37"/>
      <c r="G136" s="38"/>
      <c r="H136" s="37"/>
      <c r="I136" s="38"/>
      <c r="J136" s="37"/>
      <c r="K136" s="39"/>
      <c r="L136" s="37"/>
      <c r="M136" s="39"/>
      <c r="N136" s="37"/>
      <c r="O136" s="39"/>
      <c r="P136" s="37"/>
      <c r="Q136" s="39"/>
      <c r="R136" s="37"/>
      <c r="S136" s="39"/>
      <c r="T136" s="37"/>
      <c r="U136" s="39"/>
      <c r="V136" s="37"/>
      <c r="W136" s="39"/>
      <c r="X136" s="37"/>
      <c r="Y136" s="39"/>
      <c r="Z136" s="37"/>
      <c r="AA136" s="39"/>
      <c r="AB136" s="37"/>
      <c r="AC136" s="39"/>
      <c r="AD136" s="37"/>
      <c r="AE136" s="39"/>
      <c r="AF136" s="37"/>
      <c r="AG136" s="39"/>
      <c r="AH136" s="37"/>
      <c r="AI136" s="39"/>
      <c r="AJ136" s="37"/>
      <c r="AK136" s="39"/>
      <c r="AL136" s="40"/>
      <c r="AM136" s="41"/>
      <c r="AN136" s="38"/>
      <c r="AO136" s="38"/>
      <c r="AP136" s="38"/>
      <c r="AQ136" s="38"/>
      <c r="AR136" s="38"/>
      <c r="AS136" s="38"/>
      <c r="AT136" s="182" t="str">
        <f t="shared" ref="AT136:AT147" si="36">CA136&amp;CB136&amp;CC136&amp;CD136&amp;CE136&amp;CF136</f>
        <v/>
      </c>
      <c r="CA136" s="30" t="str">
        <f t="shared" si="30"/>
        <v/>
      </c>
      <c r="CB136" s="31" t="str">
        <f t="shared" si="31"/>
        <v/>
      </c>
      <c r="CC136" s="31" t="str">
        <f t="shared" si="32"/>
        <v/>
      </c>
      <c r="CD136" s="31" t="str">
        <f t="shared" si="33"/>
        <v/>
      </c>
      <c r="CE136" s="31"/>
      <c r="CF136" s="30" t="str">
        <f t="shared" ref="CF136:CF147" si="37">IF(CL136=1,"* No olvide digitar la columna Beneficiarios y/o Niños, Niñas, Adolescentes y Jóvenes de Programa SENAME y/o Pueblos Originarios y/o Migrantes y/o Demencia (Digite CEROS si no tiene). ","")</f>
        <v/>
      </c>
      <c r="CG136" s="32">
        <f t="shared" si="34"/>
        <v>0</v>
      </c>
      <c r="CH136" s="32">
        <f t="shared" si="34"/>
        <v>0</v>
      </c>
      <c r="CI136" s="32">
        <f t="shared" si="34"/>
        <v>0</v>
      </c>
      <c r="CJ136" s="32">
        <f t="shared" si="34"/>
        <v>0</v>
      </c>
      <c r="CK136" s="32"/>
      <c r="CL136" s="32">
        <f t="shared" si="35"/>
        <v>0</v>
      </c>
    </row>
    <row r="137" spans="1:90" ht="14.25" customHeight="1" x14ac:dyDescent="0.2">
      <c r="A137" s="2610"/>
      <c r="B137" s="33" t="s">
        <v>35</v>
      </c>
      <c r="C137" s="34">
        <f t="shared" si="27"/>
        <v>0</v>
      </c>
      <c r="D137" s="35">
        <f t="shared" si="28"/>
        <v>0</v>
      </c>
      <c r="E137" s="36">
        <f t="shared" si="29"/>
        <v>0</v>
      </c>
      <c r="F137" s="37"/>
      <c r="G137" s="38"/>
      <c r="H137" s="37"/>
      <c r="I137" s="38"/>
      <c r="J137" s="37"/>
      <c r="K137" s="39"/>
      <c r="L137" s="37"/>
      <c r="M137" s="39"/>
      <c r="N137" s="37"/>
      <c r="O137" s="39"/>
      <c r="P137" s="37"/>
      <c r="Q137" s="39"/>
      <c r="R137" s="37"/>
      <c r="S137" s="39"/>
      <c r="T137" s="37"/>
      <c r="U137" s="39"/>
      <c r="V137" s="37"/>
      <c r="W137" s="39"/>
      <c r="X137" s="37"/>
      <c r="Y137" s="39"/>
      <c r="Z137" s="37"/>
      <c r="AA137" s="39"/>
      <c r="AB137" s="37"/>
      <c r="AC137" s="39"/>
      <c r="AD137" s="37"/>
      <c r="AE137" s="39"/>
      <c r="AF137" s="37"/>
      <c r="AG137" s="39"/>
      <c r="AH137" s="37"/>
      <c r="AI137" s="39"/>
      <c r="AJ137" s="37"/>
      <c r="AK137" s="39"/>
      <c r="AL137" s="40"/>
      <c r="AM137" s="41"/>
      <c r="AN137" s="38"/>
      <c r="AO137" s="38"/>
      <c r="AP137" s="38"/>
      <c r="AQ137" s="38"/>
      <c r="AR137" s="38"/>
      <c r="AS137" s="38"/>
      <c r="AT137" s="182" t="str">
        <f t="shared" si="36"/>
        <v/>
      </c>
      <c r="CA137" s="30" t="str">
        <f t="shared" si="30"/>
        <v/>
      </c>
      <c r="CB137" s="31" t="str">
        <f t="shared" si="31"/>
        <v/>
      </c>
      <c r="CC137" s="31" t="str">
        <f t="shared" si="32"/>
        <v/>
      </c>
      <c r="CD137" s="31" t="str">
        <f t="shared" si="33"/>
        <v/>
      </c>
      <c r="CE137" s="31"/>
      <c r="CF137" s="30" t="str">
        <f t="shared" si="37"/>
        <v/>
      </c>
      <c r="CG137" s="32">
        <f t="shared" si="34"/>
        <v>0</v>
      </c>
      <c r="CH137" s="32">
        <f t="shared" si="34"/>
        <v>0</v>
      </c>
      <c r="CI137" s="32">
        <f t="shared" si="34"/>
        <v>0</v>
      </c>
      <c r="CJ137" s="32">
        <f t="shared" si="34"/>
        <v>0</v>
      </c>
      <c r="CK137" s="32"/>
      <c r="CL137" s="32">
        <f t="shared" si="35"/>
        <v>0</v>
      </c>
    </row>
    <row r="138" spans="1:90" ht="14.25" customHeight="1" x14ac:dyDescent="0.2">
      <c r="A138" s="2610"/>
      <c r="B138" s="33" t="s">
        <v>36</v>
      </c>
      <c r="C138" s="34">
        <f t="shared" si="27"/>
        <v>0</v>
      </c>
      <c r="D138" s="35">
        <f t="shared" si="28"/>
        <v>0</v>
      </c>
      <c r="E138" s="36">
        <f t="shared" si="29"/>
        <v>0</v>
      </c>
      <c r="F138" s="37"/>
      <c r="G138" s="38"/>
      <c r="H138" s="37"/>
      <c r="I138" s="38"/>
      <c r="J138" s="37"/>
      <c r="K138" s="39"/>
      <c r="L138" s="37"/>
      <c r="M138" s="39"/>
      <c r="N138" s="37"/>
      <c r="O138" s="39"/>
      <c r="P138" s="37"/>
      <c r="Q138" s="39"/>
      <c r="R138" s="37"/>
      <c r="S138" s="39"/>
      <c r="T138" s="37"/>
      <c r="U138" s="39"/>
      <c r="V138" s="37"/>
      <c r="W138" s="39"/>
      <c r="X138" s="37"/>
      <c r="Y138" s="39"/>
      <c r="Z138" s="37"/>
      <c r="AA138" s="39"/>
      <c r="AB138" s="37"/>
      <c r="AC138" s="39"/>
      <c r="AD138" s="37"/>
      <c r="AE138" s="39"/>
      <c r="AF138" s="37"/>
      <c r="AG138" s="39"/>
      <c r="AH138" s="37"/>
      <c r="AI138" s="39"/>
      <c r="AJ138" s="37"/>
      <c r="AK138" s="39"/>
      <c r="AL138" s="40"/>
      <c r="AM138" s="41"/>
      <c r="AN138" s="38"/>
      <c r="AO138" s="38"/>
      <c r="AP138" s="38"/>
      <c r="AQ138" s="38"/>
      <c r="AR138" s="38"/>
      <c r="AS138" s="38"/>
      <c r="AT138" s="182" t="str">
        <f t="shared" si="36"/>
        <v/>
      </c>
      <c r="CA138" s="30" t="str">
        <f t="shared" si="30"/>
        <v/>
      </c>
      <c r="CB138" s="31" t="str">
        <f t="shared" si="31"/>
        <v/>
      </c>
      <c r="CC138" s="31" t="str">
        <f t="shared" si="32"/>
        <v/>
      </c>
      <c r="CD138" s="31" t="str">
        <f t="shared" si="33"/>
        <v/>
      </c>
      <c r="CE138" s="31"/>
      <c r="CF138" s="30" t="str">
        <f t="shared" si="37"/>
        <v/>
      </c>
      <c r="CG138" s="32">
        <f t="shared" si="34"/>
        <v>0</v>
      </c>
      <c r="CH138" s="32">
        <f t="shared" si="34"/>
        <v>0</v>
      </c>
      <c r="CI138" s="32">
        <f t="shared" si="34"/>
        <v>0</v>
      </c>
      <c r="CJ138" s="32">
        <f t="shared" si="34"/>
        <v>0</v>
      </c>
      <c r="CK138" s="32"/>
      <c r="CL138" s="32">
        <f t="shared" si="35"/>
        <v>0</v>
      </c>
    </row>
    <row r="139" spans="1:90" ht="14.25" customHeight="1" x14ac:dyDescent="0.2">
      <c r="A139" s="2610"/>
      <c r="B139" s="33" t="s">
        <v>37</v>
      </c>
      <c r="C139" s="34">
        <f t="shared" si="27"/>
        <v>0</v>
      </c>
      <c r="D139" s="35">
        <f t="shared" si="28"/>
        <v>0</v>
      </c>
      <c r="E139" s="36">
        <f t="shared" si="29"/>
        <v>0</v>
      </c>
      <c r="F139" s="37"/>
      <c r="G139" s="38"/>
      <c r="H139" s="37"/>
      <c r="I139" s="38"/>
      <c r="J139" s="37"/>
      <c r="K139" s="39"/>
      <c r="L139" s="37"/>
      <c r="M139" s="39"/>
      <c r="N139" s="37"/>
      <c r="O139" s="39"/>
      <c r="P139" s="37"/>
      <c r="Q139" s="39"/>
      <c r="R139" s="37"/>
      <c r="S139" s="39"/>
      <c r="T139" s="37"/>
      <c r="U139" s="39"/>
      <c r="V139" s="37"/>
      <c r="W139" s="39"/>
      <c r="X139" s="37"/>
      <c r="Y139" s="39"/>
      <c r="Z139" s="37"/>
      <c r="AA139" s="39"/>
      <c r="AB139" s="37"/>
      <c r="AC139" s="39"/>
      <c r="AD139" s="37"/>
      <c r="AE139" s="39"/>
      <c r="AF139" s="37"/>
      <c r="AG139" s="39"/>
      <c r="AH139" s="37"/>
      <c r="AI139" s="39"/>
      <c r="AJ139" s="37"/>
      <c r="AK139" s="39"/>
      <c r="AL139" s="40"/>
      <c r="AM139" s="41"/>
      <c r="AN139" s="38"/>
      <c r="AO139" s="38"/>
      <c r="AP139" s="38"/>
      <c r="AQ139" s="38"/>
      <c r="AR139" s="38"/>
      <c r="AS139" s="38"/>
      <c r="AT139" s="182" t="str">
        <f t="shared" si="36"/>
        <v/>
      </c>
      <c r="CA139" s="30" t="str">
        <f t="shared" si="30"/>
        <v/>
      </c>
      <c r="CB139" s="31" t="str">
        <f t="shared" si="31"/>
        <v/>
      </c>
      <c r="CC139" s="31" t="str">
        <f t="shared" si="32"/>
        <v/>
      </c>
      <c r="CD139" s="31" t="str">
        <f t="shared" si="33"/>
        <v/>
      </c>
      <c r="CE139" s="31"/>
      <c r="CF139" s="30" t="str">
        <f t="shared" si="37"/>
        <v/>
      </c>
      <c r="CG139" s="32">
        <f t="shared" si="34"/>
        <v>0</v>
      </c>
      <c r="CH139" s="32">
        <f t="shared" si="34"/>
        <v>0</v>
      </c>
      <c r="CI139" s="32">
        <f t="shared" si="34"/>
        <v>0</v>
      </c>
      <c r="CJ139" s="32">
        <f t="shared" si="34"/>
        <v>0</v>
      </c>
      <c r="CK139" s="32"/>
      <c r="CL139" s="32">
        <f t="shared" si="35"/>
        <v>0</v>
      </c>
    </row>
    <row r="140" spans="1:90" ht="14.25" customHeight="1" x14ac:dyDescent="0.2">
      <c r="A140" s="2610"/>
      <c r="B140" s="33" t="s">
        <v>38</v>
      </c>
      <c r="C140" s="34">
        <f t="shared" si="27"/>
        <v>0</v>
      </c>
      <c r="D140" s="35">
        <f t="shared" si="28"/>
        <v>0</v>
      </c>
      <c r="E140" s="36">
        <f t="shared" si="29"/>
        <v>0</v>
      </c>
      <c r="F140" s="37"/>
      <c r="G140" s="38"/>
      <c r="H140" s="37"/>
      <c r="I140" s="38"/>
      <c r="J140" s="37"/>
      <c r="K140" s="39"/>
      <c r="L140" s="37"/>
      <c r="M140" s="39"/>
      <c r="N140" s="37"/>
      <c r="O140" s="39"/>
      <c r="P140" s="37"/>
      <c r="Q140" s="39"/>
      <c r="R140" s="37"/>
      <c r="S140" s="39"/>
      <c r="T140" s="37"/>
      <c r="U140" s="39"/>
      <c r="V140" s="37"/>
      <c r="W140" s="39"/>
      <c r="X140" s="37"/>
      <c r="Y140" s="39"/>
      <c r="Z140" s="37"/>
      <c r="AA140" s="39"/>
      <c r="AB140" s="37"/>
      <c r="AC140" s="39"/>
      <c r="AD140" s="37"/>
      <c r="AE140" s="39"/>
      <c r="AF140" s="37"/>
      <c r="AG140" s="39"/>
      <c r="AH140" s="37"/>
      <c r="AI140" s="39"/>
      <c r="AJ140" s="37"/>
      <c r="AK140" s="39"/>
      <c r="AL140" s="40"/>
      <c r="AM140" s="41"/>
      <c r="AN140" s="38"/>
      <c r="AO140" s="38"/>
      <c r="AP140" s="38"/>
      <c r="AQ140" s="38"/>
      <c r="AR140" s="38"/>
      <c r="AS140" s="38"/>
      <c r="AT140" s="182" t="str">
        <f t="shared" si="36"/>
        <v/>
      </c>
      <c r="CA140" s="30" t="str">
        <f t="shared" si="30"/>
        <v/>
      </c>
      <c r="CB140" s="31" t="str">
        <f t="shared" si="31"/>
        <v/>
      </c>
      <c r="CC140" s="31" t="str">
        <f t="shared" si="32"/>
        <v/>
      </c>
      <c r="CD140" s="31" t="str">
        <f t="shared" si="33"/>
        <v/>
      </c>
      <c r="CE140" s="31"/>
      <c r="CF140" s="30" t="str">
        <f t="shared" si="37"/>
        <v/>
      </c>
      <c r="CG140" s="32">
        <f t="shared" si="34"/>
        <v>0</v>
      </c>
      <c r="CH140" s="32">
        <f t="shared" si="34"/>
        <v>0</v>
      </c>
      <c r="CI140" s="32">
        <f t="shared" si="34"/>
        <v>0</v>
      </c>
      <c r="CJ140" s="32">
        <f t="shared" si="34"/>
        <v>0</v>
      </c>
      <c r="CK140" s="32"/>
      <c r="CL140" s="32">
        <f t="shared" si="35"/>
        <v>0</v>
      </c>
    </row>
    <row r="141" spans="1:90" ht="14.25" customHeight="1" x14ac:dyDescent="0.2">
      <c r="A141" s="2610"/>
      <c r="B141" s="33" t="s">
        <v>39</v>
      </c>
      <c r="C141" s="42">
        <f t="shared" si="27"/>
        <v>0</v>
      </c>
      <c r="D141" s="43">
        <f t="shared" si="28"/>
        <v>0</v>
      </c>
      <c r="E141" s="44">
        <f t="shared" si="29"/>
        <v>0</v>
      </c>
      <c r="F141" s="45"/>
      <c r="G141" s="46"/>
      <c r="H141" s="45"/>
      <c r="I141" s="46"/>
      <c r="J141" s="45"/>
      <c r="K141" s="47"/>
      <c r="L141" s="45"/>
      <c r="M141" s="47"/>
      <c r="N141" s="45"/>
      <c r="O141" s="47"/>
      <c r="P141" s="45"/>
      <c r="Q141" s="47"/>
      <c r="R141" s="45"/>
      <c r="S141" s="47"/>
      <c r="T141" s="45"/>
      <c r="U141" s="47"/>
      <c r="V141" s="45"/>
      <c r="W141" s="47"/>
      <c r="X141" s="45"/>
      <c r="Y141" s="47"/>
      <c r="Z141" s="45"/>
      <c r="AA141" s="47"/>
      <c r="AB141" s="45"/>
      <c r="AC141" s="47"/>
      <c r="AD141" s="45"/>
      <c r="AE141" s="47"/>
      <c r="AF141" s="45"/>
      <c r="AG141" s="47"/>
      <c r="AH141" s="45"/>
      <c r="AI141" s="47"/>
      <c r="AJ141" s="45"/>
      <c r="AK141" s="47"/>
      <c r="AL141" s="48"/>
      <c r="AM141" s="49"/>
      <c r="AN141" s="46"/>
      <c r="AO141" s="46"/>
      <c r="AP141" s="46"/>
      <c r="AQ141" s="46"/>
      <c r="AR141" s="46"/>
      <c r="AS141" s="46"/>
      <c r="AT141" s="182" t="str">
        <f t="shared" si="36"/>
        <v/>
      </c>
      <c r="CA141" s="30" t="str">
        <f t="shared" si="30"/>
        <v/>
      </c>
      <c r="CB141" s="31" t="str">
        <f t="shared" si="31"/>
        <v/>
      </c>
      <c r="CC141" s="31" t="str">
        <f t="shared" si="32"/>
        <v/>
      </c>
      <c r="CD141" s="31" t="str">
        <f t="shared" si="33"/>
        <v/>
      </c>
      <c r="CE141" s="31"/>
      <c r="CF141" s="30" t="str">
        <f t="shared" si="37"/>
        <v/>
      </c>
      <c r="CG141" s="32">
        <f t="shared" si="34"/>
        <v>0</v>
      </c>
      <c r="CH141" s="32">
        <f t="shared" si="34"/>
        <v>0</v>
      </c>
      <c r="CI141" s="32">
        <f t="shared" si="34"/>
        <v>0</v>
      </c>
      <c r="CJ141" s="32">
        <f t="shared" si="34"/>
        <v>0</v>
      </c>
      <c r="CK141" s="32"/>
      <c r="CL141" s="32">
        <f t="shared" si="35"/>
        <v>0</v>
      </c>
    </row>
    <row r="142" spans="1:90" ht="21" customHeight="1" x14ac:dyDescent="0.2">
      <c r="A142" s="2610"/>
      <c r="B142" s="33" t="s">
        <v>40</v>
      </c>
      <c r="C142" s="42">
        <f t="shared" si="27"/>
        <v>0</v>
      </c>
      <c r="D142" s="43">
        <f t="shared" si="28"/>
        <v>0</v>
      </c>
      <c r="E142" s="44">
        <f t="shared" si="29"/>
        <v>0</v>
      </c>
      <c r="F142" s="45"/>
      <c r="G142" s="46"/>
      <c r="H142" s="45"/>
      <c r="I142" s="46"/>
      <c r="J142" s="45"/>
      <c r="K142" s="47"/>
      <c r="L142" s="45"/>
      <c r="M142" s="47"/>
      <c r="N142" s="45"/>
      <c r="O142" s="47"/>
      <c r="P142" s="45"/>
      <c r="Q142" s="47"/>
      <c r="R142" s="45"/>
      <c r="S142" s="47"/>
      <c r="T142" s="45"/>
      <c r="U142" s="47"/>
      <c r="V142" s="45"/>
      <c r="W142" s="47"/>
      <c r="X142" s="45"/>
      <c r="Y142" s="47"/>
      <c r="Z142" s="45"/>
      <c r="AA142" s="47"/>
      <c r="AB142" s="45"/>
      <c r="AC142" s="47"/>
      <c r="AD142" s="45"/>
      <c r="AE142" s="47"/>
      <c r="AF142" s="45"/>
      <c r="AG142" s="47"/>
      <c r="AH142" s="45"/>
      <c r="AI142" s="47"/>
      <c r="AJ142" s="45"/>
      <c r="AK142" s="47"/>
      <c r="AL142" s="48"/>
      <c r="AM142" s="49"/>
      <c r="AN142" s="46"/>
      <c r="AO142" s="46"/>
      <c r="AP142" s="46"/>
      <c r="AQ142" s="46"/>
      <c r="AR142" s="46"/>
      <c r="AS142" s="46"/>
      <c r="AT142" s="182" t="str">
        <f t="shared" si="36"/>
        <v/>
      </c>
      <c r="CA142" s="30" t="str">
        <f t="shared" si="30"/>
        <v/>
      </c>
      <c r="CB142" s="31" t="str">
        <f t="shared" si="31"/>
        <v/>
      </c>
      <c r="CC142" s="31" t="str">
        <f t="shared" si="32"/>
        <v/>
      </c>
      <c r="CD142" s="31" t="str">
        <f t="shared" si="33"/>
        <v/>
      </c>
      <c r="CE142" s="31"/>
      <c r="CF142" s="30" t="str">
        <f t="shared" si="37"/>
        <v/>
      </c>
      <c r="CG142" s="32">
        <f t="shared" si="34"/>
        <v>0</v>
      </c>
      <c r="CH142" s="32">
        <f t="shared" si="34"/>
        <v>0</v>
      </c>
      <c r="CI142" s="32">
        <f t="shared" si="34"/>
        <v>0</v>
      </c>
      <c r="CJ142" s="32">
        <f t="shared" si="34"/>
        <v>0</v>
      </c>
      <c r="CK142" s="32"/>
      <c r="CL142" s="32">
        <f t="shared" si="35"/>
        <v>0</v>
      </c>
    </row>
    <row r="143" spans="1:90" ht="14.25" customHeight="1" x14ac:dyDescent="0.2">
      <c r="A143" s="2610"/>
      <c r="B143" s="33" t="s">
        <v>41</v>
      </c>
      <c r="C143" s="42">
        <f t="shared" si="27"/>
        <v>0</v>
      </c>
      <c r="D143" s="43">
        <f t="shared" si="28"/>
        <v>0</v>
      </c>
      <c r="E143" s="44">
        <f t="shared" si="29"/>
        <v>0</v>
      </c>
      <c r="F143" s="45"/>
      <c r="G143" s="46"/>
      <c r="H143" s="45"/>
      <c r="I143" s="46"/>
      <c r="J143" s="45"/>
      <c r="K143" s="47"/>
      <c r="L143" s="45"/>
      <c r="M143" s="47"/>
      <c r="N143" s="45"/>
      <c r="O143" s="47"/>
      <c r="P143" s="45"/>
      <c r="Q143" s="47"/>
      <c r="R143" s="45"/>
      <c r="S143" s="47"/>
      <c r="T143" s="45"/>
      <c r="U143" s="47"/>
      <c r="V143" s="45"/>
      <c r="W143" s="47"/>
      <c r="X143" s="45"/>
      <c r="Y143" s="47"/>
      <c r="Z143" s="45"/>
      <c r="AA143" s="47"/>
      <c r="AB143" s="45"/>
      <c r="AC143" s="47"/>
      <c r="AD143" s="45"/>
      <c r="AE143" s="47"/>
      <c r="AF143" s="45"/>
      <c r="AG143" s="47"/>
      <c r="AH143" s="45"/>
      <c r="AI143" s="47"/>
      <c r="AJ143" s="45"/>
      <c r="AK143" s="47"/>
      <c r="AL143" s="48"/>
      <c r="AM143" s="49"/>
      <c r="AN143" s="46"/>
      <c r="AO143" s="46"/>
      <c r="AP143" s="46"/>
      <c r="AQ143" s="46"/>
      <c r="AR143" s="46"/>
      <c r="AS143" s="46"/>
      <c r="AT143" s="182" t="str">
        <f t="shared" si="36"/>
        <v/>
      </c>
      <c r="CA143" s="30" t="str">
        <f t="shared" si="30"/>
        <v/>
      </c>
      <c r="CB143" s="31" t="str">
        <f t="shared" si="31"/>
        <v/>
      </c>
      <c r="CC143" s="31" t="str">
        <f t="shared" si="32"/>
        <v/>
      </c>
      <c r="CD143" s="31" t="str">
        <f t="shared" si="33"/>
        <v/>
      </c>
      <c r="CE143" s="31"/>
      <c r="CF143" s="30" t="str">
        <f t="shared" si="37"/>
        <v/>
      </c>
      <c r="CG143" s="32">
        <f t="shared" si="34"/>
        <v>0</v>
      </c>
      <c r="CH143" s="32">
        <f t="shared" si="34"/>
        <v>0</v>
      </c>
      <c r="CI143" s="32">
        <f t="shared" si="34"/>
        <v>0</v>
      </c>
      <c r="CJ143" s="32">
        <f t="shared" si="34"/>
        <v>0</v>
      </c>
      <c r="CK143" s="32"/>
      <c r="CL143" s="32">
        <f t="shared" si="35"/>
        <v>0</v>
      </c>
    </row>
    <row r="144" spans="1:90" ht="24.75" customHeight="1" x14ac:dyDescent="0.2">
      <c r="A144" s="2610"/>
      <c r="B144" s="362" t="s">
        <v>42</v>
      </c>
      <c r="C144" s="42">
        <f t="shared" si="27"/>
        <v>0</v>
      </c>
      <c r="D144" s="50">
        <f t="shared" si="28"/>
        <v>0</v>
      </c>
      <c r="E144" s="44">
        <f t="shared" si="29"/>
        <v>0</v>
      </c>
      <c r="F144" s="45"/>
      <c r="G144" s="46"/>
      <c r="H144" s="45"/>
      <c r="I144" s="46"/>
      <c r="J144" s="45"/>
      <c r="K144" s="47"/>
      <c r="L144" s="45"/>
      <c r="M144" s="47"/>
      <c r="N144" s="45"/>
      <c r="O144" s="47"/>
      <c r="P144" s="45"/>
      <c r="Q144" s="47"/>
      <c r="R144" s="45"/>
      <c r="S144" s="47"/>
      <c r="T144" s="45"/>
      <c r="U144" s="47"/>
      <c r="V144" s="45"/>
      <c r="W144" s="47"/>
      <c r="X144" s="45"/>
      <c r="Y144" s="47"/>
      <c r="Z144" s="45"/>
      <c r="AA144" s="47"/>
      <c r="AB144" s="45"/>
      <c r="AC144" s="47"/>
      <c r="AD144" s="45"/>
      <c r="AE144" s="47"/>
      <c r="AF144" s="45"/>
      <c r="AG144" s="47"/>
      <c r="AH144" s="45"/>
      <c r="AI144" s="47"/>
      <c r="AJ144" s="45"/>
      <c r="AK144" s="47"/>
      <c r="AL144" s="48"/>
      <c r="AM144" s="49"/>
      <c r="AN144" s="46"/>
      <c r="AO144" s="46"/>
      <c r="AP144" s="46"/>
      <c r="AQ144" s="46"/>
      <c r="AR144" s="46"/>
      <c r="AS144" s="46"/>
      <c r="AT144" s="182" t="str">
        <f t="shared" si="36"/>
        <v/>
      </c>
      <c r="CA144" s="30" t="str">
        <f t="shared" si="30"/>
        <v/>
      </c>
      <c r="CB144" s="31" t="str">
        <f t="shared" si="31"/>
        <v/>
      </c>
      <c r="CC144" s="31" t="str">
        <f t="shared" si="32"/>
        <v/>
      </c>
      <c r="CD144" s="31" t="str">
        <f t="shared" si="33"/>
        <v/>
      </c>
      <c r="CE144" s="31"/>
      <c r="CF144" s="30" t="str">
        <f t="shared" si="37"/>
        <v/>
      </c>
      <c r="CG144" s="32">
        <f t="shared" si="34"/>
        <v>0</v>
      </c>
      <c r="CH144" s="32">
        <f t="shared" si="34"/>
        <v>0</v>
      </c>
      <c r="CI144" s="32">
        <f t="shared" si="34"/>
        <v>0</v>
      </c>
      <c r="CJ144" s="32">
        <f t="shared" si="34"/>
        <v>0</v>
      </c>
      <c r="CK144" s="32"/>
      <c r="CL144" s="32">
        <f t="shared" si="35"/>
        <v>0</v>
      </c>
    </row>
    <row r="145" spans="1:90" ht="14.25" customHeight="1" x14ac:dyDescent="0.2">
      <c r="A145" s="2611"/>
      <c r="B145" s="1398" t="s">
        <v>43</v>
      </c>
      <c r="C145" s="1399">
        <f t="shared" si="27"/>
        <v>0</v>
      </c>
      <c r="D145" s="1400">
        <f t="shared" si="28"/>
        <v>0</v>
      </c>
      <c r="E145" s="1374">
        <f t="shared" si="29"/>
        <v>0</v>
      </c>
      <c r="F145" s="1401">
        <f>SUM(F135:F144)</f>
        <v>0</v>
      </c>
      <c r="G145" s="1402">
        <f t="shared" ref="G145:AS145" si="38">SUM(G135:G144)</f>
        <v>0</v>
      </c>
      <c r="H145" s="1401">
        <f t="shared" si="38"/>
        <v>0</v>
      </c>
      <c r="I145" s="1402">
        <f t="shared" si="38"/>
        <v>0</v>
      </c>
      <c r="J145" s="1401">
        <f t="shared" si="38"/>
        <v>0</v>
      </c>
      <c r="K145" s="1403">
        <f t="shared" si="38"/>
        <v>0</v>
      </c>
      <c r="L145" s="1401">
        <f t="shared" si="38"/>
        <v>0</v>
      </c>
      <c r="M145" s="1403">
        <f t="shared" si="38"/>
        <v>0</v>
      </c>
      <c r="N145" s="1401">
        <f t="shared" si="38"/>
        <v>0</v>
      </c>
      <c r="O145" s="1403">
        <f t="shared" si="38"/>
        <v>0</v>
      </c>
      <c r="P145" s="1401">
        <f t="shared" si="38"/>
        <v>0</v>
      </c>
      <c r="Q145" s="1403">
        <f t="shared" si="38"/>
        <v>0</v>
      </c>
      <c r="R145" s="1401">
        <f t="shared" si="38"/>
        <v>0</v>
      </c>
      <c r="S145" s="1403">
        <f t="shared" si="38"/>
        <v>0</v>
      </c>
      <c r="T145" s="1401">
        <f t="shared" si="38"/>
        <v>0</v>
      </c>
      <c r="U145" s="1403">
        <f t="shared" si="38"/>
        <v>0</v>
      </c>
      <c r="V145" s="1401">
        <f t="shared" si="38"/>
        <v>0</v>
      </c>
      <c r="W145" s="1403">
        <f t="shared" si="38"/>
        <v>0</v>
      </c>
      <c r="X145" s="1401">
        <f t="shared" si="38"/>
        <v>0</v>
      </c>
      <c r="Y145" s="1403">
        <f t="shared" si="38"/>
        <v>0</v>
      </c>
      <c r="Z145" s="1401">
        <f t="shared" si="38"/>
        <v>0</v>
      </c>
      <c r="AA145" s="1403">
        <f t="shared" si="38"/>
        <v>0</v>
      </c>
      <c r="AB145" s="1401">
        <f t="shared" si="38"/>
        <v>0</v>
      </c>
      <c r="AC145" s="1403">
        <f t="shared" si="38"/>
        <v>0</v>
      </c>
      <c r="AD145" s="1401">
        <f t="shared" si="38"/>
        <v>0</v>
      </c>
      <c r="AE145" s="1403">
        <f t="shared" si="38"/>
        <v>0</v>
      </c>
      <c r="AF145" s="1401">
        <f t="shared" si="38"/>
        <v>0</v>
      </c>
      <c r="AG145" s="1403">
        <f t="shared" si="38"/>
        <v>0</v>
      </c>
      <c r="AH145" s="1401">
        <f t="shared" si="38"/>
        <v>0</v>
      </c>
      <c r="AI145" s="1403">
        <f t="shared" si="38"/>
        <v>0</v>
      </c>
      <c r="AJ145" s="1401">
        <f t="shared" si="38"/>
        <v>0</v>
      </c>
      <c r="AK145" s="1403">
        <f t="shared" si="38"/>
        <v>0</v>
      </c>
      <c r="AL145" s="1404">
        <f t="shared" si="38"/>
        <v>0</v>
      </c>
      <c r="AM145" s="1405">
        <f t="shared" si="38"/>
        <v>0</v>
      </c>
      <c r="AN145" s="1402">
        <f t="shared" si="38"/>
        <v>0</v>
      </c>
      <c r="AO145" s="1402">
        <f t="shared" si="38"/>
        <v>0</v>
      </c>
      <c r="AP145" s="1402">
        <f t="shared" si="38"/>
        <v>0</v>
      </c>
      <c r="AQ145" s="1402">
        <f t="shared" si="38"/>
        <v>0</v>
      </c>
      <c r="AR145" s="1402">
        <f t="shared" si="38"/>
        <v>0</v>
      </c>
      <c r="AS145" s="1402">
        <f t="shared" si="38"/>
        <v>0</v>
      </c>
      <c r="AT145" s="182"/>
      <c r="CA145" s="30" t="str">
        <f t="shared" si="30"/>
        <v/>
      </c>
      <c r="CB145" s="31" t="str">
        <f t="shared" si="31"/>
        <v/>
      </c>
      <c r="CC145" s="31" t="str">
        <f t="shared" si="32"/>
        <v/>
      </c>
      <c r="CD145" s="31" t="str">
        <f t="shared" si="33"/>
        <v/>
      </c>
      <c r="CE145" s="31"/>
      <c r="CF145" s="30" t="str">
        <f t="shared" si="37"/>
        <v/>
      </c>
      <c r="CG145" s="32">
        <f t="shared" si="34"/>
        <v>0</v>
      </c>
      <c r="CH145" s="32">
        <f t="shared" si="34"/>
        <v>0</v>
      </c>
      <c r="CI145" s="32">
        <f t="shared" si="34"/>
        <v>0</v>
      </c>
      <c r="CJ145" s="32">
        <f t="shared" si="34"/>
        <v>0</v>
      </c>
      <c r="CK145" s="32"/>
      <c r="CL145" s="32">
        <f t="shared" si="35"/>
        <v>0</v>
      </c>
    </row>
    <row r="146" spans="1:90" x14ac:dyDescent="0.2">
      <c r="A146" s="2854" t="s">
        <v>44</v>
      </c>
      <c r="B146" s="2855"/>
      <c r="C146" s="1406">
        <f t="shared" si="27"/>
        <v>0</v>
      </c>
      <c r="D146" s="1407">
        <f t="shared" si="28"/>
        <v>0</v>
      </c>
      <c r="E146" s="1408">
        <f t="shared" si="29"/>
        <v>0</v>
      </c>
      <c r="F146" s="1409"/>
      <c r="G146" s="1410"/>
      <c r="H146" s="1409"/>
      <c r="I146" s="1410"/>
      <c r="J146" s="1409"/>
      <c r="K146" s="1411"/>
      <c r="L146" s="1409"/>
      <c r="M146" s="1411"/>
      <c r="N146" s="1409"/>
      <c r="O146" s="1411"/>
      <c r="P146" s="1409"/>
      <c r="Q146" s="1411"/>
      <c r="R146" s="1409"/>
      <c r="S146" s="1411"/>
      <c r="T146" s="1409"/>
      <c r="U146" s="1411"/>
      <c r="V146" s="1409"/>
      <c r="W146" s="1411"/>
      <c r="X146" s="1409"/>
      <c r="Y146" s="1411"/>
      <c r="Z146" s="1409"/>
      <c r="AA146" s="1411"/>
      <c r="AB146" s="1409"/>
      <c r="AC146" s="1411"/>
      <c r="AD146" s="1409"/>
      <c r="AE146" s="1411"/>
      <c r="AF146" s="1409"/>
      <c r="AG146" s="1411"/>
      <c r="AH146" s="1409"/>
      <c r="AI146" s="1411"/>
      <c r="AJ146" s="1409"/>
      <c r="AK146" s="1411"/>
      <c r="AL146" s="1412"/>
      <c r="AM146" s="1413"/>
      <c r="AN146" s="1410"/>
      <c r="AO146" s="1410"/>
      <c r="AP146" s="1410"/>
      <c r="AQ146" s="1410"/>
      <c r="AR146" s="1410"/>
      <c r="AS146" s="1410"/>
      <c r="AT146" s="182" t="str">
        <f t="shared" si="36"/>
        <v/>
      </c>
      <c r="CA146" s="30" t="str">
        <f t="shared" si="30"/>
        <v/>
      </c>
      <c r="CB146" s="31" t="str">
        <f t="shared" si="31"/>
        <v/>
      </c>
      <c r="CC146" s="31" t="str">
        <f t="shared" si="32"/>
        <v/>
      </c>
      <c r="CD146" s="31" t="str">
        <f t="shared" si="33"/>
        <v/>
      </c>
      <c r="CE146" s="31"/>
      <c r="CF146" s="30" t="str">
        <f t="shared" si="37"/>
        <v/>
      </c>
      <c r="CG146" s="32">
        <f t="shared" si="34"/>
        <v>0</v>
      </c>
      <c r="CH146" s="32">
        <f t="shared" si="34"/>
        <v>0</v>
      </c>
      <c r="CI146" s="32">
        <f t="shared" si="34"/>
        <v>0</v>
      </c>
      <c r="CJ146" s="32">
        <f t="shared" si="34"/>
        <v>0</v>
      </c>
      <c r="CK146" s="32"/>
      <c r="CL146" s="32">
        <f t="shared" si="35"/>
        <v>0</v>
      </c>
    </row>
    <row r="147" spans="1:90" x14ac:dyDescent="0.2">
      <c r="A147" s="2784" t="s">
        <v>152</v>
      </c>
      <c r="B147" s="2785"/>
      <c r="C147" s="406">
        <f t="shared" si="27"/>
        <v>0</v>
      </c>
      <c r="D147" s="464">
        <f t="shared" si="28"/>
        <v>0</v>
      </c>
      <c r="E147" s="185">
        <f t="shared" si="29"/>
        <v>0</v>
      </c>
      <c r="F147" s="698"/>
      <c r="G147" s="78"/>
      <c r="H147" s="698"/>
      <c r="I147" s="78"/>
      <c r="J147" s="698"/>
      <c r="K147" s="460"/>
      <c r="L147" s="698"/>
      <c r="M147" s="460"/>
      <c r="N147" s="698"/>
      <c r="O147" s="460"/>
      <c r="P147" s="698"/>
      <c r="Q147" s="460"/>
      <c r="R147" s="698"/>
      <c r="S147" s="460"/>
      <c r="T147" s="698"/>
      <c r="U147" s="460"/>
      <c r="V147" s="698"/>
      <c r="W147" s="460"/>
      <c r="X147" s="698"/>
      <c r="Y147" s="460"/>
      <c r="Z147" s="698"/>
      <c r="AA147" s="460"/>
      <c r="AB147" s="698"/>
      <c r="AC147" s="460"/>
      <c r="AD147" s="698"/>
      <c r="AE147" s="460"/>
      <c r="AF147" s="698"/>
      <c r="AG147" s="460"/>
      <c r="AH147" s="698"/>
      <c r="AI147" s="460"/>
      <c r="AJ147" s="698"/>
      <c r="AK147" s="460"/>
      <c r="AL147" s="81"/>
      <c r="AM147" s="465"/>
      <c r="AN147" s="78"/>
      <c r="AO147" s="78"/>
      <c r="AP147" s="78"/>
      <c r="AQ147" s="78"/>
      <c r="AR147" s="78"/>
      <c r="AS147" s="78"/>
      <c r="AT147" s="182" t="str">
        <f t="shared" si="36"/>
        <v/>
      </c>
      <c r="CA147" s="30" t="str">
        <f t="shared" si="30"/>
        <v/>
      </c>
      <c r="CB147" s="31" t="str">
        <f t="shared" si="31"/>
        <v/>
      </c>
      <c r="CC147" s="31" t="str">
        <f t="shared" si="32"/>
        <v/>
      </c>
      <c r="CD147" s="31" t="str">
        <f t="shared" si="33"/>
        <v/>
      </c>
      <c r="CE147" s="31"/>
      <c r="CF147" s="30" t="str">
        <f t="shared" si="37"/>
        <v/>
      </c>
      <c r="CG147" s="32">
        <f t="shared" si="34"/>
        <v>0</v>
      </c>
      <c r="CH147" s="32">
        <f t="shared" si="34"/>
        <v>0</v>
      </c>
      <c r="CI147" s="32">
        <f t="shared" si="34"/>
        <v>0</v>
      </c>
      <c r="CJ147" s="32">
        <f t="shared" si="34"/>
        <v>0</v>
      </c>
      <c r="CK147" s="32"/>
      <c r="CL147" s="32">
        <f t="shared" si="35"/>
        <v>0</v>
      </c>
    </row>
    <row r="148" spans="1:90" ht="24" customHeight="1" x14ac:dyDescent="0.25">
      <c r="A148" s="84" t="s">
        <v>153</v>
      </c>
      <c r="B148" s="323"/>
      <c r="C148" s="323"/>
      <c r="D148" s="323"/>
      <c r="E148" s="5"/>
    </row>
    <row r="149" spans="1:90" x14ac:dyDescent="0.2">
      <c r="A149" s="2592" t="s">
        <v>3</v>
      </c>
      <c r="B149" s="2592" t="s">
        <v>4</v>
      </c>
      <c r="C149" s="2595" t="s">
        <v>5</v>
      </c>
      <c r="D149" s="2596"/>
      <c r="E149" s="2597"/>
      <c r="F149" s="2850" t="s">
        <v>6</v>
      </c>
      <c r="G149" s="2705"/>
      <c r="H149" s="2705"/>
      <c r="I149" s="2705"/>
      <c r="J149" s="2705"/>
      <c r="K149" s="2705"/>
      <c r="L149" s="2705"/>
      <c r="M149" s="2705"/>
      <c r="N149" s="2705"/>
      <c r="O149" s="2705"/>
      <c r="P149" s="2705"/>
      <c r="Q149" s="2705"/>
      <c r="R149" s="2705"/>
      <c r="S149" s="2705"/>
      <c r="T149" s="2705"/>
      <c r="U149" s="2705"/>
      <c r="V149" s="2705"/>
      <c r="W149" s="2705"/>
      <c r="X149" s="2705"/>
      <c r="Y149" s="2705"/>
      <c r="Z149" s="2705"/>
      <c r="AA149" s="2705"/>
      <c r="AB149" s="2705"/>
      <c r="AC149" s="2705"/>
      <c r="AD149" s="2705"/>
      <c r="AE149" s="2705"/>
      <c r="AF149" s="2705"/>
      <c r="AG149" s="2705"/>
      <c r="AH149" s="2705"/>
      <c r="AI149" s="2705"/>
      <c r="AJ149" s="2705"/>
      <c r="AK149" s="2705"/>
      <c r="AL149" s="2705"/>
      <c r="AM149" s="2851"/>
      <c r="AN149" s="2597" t="s">
        <v>7</v>
      </c>
      <c r="AO149" s="2597" t="s">
        <v>8</v>
      </c>
      <c r="AP149" s="2609" t="s">
        <v>9</v>
      </c>
      <c r="AQ149" s="2597" t="s">
        <v>10</v>
      </c>
    </row>
    <row r="150" spans="1:90" ht="18" customHeight="1" x14ac:dyDescent="0.2">
      <c r="A150" s="2593"/>
      <c r="B150" s="2593"/>
      <c r="C150" s="2598"/>
      <c r="D150" s="2599"/>
      <c r="E150" s="2600"/>
      <c r="F150" s="2850" t="s">
        <v>12</v>
      </c>
      <c r="G150" s="2826"/>
      <c r="H150" s="2850" t="s">
        <v>13</v>
      </c>
      <c r="I150" s="2826"/>
      <c r="J150" s="2850" t="s">
        <v>14</v>
      </c>
      <c r="K150" s="2826"/>
      <c r="L150" s="2850" t="s">
        <v>15</v>
      </c>
      <c r="M150" s="2826"/>
      <c r="N150" s="2850" t="s">
        <v>16</v>
      </c>
      <c r="O150" s="2826"/>
      <c r="P150" s="2852" t="s">
        <v>17</v>
      </c>
      <c r="Q150" s="2841"/>
      <c r="R150" s="2852" t="s">
        <v>18</v>
      </c>
      <c r="S150" s="2841"/>
      <c r="T150" s="2852" t="s">
        <v>19</v>
      </c>
      <c r="U150" s="2841"/>
      <c r="V150" s="2852" t="s">
        <v>20</v>
      </c>
      <c r="W150" s="2841"/>
      <c r="X150" s="2852" t="s">
        <v>21</v>
      </c>
      <c r="Y150" s="2841"/>
      <c r="Z150" s="2852" t="s">
        <v>22</v>
      </c>
      <c r="AA150" s="2841"/>
      <c r="AB150" s="2852" t="s">
        <v>23</v>
      </c>
      <c r="AC150" s="2841"/>
      <c r="AD150" s="2852" t="s">
        <v>24</v>
      </c>
      <c r="AE150" s="2841"/>
      <c r="AF150" s="2852" t="s">
        <v>25</v>
      </c>
      <c r="AG150" s="2841"/>
      <c r="AH150" s="2852" t="s">
        <v>26</v>
      </c>
      <c r="AI150" s="2841"/>
      <c r="AJ150" s="2852" t="s">
        <v>27</v>
      </c>
      <c r="AK150" s="2841"/>
      <c r="AL150" s="2852" t="s">
        <v>28</v>
      </c>
      <c r="AM150" s="2853"/>
      <c r="AN150" s="2604"/>
      <c r="AO150" s="2604"/>
      <c r="AP150" s="2610"/>
      <c r="AQ150" s="2604"/>
    </row>
    <row r="151" spans="1:90" ht="33.75" customHeight="1" x14ac:dyDescent="0.2">
      <c r="A151" s="2594"/>
      <c r="B151" s="2594"/>
      <c r="C151" s="420" t="s">
        <v>29</v>
      </c>
      <c r="D151" s="421" t="s">
        <v>30</v>
      </c>
      <c r="E151" s="436" t="s">
        <v>31</v>
      </c>
      <c r="F151" s="1363" t="s">
        <v>30</v>
      </c>
      <c r="G151" s="436" t="s">
        <v>31</v>
      </c>
      <c r="H151" s="1363" t="s">
        <v>30</v>
      </c>
      <c r="I151" s="436" t="s">
        <v>31</v>
      </c>
      <c r="J151" s="1363" t="s">
        <v>30</v>
      </c>
      <c r="K151" s="436" t="s">
        <v>31</v>
      </c>
      <c r="L151" s="1363" t="s">
        <v>30</v>
      </c>
      <c r="M151" s="436" t="s">
        <v>31</v>
      </c>
      <c r="N151" s="1363" t="s">
        <v>30</v>
      </c>
      <c r="O151" s="436" t="s">
        <v>31</v>
      </c>
      <c r="P151" s="1363" t="s">
        <v>30</v>
      </c>
      <c r="Q151" s="436" t="s">
        <v>31</v>
      </c>
      <c r="R151" s="1363" t="s">
        <v>30</v>
      </c>
      <c r="S151" s="436" t="s">
        <v>31</v>
      </c>
      <c r="T151" s="1363" t="s">
        <v>30</v>
      </c>
      <c r="U151" s="436" t="s">
        <v>31</v>
      </c>
      <c r="V151" s="1363" t="s">
        <v>30</v>
      </c>
      <c r="W151" s="436" t="s">
        <v>31</v>
      </c>
      <c r="X151" s="1363" t="s">
        <v>30</v>
      </c>
      <c r="Y151" s="436" t="s">
        <v>31</v>
      </c>
      <c r="Z151" s="1363" t="s">
        <v>30</v>
      </c>
      <c r="AA151" s="436" t="s">
        <v>31</v>
      </c>
      <c r="AB151" s="1363" t="s">
        <v>30</v>
      </c>
      <c r="AC151" s="436" t="s">
        <v>31</v>
      </c>
      <c r="AD151" s="1363" t="s">
        <v>30</v>
      </c>
      <c r="AE151" s="436" t="s">
        <v>31</v>
      </c>
      <c r="AF151" s="1363" t="s">
        <v>30</v>
      </c>
      <c r="AG151" s="436" t="s">
        <v>31</v>
      </c>
      <c r="AH151" s="1363" t="s">
        <v>30</v>
      </c>
      <c r="AI151" s="436" t="s">
        <v>31</v>
      </c>
      <c r="AJ151" s="1363" t="s">
        <v>30</v>
      </c>
      <c r="AK151" s="436" t="s">
        <v>31</v>
      </c>
      <c r="AL151" s="1363" t="s">
        <v>30</v>
      </c>
      <c r="AM151" s="22" t="s">
        <v>31</v>
      </c>
      <c r="AN151" s="2600"/>
      <c r="AO151" s="2600"/>
      <c r="AP151" s="2611"/>
      <c r="AQ151" s="2600"/>
    </row>
    <row r="152" spans="1:90" x14ac:dyDescent="0.2">
      <c r="A152" s="2740" t="s">
        <v>154</v>
      </c>
      <c r="B152" s="1414" t="s">
        <v>155</v>
      </c>
      <c r="C152" s="1415">
        <f>SUM(D152+E152)</f>
        <v>34</v>
      </c>
      <c r="D152" s="1416">
        <f t="shared" ref="D152:E155" si="39">SUM(F152+H152+J152+L152+N152+P152+R152+T152+V152+X152+Z152+AB152+AD152+AF152+AH152+AJ152+AL152)</f>
        <v>14</v>
      </c>
      <c r="E152" s="1417">
        <f t="shared" si="39"/>
        <v>20</v>
      </c>
      <c r="F152" s="1409">
        <v>0</v>
      </c>
      <c r="G152" s="1411">
        <v>0</v>
      </c>
      <c r="H152" s="1409">
        <v>0</v>
      </c>
      <c r="I152" s="1411">
        <v>1</v>
      </c>
      <c r="J152" s="1409">
        <v>1</v>
      </c>
      <c r="K152" s="1411">
        <v>2</v>
      </c>
      <c r="L152" s="1409">
        <v>1</v>
      </c>
      <c r="M152" s="1411">
        <v>2</v>
      </c>
      <c r="N152" s="1409">
        <v>2</v>
      </c>
      <c r="O152" s="1411">
        <v>0</v>
      </c>
      <c r="P152" s="1409">
        <v>0</v>
      </c>
      <c r="Q152" s="1411">
        <v>0</v>
      </c>
      <c r="R152" s="1409">
        <v>0</v>
      </c>
      <c r="S152" s="1411">
        <v>0</v>
      </c>
      <c r="T152" s="1409">
        <v>3</v>
      </c>
      <c r="U152" s="1411">
        <v>3</v>
      </c>
      <c r="V152" s="1409">
        <v>2</v>
      </c>
      <c r="W152" s="1411">
        <v>1</v>
      </c>
      <c r="X152" s="1409">
        <v>0</v>
      </c>
      <c r="Y152" s="1411">
        <v>1</v>
      </c>
      <c r="Z152" s="1409">
        <v>1</v>
      </c>
      <c r="AA152" s="1411">
        <v>2</v>
      </c>
      <c r="AB152" s="1409">
        <v>1</v>
      </c>
      <c r="AC152" s="1411">
        <v>3</v>
      </c>
      <c r="AD152" s="1409">
        <v>2</v>
      </c>
      <c r="AE152" s="1411">
        <v>2</v>
      </c>
      <c r="AF152" s="1409">
        <v>1</v>
      </c>
      <c r="AG152" s="1411">
        <v>1</v>
      </c>
      <c r="AH152" s="1409">
        <v>0</v>
      </c>
      <c r="AI152" s="1411">
        <v>0</v>
      </c>
      <c r="AJ152" s="1409">
        <v>0</v>
      </c>
      <c r="AK152" s="1411">
        <v>2</v>
      </c>
      <c r="AL152" s="1409">
        <v>0</v>
      </c>
      <c r="AM152" s="1413">
        <v>0</v>
      </c>
      <c r="AN152" s="1410">
        <v>34</v>
      </c>
      <c r="AO152" s="1410">
        <v>0</v>
      </c>
      <c r="AP152" s="1418">
        <v>0</v>
      </c>
      <c r="AQ152" s="1410">
        <v>0</v>
      </c>
      <c r="AR152" s="182" t="str">
        <f>CONCATENATE(CF152,CA152,CB152,CC152,CD152,CE152)</f>
        <v/>
      </c>
      <c r="CA152" s="30" t="str">
        <f>IF(CG152=1,"* El número de Beneficiarios NO DEBE ser mayor que el Total. ","")</f>
        <v/>
      </c>
      <c r="CB152" s="31" t="str">
        <f>IF(CH152=1,"* Los Niños, Niñas, Adolescentes y Jóvenes de Programa SENAME NO DEBE ser mayor que el Total. ","")</f>
        <v/>
      </c>
      <c r="CC152" s="31" t="str">
        <f>IF(CI152=1,"* El número de personas pertenecientes a Pueblos Originarios NO DEBE ser mayor que el Total. ","")</f>
        <v/>
      </c>
      <c r="CD152" s="31" t="str">
        <f>IF(CJ152=1,"* El número de personas Migrantes NO DEBE ser mayor que el Total. ","")</f>
        <v/>
      </c>
      <c r="CE152" s="31"/>
      <c r="CF152" s="30" t="str">
        <f>IF(CL152=1,"* No olvide digitar la columna Beneficiarios y/o Niños, Niñas, Adolescentes y Jóvenes de Programa SENAME y/o Pueblos Originarios y/o Migrantes y/o Demencia (Digite CEROS si no tiene). ","")</f>
        <v/>
      </c>
      <c r="CG152" s="32">
        <f t="shared" ref="CG152:CJ154" si="40">IF($C152&lt;AN152,1,0)</f>
        <v>0</v>
      </c>
      <c r="CH152" s="32">
        <f t="shared" si="40"/>
        <v>0</v>
      </c>
      <c r="CI152" s="32">
        <f t="shared" si="40"/>
        <v>0</v>
      </c>
      <c r="CJ152" s="32">
        <f t="shared" si="40"/>
        <v>0</v>
      </c>
      <c r="CK152" s="32"/>
      <c r="CL152" s="32">
        <f>IF(AND(C152&lt;&gt;0,OR(AN152="",AO152="",AP152="",AQ152="")),1,0)</f>
        <v>0</v>
      </c>
    </row>
    <row r="153" spans="1:90" x14ac:dyDescent="0.2">
      <c r="A153" s="2741"/>
      <c r="B153" s="380" t="s">
        <v>156</v>
      </c>
      <c r="C153" s="381">
        <f>SUM(D153+E153)</f>
        <v>0</v>
      </c>
      <c r="D153" s="382">
        <f t="shared" si="39"/>
        <v>0</v>
      </c>
      <c r="E153" s="383">
        <f t="shared" si="39"/>
        <v>0</v>
      </c>
      <c r="F153" s="37"/>
      <c r="G153" s="39"/>
      <c r="H153" s="37"/>
      <c r="I153" s="39"/>
      <c r="J153" s="37"/>
      <c r="K153" s="39"/>
      <c r="L153" s="37"/>
      <c r="M153" s="39"/>
      <c r="N153" s="37"/>
      <c r="O153" s="39"/>
      <c r="P153" s="37"/>
      <c r="Q153" s="39"/>
      <c r="R153" s="37"/>
      <c r="S153" s="39"/>
      <c r="T153" s="37"/>
      <c r="U153" s="39"/>
      <c r="V153" s="37"/>
      <c r="W153" s="39"/>
      <c r="X153" s="37"/>
      <c r="Y153" s="39"/>
      <c r="Z153" s="37"/>
      <c r="AA153" s="39"/>
      <c r="AB153" s="37"/>
      <c r="AC153" s="39"/>
      <c r="AD153" s="37"/>
      <c r="AE153" s="39"/>
      <c r="AF153" s="37"/>
      <c r="AG153" s="39"/>
      <c r="AH153" s="37"/>
      <c r="AI153" s="39"/>
      <c r="AJ153" s="37"/>
      <c r="AK153" s="39"/>
      <c r="AL153" s="37"/>
      <c r="AM153" s="41"/>
      <c r="AN153" s="38"/>
      <c r="AO153" s="38"/>
      <c r="AP153" s="151"/>
      <c r="AQ153" s="38"/>
      <c r="AR153" s="182" t="str">
        <f>CONCATENATE(CF153,CA153,CB153,CC153,CD153,CE153)</f>
        <v/>
      </c>
      <c r="CA153" s="30" t="str">
        <f>IF(CG153=1,"* El número de Beneficiarios NO DEBE ser mayor que el Total. ","")</f>
        <v/>
      </c>
      <c r="CB153" s="31" t="str">
        <f>IF(CH153=1,"* Los Niños, Niñas, Adolescentes y Jóvenes de Programa SENAME NO DEBE ser mayor que el Total. ","")</f>
        <v/>
      </c>
      <c r="CC153" s="31" t="str">
        <f>IF(CI153=1,"* El número de personas pertenecientes a Pueblos Originarios NO DEBE ser mayor que el Total. ","")</f>
        <v/>
      </c>
      <c r="CD153" s="31" t="str">
        <f>IF(CJ153=1,"* El número de personas Migrantes NO DEBE ser mayor que el Total. ","")</f>
        <v/>
      </c>
      <c r="CE153" s="31"/>
      <c r="CF153" s="30" t="str">
        <f>IF(CL153=1,"* No olvide digitar la columna Beneficiarios y/o Niños, Niñas, Adolescentes y Jóvenes de Programa SENAME y/o Pueblos Originarios y/o Migrantes y/o Demencia (Digite CEROS si no tiene). ","")</f>
        <v/>
      </c>
      <c r="CG153" s="32">
        <f t="shared" si="40"/>
        <v>0</v>
      </c>
      <c r="CH153" s="32">
        <f t="shared" si="40"/>
        <v>0</v>
      </c>
      <c r="CI153" s="32">
        <f t="shared" si="40"/>
        <v>0</v>
      </c>
      <c r="CJ153" s="32">
        <f t="shared" si="40"/>
        <v>0</v>
      </c>
      <c r="CK153" s="32"/>
      <c r="CL153" s="32">
        <f>IF(AND(C153&lt;&gt;0,OR(AN153="",AO153="",AP153="",AQ153="")),1,0)</f>
        <v>0</v>
      </c>
    </row>
    <row r="154" spans="1:90" x14ac:dyDescent="0.2">
      <c r="A154" s="2741"/>
      <c r="B154" s="380" t="s">
        <v>157</v>
      </c>
      <c r="C154" s="381">
        <f>SUM(D154+E154)</f>
        <v>0</v>
      </c>
      <c r="D154" s="382">
        <f t="shared" si="39"/>
        <v>0</v>
      </c>
      <c r="E154" s="383">
        <f t="shared" si="39"/>
        <v>0</v>
      </c>
      <c r="F154" s="77"/>
      <c r="G154" s="79"/>
      <c r="H154" s="77"/>
      <c r="I154" s="79"/>
      <c r="J154" s="77"/>
      <c r="K154" s="79"/>
      <c r="L154" s="77"/>
      <c r="M154" s="79"/>
      <c r="N154" s="77"/>
      <c r="O154" s="79"/>
      <c r="P154" s="77"/>
      <c r="Q154" s="79"/>
      <c r="R154" s="77"/>
      <c r="S154" s="79"/>
      <c r="T154" s="77"/>
      <c r="U154" s="79"/>
      <c r="V154" s="77"/>
      <c r="W154" s="79"/>
      <c r="X154" s="77"/>
      <c r="Y154" s="79"/>
      <c r="Z154" s="77"/>
      <c r="AA154" s="79"/>
      <c r="AB154" s="77"/>
      <c r="AC154" s="79"/>
      <c r="AD154" s="77"/>
      <c r="AE154" s="79"/>
      <c r="AF154" s="77"/>
      <c r="AG154" s="79"/>
      <c r="AH154" s="77"/>
      <c r="AI154" s="79"/>
      <c r="AJ154" s="77"/>
      <c r="AK154" s="79"/>
      <c r="AL154" s="77"/>
      <c r="AM154" s="83"/>
      <c r="AN154" s="80"/>
      <c r="AO154" s="80"/>
      <c r="AP154" s="106"/>
      <c r="AQ154" s="80"/>
      <c r="AR154" s="182" t="str">
        <f>CONCATENATE(CF154,CA154,CB154,CC154,CD154,CE154)</f>
        <v/>
      </c>
      <c r="CA154" s="30" t="str">
        <f>IF(CG154=1,"* El número de Beneficiarios NO DEBE ser mayor que el Total. ","")</f>
        <v/>
      </c>
      <c r="CB154" s="31" t="str">
        <f>IF(CH154=1,"* Los Niños, Niñas, Adolescentes y Jóvenes de Programa SENAME NO DEBE ser mayor que el Total. ","")</f>
        <v/>
      </c>
      <c r="CC154" s="31" t="str">
        <f>IF(CI154=1,"* El número de personas pertenecientes a Pueblos Originarios NO DEBE ser mayor que el Total. ","")</f>
        <v/>
      </c>
      <c r="CD154" s="31" t="str">
        <f>IF(CJ154=1,"* El número de personas Migrantes NO DEBE ser mayor que el Total. ","")</f>
        <v/>
      </c>
      <c r="CE154" s="31"/>
      <c r="CF154" s="30" t="str">
        <f>IF(CL154=1,"* No olvide digitar la columna Beneficiarios y/o Niños, Niñas, Adolescentes y Jóvenes de Programa SENAME y/o Pueblos Originarios y/o Migrantes y/o Demencia (Digite CEROS si no tiene). ","")</f>
        <v/>
      </c>
      <c r="CG154" s="32">
        <f t="shared" si="40"/>
        <v>0</v>
      </c>
      <c r="CH154" s="32">
        <f t="shared" si="40"/>
        <v>0</v>
      </c>
      <c r="CI154" s="32">
        <f t="shared" si="40"/>
        <v>0</v>
      </c>
      <c r="CJ154" s="32">
        <f t="shared" si="40"/>
        <v>0</v>
      </c>
      <c r="CK154" s="32"/>
      <c r="CL154" s="32">
        <f>IF(AND(C154&lt;&gt;0,OR(AN154="",AO154="",AP154="",AQ154="")),1,0)</f>
        <v>0</v>
      </c>
    </row>
    <row r="155" spans="1:90" x14ac:dyDescent="0.2">
      <c r="A155" s="2786"/>
      <c r="B155" s="1419" t="s">
        <v>43</v>
      </c>
      <c r="C155" s="1420">
        <f>SUM(D155+E155)</f>
        <v>34</v>
      </c>
      <c r="D155" s="1421">
        <f t="shared" si="39"/>
        <v>14</v>
      </c>
      <c r="E155" s="1422">
        <f t="shared" si="39"/>
        <v>20</v>
      </c>
      <c r="F155" s="1423">
        <f t="shared" ref="F155:AQ155" si="41">SUM(F152:F154)</f>
        <v>0</v>
      </c>
      <c r="G155" s="1424">
        <f t="shared" si="41"/>
        <v>0</v>
      </c>
      <c r="H155" s="1423">
        <f t="shared" si="41"/>
        <v>0</v>
      </c>
      <c r="I155" s="1424">
        <f t="shared" si="41"/>
        <v>1</v>
      </c>
      <c r="J155" s="1423">
        <f t="shared" si="41"/>
        <v>1</v>
      </c>
      <c r="K155" s="1425">
        <f t="shared" si="41"/>
        <v>2</v>
      </c>
      <c r="L155" s="1423">
        <f t="shared" si="41"/>
        <v>1</v>
      </c>
      <c r="M155" s="1425">
        <f t="shared" si="41"/>
        <v>2</v>
      </c>
      <c r="N155" s="1423">
        <f t="shared" si="41"/>
        <v>2</v>
      </c>
      <c r="O155" s="1425">
        <f t="shared" si="41"/>
        <v>0</v>
      </c>
      <c r="P155" s="1423">
        <f t="shared" si="41"/>
        <v>0</v>
      </c>
      <c r="Q155" s="1425">
        <f t="shared" si="41"/>
        <v>0</v>
      </c>
      <c r="R155" s="1423">
        <f t="shared" si="41"/>
        <v>0</v>
      </c>
      <c r="S155" s="1425">
        <f t="shared" si="41"/>
        <v>0</v>
      </c>
      <c r="T155" s="1423">
        <f t="shared" si="41"/>
        <v>3</v>
      </c>
      <c r="U155" s="1425">
        <f t="shared" si="41"/>
        <v>3</v>
      </c>
      <c r="V155" s="1423">
        <f t="shared" si="41"/>
        <v>2</v>
      </c>
      <c r="W155" s="1425">
        <f t="shared" si="41"/>
        <v>1</v>
      </c>
      <c r="X155" s="1423">
        <f t="shared" si="41"/>
        <v>0</v>
      </c>
      <c r="Y155" s="1425">
        <f t="shared" si="41"/>
        <v>1</v>
      </c>
      <c r="Z155" s="1423">
        <f t="shared" si="41"/>
        <v>1</v>
      </c>
      <c r="AA155" s="1425">
        <f t="shared" si="41"/>
        <v>2</v>
      </c>
      <c r="AB155" s="1423">
        <f t="shared" si="41"/>
        <v>1</v>
      </c>
      <c r="AC155" s="1425">
        <f t="shared" si="41"/>
        <v>3</v>
      </c>
      <c r="AD155" s="1423">
        <f t="shared" si="41"/>
        <v>2</v>
      </c>
      <c r="AE155" s="1425">
        <f t="shared" si="41"/>
        <v>2</v>
      </c>
      <c r="AF155" s="1423">
        <f t="shared" si="41"/>
        <v>1</v>
      </c>
      <c r="AG155" s="1425">
        <f t="shared" si="41"/>
        <v>1</v>
      </c>
      <c r="AH155" s="1423">
        <f t="shared" si="41"/>
        <v>0</v>
      </c>
      <c r="AI155" s="1425">
        <f t="shared" si="41"/>
        <v>0</v>
      </c>
      <c r="AJ155" s="1423">
        <f t="shared" si="41"/>
        <v>0</v>
      </c>
      <c r="AK155" s="1425">
        <f t="shared" si="41"/>
        <v>2</v>
      </c>
      <c r="AL155" s="1426">
        <f t="shared" si="41"/>
        <v>0</v>
      </c>
      <c r="AM155" s="1427">
        <f t="shared" si="41"/>
        <v>0</v>
      </c>
      <c r="AN155" s="1424">
        <f t="shared" si="41"/>
        <v>34</v>
      </c>
      <c r="AO155" s="1424">
        <f t="shared" si="41"/>
        <v>0</v>
      </c>
      <c r="AP155" s="1428">
        <f t="shared" si="41"/>
        <v>0</v>
      </c>
      <c r="AQ155" s="1424">
        <f t="shared" si="41"/>
        <v>0</v>
      </c>
    </row>
    <row r="175" spans="1:104" ht="14.25" customHeight="1" x14ac:dyDescent="0.2"/>
    <row r="176" spans="1:104" s="394" customFormat="1" ht="16.5" hidden="1" customHeight="1" x14ac:dyDescent="0.2">
      <c r="A176" s="394">
        <f>SUM(C23,C25:C27,C51:C52,C57:C78,B109:B110,B89:D95,B104,C43:C46,C82:J85,B115,B119:E119,B124:B126,B130,C135:C147,C152:C155,B39,B33)</f>
        <v>606</v>
      </c>
      <c r="B176" s="394">
        <f>SUM(CG8:CL155)</f>
        <v>0</v>
      </c>
      <c r="BX176" s="395"/>
      <c r="BY176" s="395"/>
      <c r="BZ176" s="395"/>
      <c r="CA176" s="395"/>
      <c r="CB176" s="395"/>
      <c r="CC176" s="395"/>
      <c r="CD176" s="395"/>
      <c r="CE176" s="395"/>
      <c r="CF176" s="395"/>
      <c r="CG176" s="395"/>
      <c r="CH176" s="395"/>
      <c r="CI176" s="395"/>
      <c r="CJ176" s="395"/>
      <c r="CK176" s="395"/>
      <c r="CL176" s="395"/>
      <c r="CM176" s="395"/>
      <c r="CN176" s="395"/>
      <c r="CO176" s="395"/>
      <c r="CP176" s="395"/>
      <c r="CQ176" s="395"/>
      <c r="CR176" s="395"/>
      <c r="CS176" s="395"/>
      <c r="CT176" s="395"/>
      <c r="CU176" s="395"/>
      <c r="CV176" s="395"/>
      <c r="CW176" s="395"/>
      <c r="CX176" s="395"/>
      <c r="CY176" s="395"/>
      <c r="CZ176" s="395"/>
    </row>
    <row r="177" ht="16.5" customHeight="1" x14ac:dyDescent="0.2"/>
    <row r="178" ht="15.6" customHeight="1" x14ac:dyDescent="0.2"/>
  </sheetData>
  <mergeCells count="225">
    <mergeCell ref="A152:A155"/>
    <mergeCell ref="AB150:AC150"/>
    <mergeCell ref="AD150:AE150"/>
    <mergeCell ref="AF150:AG150"/>
    <mergeCell ref="AH150:AI150"/>
    <mergeCell ref="AJ150:AK150"/>
    <mergeCell ref="AL150:AM150"/>
    <mergeCell ref="AO149:AO151"/>
    <mergeCell ref="AP149:AP151"/>
    <mergeCell ref="AQ149:AQ151"/>
    <mergeCell ref="F150:G150"/>
    <mergeCell ref="H150:I150"/>
    <mergeCell ref="J150:K150"/>
    <mergeCell ref="L150:M150"/>
    <mergeCell ref="N150:O150"/>
    <mergeCell ref="P150:Q150"/>
    <mergeCell ref="R150:S150"/>
    <mergeCell ref="A147:B147"/>
    <mergeCell ref="A149:A151"/>
    <mergeCell ref="B149:B151"/>
    <mergeCell ref="C149:E150"/>
    <mergeCell ref="F149:AM149"/>
    <mergeCell ref="AN149:AN151"/>
    <mergeCell ref="T150:U150"/>
    <mergeCell ref="V150:W150"/>
    <mergeCell ref="X150:Y150"/>
    <mergeCell ref="Z150:AA150"/>
    <mergeCell ref="A135:A145"/>
    <mergeCell ref="A146:B146"/>
    <mergeCell ref="T133:U133"/>
    <mergeCell ref="V133:W133"/>
    <mergeCell ref="X133:Y133"/>
    <mergeCell ref="Z133:AA133"/>
    <mergeCell ref="AB133:AC133"/>
    <mergeCell ref="AD133:AE133"/>
    <mergeCell ref="H133:I133"/>
    <mergeCell ref="J133:K133"/>
    <mergeCell ref="L133:M133"/>
    <mergeCell ref="N133:O133"/>
    <mergeCell ref="P133:Q133"/>
    <mergeCell ref="R133:S133"/>
    <mergeCell ref="AN132:AN134"/>
    <mergeCell ref="AO132:AO134"/>
    <mergeCell ref="AP132:AP134"/>
    <mergeCell ref="AQ132:AQ134"/>
    <mergeCell ref="AR132:AR134"/>
    <mergeCell ref="AS132:AS134"/>
    <mergeCell ref="A128:A129"/>
    <mergeCell ref="B128:B129"/>
    <mergeCell ref="C128:D128"/>
    <mergeCell ref="E128:F128"/>
    <mergeCell ref="G128:I128"/>
    <mergeCell ref="A132:A134"/>
    <mergeCell ref="B132:B134"/>
    <mergeCell ref="C132:E133"/>
    <mergeCell ref="F132:AM132"/>
    <mergeCell ref="F133:G133"/>
    <mergeCell ref="AF133:AG133"/>
    <mergeCell ref="AH133:AI133"/>
    <mergeCell ref="AJ133:AK133"/>
    <mergeCell ref="AL133:AM133"/>
    <mergeCell ref="A117:A118"/>
    <mergeCell ref="B117:D117"/>
    <mergeCell ref="E117:E118"/>
    <mergeCell ref="A121:A123"/>
    <mergeCell ref="B121:D122"/>
    <mergeCell ref="E121:J121"/>
    <mergeCell ref="E122:F122"/>
    <mergeCell ref="G122:H122"/>
    <mergeCell ref="I122:J122"/>
    <mergeCell ref="A112:A114"/>
    <mergeCell ref="B112:D113"/>
    <mergeCell ref="E112:AL112"/>
    <mergeCell ref="AM112:AM114"/>
    <mergeCell ref="E113:F113"/>
    <mergeCell ref="G113:H113"/>
    <mergeCell ref="I113:J113"/>
    <mergeCell ref="K113:L113"/>
    <mergeCell ref="M113:N113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A97:A98"/>
    <mergeCell ref="B97:B98"/>
    <mergeCell ref="C97:D97"/>
    <mergeCell ref="A106:A108"/>
    <mergeCell ref="B106:D107"/>
    <mergeCell ref="E106:M106"/>
    <mergeCell ref="E107:F107"/>
    <mergeCell ref="G107:H107"/>
    <mergeCell ref="I107:J107"/>
    <mergeCell ref="K107:L107"/>
    <mergeCell ref="M107:N107"/>
    <mergeCell ref="A84:B84"/>
    <mergeCell ref="A85:B85"/>
    <mergeCell ref="A87:A88"/>
    <mergeCell ref="B87:B88"/>
    <mergeCell ref="C87:C88"/>
    <mergeCell ref="D87:D88"/>
    <mergeCell ref="C80:D80"/>
    <mergeCell ref="E80:F80"/>
    <mergeCell ref="G80:H80"/>
    <mergeCell ref="I80:J80"/>
    <mergeCell ref="A82:B82"/>
    <mergeCell ref="A83:B83"/>
    <mergeCell ref="A63:A64"/>
    <mergeCell ref="A65:A68"/>
    <mergeCell ref="A69:A70"/>
    <mergeCell ref="A71:A72"/>
    <mergeCell ref="A73:A78"/>
    <mergeCell ref="A80:B81"/>
    <mergeCell ref="A57:A62"/>
    <mergeCell ref="AN54:AN56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A53:M53"/>
    <mergeCell ref="A54:B56"/>
    <mergeCell ref="C54:E55"/>
    <mergeCell ref="F54:AM54"/>
    <mergeCell ref="X55:Y55"/>
    <mergeCell ref="Z55:AA55"/>
    <mergeCell ref="AB55:AC55"/>
    <mergeCell ref="V49:W49"/>
    <mergeCell ref="X49:Y49"/>
    <mergeCell ref="Z49:AA49"/>
    <mergeCell ref="AB49:AC49"/>
    <mergeCell ref="AD49:AE49"/>
    <mergeCell ref="AF49:AG49"/>
    <mergeCell ref="AD55:AE55"/>
    <mergeCell ref="AF55:AG55"/>
    <mergeCell ref="AH55:AI55"/>
    <mergeCell ref="AJ55:AK55"/>
    <mergeCell ref="AL55:AM55"/>
    <mergeCell ref="AN48:AN50"/>
    <mergeCell ref="F49:G49"/>
    <mergeCell ref="H49:I49"/>
    <mergeCell ref="J49:K49"/>
    <mergeCell ref="L49:M49"/>
    <mergeCell ref="N49:O49"/>
    <mergeCell ref="P49:Q49"/>
    <mergeCell ref="R49:S49"/>
    <mergeCell ref="T49:U49"/>
    <mergeCell ref="AH49:AI49"/>
    <mergeCell ref="AJ49:AK49"/>
    <mergeCell ref="AL49:AM49"/>
    <mergeCell ref="A41:A42"/>
    <mergeCell ref="B41:B42"/>
    <mergeCell ref="C41:C42"/>
    <mergeCell ref="A43:A44"/>
    <mergeCell ref="A45:A46"/>
    <mergeCell ref="A48:B50"/>
    <mergeCell ref="C48:E49"/>
    <mergeCell ref="AJ29:AK29"/>
    <mergeCell ref="AL29:AM29"/>
    <mergeCell ref="F48:AM48"/>
    <mergeCell ref="AN29:AO29"/>
    <mergeCell ref="A35:A36"/>
    <mergeCell ref="B35:B36"/>
    <mergeCell ref="C35:D35"/>
    <mergeCell ref="E35:G35"/>
    <mergeCell ref="H35:M35"/>
    <mergeCell ref="X29:Y29"/>
    <mergeCell ref="Z29:AA29"/>
    <mergeCell ref="AB29:AC29"/>
    <mergeCell ref="AD29:AE29"/>
    <mergeCell ref="AF29:AG29"/>
    <mergeCell ref="AH29:AI29"/>
    <mergeCell ref="L29:M29"/>
    <mergeCell ref="N29:O29"/>
    <mergeCell ref="P29:Q29"/>
    <mergeCell ref="R29:S29"/>
    <mergeCell ref="T29:U29"/>
    <mergeCell ref="V29:W29"/>
    <mergeCell ref="A13:A23"/>
    <mergeCell ref="A24:B24"/>
    <mergeCell ref="A26:A27"/>
    <mergeCell ref="A29:A30"/>
    <mergeCell ref="B29:B30"/>
    <mergeCell ref="C29:D29"/>
    <mergeCell ref="E29:G29"/>
    <mergeCell ref="H29:I29"/>
    <mergeCell ref="J29:K29"/>
    <mergeCell ref="AO10:AO12"/>
    <mergeCell ref="AP10:AP12"/>
    <mergeCell ref="AQ10:AQ12"/>
    <mergeCell ref="AR10:AR12"/>
    <mergeCell ref="F11:G11"/>
    <mergeCell ref="H11:I11"/>
    <mergeCell ref="J11:K11"/>
    <mergeCell ref="L11:M11"/>
    <mergeCell ref="N11:O11"/>
    <mergeCell ref="P11:Q11"/>
    <mergeCell ref="AL11:AM11"/>
    <mergeCell ref="Z11:AA11"/>
    <mergeCell ref="AB11:AC11"/>
    <mergeCell ref="AD11:AE11"/>
    <mergeCell ref="AF11:AG11"/>
    <mergeCell ref="AH11:AI11"/>
    <mergeCell ref="AJ11:AK11"/>
    <mergeCell ref="A6:W6"/>
    <mergeCell ref="A10:A12"/>
    <mergeCell ref="B10:B12"/>
    <mergeCell ref="C10:E11"/>
    <mergeCell ref="F10:AM10"/>
    <mergeCell ref="AN10:AN12"/>
    <mergeCell ref="R11:S11"/>
    <mergeCell ref="T11:U11"/>
    <mergeCell ref="V11:W11"/>
    <mergeCell ref="X11:Y11"/>
  </mergeCells>
  <dataValidations count="2">
    <dataValidation showInputMessage="1" showErrorMessage="1" sqref="AT135:AT147" xr:uid="{6148001A-F6AE-43F7-A4AC-0A07DDC3F1FC}"/>
    <dataValidation type="whole" allowBlank="1" showInputMessage="1" showErrorMessage="1" sqref="E35:E38 AN116:AN1048576 A1:AO27 B31:D32 E28:AO32 B28:D28 A28:A31 AR135:AS1048576 AP1:AQ1048576 CG1:XFD1048576 AO34:AO1048576 AN34:AN114 CA1:CF114 CA116:CF1048576 AR1:AS131 N34:AM1048576 A40:M1048576 B37:D38 A35:A37 A34:M34 F36:G38 H37:M38 AU1:BZ1048576 AT1:AT134 AT148:AT1048576" xr:uid="{EFFB4B29-51A2-42FA-BBD8-E30D0B49AEFD}">
      <formula1>0</formula1>
      <formula2>1E+30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17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2.42578125" style="2" customWidth="1"/>
    <col min="9" max="9" width="12.140625" style="2" customWidth="1"/>
    <col min="10" max="10" width="12.28515625" style="2" customWidth="1"/>
    <col min="11" max="13" width="12" style="2" customWidth="1"/>
    <col min="14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2" customWidth="1"/>
    <col min="106" max="16384" width="11.42578125" style="2"/>
  </cols>
  <sheetData>
    <row r="1" spans="1:90" ht="16.350000000000001" customHeight="1" x14ac:dyDescent="0.2">
      <c r="A1" s="1" t="s">
        <v>0</v>
      </c>
    </row>
    <row r="2" spans="1:90" ht="16.350000000000001" customHeight="1" x14ac:dyDescent="0.2">
      <c r="A2" s="1" t="str">
        <f>CONCATENATE("COMUNA: ",[6]NOMBRE!B2," - ","( ",[6]NOMBRE!C2,[6]NOMBRE!D2,[6]NOMBRE!E2,[6]NOMBRE!F2,[6]NOMBRE!G2," )")</f>
        <v>COMUNA: LINARES - ( 07401 )</v>
      </c>
    </row>
    <row r="3" spans="1:90" ht="16.350000000000001" customHeight="1" x14ac:dyDescent="0.2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</row>
    <row r="4" spans="1:90" ht="16.350000000000001" customHeight="1" x14ac:dyDescent="0.2">
      <c r="A4" s="1" t="str">
        <f>CONCATENATE("MES: ",[6]NOMBRE!B6," - ","( ",[6]NOMBRE!C6,[6]NOMBRE!D6," )")</f>
        <v>MES: MAYO - ( 05 )</v>
      </c>
    </row>
    <row r="5" spans="1:90" ht="16.350000000000001" customHeight="1" x14ac:dyDescent="0.2">
      <c r="A5" s="1" t="str">
        <f>CONCATENATE("AÑO: ",[6]NOMBRE!B7)</f>
        <v>AÑO: 2021</v>
      </c>
    </row>
    <row r="6" spans="1:90" ht="15" x14ac:dyDescent="0.2">
      <c r="A6" s="2591" t="s">
        <v>1</v>
      </c>
      <c r="B6" s="2591"/>
      <c r="C6" s="2591"/>
      <c r="D6" s="2591"/>
      <c r="E6" s="2591"/>
      <c r="F6" s="2591"/>
      <c r="G6" s="2591"/>
      <c r="H6" s="2591"/>
      <c r="I6" s="2591"/>
      <c r="J6" s="2591"/>
      <c r="K6" s="2591"/>
      <c r="L6" s="2591"/>
      <c r="M6" s="2591"/>
      <c r="N6" s="2591"/>
      <c r="O6" s="2591"/>
      <c r="P6" s="2591"/>
      <c r="Q6" s="2591"/>
      <c r="R6" s="2591"/>
      <c r="S6" s="2591"/>
      <c r="T6" s="2591"/>
      <c r="U6" s="2591"/>
      <c r="V6" s="2591"/>
      <c r="W6" s="2591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90" ht="15" x14ac:dyDescent="0.2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90" ht="31.35" customHeight="1" x14ac:dyDescent="0.2">
      <c r="A8" s="668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5"/>
      <c r="N8" s="5"/>
      <c r="O8" s="5"/>
      <c r="P8" s="5"/>
      <c r="Q8" s="5"/>
      <c r="R8" s="5"/>
      <c r="S8" s="5"/>
      <c r="T8" s="5"/>
      <c r="U8" s="5"/>
      <c r="V8" s="1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CG8" s="12"/>
      <c r="CH8" s="12"/>
      <c r="CI8" s="12"/>
      <c r="CJ8" s="12"/>
      <c r="CK8" s="12"/>
      <c r="CL8" s="12"/>
    </row>
    <row r="9" spans="1:90" ht="31.35" customHeight="1" x14ac:dyDescent="0.2">
      <c r="A9" s="13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4"/>
      <c r="M9" s="1"/>
      <c r="N9" s="1"/>
      <c r="O9" s="5"/>
      <c r="P9" s="5"/>
      <c r="Q9" s="5"/>
      <c r="R9" s="5"/>
      <c r="S9" s="5"/>
      <c r="T9" s="5"/>
      <c r="U9" s="5"/>
      <c r="V9" s="1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CG9" s="12"/>
      <c r="CH9" s="12"/>
      <c r="CI9" s="12"/>
      <c r="CJ9" s="12"/>
      <c r="CK9" s="12"/>
      <c r="CL9" s="12"/>
    </row>
    <row r="10" spans="1:90" ht="25.35" customHeight="1" x14ac:dyDescent="0.2">
      <c r="A10" s="2592" t="s">
        <v>3</v>
      </c>
      <c r="B10" s="2592" t="s">
        <v>4</v>
      </c>
      <c r="C10" s="2595" t="s">
        <v>5</v>
      </c>
      <c r="D10" s="2596"/>
      <c r="E10" s="2597"/>
      <c r="F10" s="2856" t="s">
        <v>6</v>
      </c>
      <c r="G10" s="2705"/>
      <c r="H10" s="2705"/>
      <c r="I10" s="2705"/>
      <c r="J10" s="2705"/>
      <c r="K10" s="2705"/>
      <c r="L10" s="2705"/>
      <c r="M10" s="2705"/>
      <c r="N10" s="2705"/>
      <c r="O10" s="2705"/>
      <c r="P10" s="2705"/>
      <c r="Q10" s="2705"/>
      <c r="R10" s="2705"/>
      <c r="S10" s="2705"/>
      <c r="T10" s="2705"/>
      <c r="U10" s="2705"/>
      <c r="V10" s="2705"/>
      <c r="W10" s="2705"/>
      <c r="X10" s="2705"/>
      <c r="Y10" s="2705"/>
      <c r="Z10" s="2705"/>
      <c r="AA10" s="2705"/>
      <c r="AB10" s="2705"/>
      <c r="AC10" s="2705"/>
      <c r="AD10" s="2705"/>
      <c r="AE10" s="2705"/>
      <c r="AF10" s="2705"/>
      <c r="AG10" s="2705"/>
      <c r="AH10" s="2705"/>
      <c r="AI10" s="2705"/>
      <c r="AJ10" s="2705"/>
      <c r="AK10" s="2705"/>
      <c r="AL10" s="2705"/>
      <c r="AM10" s="2857"/>
      <c r="AN10" s="2597" t="s">
        <v>7</v>
      </c>
      <c r="AO10" s="2597" t="s">
        <v>8</v>
      </c>
      <c r="AP10" s="2597" t="s">
        <v>9</v>
      </c>
      <c r="AQ10" s="2597" t="s">
        <v>10</v>
      </c>
      <c r="AR10" s="2597" t="s">
        <v>11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CG10" s="12"/>
      <c r="CH10" s="12"/>
      <c r="CI10" s="12"/>
      <c r="CJ10" s="12"/>
      <c r="CK10" s="12"/>
      <c r="CL10" s="12"/>
    </row>
    <row r="11" spans="1:90" ht="19.5" customHeight="1" x14ac:dyDescent="0.2">
      <c r="A11" s="2593"/>
      <c r="B11" s="2593"/>
      <c r="C11" s="2598"/>
      <c r="D11" s="2599"/>
      <c r="E11" s="2600"/>
      <c r="F11" s="2856" t="s">
        <v>12</v>
      </c>
      <c r="G11" s="2860"/>
      <c r="H11" s="2856" t="s">
        <v>13</v>
      </c>
      <c r="I11" s="2860"/>
      <c r="J11" s="2856" t="s">
        <v>14</v>
      </c>
      <c r="K11" s="2860"/>
      <c r="L11" s="2856" t="s">
        <v>15</v>
      </c>
      <c r="M11" s="2860"/>
      <c r="N11" s="2856" t="s">
        <v>16</v>
      </c>
      <c r="O11" s="2860"/>
      <c r="P11" s="2858" t="s">
        <v>17</v>
      </c>
      <c r="Q11" s="2859"/>
      <c r="R11" s="2858" t="s">
        <v>18</v>
      </c>
      <c r="S11" s="2859"/>
      <c r="T11" s="2858" t="s">
        <v>19</v>
      </c>
      <c r="U11" s="2859"/>
      <c r="V11" s="2858" t="s">
        <v>20</v>
      </c>
      <c r="W11" s="2859"/>
      <c r="X11" s="2858" t="s">
        <v>21</v>
      </c>
      <c r="Y11" s="2859"/>
      <c r="Z11" s="2858" t="s">
        <v>22</v>
      </c>
      <c r="AA11" s="2859"/>
      <c r="AB11" s="2858" t="s">
        <v>23</v>
      </c>
      <c r="AC11" s="2859"/>
      <c r="AD11" s="2858" t="s">
        <v>24</v>
      </c>
      <c r="AE11" s="2859"/>
      <c r="AF11" s="2858" t="s">
        <v>25</v>
      </c>
      <c r="AG11" s="2859"/>
      <c r="AH11" s="2858" t="s">
        <v>26</v>
      </c>
      <c r="AI11" s="2859"/>
      <c r="AJ11" s="2858" t="s">
        <v>27</v>
      </c>
      <c r="AK11" s="2859"/>
      <c r="AL11" s="2858" t="s">
        <v>28</v>
      </c>
      <c r="AM11" s="2861"/>
      <c r="AN11" s="2604"/>
      <c r="AO11" s="2604"/>
      <c r="AP11" s="2604"/>
      <c r="AQ11" s="2604"/>
      <c r="AR11" s="2604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CG11" s="12"/>
      <c r="CH11" s="12"/>
      <c r="CI11" s="12"/>
      <c r="CJ11" s="12"/>
      <c r="CK11" s="12"/>
      <c r="CL11" s="12"/>
    </row>
    <row r="12" spans="1:90" ht="19.5" customHeight="1" x14ac:dyDescent="0.2">
      <c r="A12" s="2594"/>
      <c r="B12" s="2594"/>
      <c r="C12" s="420" t="s">
        <v>29</v>
      </c>
      <c r="D12" s="421" t="s">
        <v>30</v>
      </c>
      <c r="E12" s="436" t="s">
        <v>31</v>
      </c>
      <c r="F12" s="1457" t="s">
        <v>30</v>
      </c>
      <c r="G12" s="436" t="s">
        <v>31</v>
      </c>
      <c r="H12" s="1457" t="s">
        <v>30</v>
      </c>
      <c r="I12" s="436" t="s">
        <v>31</v>
      </c>
      <c r="J12" s="1457" t="s">
        <v>30</v>
      </c>
      <c r="K12" s="436" t="s">
        <v>31</v>
      </c>
      <c r="L12" s="1457" t="s">
        <v>30</v>
      </c>
      <c r="M12" s="436" t="s">
        <v>31</v>
      </c>
      <c r="N12" s="1457" t="s">
        <v>30</v>
      </c>
      <c r="O12" s="436" t="s">
        <v>31</v>
      </c>
      <c r="P12" s="1457" t="s">
        <v>30</v>
      </c>
      <c r="Q12" s="436" t="s">
        <v>31</v>
      </c>
      <c r="R12" s="1457" t="s">
        <v>30</v>
      </c>
      <c r="S12" s="436" t="s">
        <v>31</v>
      </c>
      <c r="T12" s="1457" t="s">
        <v>30</v>
      </c>
      <c r="U12" s="436" t="s">
        <v>31</v>
      </c>
      <c r="V12" s="1457" t="s">
        <v>30</v>
      </c>
      <c r="W12" s="436" t="s">
        <v>31</v>
      </c>
      <c r="X12" s="1457" t="s">
        <v>30</v>
      </c>
      <c r="Y12" s="436" t="s">
        <v>31</v>
      </c>
      <c r="Z12" s="1457" t="s">
        <v>30</v>
      </c>
      <c r="AA12" s="436" t="s">
        <v>31</v>
      </c>
      <c r="AB12" s="1457" t="s">
        <v>30</v>
      </c>
      <c r="AC12" s="436" t="s">
        <v>31</v>
      </c>
      <c r="AD12" s="1457" t="s">
        <v>30</v>
      </c>
      <c r="AE12" s="436" t="s">
        <v>31</v>
      </c>
      <c r="AF12" s="1457" t="s">
        <v>30</v>
      </c>
      <c r="AG12" s="436" t="s">
        <v>31</v>
      </c>
      <c r="AH12" s="1457" t="s">
        <v>30</v>
      </c>
      <c r="AI12" s="436" t="s">
        <v>31</v>
      </c>
      <c r="AJ12" s="1457" t="s">
        <v>30</v>
      </c>
      <c r="AK12" s="436" t="s">
        <v>31</v>
      </c>
      <c r="AL12" s="1457" t="s">
        <v>30</v>
      </c>
      <c r="AM12" s="22" t="s">
        <v>31</v>
      </c>
      <c r="AN12" s="2600"/>
      <c r="AO12" s="2600"/>
      <c r="AP12" s="2600"/>
      <c r="AQ12" s="2600"/>
      <c r="AR12" s="2600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CG12" s="12"/>
      <c r="CH12" s="12"/>
      <c r="CI12" s="12"/>
      <c r="CJ12" s="12"/>
      <c r="CK12" s="12"/>
      <c r="CL12" s="12"/>
    </row>
    <row r="13" spans="1:90" ht="16.350000000000001" customHeight="1" x14ac:dyDescent="0.2">
      <c r="A13" s="2609" t="s">
        <v>32</v>
      </c>
      <c r="B13" s="1616" t="s">
        <v>33</v>
      </c>
      <c r="C13" s="1617">
        <f t="shared" ref="C13:C27" si="0">SUM(D13+E13)</f>
        <v>0</v>
      </c>
      <c r="D13" s="1618">
        <f t="shared" ref="D13:D27" si="1">SUM(F13+H13+J13+L13+N13+P13+R13+T13+V13+X13+Z13+AB13+AD13+AF13+AH13+AJ13+AL13)</f>
        <v>0</v>
      </c>
      <c r="E13" s="1558">
        <f t="shared" ref="E13:E27" si="2">SUM(G13+I13+K13+M13+O13+Q13+S13+U13+W13+Y13+AA13+AC13+AE13+AG13+AI13+AK13+AM13)</f>
        <v>0</v>
      </c>
      <c r="F13" s="1597"/>
      <c r="G13" s="1598"/>
      <c r="H13" s="1597"/>
      <c r="I13" s="1598"/>
      <c r="J13" s="1597"/>
      <c r="K13" s="1619"/>
      <c r="L13" s="1597"/>
      <c r="M13" s="1619"/>
      <c r="N13" s="1597"/>
      <c r="O13" s="1619"/>
      <c r="P13" s="1597"/>
      <c r="Q13" s="1619"/>
      <c r="R13" s="1597"/>
      <c r="S13" s="1619"/>
      <c r="T13" s="1597"/>
      <c r="U13" s="1619"/>
      <c r="V13" s="1597"/>
      <c r="W13" s="1619"/>
      <c r="X13" s="1597"/>
      <c r="Y13" s="1619"/>
      <c r="Z13" s="1597"/>
      <c r="AA13" s="1619"/>
      <c r="AB13" s="1597"/>
      <c r="AC13" s="1619"/>
      <c r="AD13" s="1597"/>
      <c r="AE13" s="1619"/>
      <c r="AF13" s="1597"/>
      <c r="AG13" s="1619"/>
      <c r="AH13" s="1597"/>
      <c r="AI13" s="1619"/>
      <c r="AJ13" s="1597"/>
      <c r="AK13" s="1619"/>
      <c r="AL13" s="1620"/>
      <c r="AM13" s="1621"/>
      <c r="AN13" s="1598"/>
      <c r="AO13" s="1598"/>
      <c r="AP13" s="1598"/>
      <c r="AQ13" s="1598"/>
      <c r="AR13" s="1598"/>
      <c r="AS13" s="182" t="str">
        <f t="shared" ref="AS13:AS22" si="3">CONCATENATE(CA13,CB13,CC13,CD13,CE13,CF13)</f>
        <v/>
      </c>
      <c r="AT13" s="29"/>
      <c r="AU13" s="29"/>
      <c r="AV13" s="29"/>
      <c r="AW13" s="29"/>
      <c r="AX13" s="29"/>
      <c r="AY13" s="29"/>
      <c r="AZ13" s="29"/>
      <c r="BA13" s="29"/>
      <c r="BB13" s="17"/>
      <c r="BC13" s="17"/>
      <c r="BD13" s="17"/>
      <c r="CA13" s="30" t="str">
        <f t="shared" ref="CA13:CA22" si="4">IF(CG13=1,"* El número de Beneficiarios NO DEBE ser mayor que el Total. ","")</f>
        <v/>
      </c>
      <c r="CB13" s="31" t="str">
        <f t="shared" ref="CB13:CB22" si="5">IF(CH13=1,"* Los Niños, Niñas, Adolescentes y Jóvenes de Programa SENAME NO DEBE ser mayor que el Total. ","")</f>
        <v/>
      </c>
      <c r="CC13" s="31" t="str">
        <f>IF(CI13=1,"* El número de personas pertenecientes a Pueblos Originarios NO DEBE ser mayor que el Total. ","")</f>
        <v/>
      </c>
      <c r="CD13" s="31" t="str">
        <f t="shared" ref="CD13:CD27" si="6">IF(CJ13=1,"* El número de personas Migrantes NO DEBE ser mayor que el Total. ","")</f>
        <v/>
      </c>
      <c r="CE13" s="31" t="str">
        <f t="shared" ref="CE13:CE27" si="7">IF(CK13=1,"* El número de personas con Demencia NO DEBE ser mayor que el Total. ","")</f>
        <v/>
      </c>
      <c r="CF13" s="30" t="str">
        <f t="shared" ref="CF13:CF27" si="8">IF(CL13=1,"* No olvide digitar la columna Beneficiarios y/o Niños, Niñas, Adolescentes y Jóvenes de Programa SENAME y/o Pueblos Originarios y/o Migrantes y/o Demencia (Digite CEROS si no tiene). ","")</f>
        <v/>
      </c>
      <c r="CG13" s="32">
        <f t="shared" ref="CG13:CK27" si="9">IF($C13&lt;AN13,1,0)</f>
        <v>0</v>
      </c>
      <c r="CH13" s="32">
        <f t="shared" si="9"/>
        <v>0</v>
      </c>
      <c r="CI13" s="32">
        <f t="shared" si="9"/>
        <v>0</v>
      </c>
      <c r="CJ13" s="32">
        <f t="shared" si="9"/>
        <v>0</v>
      </c>
      <c r="CK13" s="32">
        <f t="shared" si="9"/>
        <v>0</v>
      </c>
      <c r="CL13" s="32">
        <f t="shared" ref="CL13:CL27" si="10">IF(AND(C13&lt;&gt;0,OR(AN13="",AO13="",AP13="",AQ13="",AR13="")),1,0)</f>
        <v>0</v>
      </c>
    </row>
    <row r="14" spans="1:90" ht="16.350000000000001" customHeight="1" x14ac:dyDescent="0.2">
      <c r="A14" s="2610"/>
      <c r="B14" s="33" t="s">
        <v>34</v>
      </c>
      <c r="C14" s="34">
        <f t="shared" si="0"/>
        <v>4</v>
      </c>
      <c r="D14" s="35">
        <f t="shared" si="1"/>
        <v>2</v>
      </c>
      <c r="E14" s="36">
        <f t="shared" si="2"/>
        <v>2</v>
      </c>
      <c r="F14" s="37">
        <v>0</v>
      </c>
      <c r="G14" s="38">
        <v>0</v>
      </c>
      <c r="H14" s="37">
        <v>0</v>
      </c>
      <c r="I14" s="38">
        <v>0</v>
      </c>
      <c r="J14" s="37">
        <v>0</v>
      </c>
      <c r="K14" s="39">
        <v>0</v>
      </c>
      <c r="L14" s="37">
        <v>0</v>
      </c>
      <c r="M14" s="39">
        <v>0</v>
      </c>
      <c r="N14" s="37">
        <v>0</v>
      </c>
      <c r="O14" s="39">
        <v>0</v>
      </c>
      <c r="P14" s="37">
        <v>1</v>
      </c>
      <c r="Q14" s="39">
        <v>0</v>
      </c>
      <c r="R14" s="37">
        <v>0</v>
      </c>
      <c r="S14" s="39">
        <v>0</v>
      </c>
      <c r="T14" s="37">
        <v>1</v>
      </c>
      <c r="U14" s="39">
        <v>0</v>
      </c>
      <c r="V14" s="37">
        <v>0</v>
      </c>
      <c r="W14" s="39">
        <v>1</v>
      </c>
      <c r="X14" s="37">
        <v>0</v>
      </c>
      <c r="Y14" s="39">
        <v>0</v>
      </c>
      <c r="Z14" s="37">
        <v>0</v>
      </c>
      <c r="AA14" s="39">
        <v>0</v>
      </c>
      <c r="AB14" s="37">
        <v>0</v>
      </c>
      <c r="AC14" s="39">
        <v>0</v>
      </c>
      <c r="AD14" s="37">
        <v>0</v>
      </c>
      <c r="AE14" s="39">
        <v>1</v>
      </c>
      <c r="AF14" s="37">
        <v>0</v>
      </c>
      <c r="AG14" s="39">
        <v>0</v>
      </c>
      <c r="AH14" s="37">
        <v>0</v>
      </c>
      <c r="AI14" s="39">
        <v>0</v>
      </c>
      <c r="AJ14" s="37">
        <v>0</v>
      </c>
      <c r="AK14" s="39">
        <v>0</v>
      </c>
      <c r="AL14" s="40">
        <v>0</v>
      </c>
      <c r="AM14" s="41">
        <v>0</v>
      </c>
      <c r="AN14" s="38">
        <v>4</v>
      </c>
      <c r="AO14" s="38">
        <v>0</v>
      </c>
      <c r="AP14" s="38">
        <v>0</v>
      </c>
      <c r="AQ14" s="38">
        <v>0</v>
      </c>
      <c r="AR14" s="38">
        <v>0</v>
      </c>
      <c r="AS14" s="182" t="str">
        <f t="shared" si="3"/>
        <v/>
      </c>
      <c r="AT14" s="29"/>
      <c r="AU14" s="29"/>
      <c r="AV14" s="29"/>
      <c r="AW14" s="29"/>
      <c r="AX14" s="29"/>
      <c r="AY14" s="29"/>
      <c r="AZ14" s="29"/>
      <c r="BA14" s="29"/>
      <c r="BB14" s="17"/>
      <c r="BC14" s="17"/>
      <c r="BD14" s="17"/>
      <c r="CA14" s="30" t="str">
        <f t="shared" si="4"/>
        <v/>
      </c>
      <c r="CB14" s="31" t="str">
        <f t="shared" si="5"/>
        <v/>
      </c>
      <c r="CC14" s="31" t="str">
        <f t="shared" ref="CC14:CC27" si="11">IF(CI14=1,"* El total de personas pertenecientes a Pueblos Originarios NO DEBE ser mayor que el Total. ","")</f>
        <v/>
      </c>
      <c r="CD14" s="31" t="str">
        <f t="shared" si="6"/>
        <v/>
      </c>
      <c r="CE14" s="31" t="str">
        <f t="shared" si="7"/>
        <v/>
      </c>
      <c r="CF14" s="30" t="str">
        <f t="shared" si="8"/>
        <v/>
      </c>
      <c r="CG14" s="32">
        <f t="shared" si="9"/>
        <v>0</v>
      </c>
      <c r="CH14" s="32">
        <f t="shared" si="9"/>
        <v>0</v>
      </c>
      <c r="CI14" s="32">
        <f t="shared" si="9"/>
        <v>0</v>
      </c>
      <c r="CJ14" s="32">
        <f t="shared" si="9"/>
        <v>0</v>
      </c>
      <c r="CK14" s="32">
        <f t="shared" si="9"/>
        <v>0</v>
      </c>
      <c r="CL14" s="32">
        <f t="shared" si="10"/>
        <v>0</v>
      </c>
    </row>
    <row r="15" spans="1:90" ht="16.350000000000001" customHeight="1" x14ac:dyDescent="0.2">
      <c r="A15" s="2610"/>
      <c r="B15" s="33" t="s">
        <v>35</v>
      </c>
      <c r="C15" s="34">
        <f t="shared" si="0"/>
        <v>133</v>
      </c>
      <c r="D15" s="35">
        <f t="shared" si="1"/>
        <v>67</v>
      </c>
      <c r="E15" s="36">
        <f t="shared" si="2"/>
        <v>66</v>
      </c>
      <c r="F15" s="37">
        <v>0</v>
      </c>
      <c r="G15" s="38">
        <v>0</v>
      </c>
      <c r="H15" s="37">
        <v>0</v>
      </c>
      <c r="I15" s="38">
        <v>0</v>
      </c>
      <c r="J15" s="37">
        <v>0</v>
      </c>
      <c r="K15" s="39">
        <v>0</v>
      </c>
      <c r="L15" s="37">
        <v>0</v>
      </c>
      <c r="M15" s="39">
        <v>0</v>
      </c>
      <c r="N15" s="37">
        <v>1</v>
      </c>
      <c r="O15" s="39">
        <v>0</v>
      </c>
      <c r="P15" s="37">
        <v>6</v>
      </c>
      <c r="Q15" s="39">
        <v>0</v>
      </c>
      <c r="R15" s="37">
        <v>10</v>
      </c>
      <c r="S15" s="39">
        <v>5</v>
      </c>
      <c r="T15" s="37">
        <v>9</v>
      </c>
      <c r="U15" s="39">
        <v>2</v>
      </c>
      <c r="V15" s="37">
        <v>5</v>
      </c>
      <c r="W15" s="39">
        <v>3</v>
      </c>
      <c r="X15" s="37">
        <v>4</v>
      </c>
      <c r="Y15" s="39">
        <v>8</v>
      </c>
      <c r="Z15" s="37">
        <v>7</v>
      </c>
      <c r="AA15" s="39">
        <v>11</v>
      </c>
      <c r="AB15" s="37">
        <v>10</v>
      </c>
      <c r="AC15" s="39">
        <v>23</v>
      </c>
      <c r="AD15" s="37">
        <v>5</v>
      </c>
      <c r="AE15" s="39">
        <v>10</v>
      </c>
      <c r="AF15" s="37">
        <v>5</v>
      </c>
      <c r="AG15" s="39">
        <v>4</v>
      </c>
      <c r="AH15" s="37">
        <v>5</v>
      </c>
      <c r="AI15" s="39">
        <v>0</v>
      </c>
      <c r="AJ15" s="37">
        <v>0</v>
      </c>
      <c r="AK15" s="39">
        <v>0</v>
      </c>
      <c r="AL15" s="40">
        <v>0</v>
      </c>
      <c r="AM15" s="41">
        <v>0</v>
      </c>
      <c r="AN15" s="38">
        <v>133</v>
      </c>
      <c r="AO15" s="38">
        <v>0</v>
      </c>
      <c r="AP15" s="38">
        <v>0</v>
      </c>
      <c r="AQ15" s="38">
        <v>0</v>
      </c>
      <c r="AR15" s="38">
        <v>0</v>
      </c>
      <c r="AS15" s="182" t="str">
        <f t="shared" si="3"/>
        <v/>
      </c>
      <c r="AT15" s="29"/>
      <c r="AU15" s="29"/>
      <c r="AV15" s="29"/>
      <c r="AW15" s="29"/>
      <c r="AX15" s="29"/>
      <c r="AY15" s="29"/>
      <c r="AZ15" s="29"/>
      <c r="BA15" s="29"/>
      <c r="BB15" s="17"/>
      <c r="BC15" s="17"/>
      <c r="BD15" s="17"/>
      <c r="CA15" s="30" t="str">
        <f t="shared" si="4"/>
        <v/>
      </c>
      <c r="CB15" s="31" t="str">
        <f t="shared" si="5"/>
        <v/>
      </c>
      <c r="CC15" s="31" t="str">
        <f t="shared" si="11"/>
        <v/>
      </c>
      <c r="CD15" s="31" t="str">
        <f t="shared" si="6"/>
        <v/>
      </c>
      <c r="CE15" s="31" t="str">
        <f t="shared" si="7"/>
        <v/>
      </c>
      <c r="CF15" s="30" t="str">
        <f t="shared" si="8"/>
        <v/>
      </c>
      <c r="CG15" s="32">
        <f t="shared" si="9"/>
        <v>0</v>
      </c>
      <c r="CH15" s="32">
        <f t="shared" si="9"/>
        <v>0</v>
      </c>
      <c r="CI15" s="32">
        <f t="shared" si="9"/>
        <v>0</v>
      </c>
      <c r="CJ15" s="32">
        <f t="shared" si="9"/>
        <v>0</v>
      </c>
      <c r="CK15" s="32">
        <f t="shared" si="9"/>
        <v>0</v>
      </c>
      <c r="CL15" s="32">
        <f t="shared" si="10"/>
        <v>0</v>
      </c>
    </row>
    <row r="16" spans="1:90" ht="16.350000000000001" customHeight="1" x14ac:dyDescent="0.2">
      <c r="A16" s="2610"/>
      <c r="B16" s="33" t="s">
        <v>36</v>
      </c>
      <c r="C16" s="34">
        <f t="shared" si="0"/>
        <v>0</v>
      </c>
      <c r="D16" s="35">
        <f t="shared" si="1"/>
        <v>0</v>
      </c>
      <c r="E16" s="36">
        <f t="shared" si="2"/>
        <v>0</v>
      </c>
      <c r="F16" s="37"/>
      <c r="G16" s="38"/>
      <c r="H16" s="37"/>
      <c r="I16" s="38"/>
      <c r="J16" s="37"/>
      <c r="K16" s="39"/>
      <c r="L16" s="37"/>
      <c r="M16" s="39"/>
      <c r="N16" s="37"/>
      <c r="O16" s="39"/>
      <c r="P16" s="37"/>
      <c r="Q16" s="39"/>
      <c r="R16" s="37"/>
      <c r="S16" s="39"/>
      <c r="T16" s="37"/>
      <c r="U16" s="39"/>
      <c r="V16" s="37"/>
      <c r="W16" s="39"/>
      <c r="X16" s="37"/>
      <c r="Y16" s="39"/>
      <c r="Z16" s="37"/>
      <c r="AA16" s="39"/>
      <c r="AB16" s="37"/>
      <c r="AC16" s="39"/>
      <c r="AD16" s="37"/>
      <c r="AE16" s="39"/>
      <c r="AF16" s="37"/>
      <c r="AG16" s="39"/>
      <c r="AH16" s="37"/>
      <c r="AI16" s="39"/>
      <c r="AJ16" s="37"/>
      <c r="AK16" s="39"/>
      <c r="AL16" s="40"/>
      <c r="AM16" s="41"/>
      <c r="AN16" s="38"/>
      <c r="AO16" s="38"/>
      <c r="AP16" s="38"/>
      <c r="AQ16" s="38"/>
      <c r="AR16" s="38"/>
      <c r="AS16" s="182" t="str">
        <f t="shared" si="3"/>
        <v/>
      </c>
      <c r="AT16" s="29"/>
      <c r="AU16" s="29"/>
      <c r="AV16" s="29"/>
      <c r="AW16" s="29"/>
      <c r="AX16" s="29"/>
      <c r="AY16" s="29"/>
      <c r="AZ16" s="29"/>
      <c r="BA16" s="29"/>
      <c r="BB16" s="17"/>
      <c r="BC16" s="17"/>
      <c r="BD16" s="17"/>
      <c r="CA16" s="30" t="str">
        <f t="shared" si="4"/>
        <v/>
      </c>
      <c r="CB16" s="31" t="str">
        <f t="shared" si="5"/>
        <v/>
      </c>
      <c r="CC16" s="31" t="str">
        <f t="shared" si="11"/>
        <v/>
      </c>
      <c r="CD16" s="31" t="str">
        <f t="shared" si="6"/>
        <v/>
      </c>
      <c r="CE16" s="31" t="str">
        <f t="shared" si="7"/>
        <v/>
      </c>
      <c r="CF16" s="30" t="str">
        <f t="shared" si="8"/>
        <v/>
      </c>
      <c r="CG16" s="32">
        <f t="shared" si="9"/>
        <v>0</v>
      </c>
      <c r="CH16" s="32">
        <f t="shared" si="9"/>
        <v>0</v>
      </c>
      <c r="CI16" s="32">
        <f t="shared" si="9"/>
        <v>0</v>
      </c>
      <c r="CJ16" s="32">
        <f t="shared" si="9"/>
        <v>0</v>
      </c>
      <c r="CK16" s="32">
        <f t="shared" si="9"/>
        <v>0</v>
      </c>
      <c r="CL16" s="32">
        <f t="shared" si="10"/>
        <v>0</v>
      </c>
    </row>
    <row r="17" spans="1:90" ht="16.350000000000001" customHeight="1" x14ac:dyDescent="0.2">
      <c r="A17" s="2610"/>
      <c r="B17" s="33" t="s">
        <v>37</v>
      </c>
      <c r="C17" s="34">
        <f t="shared" si="0"/>
        <v>44</v>
      </c>
      <c r="D17" s="35">
        <f t="shared" si="1"/>
        <v>21</v>
      </c>
      <c r="E17" s="36">
        <f t="shared" si="2"/>
        <v>23</v>
      </c>
      <c r="F17" s="37">
        <v>0</v>
      </c>
      <c r="G17" s="38">
        <v>0</v>
      </c>
      <c r="H17" s="37">
        <v>0</v>
      </c>
      <c r="I17" s="38">
        <v>0</v>
      </c>
      <c r="J17" s="37">
        <v>0</v>
      </c>
      <c r="K17" s="39">
        <v>0</v>
      </c>
      <c r="L17" s="37">
        <v>0</v>
      </c>
      <c r="M17" s="39">
        <v>1</v>
      </c>
      <c r="N17" s="37">
        <v>6</v>
      </c>
      <c r="O17" s="39">
        <v>0</v>
      </c>
      <c r="P17" s="37">
        <v>1</v>
      </c>
      <c r="Q17" s="39">
        <v>0</v>
      </c>
      <c r="R17" s="37">
        <v>4</v>
      </c>
      <c r="S17" s="39">
        <v>2</v>
      </c>
      <c r="T17" s="37">
        <v>3</v>
      </c>
      <c r="U17" s="39">
        <v>1</v>
      </c>
      <c r="V17" s="37">
        <v>2</v>
      </c>
      <c r="W17" s="39">
        <v>2</v>
      </c>
      <c r="X17" s="37">
        <v>0</v>
      </c>
      <c r="Y17" s="39">
        <v>0</v>
      </c>
      <c r="Z17" s="37">
        <v>1</v>
      </c>
      <c r="AA17" s="39">
        <v>5</v>
      </c>
      <c r="AB17" s="37">
        <v>3</v>
      </c>
      <c r="AC17" s="39">
        <v>8</v>
      </c>
      <c r="AD17" s="37">
        <v>0</v>
      </c>
      <c r="AE17" s="39">
        <v>3</v>
      </c>
      <c r="AF17" s="37">
        <v>1</v>
      </c>
      <c r="AG17" s="39">
        <v>1</v>
      </c>
      <c r="AH17" s="37">
        <v>0</v>
      </c>
      <c r="AI17" s="39">
        <v>0</v>
      </c>
      <c r="AJ17" s="37">
        <v>0</v>
      </c>
      <c r="AK17" s="39">
        <v>0</v>
      </c>
      <c r="AL17" s="40">
        <v>0</v>
      </c>
      <c r="AM17" s="41">
        <v>0</v>
      </c>
      <c r="AN17" s="38">
        <v>44</v>
      </c>
      <c r="AO17" s="38">
        <v>0</v>
      </c>
      <c r="AP17" s="38">
        <v>0</v>
      </c>
      <c r="AQ17" s="38">
        <v>0</v>
      </c>
      <c r="AR17" s="38">
        <v>0</v>
      </c>
      <c r="AS17" s="182" t="str">
        <f t="shared" si="3"/>
        <v/>
      </c>
      <c r="AT17" s="29"/>
      <c r="AU17" s="29"/>
      <c r="AV17" s="29"/>
      <c r="AW17" s="29"/>
      <c r="AX17" s="29"/>
      <c r="AY17" s="29"/>
      <c r="AZ17" s="29"/>
      <c r="BA17" s="29"/>
      <c r="BB17" s="17"/>
      <c r="BC17" s="17"/>
      <c r="BD17" s="17"/>
      <c r="CA17" s="30" t="str">
        <f t="shared" si="4"/>
        <v/>
      </c>
      <c r="CB17" s="31" t="str">
        <f t="shared" si="5"/>
        <v/>
      </c>
      <c r="CC17" s="31" t="str">
        <f t="shared" si="11"/>
        <v/>
      </c>
      <c r="CD17" s="31" t="str">
        <f t="shared" si="6"/>
        <v/>
      </c>
      <c r="CE17" s="31" t="str">
        <f t="shared" si="7"/>
        <v/>
      </c>
      <c r="CF17" s="30" t="str">
        <f t="shared" si="8"/>
        <v/>
      </c>
      <c r="CG17" s="32">
        <f t="shared" si="9"/>
        <v>0</v>
      </c>
      <c r="CH17" s="32">
        <f t="shared" si="9"/>
        <v>0</v>
      </c>
      <c r="CI17" s="32">
        <f t="shared" si="9"/>
        <v>0</v>
      </c>
      <c r="CJ17" s="32">
        <f t="shared" si="9"/>
        <v>0</v>
      </c>
      <c r="CK17" s="32">
        <f t="shared" si="9"/>
        <v>0</v>
      </c>
      <c r="CL17" s="32">
        <f t="shared" si="10"/>
        <v>0</v>
      </c>
    </row>
    <row r="18" spans="1:90" ht="16.350000000000001" customHeight="1" x14ac:dyDescent="0.2">
      <c r="A18" s="2610"/>
      <c r="B18" s="33" t="s">
        <v>38</v>
      </c>
      <c r="C18" s="34">
        <f t="shared" si="0"/>
        <v>0</v>
      </c>
      <c r="D18" s="35">
        <f t="shared" si="1"/>
        <v>0</v>
      </c>
      <c r="E18" s="36">
        <f t="shared" si="2"/>
        <v>0</v>
      </c>
      <c r="F18" s="37"/>
      <c r="G18" s="38"/>
      <c r="H18" s="37"/>
      <c r="I18" s="38"/>
      <c r="J18" s="37"/>
      <c r="K18" s="39"/>
      <c r="L18" s="37"/>
      <c r="M18" s="39"/>
      <c r="N18" s="37"/>
      <c r="O18" s="39"/>
      <c r="P18" s="37"/>
      <c r="Q18" s="39"/>
      <c r="R18" s="37"/>
      <c r="S18" s="39"/>
      <c r="T18" s="37"/>
      <c r="U18" s="39"/>
      <c r="V18" s="37"/>
      <c r="W18" s="39"/>
      <c r="X18" s="37"/>
      <c r="Y18" s="39"/>
      <c r="Z18" s="37"/>
      <c r="AA18" s="39"/>
      <c r="AB18" s="37"/>
      <c r="AC18" s="39"/>
      <c r="AD18" s="37"/>
      <c r="AE18" s="39"/>
      <c r="AF18" s="37"/>
      <c r="AG18" s="39"/>
      <c r="AH18" s="37"/>
      <c r="AI18" s="39"/>
      <c r="AJ18" s="37"/>
      <c r="AK18" s="39"/>
      <c r="AL18" s="40"/>
      <c r="AM18" s="41"/>
      <c r="AN18" s="38"/>
      <c r="AO18" s="38"/>
      <c r="AP18" s="38"/>
      <c r="AQ18" s="38"/>
      <c r="AR18" s="38"/>
      <c r="AS18" s="182" t="str">
        <f t="shared" si="3"/>
        <v/>
      </c>
      <c r="AT18" s="29"/>
      <c r="AU18" s="29"/>
      <c r="AV18" s="29"/>
      <c r="AW18" s="29"/>
      <c r="AX18" s="29"/>
      <c r="AY18" s="29"/>
      <c r="AZ18" s="29"/>
      <c r="BA18" s="29"/>
      <c r="BB18" s="17"/>
      <c r="BC18" s="17"/>
      <c r="BD18" s="17"/>
      <c r="CA18" s="30" t="str">
        <f t="shared" si="4"/>
        <v/>
      </c>
      <c r="CB18" s="31" t="str">
        <f t="shared" si="5"/>
        <v/>
      </c>
      <c r="CC18" s="31" t="str">
        <f t="shared" si="11"/>
        <v/>
      </c>
      <c r="CD18" s="31" t="str">
        <f t="shared" si="6"/>
        <v/>
      </c>
      <c r="CE18" s="31" t="str">
        <f t="shared" si="7"/>
        <v/>
      </c>
      <c r="CF18" s="30" t="str">
        <f t="shared" si="8"/>
        <v/>
      </c>
      <c r="CG18" s="32">
        <f t="shared" si="9"/>
        <v>0</v>
      </c>
      <c r="CH18" s="32">
        <f t="shared" si="9"/>
        <v>0</v>
      </c>
      <c r="CI18" s="32">
        <f t="shared" si="9"/>
        <v>0</v>
      </c>
      <c r="CJ18" s="32">
        <f t="shared" si="9"/>
        <v>0</v>
      </c>
      <c r="CK18" s="32">
        <f t="shared" si="9"/>
        <v>0</v>
      </c>
      <c r="CL18" s="32">
        <f t="shared" si="10"/>
        <v>0</v>
      </c>
    </row>
    <row r="19" spans="1:90" ht="16.350000000000001" customHeight="1" x14ac:dyDescent="0.2">
      <c r="A19" s="2610"/>
      <c r="B19" s="33" t="s">
        <v>39</v>
      </c>
      <c r="C19" s="42">
        <f t="shared" si="0"/>
        <v>59</v>
      </c>
      <c r="D19" s="43">
        <f t="shared" si="1"/>
        <v>44</v>
      </c>
      <c r="E19" s="44">
        <f t="shared" si="2"/>
        <v>15</v>
      </c>
      <c r="F19" s="45">
        <v>11</v>
      </c>
      <c r="G19" s="46">
        <v>1</v>
      </c>
      <c r="H19" s="45">
        <v>16</v>
      </c>
      <c r="I19" s="46">
        <v>7</v>
      </c>
      <c r="J19" s="45">
        <v>10</v>
      </c>
      <c r="K19" s="47">
        <v>2</v>
      </c>
      <c r="L19" s="45">
        <v>4</v>
      </c>
      <c r="M19" s="47">
        <v>0</v>
      </c>
      <c r="N19" s="45">
        <v>0</v>
      </c>
      <c r="O19" s="47">
        <v>0</v>
      </c>
      <c r="P19" s="45">
        <v>1</v>
      </c>
      <c r="Q19" s="47">
        <v>1</v>
      </c>
      <c r="R19" s="45">
        <v>1</v>
      </c>
      <c r="S19" s="47">
        <v>3</v>
      </c>
      <c r="T19" s="45">
        <v>0</v>
      </c>
      <c r="U19" s="47">
        <v>0</v>
      </c>
      <c r="V19" s="45">
        <v>0</v>
      </c>
      <c r="W19" s="47">
        <v>0</v>
      </c>
      <c r="X19" s="45">
        <v>0</v>
      </c>
      <c r="Y19" s="47">
        <v>1</v>
      </c>
      <c r="Z19" s="45">
        <v>1</v>
      </c>
      <c r="AA19" s="47">
        <v>0</v>
      </c>
      <c r="AB19" s="45">
        <v>0</v>
      </c>
      <c r="AC19" s="47">
        <v>0</v>
      </c>
      <c r="AD19" s="45">
        <v>0</v>
      </c>
      <c r="AE19" s="47">
        <v>0</v>
      </c>
      <c r="AF19" s="45">
        <v>0</v>
      </c>
      <c r="AG19" s="47">
        <v>0</v>
      </c>
      <c r="AH19" s="45">
        <v>0</v>
      </c>
      <c r="AI19" s="47">
        <v>0</v>
      </c>
      <c r="AJ19" s="45">
        <v>0</v>
      </c>
      <c r="AK19" s="47">
        <v>0</v>
      </c>
      <c r="AL19" s="48">
        <v>0</v>
      </c>
      <c r="AM19" s="49">
        <v>0</v>
      </c>
      <c r="AN19" s="46">
        <v>59</v>
      </c>
      <c r="AO19" s="46">
        <v>0</v>
      </c>
      <c r="AP19" s="46">
        <v>0</v>
      </c>
      <c r="AQ19" s="46">
        <v>0</v>
      </c>
      <c r="AR19" s="46">
        <v>0</v>
      </c>
      <c r="AS19" s="182" t="str">
        <f t="shared" si="3"/>
        <v/>
      </c>
      <c r="AT19" s="29"/>
      <c r="AU19" s="29"/>
      <c r="AV19" s="29"/>
      <c r="AW19" s="29"/>
      <c r="AX19" s="29"/>
      <c r="AY19" s="29"/>
      <c r="AZ19" s="29"/>
      <c r="BA19" s="29"/>
      <c r="BB19" s="17"/>
      <c r="BC19" s="17"/>
      <c r="BD19" s="17"/>
      <c r="CA19" s="30" t="str">
        <f t="shared" si="4"/>
        <v/>
      </c>
      <c r="CB19" s="31" t="str">
        <f t="shared" si="5"/>
        <v/>
      </c>
      <c r="CC19" s="31" t="str">
        <f t="shared" si="11"/>
        <v/>
      </c>
      <c r="CD19" s="31" t="str">
        <f t="shared" si="6"/>
        <v/>
      </c>
      <c r="CE19" s="31" t="str">
        <f t="shared" si="7"/>
        <v/>
      </c>
      <c r="CF19" s="30" t="str">
        <f t="shared" si="8"/>
        <v/>
      </c>
      <c r="CG19" s="32">
        <f t="shared" si="9"/>
        <v>0</v>
      </c>
      <c r="CH19" s="32">
        <f t="shared" si="9"/>
        <v>0</v>
      </c>
      <c r="CI19" s="32">
        <f t="shared" si="9"/>
        <v>0</v>
      </c>
      <c r="CJ19" s="32">
        <f t="shared" si="9"/>
        <v>0</v>
      </c>
      <c r="CK19" s="32">
        <f t="shared" si="9"/>
        <v>0</v>
      </c>
      <c r="CL19" s="32">
        <f t="shared" si="10"/>
        <v>0</v>
      </c>
    </row>
    <row r="20" spans="1:90" ht="25.35" customHeight="1" x14ac:dyDescent="0.2">
      <c r="A20" s="2610"/>
      <c r="B20" s="33" t="s">
        <v>40</v>
      </c>
      <c r="C20" s="42">
        <f t="shared" si="0"/>
        <v>0</v>
      </c>
      <c r="D20" s="43">
        <f t="shared" si="1"/>
        <v>0</v>
      </c>
      <c r="E20" s="44">
        <f t="shared" si="2"/>
        <v>0</v>
      </c>
      <c r="F20" s="45"/>
      <c r="G20" s="46"/>
      <c r="H20" s="45"/>
      <c r="I20" s="46"/>
      <c r="J20" s="45"/>
      <c r="K20" s="47"/>
      <c r="L20" s="45"/>
      <c r="M20" s="47"/>
      <c r="N20" s="45"/>
      <c r="O20" s="47"/>
      <c r="P20" s="45"/>
      <c r="Q20" s="47"/>
      <c r="R20" s="45"/>
      <c r="S20" s="47"/>
      <c r="T20" s="45"/>
      <c r="U20" s="47"/>
      <c r="V20" s="45"/>
      <c r="W20" s="47"/>
      <c r="X20" s="45"/>
      <c r="Y20" s="47"/>
      <c r="Z20" s="45"/>
      <c r="AA20" s="47"/>
      <c r="AB20" s="45"/>
      <c r="AC20" s="47"/>
      <c r="AD20" s="45"/>
      <c r="AE20" s="47"/>
      <c r="AF20" s="45"/>
      <c r="AG20" s="47"/>
      <c r="AH20" s="45"/>
      <c r="AI20" s="47"/>
      <c r="AJ20" s="45"/>
      <c r="AK20" s="47"/>
      <c r="AL20" s="48"/>
      <c r="AM20" s="49"/>
      <c r="AN20" s="46"/>
      <c r="AO20" s="46"/>
      <c r="AP20" s="46"/>
      <c r="AQ20" s="46"/>
      <c r="AR20" s="46"/>
      <c r="AS20" s="182" t="str">
        <f t="shared" si="3"/>
        <v/>
      </c>
      <c r="AT20" s="29"/>
      <c r="AU20" s="29"/>
      <c r="AV20" s="29"/>
      <c r="AW20" s="29"/>
      <c r="AX20" s="29"/>
      <c r="AY20" s="29"/>
      <c r="AZ20" s="29"/>
      <c r="BA20" s="29"/>
      <c r="BB20" s="17"/>
      <c r="BC20" s="17"/>
      <c r="BD20" s="17"/>
      <c r="CA20" s="30" t="str">
        <f t="shared" si="4"/>
        <v/>
      </c>
      <c r="CB20" s="31" t="str">
        <f t="shared" si="5"/>
        <v/>
      </c>
      <c r="CC20" s="31" t="str">
        <f t="shared" si="11"/>
        <v/>
      </c>
      <c r="CD20" s="31" t="str">
        <f t="shared" si="6"/>
        <v/>
      </c>
      <c r="CE20" s="31" t="str">
        <f t="shared" si="7"/>
        <v/>
      </c>
      <c r="CF20" s="30" t="str">
        <f t="shared" si="8"/>
        <v/>
      </c>
      <c r="CG20" s="32">
        <f t="shared" si="9"/>
        <v>0</v>
      </c>
      <c r="CH20" s="32">
        <f t="shared" si="9"/>
        <v>0</v>
      </c>
      <c r="CI20" s="32">
        <f t="shared" si="9"/>
        <v>0</v>
      </c>
      <c r="CJ20" s="32">
        <f t="shared" si="9"/>
        <v>0</v>
      </c>
      <c r="CK20" s="32">
        <f t="shared" si="9"/>
        <v>0</v>
      </c>
      <c r="CL20" s="32">
        <f t="shared" si="10"/>
        <v>0</v>
      </c>
    </row>
    <row r="21" spans="1:90" ht="16.350000000000001" customHeight="1" x14ac:dyDescent="0.2">
      <c r="A21" s="2610"/>
      <c r="B21" s="33" t="s">
        <v>41</v>
      </c>
      <c r="C21" s="42">
        <f t="shared" si="0"/>
        <v>0</v>
      </c>
      <c r="D21" s="43">
        <f t="shared" si="1"/>
        <v>0</v>
      </c>
      <c r="E21" s="44">
        <f t="shared" si="2"/>
        <v>0</v>
      </c>
      <c r="F21" s="45"/>
      <c r="G21" s="46"/>
      <c r="H21" s="45"/>
      <c r="I21" s="46"/>
      <c r="J21" s="45"/>
      <c r="K21" s="47"/>
      <c r="L21" s="45"/>
      <c r="M21" s="47"/>
      <c r="N21" s="45"/>
      <c r="O21" s="47"/>
      <c r="P21" s="45"/>
      <c r="Q21" s="47"/>
      <c r="R21" s="45"/>
      <c r="S21" s="47"/>
      <c r="T21" s="45"/>
      <c r="U21" s="47"/>
      <c r="V21" s="45"/>
      <c r="W21" s="47"/>
      <c r="X21" s="45"/>
      <c r="Y21" s="47"/>
      <c r="Z21" s="45"/>
      <c r="AA21" s="47"/>
      <c r="AB21" s="45"/>
      <c r="AC21" s="47"/>
      <c r="AD21" s="45"/>
      <c r="AE21" s="47"/>
      <c r="AF21" s="45"/>
      <c r="AG21" s="47"/>
      <c r="AH21" s="45"/>
      <c r="AI21" s="47"/>
      <c r="AJ21" s="45"/>
      <c r="AK21" s="47"/>
      <c r="AL21" s="48"/>
      <c r="AM21" s="49"/>
      <c r="AN21" s="46"/>
      <c r="AO21" s="46"/>
      <c r="AP21" s="46"/>
      <c r="AQ21" s="46"/>
      <c r="AR21" s="46"/>
      <c r="AS21" s="182" t="str">
        <f t="shared" si="3"/>
        <v/>
      </c>
      <c r="AT21" s="29"/>
      <c r="AU21" s="29"/>
      <c r="AV21" s="29"/>
      <c r="AW21" s="29"/>
      <c r="AX21" s="29"/>
      <c r="AY21" s="29"/>
      <c r="AZ21" s="29"/>
      <c r="BA21" s="29"/>
      <c r="BB21" s="17"/>
      <c r="BC21" s="17"/>
      <c r="BD21" s="17"/>
      <c r="CA21" s="30" t="str">
        <f t="shared" si="4"/>
        <v/>
      </c>
      <c r="CB21" s="31" t="str">
        <f t="shared" si="5"/>
        <v/>
      </c>
      <c r="CC21" s="31" t="str">
        <f t="shared" si="11"/>
        <v/>
      </c>
      <c r="CD21" s="31" t="str">
        <f t="shared" si="6"/>
        <v/>
      </c>
      <c r="CE21" s="31" t="str">
        <f t="shared" si="7"/>
        <v/>
      </c>
      <c r="CF21" s="30" t="str">
        <f t="shared" si="8"/>
        <v/>
      </c>
      <c r="CG21" s="32">
        <f t="shared" si="9"/>
        <v>0</v>
      </c>
      <c r="CH21" s="32">
        <f t="shared" si="9"/>
        <v>0</v>
      </c>
      <c r="CI21" s="32">
        <f t="shared" si="9"/>
        <v>0</v>
      </c>
      <c r="CJ21" s="32">
        <f t="shared" si="9"/>
        <v>0</v>
      </c>
      <c r="CK21" s="32">
        <f t="shared" si="9"/>
        <v>0</v>
      </c>
      <c r="CL21" s="32">
        <f t="shared" si="10"/>
        <v>0</v>
      </c>
    </row>
    <row r="22" spans="1:90" ht="36" customHeight="1" x14ac:dyDescent="0.2">
      <c r="A22" s="2610"/>
      <c r="B22" s="33" t="s">
        <v>42</v>
      </c>
      <c r="C22" s="42">
        <f t="shared" si="0"/>
        <v>0</v>
      </c>
      <c r="D22" s="50">
        <f t="shared" si="1"/>
        <v>0</v>
      </c>
      <c r="E22" s="44">
        <f t="shared" si="2"/>
        <v>0</v>
      </c>
      <c r="F22" s="45"/>
      <c r="G22" s="46"/>
      <c r="H22" s="45"/>
      <c r="I22" s="46"/>
      <c r="J22" s="45"/>
      <c r="K22" s="47"/>
      <c r="L22" s="45"/>
      <c r="M22" s="47"/>
      <c r="N22" s="45"/>
      <c r="O22" s="47"/>
      <c r="P22" s="45"/>
      <c r="Q22" s="47"/>
      <c r="R22" s="45"/>
      <c r="S22" s="47"/>
      <c r="T22" s="45"/>
      <c r="U22" s="47"/>
      <c r="V22" s="45"/>
      <c r="W22" s="47"/>
      <c r="X22" s="45"/>
      <c r="Y22" s="47"/>
      <c r="Z22" s="45"/>
      <c r="AA22" s="47"/>
      <c r="AB22" s="45"/>
      <c r="AC22" s="47"/>
      <c r="AD22" s="45"/>
      <c r="AE22" s="47"/>
      <c r="AF22" s="45"/>
      <c r="AG22" s="47"/>
      <c r="AH22" s="45"/>
      <c r="AI22" s="47"/>
      <c r="AJ22" s="45"/>
      <c r="AK22" s="47"/>
      <c r="AL22" s="48"/>
      <c r="AM22" s="49"/>
      <c r="AN22" s="46"/>
      <c r="AO22" s="46"/>
      <c r="AP22" s="46"/>
      <c r="AQ22" s="46"/>
      <c r="AR22" s="46"/>
      <c r="AS22" s="182" t="str">
        <f t="shared" si="3"/>
        <v/>
      </c>
      <c r="AT22" s="29"/>
      <c r="AU22" s="29"/>
      <c r="AV22" s="29"/>
      <c r="AW22" s="29"/>
      <c r="AX22" s="29"/>
      <c r="AY22" s="29"/>
      <c r="AZ22" s="29"/>
      <c r="BA22" s="29"/>
      <c r="BB22" s="17"/>
      <c r="BC22" s="17"/>
      <c r="BD22" s="17"/>
      <c r="CA22" s="30" t="str">
        <f t="shared" si="4"/>
        <v/>
      </c>
      <c r="CB22" s="31" t="str">
        <f t="shared" si="5"/>
        <v/>
      </c>
      <c r="CC22" s="31" t="str">
        <f t="shared" si="11"/>
        <v/>
      </c>
      <c r="CD22" s="31" t="str">
        <f t="shared" si="6"/>
        <v/>
      </c>
      <c r="CE22" s="31" t="str">
        <f t="shared" si="7"/>
        <v/>
      </c>
      <c r="CF22" s="30" t="str">
        <f t="shared" si="8"/>
        <v/>
      </c>
      <c r="CG22" s="32">
        <f t="shared" si="9"/>
        <v>0</v>
      </c>
      <c r="CH22" s="32">
        <f t="shared" si="9"/>
        <v>0</v>
      </c>
      <c r="CI22" s="32">
        <f t="shared" si="9"/>
        <v>0</v>
      </c>
      <c r="CJ22" s="32">
        <f t="shared" si="9"/>
        <v>0</v>
      </c>
      <c r="CK22" s="32">
        <f t="shared" si="9"/>
        <v>0</v>
      </c>
      <c r="CL22" s="32">
        <f t="shared" si="10"/>
        <v>0</v>
      </c>
    </row>
    <row r="23" spans="1:90" ht="16.350000000000001" customHeight="1" x14ac:dyDescent="0.2">
      <c r="A23" s="2611"/>
      <c r="B23" s="1468" t="s">
        <v>43</v>
      </c>
      <c r="C23" s="1469">
        <f t="shared" si="0"/>
        <v>240</v>
      </c>
      <c r="D23" s="1622">
        <f t="shared" si="1"/>
        <v>134</v>
      </c>
      <c r="E23" s="1452">
        <f t="shared" si="2"/>
        <v>106</v>
      </c>
      <c r="F23" s="1471">
        <f>SUM(F13:F22)</f>
        <v>11</v>
      </c>
      <c r="G23" s="1472">
        <f t="shared" ref="G23:AR23" si="12">SUM(G13:G22)</f>
        <v>1</v>
      </c>
      <c r="H23" s="1471">
        <f t="shared" si="12"/>
        <v>16</v>
      </c>
      <c r="I23" s="1472">
        <f t="shared" si="12"/>
        <v>7</v>
      </c>
      <c r="J23" s="1471">
        <f t="shared" si="12"/>
        <v>10</v>
      </c>
      <c r="K23" s="1623">
        <f t="shared" si="12"/>
        <v>2</v>
      </c>
      <c r="L23" s="1471">
        <f t="shared" si="12"/>
        <v>4</v>
      </c>
      <c r="M23" s="1623">
        <f t="shared" si="12"/>
        <v>1</v>
      </c>
      <c r="N23" s="1471">
        <f t="shared" si="12"/>
        <v>7</v>
      </c>
      <c r="O23" s="1623">
        <f t="shared" si="12"/>
        <v>0</v>
      </c>
      <c r="P23" s="1471">
        <f t="shared" si="12"/>
        <v>9</v>
      </c>
      <c r="Q23" s="1623">
        <f t="shared" si="12"/>
        <v>1</v>
      </c>
      <c r="R23" s="1471">
        <f t="shared" si="12"/>
        <v>15</v>
      </c>
      <c r="S23" s="1623">
        <f t="shared" si="12"/>
        <v>10</v>
      </c>
      <c r="T23" s="1471">
        <f t="shared" si="12"/>
        <v>13</v>
      </c>
      <c r="U23" s="1623">
        <f t="shared" si="12"/>
        <v>3</v>
      </c>
      <c r="V23" s="1471">
        <f t="shared" si="12"/>
        <v>7</v>
      </c>
      <c r="W23" s="1623">
        <f t="shared" si="12"/>
        <v>6</v>
      </c>
      <c r="X23" s="1471">
        <f t="shared" si="12"/>
        <v>4</v>
      </c>
      <c r="Y23" s="1623">
        <f t="shared" si="12"/>
        <v>9</v>
      </c>
      <c r="Z23" s="1471">
        <f t="shared" si="12"/>
        <v>9</v>
      </c>
      <c r="AA23" s="1623">
        <f t="shared" si="12"/>
        <v>16</v>
      </c>
      <c r="AB23" s="1471">
        <f t="shared" si="12"/>
        <v>13</v>
      </c>
      <c r="AC23" s="1623">
        <f t="shared" si="12"/>
        <v>31</v>
      </c>
      <c r="AD23" s="1471">
        <f t="shared" si="12"/>
        <v>5</v>
      </c>
      <c r="AE23" s="1623">
        <f t="shared" si="12"/>
        <v>14</v>
      </c>
      <c r="AF23" s="1471">
        <f t="shared" si="12"/>
        <v>6</v>
      </c>
      <c r="AG23" s="1623">
        <f t="shared" si="12"/>
        <v>5</v>
      </c>
      <c r="AH23" s="1471">
        <f t="shared" si="12"/>
        <v>5</v>
      </c>
      <c r="AI23" s="1623">
        <f t="shared" si="12"/>
        <v>0</v>
      </c>
      <c r="AJ23" s="1471">
        <f t="shared" si="12"/>
        <v>0</v>
      </c>
      <c r="AK23" s="1623">
        <f t="shared" si="12"/>
        <v>0</v>
      </c>
      <c r="AL23" s="1474">
        <f t="shared" si="12"/>
        <v>0</v>
      </c>
      <c r="AM23" s="1624">
        <f t="shared" si="12"/>
        <v>0</v>
      </c>
      <c r="AN23" s="1472">
        <f t="shared" si="12"/>
        <v>240</v>
      </c>
      <c r="AO23" s="1472">
        <f t="shared" si="12"/>
        <v>0</v>
      </c>
      <c r="AP23" s="1472">
        <f t="shared" si="12"/>
        <v>0</v>
      </c>
      <c r="AQ23" s="1472">
        <f t="shared" si="12"/>
        <v>0</v>
      </c>
      <c r="AR23" s="1472">
        <f t="shared" si="12"/>
        <v>0</v>
      </c>
      <c r="AS23" s="182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CA23" s="30"/>
      <c r="CB23" s="31"/>
      <c r="CC23" s="31" t="str">
        <f t="shared" si="11"/>
        <v/>
      </c>
      <c r="CD23" s="31" t="str">
        <f t="shared" si="6"/>
        <v/>
      </c>
      <c r="CE23" s="31" t="str">
        <f t="shared" si="7"/>
        <v/>
      </c>
      <c r="CF23" s="30" t="str">
        <f t="shared" si="8"/>
        <v/>
      </c>
      <c r="CG23" s="32">
        <f t="shared" si="9"/>
        <v>0</v>
      </c>
      <c r="CH23" s="32">
        <f t="shared" si="9"/>
        <v>0</v>
      </c>
      <c r="CI23" s="32">
        <f t="shared" si="9"/>
        <v>0</v>
      </c>
      <c r="CJ23" s="32">
        <f t="shared" si="9"/>
        <v>0</v>
      </c>
      <c r="CK23" s="32">
        <f t="shared" si="9"/>
        <v>0</v>
      </c>
      <c r="CL23" s="32">
        <f t="shared" si="10"/>
        <v>0</v>
      </c>
    </row>
    <row r="24" spans="1:90" ht="19.5" customHeight="1" x14ac:dyDescent="0.2">
      <c r="A24" s="2862" t="s">
        <v>44</v>
      </c>
      <c r="B24" s="2863"/>
      <c r="C24" s="1631">
        <f t="shared" si="0"/>
        <v>0</v>
      </c>
      <c r="D24" s="1632">
        <f t="shared" si="1"/>
        <v>0</v>
      </c>
      <c r="E24" s="1452">
        <f t="shared" si="2"/>
        <v>0</v>
      </c>
      <c r="F24" s="1633"/>
      <c r="G24" s="1485"/>
      <c r="H24" s="1633"/>
      <c r="I24" s="1485"/>
      <c r="J24" s="1633"/>
      <c r="K24" s="1634"/>
      <c r="L24" s="1633"/>
      <c r="M24" s="1634"/>
      <c r="N24" s="1633"/>
      <c r="O24" s="1634"/>
      <c r="P24" s="1633"/>
      <c r="Q24" s="1634"/>
      <c r="R24" s="1633"/>
      <c r="S24" s="1634"/>
      <c r="T24" s="1633"/>
      <c r="U24" s="1634"/>
      <c r="V24" s="1633"/>
      <c r="W24" s="1634"/>
      <c r="X24" s="1633"/>
      <c r="Y24" s="1634"/>
      <c r="Z24" s="1633"/>
      <c r="AA24" s="1634"/>
      <c r="AB24" s="1633"/>
      <c r="AC24" s="1634"/>
      <c r="AD24" s="1633"/>
      <c r="AE24" s="1634"/>
      <c r="AF24" s="1633"/>
      <c r="AG24" s="1634"/>
      <c r="AH24" s="1633"/>
      <c r="AI24" s="1634"/>
      <c r="AJ24" s="1633"/>
      <c r="AK24" s="1634"/>
      <c r="AL24" s="1486"/>
      <c r="AM24" s="1635"/>
      <c r="AN24" s="1485"/>
      <c r="AO24" s="1485"/>
      <c r="AP24" s="1485"/>
      <c r="AQ24" s="1485"/>
      <c r="AR24" s="1485"/>
      <c r="AS24" s="182" t="str">
        <f>CONCATENATE(CA24,CB24,CC24,CD24,CE24,CF24)</f>
        <v/>
      </c>
      <c r="AT24" s="29"/>
      <c r="AU24" s="29"/>
      <c r="AV24" s="29"/>
      <c r="AW24" s="29"/>
      <c r="AX24" s="29"/>
      <c r="AY24" s="29"/>
      <c r="AZ24" s="29"/>
      <c r="BA24" s="29"/>
      <c r="BB24" s="17"/>
      <c r="BC24" s="17"/>
      <c r="BD24" s="17"/>
      <c r="CA24" s="30" t="str">
        <f>IF(CG24=1,"* El número de Beneficiarios NO DEBE ser mayor que el Total. ","")</f>
        <v/>
      </c>
      <c r="CB24" s="31" t="str">
        <f>IF(CH24=1,"* Los Niños, Niñas, Adolescentes y Jóvenes de Programa SENAME NO DEBE ser mayor que el Total. ","")</f>
        <v/>
      </c>
      <c r="CC24" s="31" t="str">
        <f t="shared" si="11"/>
        <v/>
      </c>
      <c r="CD24" s="31" t="str">
        <f t="shared" si="6"/>
        <v/>
      </c>
      <c r="CE24" s="31" t="str">
        <f t="shared" si="7"/>
        <v/>
      </c>
      <c r="CF24" s="30" t="str">
        <f t="shared" si="8"/>
        <v/>
      </c>
      <c r="CG24" s="32">
        <f t="shared" si="9"/>
        <v>0</v>
      </c>
      <c r="CH24" s="32">
        <f t="shared" si="9"/>
        <v>0</v>
      </c>
      <c r="CI24" s="32">
        <f t="shared" si="9"/>
        <v>0</v>
      </c>
      <c r="CJ24" s="32">
        <f t="shared" si="9"/>
        <v>0</v>
      </c>
      <c r="CK24" s="32">
        <f t="shared" si="9"/>
        <v>0</v>
      </c>
      <c r="CL24" s="32">
        <f t="shared" si="10"/>
        <v>0</v>
      </c>
    </row>
    <row r="25" spans="1:90" ht="19.5" customHeight="1" x14ac:dyDescent="0.2">
      <c r="A25" s="1487" t="s">
        <v>45</v>
      </c>
      <c r="B25" s="63" t="s">
        <v>34</v>
      </c>
      <c r="C25" s="422">
        <f t="shared" si="0"/>
        <v>2</v>
      </c>
      <c r="D25" s="423">
        <f t="shared" si="1"/>
        <v>2</v>
      </c>
      <c r="E25" s="66">
        <f t="shared" si="2"/>
        <v>0</v>
      </c>
      <c r="F25" s="424">
        <v>0</v>
      </c>
      <c r="G25" s="68">
        <v>0</v>
      </c>
      <c r="H25" s="424">
        <v>0</v>
      </c>
      <c r="I25" s="68">
        <v>0</v>
      </c>
      <c r="J25" s="424">
        <v>0</v>
      </c>
      <c r="K25" s="425">
        <v>0</v>
      </c>
      <c r="L25" s="424">
        <v>2</v>
      </c>
      <c r="M25" s="425">
        <v>0</v>
      </c>
      <c r="N25" s="424">
        <v>0</v>
      </c>
      <c r="O25" s="425">
        <v>0</v>
      </c>
      <c r="P25" s="424">
        <v>0</v>
      </c>
      <c r="Q25" s="425">
        <v>0</v>
      </c>
      <c r="R25" s="424">
        <v>0</v>
      </c>
      <c r="S25" s="425">
        <v>0</v>
      </c>
      <c r="T25" s="424">
        <v>0</v>
      </c>
      <c r="U25" s="425">
        <v>0</v>
      </c>
      <c r="V25" s="424">
        <v>0</v>
      </c>
      <c r="W25" s="425">
        <v>0</v>
      </c>
      <c r="X25" s="424">
        <v>0</v>
      </c>
      <c r="Y25" s="425">
        <v>0</v>
      </c>
      <c r="Z25" s="424">
        <v>0</v>
      </c>
      <c r="AA25" s="425">
        <v>0</v>
      </c>
      <c r="AB25" s="424">
        <v>0</v>
      </c>
      <c r="AC25" s="425">
        <v>0</v>
      </c>
      <c r="AD25" s="424">
        <v>0</v>
      </c>
      <c r="AE25" s="425">
        <v>0</v>
      </c>
      <c r="AF25" s="424">
        <v>0</v>
      </c>
      <c r="AG25" s="425">
        <v>0</v>
      </c>
      <c r="AH25" s="424">
        <v>0</v>
      </c>
      <c r="AI25" s="425">
        <v>0</v>
      </c>
      <c r="AJ25" s="424">
        <v>0</v>
      </c>
      <c r="AK25" s="425">
        <v>0</v>
      </c>
      <c r="AL25" s="70">
        <v>0</v>
      </c>
      <c r="AM25" s="426">
        <v>0</v>
      </c>
      <c r="AN25" s="68">
        <v>2</v>
      </c>
      <c r="AO25" s="68">
        <v>0</v>
      </c>
      <c r="AP25" s="68">
        <v>0</v>
      </c>
      <c r="AQ25" s="68">
        <v>0</v>
      </c>
      <c r="AR25" s="68">
        <v>0</v>
      </c>
      <c r="AS25" s="182" t="str">
        <f>CONCATENATE(CA25,CB25,CC25,CD25,CE25,CF25)</f>
        <v/>
      </c>
      <c r="AT25" s="29"/>
      <c r="AU25" s="29"/>
      <c r="AV25" s="29"/>
      <c r="AW25" s="29"/>
      <c r="AX25" s="29"/>
      <c r="AY25" s="29"/>
      <c r="AZ25" s="29"/>
      <c r="BA25" s="29"/>
      <c r="BB25" s="17"/>
      <c r="BC25" s="17"/>
      <c r="BD25" s="17"/>
      <c r="CA25" s="30" t="str">
        <f>IF(CG25=1,"* El número de Beneficiarios NO DEBE ser mayor que el Total. ","")</f>
        <v/>
      </c>
      <c r="CB25" s="31" t="str">
        <f>IF(CH25=1,"* Los Niños, Niñas, Adolescentes y Jóvenes de Programa SENAME NO DEBE ser mayor que el Total. ","")</f>
        <v/>
      </c>
      <c r="CC25" s="31" t="str">
        <f t="shared" si="11"/>
        <v/>
      </c>
      <c r="CD25" s="31" t="str">
        <f t="shared" si="6"/>
        <v/>
      </c>
      <c r="CE25" s="31" t="str">
        <f t="shared" si="7"/>
        <v/>
      </c>
      <c r="CF25" s="30" t="str">
        <f t="shared" si="8"/>
        <v/>
      </c>
      <c r="CG25" s="32">
        <f t="shared" si="9"/>
        <v>0</v>
      </c>
      <c r="CH25" s="32">
        <f t="shared" si="9"/>
        <v>0</v>
      </c>
      <c r="CI25" s="32">
        <f t="shared" si="9"/>
        <v>0</v>
      </c>
      <c r="CJ25" s="32">
        <f t="shared" si="9"/>
        <v>0</v>
      </c>
      <c r="CK25" s="32">
        <f t="shared" si="9"/>
        <v>0</v>
      </c>
      <c r="CL25" s="32">
        <f t="shared" si="10"/>
        <v>0</v>
      </c>
    </row>
    <row r="26" spans="1:90" ht="19.5" customHeight="1" x14ac:dyDescent="0.2">
      <c r="A26" s="2609" t="s">
        <v>46</v>
      </c>
      <c r="B26" s="1601" t="s">
        <v>34</v>
      </c>
      <c r="C26" s="1617">
        <f t="shared" si="0"/>
        <v>48</v>
      </c>
      <c r="D26" s="1618">
        <f t="shared" si="1"/>
        <v>11</v>
      </c>
      <c r="E26" s="1558">
        <f t="shared" si="2"/>
        <v>37</v>
      </c>
      <c r="F26" s="1597">
        <v>0</v>
      </c>
      <c r="G26" s="1598">
        <v>0</v>
      </c>
      <c r="H26" s="1597">
        <v>0</v>
      </c>
      <c r="I26" s="1598">
        <v>0</v>
      </c>
      <c r="J26" s="1597">
        <v>0</v>
      </c>
      <c r="K26" s="1619">
        <v>0</v>
      </c>
      <c r="L26" s="1597">
        <v>1</v>
      </c>
      <c r="M26" s="1619">
        <v>6</v>
      </c>
      <c r="N26" s="1597">
        <v>0</v>
      </c>
      <c r="O26" s="1619">
        <v>0</v>
      </c>
      <c r="P26" s="1597">
        <v>2</v>
      </c>
      <c r="Q26" s="1619">
        <v>5</v>
      </c>
      <c r="R26" s="1597">
        <v>2</v>
      </c>
      <c r="S26" s="1619">
        <v>2</v>
      </c>
      <c r="T26" s="1597">
        <v>1</v>
      </c>
      <c r="U26" s="1619">
        <v>3</v>
      </c>
      <c r="V26" s="1597">
        <v>0</v>
      </c>
      <c r="W26" s="1619">
        <v>5</v>
      </c>
      <c r="X26" s="1597">
        <v>0</v>
      </c>
      <c r="Y26" s="1619">
        <v>1</v>
      </c>
      <c r="Z26" s="1597">
        <v>2</v>
      </c>
      <c r="AA26" s="1619">
        <v>6</v>
      </c>
      <c r="AB26" s="1597">
        <v>2</v>
      </c>
      <c r="AC26" s="1619">
        <v>7</v>
      </c>
      <c r="AD26" s="1597">
        <v>0</v>
      </c>
      <c r="AE26" s="1619">
        <v>2</v>
      </c>
      <c r="AF26" s="1597">
        <v>0</v>
      </c>
      <c r="AG26" s="1619">
        <v>0</v>
      </c>
      <c r="AH26" s="1597">
        <v>0</v>
      </c>
      <c r="AI26" s="1619">
        <v>0</v>
      </c>
      <c r="AJ26" s="1597">
        <v>0</v>
      </c>
      <c r="AK26" s="1619">
        <v>0</v>
      </c>
      <c r="AL26" s="1620">
        <v>1</v>
      </c>
      <c r="AM26" s="1621">
        <v>0</v>
      </c>
      <c r="AN26" s="1598">
        <v>48</v>
      </c>
      <c r="AO26" s="1598">
        <v>0</v>
      </c>
      <c r="AP26" s="1598">
        <v>0</v>
      </c>
      <c r="AQ26" s="1598">
        <v>0</v>
      </c>
      <c r="AR26" s="1598">
        <v>0</v>
      </c>
      <c r="AS26" s="182" t="str">
        <f>CONCATENATE(CA26,CB26,CC26,CD26,CE26,CF26)</f>
        <v/>
      </c>
      <c r="AT26" s="29"/>
      <c r="AU26" s="29"/>
      <c r="AV26" s="29"/>
      <c r="AW26" s="29"/>
      <c r="AX26" s="29"/>
      <c r="AY26" s="29"/>
      <c r="AZ26" s="29"/>
      <c r="BA26" s="29"/>
      <c r="BB26" s="17"/>
      <c r="BC26" s="17"/>
      <c r="BD26" s="17"/>
      <c r="CA26" s="30" t="str">
        <f>IF(CG26=1,"* El número de Beneficiarios NO DEBE ser mayor que el Total. ","")</f>
        <v/>
      </c>
      <c r="CB26" s="31" t="str">
        <f>IF(CH26=1,"* Los Niños, Niñas, Adolescentes y Jóvenes de Programa SENAME NO DEBE ser mayor que el Total. ","")</f>
        <v/>
      </c>
      <c r="CC26" s="31" t="str">
        <f t="shared" si="11"/>
        <v/>
      </c>
      <c r="CD26" s="31" t="str">
        <f t="shared" si="6"/>
        <v/>
      </c>
      <c r="CE26" s="31" t="str">
        <f t="shared" si="7"/>
        <v/>
      </c>
      <c r="CF26" s="30" t="str">
        <f t="shared" si="8"/>
        <v/>
      </c>
      <c r="CG26" s="32">
        <f t="shared" si="9"/>
        <v>0</v>
      </c>
      <c r="CH26" s="32">
        <f t="shared" si="9"/>
        <v>0</v>
      </c>
      <c r="CI26" s="32">
        <f t="shared" si="9"/>
        <v>0</v>
      </c>
      <c r="CJ26" s="32">
        <f t="shared" si="9"/>
        <v>0</v>
      </c>
      <c r="CK26" s="32">
        <f t="shared" si="9"/>
        <v>0</v>
      </c>
      <c r="CL26" s="32">
        <f t="shared" si="10"/>
        <v>0</v>
      </c>
    </row>
    <row r="27" spans="1:90" ht="19.5" customHeight="1" x14ac:dyDescent="0.2">
      <c r="A27" s="2611"/>
      <c r="B27" s="444" t="s">
        <v>47</v>
      </c>
      <c r="C27" s="406">
        <f t="shared" si="0"/>
        <v>0</v>
      </c>
      <c r="D27" s="407">
        <f t="shared" si="1"/>
        <v>0</v>
      </c>
      <c r="E27" s="76">
        <f t="shared" si="2"/>
        <v>0</v>
      </c>
      <c r="F27" s="77"/>
      <c r="G27" s="78"/>
      <c r="H27" s="77"/>
      <c r="I27" s="79"/>
      <c r="J27" s="77"/>
      <c r="K27" s="79"/>
      <c r="L27" s="77"/>
      <c r="M27" s="79"/>
      <c r="N27" s="77"/>
      <c r="O27" s="80"/>
      <c r="P27" s="77"/>
      <c r="Q27" s="78"/>
      <c r="R27" s="81"/>
      <c r="S27" s="79"/>
      <c r="T27" s="77"/>
      <c r="U27" s="79"/>
      <c r="V27" s="77"/>
      <c r="W27" s="79"/>
      <c r="X27" s="77"/>
      <c r="Y27" s="78"/>
      <c r="Z27" s="77"/>
      <c r="AA27" s="78"/>
      <c r="AB27" s="77"/>
      <c r="AC27" s="79"/>
      <c r="AD27" s="77"/>
      <c r="AE27" s="78"/>
      <c r="AF27" s="77"/>
      <c r="AG27" s="78"/>
      <c r="AH27" s="77"/>
      <c r="AI27" s="79"/>
      <c r="AJ27" s="77"/>
      <c r="AK27" s="79"/>
      <c r="AL27" s="82"/>
      <c r="AM27" s="83"/>
      <c r="AN27" s="80"/>
      <c r="AO27" s="80"/>
      <c r="AP27" s="80"/>
      <c r="AQ27" s="80"/>
      <c r="AR27" s="80"/>
      <c r="AS27" s="182" t="str">
        <f>CONCATENATE(CA27,CB27,CC27,CD27,CE27,CF27)</f>
        <v/>
      </c>
      <c r="AT27" s="29"/>
      <c r="AU27" s="29"/>
      <c r="AV27" s="29"/>
      <c r="AW27" s="29"/>
      <c r="AX27" s="29"/>
      <c r="AY27" s="29"/>
      <c r="AZ27" s="29"/>
      <c r="BA27" s="29"/>
      <c r="BB27" s="17"/>
      <c r="BC27" s="17"/>
      <c r="BD27" s="17"/>
      <c r="CA27" s="30" t="str">
        <f>IF(CG27=1,"* El número de Beneficiarios NO DEBE ser mayor que el Total. ","")</f>
        <v/>
      </c>
      <c r="CB27" s="31" t="str">
        <f>IF(CH27=1,"* Los Niños, Niñas, Adolescentes y Jóvenes de Programa SENAME NO DEBE ser mayor que el Total. ","")</f>
        <v/>
      </c>
      <c r="CC27" s="31" t="str">
        <f t="shared" si="11"/>
        <v/>
      </c>
      <c r="CD27" s="31" t="str">
        <f t="shared" si="6"/>
        <v/>
      </c>
      <c r="CE27" s="31" t="str">
        <f t="shared" si="7"/>
        <v/>
      </c>
      <c r="CF27" s="30" t="str">
        <f t="shared" si="8"/>
        <v/>
      </c>
      <c r="CG27" s="32">
        <f t="shared" si="9"/>
        <v>0</v>
      </c>
      <c r="CH27" s="32">
        <f t="shared" si="9"/>
        <v>0</v>
      </c>
      <c r="CI27" s="32">
        <f t="shared" si="9"/>
        <v>0</v>
      </c>
      <c r="CJ27" s="32">
        <f t="shared" si="9"/>
        <v>0</v>
      </c>
      <c r="CK27" s="32">
        <f t="shared" si="9"/>
        <v>0</v>
      </c>
      <c r="CL27" s="32">
        <f t="shared" si="10"/>
        <v>0</v>
      </c>
    </row>
    <row r="28" spans="1:90" ht="31.35" customHeight="1" x14ac:dyDescent="0.2">
      <c r="A28" s="84" t="s">
        <v>48</v>
      </c>
      <c r="B28" s="14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"/>
      <c r="N28" s="1"/>
      <c r="O28" s="5"/>
      <c r="P28" s="5"/>
      <c r="Q28" s="5"/>
      <c r="R28" s="5"/>
      <c r="S28" s="5"/>
      <c r="T28" s="5"/>
      <c r="U28" s="5"/>
      <c r="V28" s="1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6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CG28" s="12"/>
      <c r="CH28" s="12"/>
      <c r="CI28" s="12"/>
      <c r="CJ28" s="12"/>
      <c r="CK28" s="12"/>
      <c r="CL28" s="12"/>
    </row>
    <row r="29" spans="1:90" ht="31.5" customHeight="1" x14ac:dyDescent="0.2">
      <c r="A29" s="2609" t="s">
        <v>3</v>
      </c>
      <c r="B29" s="2609" t="s">
        <v>49</v>
      </c>
      <c r="C29" s="2856" t="s">
        <v>50</v>
      </c>
      <c r="D29" s="2860"/>
      <c r="E29" s="2856" t="s">
        <v>51</v>
      </c>
      <c r="F29" s="2705"/>
      <c r="G29" s="2860"/>
      <c r="H29" s="2856" t="s">
        <v>12</v>
      </c>
      <c r="I29" s="2860"/>
      <c r="J29" s="2856" t="s">
        <v>13</v>
      </c>
      <c r="K29" s="2860"/>
      <c r="L29" s="2856" t="s">
        <v>14</v>
      </c>
      <c r="M29" s="2860"/>
      <c r="N29" s="2856" t="s">
        <v>15</v>
      </c>
      <c r="O29" s="2860"/>
      <c r="P29" s="2856" t="s">
        <v>16</v>
      </c>
      <c r="Q29" s="2860"/>
      <c r="R29" s="2858" t="s">
        <v>17</v>
      </c>
      <c r="S29" s="2859"/>
      <c r="T29" s="2711" t="s">
        <v>18</v>
      </c>
      <c r="U29" s="2711"/>
      <c r="V29" s="2858" t="s">
        <v>19</v>
      </c>
      <c r="W29" s="2859"/>
      <c r="X29" s="2858" t="s">
        <v>20</v>
      </c>
      <c r="Y29" s="2859"/>
      <c r="Z29" s="2858" t="s">
        <v>21</v>
      </c>
      <c r="AA29" s="2859"/>
      <c r="AB29" s="2858" t="s">
        <v>22</v>
      </c>
      <c r="AC29" s="2859"/>
      <c r="AD29" s="2858" t="s">
        <v>23</v>
      </c>
      <c r="AE29" s="2859"/>
      <c r="AF29" s="2858" t="s">
        <v>24</v>
      </c>
      <c r="AG29" s="2859"/>
      <c r="AH29" s="2858" t="s">
        <v>25</v>
      </c>
      <c r="AI29" s="2859"/>
      <c r="AJ29" s="2858" t="s">
        <v>26</v>
      </c>
      <c r="AK29" s="2859"/>
      <c r="AL29" s="2858" t="s">
        <v>27</v>
      </c>
      <c r="AM29" s="2859"/>
      <c r="AN29" s="2858" t="s">
        <v>28</v>
      </c>
      <c r="AO29" s="2859"/>
      <c r="AP29" s="408"/>
      <c r="AQ29" s="409"/>
      <c r="AR29" s="408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X29" s="2"/>
      <c r="BY29" s="2"/>
      <c r="CG29" s="12"/>
      <c r="CH29" s="12"/>
      <c r="CI29" s="12"/>
      <c r="CJ29" s="12"/>
      <c r="CK29" s="12"/>
      <c r="CL29" s="12"/>
    </row>
    <row r="30" spans="1:90" ht="65.25" customHeight="1" x14ac:dyDescent="0.2">
      <c r="A30" s="2611"/>
      <c r="B30" s="2611"/>
      <c r="C30" s="437" t="s">
        <v>52</v>
      </c>
      <c r="D30" s="437" t="s">
        <v>53</v>
      </c>
      <c r="E30" s="1457" t="s">
        <v>29</v>
      </c>
      <c r="F30" s="1615" t="s">
        <v>30</v>
      </c>
      <c r="G30" s="1447" t="s">
        <v>31</v>
      </c>
      <c r="H30" s="1457" t="s">
        <v>30</v>
      </c>
      <c r="I30" s="1447" t="s">
        <v>31</v>
      </c>
      <c r="J30" s="1457" t="s">
        <v>30</v>
      </c>
      <c r="K30" s="1447" t="s">
        <v>31</v>
      </c>
      <c r="L30" s="1457" t="s">
        <v>30</v>
      </c>
      <c r="M30" s="1447" t="s">
        <v>31</v>
      </c>
      <c r="N30" s="1457" t="s">
        <v>30</v>
      </c>
      <c r="O30" s="1447" t="s">
        <v>31</v>
      </c>
      <c r="P30" s="1457" t="s">
        <v>30</v>
      </c>
      <c r="Q30" s="1447" t="s">
        <v>31</v>
      </c>
      <c r="R30" s="1457" t="s">
        <v>30</v>
      </c>
      <c r="S30" s="1447" t="s">
        <v>31</v>
      </c>
      <c r="T30" s="1457" t="s">
        <v>30</v>
      </c>
      <c r="U30" s="446" t="s">
        <v>31</v>
      </c>
      <c r="V30" s="1457" t="s">
        <v>30</v>
      </c>
      <c r="W30" s="1447" t="s">
        <v>31</v>
      </c>
      <c r="X30" s="1457" t="s">
        <v>30</v>
      </c>
      <c r="Y30" s="1447" t="s">
        <v>31</v>
      </c>
      <c r="Z30" s="1457" t="s">
        <v>30</v>
      </c>
      <c r="AA30" s="1447" t="s">
        <v>31</v>
      </c>
      <c r="AB30" s="1457" t="s">
        <v>30</v>
      </c>
      <c r="AC30" s="1447" t="s">
        <v>31</v>
      </c>
      <c r="AD30" s="1457" t="s">
        <v>30</v>
      </c>
      <c r="AE30" s="1447" t="s">
        <v>31</v>
      </c>
      <c r="AF30" s="1457" t="s">
        <v>30</v>
      </c>
      <c r="AG30" s="1447" t="s">
        <v>31</v>
      </c>
      <c r="AH30" s="1457" t="s">
        <v>30</v>
      </c>
      <c r="AI30" s="1447" t="s">
        <v>31</v>
      </c>
      <c r="AJ30" s="1457" t="s">
        <v>30</v>
      </c>
      <c r="AK30" s="1447" t="s">
        <v>31</v>
      </c>
      <c r="AL30" s="1457" t="s">
        <v>30</v>
      </c>
      <c r="AM30" s="1447" t="s">
        <v>31</v>
      </c>
      <c r="AN30" s="1457" t="s">
        <v>30</v>
      </c>
      <c r="AO30" s="1447" t="s">
        <v>31</v>
      </c>
      <c r="AP30" s="1636"/>
      <c r="AQ30" s="1637"/>
      <c r="AR30" s="1636"/>
      <c r="AS30" s="1638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X30" s="2"/>
      <c r="BY30" s="2"/>
      <c r="CG30" s="12"/>
      <c r="CH30" s="12"/>
      <c r="CI30" s="12"/>
      <c r="CJ30" s="12"/>
      <c r="CK30" s="12"/>
      <c r="CL30" s="12"/>
    </row>
    <row r="31" spans="1:90" ht="19.5" customHeight="1" x14ac:dyDescent="0.2">
      <c r="A31" s="1639" t="s">
        <v>54</v>
      </c>
      <c r="B31" s="1640">
        <f>SUM(C31:D31)</f>
        <v>0</v>
      </c>
      <c r="C31" s="1598"/>
      <c r="D31" s="1596"/>
      <c r="E31" s="1641">
        <f>SUM(F31+G31)</f>
        <v>0</v>
      </c>
      <c r="F31" s="1642">
        <f>SUM(H31+J31+L31+N31+P31+R31+T31+V31+X31+Z31+AB31+AD31+AF31+AH31+AJ31+AL31+AN31)</f>
        <v>0</v>
      </c>
      <c r="G31" s="1643">
        <f>SUM(I31+K31+M31+O31+Q31+S31+U31+W31+Y31+AA31+AC31+AE31+AG31+AI31+AK31+AM31+AO31)</f>
        <v>0</v>
      </c>
      <c r="H31" s="1597"/>
      <c r="I31" s="1598"/>
      <c r="J31" s="1597"/>
      <c r="K31" s="1619"/>
      <c r="L31" s="1597"/>
      <c r="M31" s="1619"/>
      <c r="N31" s="1597"/>
      <c r="O31" s="1619"/>
      <c r="P31" s="1597"/>
      <c r="Q31" s="1598"/>
      <c r="R31" s="1597"/>
      <c r="S31" s="1598"/>
      <c r="T31" s="1620"/>
      <c r="U31" s="1619"/>
      <c r="V31" s="1597"/>
      <c r="W31" s="1619"/>
      <c r="X31" s="1597"/>
      <c r="Y31" s="1619"/>
      <c r="Z31" s="1597"/>
      <c r="AA31" s="1598"/>
      <c r="AB31" s="1597"/>
      <c r="AC31" s="1598"/>
      <c r="AD31" s="1597"/>
      <c r="AE31" s="1619"/>
      <c r="AF31" s="1597"/>
      <c r="AG31" s="1598"/>
      <c r="AH31" s="1597"/>
      <c r="AI31" s="1598"/>
      <c r="AJ31" s="1597"/>
      <c r="AK31" s="1619"/>
      <c r="AL31" s="1597"/>
      <c r="AM31" s="1619"/>
      <c r="AN31" s="1620"/>
      <c r="AO31" s="1619"/>
      <c r="AP31" s="1644"/>
      <c r="AQ31" s="1645"/>
      <c r="AR31" s="1644"/>
      <c r="AS31" s="1646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X31" s="2"/>
      <c r="BY31" s="2"/>
      <c r="CG31" s="12"/>
      <c r="CH31" s="12"/>
      <c r="CI31" s="12"/>
      <c r="CJ31" s="12"/>
      <c r="CK31" s="12"/>
      <c r="CL31" s="12"/>
    </row>
    <row r="32" spans="1:90" ht="19.5" customHeight="1" x14ac:dyDescent="0.2">
      <c r="A32" s="104" t="s">
        <v>55</v>
      </c>
      <c r="B32" s="105">
        <f>SUM(C32:D32)</f>
        <v>0</v>
      </c>
      <c r="C32" s="80"/>
      <c r="D32" s="106"/>
      <c r="E32" s="107">
        <f>SUM(F32+G32)</f>
        <v>0</v>
      </c>
      <c r="F32" s="108">
        <f>SUM(H32+J32+L32+N32+P32+R32+T32+V32+X32+Z32+AB32+AD32+AF32+AH32+AJ32+AL32+AN32)</f>
        <v>0</v>
      </c>
      <c r="G32" s="109">
        <f>SUM(I32+K32+M32+O32+Q32+S32+U32+W32+Y32+AA32+AC32+AE32+AG32+AI32+AK32+AM32+AO32)</f>
        <v>0</v>
      </c>
      <c r="H32" s="77"/>
      <c r="I32" s="80"/>
      <c r="J32" s="77"/>
      <c r="K32" s="79"/>
      <c r="L32" s="77"/>
      <c r="M32" s="79"/>
      <c r="N32" s="77"/>
      <c r="O32" s="79"/>
      <c r="P32" s="77"/>
      <c r="Q32" s="80"/>
      <c r="R32" s="77"/>
      <c r="S32" s="80"/>
      <c r="T32" s="82"/>
      <c r="U32" s="79"/>
      <c r="V32" s="77"/>
      <c r="W32" s="79"/>
      <c r="X32" s="77"/>
      <c r="Y32" s="79"/>
      <c r="Z32" s="77"/>
      <c r="AA32" s="80"/>
      <c r="AB32" s="77"/>
      <c r="AC32" s="80"/>
      <c r="AD32" s="77"/>
      <c r="AE32" s="79"/>
      <c r="AF32" s="77"/>
      <c r="AG32" s="80"/>
      <c r="AH32" s="77"/>
      <c r="AI32" s="80"/>
      <c r="AJ32" s="77"/>
      <c r="AK32" s="79"/>
      <c r="AL32" s="77"/>
      <c r="AM32" s="79"/>
      <c r="AN32" s="82"/>
      <c r="AO32" s="79"/>
      <c r="AP32" s="1644"/>
      <c r="AQ32" s="1645"/>
      <c r="AR32" s="1644"/>
      <c r="AS32" s="1646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X32" s="2"/>
      <c r="BY32" s="2"/>
      <c r="CG32" s="12"/>
      <c r="CH32" s="12"/>
      <c r="CI32" s="12"/>
      <c r="CJ32" s="12"/>
      <c r="CK32" s="12"/>
      <c r="CL32" s="12"/>
    </row>
    <row r="33" spans="1:90" ht="16.5" customHeight="1" x14ac:dyDescent="0.25">
      <c r="A33" s="1503" t="s">
        <v>43</v>
      </c>
      <c r="B33" s="1504">
        <f t="shared" ref="B33:H33" si="13">SUM(B31:B32)</f>
        <v>0</v>
      </c>
      <c r="C33" s="1505">
        <f t="shared" si="13"/>
        <v>0</v>
      </c>
      <c r="D33" s="1504">
        <f t="shared" si="13"/>
        <v>0</v>
      </c>
      <c r="E33" s="1506">
        <f t="shared" si="13"/>
        <v>0</v>
      </c>
      <c r="F33" s="1506">
        <f t="shared" si="13"/>
        <v>0</v>
      </c>
      <c r="G33" s="1506">
        <f t="shared" si="13"/>
        <v>0</v>
      </c>
      <c r="H33" s="1479">
        <f t="shared" si="13"/>
        <v>0</v>
      </c>
      <c r="I33" s="1507">
        <f t="shared" ref="I33:AO33" si="14">SUM(I31:I32)</f>
        <v>0</v>
      </c>
      <c r="J33" s="1479">
        <f t="shared" si="14"/>
        <v>0</v>
      </c>
      <c r="K33" s="1507">
        <f t="shared" si="14"/>
        <v>0</v>
      </c>
      <c r="L33" s="1479">
        <f t="shared" si="14"/>
        <v>0</v>
      </c>
      <c r="M33" s="1507">
        <f t="shared" si="14"/>
        <v>0</v>
      </c>
      <c r="N33" s="1479">
        <f t="shared" si="14"/>
        <v>0</v>
      </c>
      <c r="O33" s="1507">
        <f t="shared" si="14"/>
        <v>0</v>
      </c>
      <c r="P33" s="1479">
        <f t="shared" si="14"/>
        <v>0</v>
      </c>
      <c r="Q33" s="1507">
        <f t="shared" si="14"/>
        <v>0</v>
      </c>
      <c r="R33" s="1479">
        <f t="shared" si="14"/>
        <v>0</v>
      </c>
      <c r="S33" s="1507">
        <f t="shared" si="14"/>
        <v>0</v>
      </c>
      <c r="T33" s="1479">
        <f t="shared" si="14"/>
        <v>0</v>
      </c>
      <c r="U33" s="1507">
        <f t="shared" si="14"/>
        <v>0</v>
      </c>
      <c r="V33" s="1479">
        <f t="shared" si="14"/>
        <v>0</v>
      </c>
      <c r="W33" s="1507">
        <f t="shared" si="14"/>
        <v>0</v>
      </c>
      <c r="X33" s="1479">
        <f t="shared" si="14"/>
        <v>0</v>
      </c>
      <c r="Y33" s="1507">
        <f t="shared" si="14"/>
        <v>0</v>
      </c>
      <c r="Z33" s="1479">
        <f t="shared" si="14"/>
        <v>0</v>
      </c>
      <c r="AA33" s="1507">
        <f t="shared" si="14"/>
        <v>0</v>
      </c>
      <c r="AB33" s="1479">
        <f t="shared" si="14"/>
        <v>0</v>
      </c>
      <c r="AC33" s="1507">
        <f t="shared" si="14"/>
        <v>0</v>
      </c>
      <c r="AD33" s="1479">
        <f t="shared" si="14"/>
        <v>0</v>
      </c>
      <c r="AE33" s="1507">
        <f t="shared" si="14"/>
        <v>0</v>
      </c>
      <c r="AF33" s="1479">
        <f t="shared" si="14"/>
        <v>0</v>
      </c>
      <c r="AG33" s="1507">
        <f t="shared" si="14"/>
        <v>0</v>
      </c>
      <c r="AH33" s="1479">
        <f t="shared" si="14"/>
        <v>0</v>
      </c>
      <c r="AI33" s="1507">
        <f t="shared" si="14"/>
        <v>0</v>
      </c>
      <c r="AJ33" s="1479">
        <f t="shared" si="14"/>
        <v>0</v>
      </c>
      <c r="AK33" s="1507">
        <f t="shared" si="14"/>
        <v>0</v>
      </c>
      <c r="AL33" s="1479">
        <f t="shared" si="14"/>
        <v>0</v>
      </c>
      <c r="AM33" s="1507">
        <f t="shared" si="14"/>
        <v>0</v>
      </c>
      <c r="AN33" s="1479">
        <f t="shared" si="14"/>
        <v>0</v>
      </c>
      <c r="AO33" s="1480">
        <f t="shared" si="14"/>
        <v>0</v>
      </c>
      <c r="AP33" s="1647"/>
      <c r="AQ33" s="1645"/>
      <c r="AR33" s="1644"/>
      <c r="AS33" s="1646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X33" s="2"/>
      <c r="BY33" s="2"/>
      <c r="CG33" s="12"/>
      <c r="CH33" s="12"/>
      <c r="CI33" s="12"/>
      <c r="CJ33" s="12"/>
      <c r="CK33" s="12"/>
      <c r="CL33" s="12"/>
    </row>
    <row r="34" spans="1:90" ht="27" customHeight="1" x14ac:dyDescent="0.2">
      <c r="A34" s="84" t="s">
        <v>56</v>
      </c>
      <c r="B34" s="14"/>
      <c r="C34" s="85"/>
      <c r="D34" s="14"/>
      <c r="E34" s="14"/>
      <c r="F34" s="14"/>
      <c r="G34" s="14"/>
      <c r="H34" s="14"/>
      <c r="I34" s="14"/>
      <c r="J34" s="14"/>
      <c r="K34" s="14"/>
      <c r="L34" s="14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408"/>
      <c r="AQ34" s="5"/>
      <c r="AR34" s="5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CG34" s="12"/>
      <c r="CH34" s="12"/>
      <c r="CI34" s="12"/>
      <c r="CJ34" s="12"/>
      <c r="CK34" s="12"/>
      <c r="CL34" s="12"/>
    </row>
    <row r="35" spans="1:90" ht="23.25" customHeight="1" x14ac:dyDescent="0.2">
      <c r="A35" s="2864" t="s">
        <v>3</v>
      </c>
      <c r="B35" s="2864" t="s">
        <v>57</v>
      </c>
      <c r="C35" s="2865" t="s">
        <v>58</v>
      </c>
      <c r="D35" s="2866"/>
      <c r="E35" s="2865" t="s">
        <v>51</v>
      </c>
      <c r="F35" s="2867"/>
      <c r="G35" s="2866"/>
      <c r="H35" s="2868" t="s">
        <v>59</v>
      </c>
      <c r="I35" s="2869"/>
      <c r="J35" s="2869"/>
      <c r="K35" s="2869"/>
      <c r="L35" s="2869"/>
      <c r="M35" s="2870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CG35" s="12"/>
      <c r="CH35" s="12"/>
      <c r="CI35" s="12"/>
      <c r="CJ35" s="12"/>
      <c r="CK35" s="12"/>
      <c r="CL35" s="12"/>
    </row>
    <row r="36" spans="1:90" ht="62.25" customHeight="1" x14ac:dyDescent="0.2">
      <c r="A36" s="2746"/>
      <c r="B36" s="2746"/>
      <c r="C36" s="453" t="s">
        <v>52</v>
      </c>
      <c r="D36" s="453" t="s">
        <v>53</v>
      </c>
      <c r="E36" s="1648" t="s">
        <v>29</v>
      </c>
      <c r="F36" s="1649" t="s">
        <v>30</v>
      </c>
      <c r="G36" s="1650" t="s">
        <v>31</v>
      </c>
      <c r="H36" s="1651" t="s">
        <v>60</v>
      </c>
      <c r="I36" s="1652" t="s">
        <v>61</v>
      </c>
      <c r="J36" s="1652" t="s">
        <v>62</v>
      </c>
      <c r="K36" s="1652" t="s">
        <v>63</v>
      </c>
      <c r="L36" s="1652" t="s">
        <v>64</v>
      </c>
      <c r="M36" s="1653" t="s">
        <v>65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CG36" s="12"/>
      <c r="CH36" s="12"/>
      <c r="CI36" s="12"/>
      <c r="CJ36" s="12"/>
      <c r="CK36" s="12"/>
      <c r="CL36" s="12"/>
    </row>
    <row r="37" spans="1:90" ht="18.75" customHeight="1" x14ac:dyDescent="0.2">
      <c r="A37" s="1639" t="s">
        <v>54</v>
      </c>
      <c r="B37" s="1640">
        <f>SUM(C37:D37)</f>
        <v>0</v>
      </c>
      <c r="C37" s="1654"/>
      <c r="D37" s="1654"/>
      <c r="E37" s="1655">
        <f>SUM(F37:G37)</f>
        <v>0</v>
      </c>
      <c r="F37" s="1656"/>
      <c r="G37" s="1654"/>
      <c r="H37" s="1657"/>
      <c r="I37" s="1658"/>
      <c r="J37" s="1658"/>
      <c r="K37" s="1658"/>
      <c r="L37" s="1658"/>
      <c r="M37" s="165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CG37" s="12"/>
      <c r="CH37" s="12"/>
      <c r="CI37" s="12"/>
      <c r="CJ37" s="12"/>
      <c r="CK37" s="12"/>
      <c r="CL37" s="12"/>
    </row>
    <row r="38" spans="1:90" ht="18.75" customHeight="1" x14ac:dyDescent="0.2">
      <c r="A38" s="454" t="s">
        <v>55</v>
      </c>
      <c r="B38" s="455">
        <f>SUM(C38:D38)</f>
        <v>0</v>
      </c>
      <c r="C38" s="78"/>
      <c r="D38" s="78"/>
      <c r="E38" s="456">
        <f>SUM(F38:G38)</f>
        <v>0</v>
      </c>
      <c r="F38" s="697"/>
      <c r="G38" s="78"/>
      <c r="H38" s="458"/>
      <c r="I38" s="459"/>
      <c r="J38" s="459"/>
      <c r="K38" s="459"/>
      <c r="L38" s="459"/>
      <c r="M38" s="46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CG38" s="12"/>
      <c r="CH38" s="12"/>
      <c r="CI38" s="12"/>
      <c r="CJ38" s="12"/>
      <c r="CK38" s="12"/>
      <c r="CL38" s="12"/>
    </row>
    <row r="39" spans="1:90" ht="14.25" customHeight="1" x14ac:dyDescent="0.25">
      <c r="A39" s="1660" t="s">
        <v>43</v>
      </c>
      <c r="B39" s="1661">
        <f t="shared" ref="B39:M39" si="15">SUM(B37:B38)</f>
        <v>0</v>
      </c>
      <c r="C39" s="1662">
        <f t="shared" si="15"/>
        <v>0</v>
      </c>
      <c r="D39" s="1663">
        <f t="shared" si="15"/>
        <v>0</v>
      </c>
      <c r="E39" s="1664">
        <f t="shared" si="15"/>
        <v>0</v>
      </c>
      <c r="F39" s="1665">
        <f t="shared" si="15"/>
        <v>0</v>
      </c>
      <c r="G39" s="1665">
        <f t="shared" si="15"/>
        <v>0</v>
      </c>
      <c r="H39" s="1662">
        <f t="shared" si="15"/>
        <v>0</v>
      </c>
      <c r="I39" s="1666">
        <f t="shared" si="15"/>
        <v>0</v>
      </c>
      <c r="J39" s="1666">
        <f t="shared" si="15"/>
        <v>0</v>
      </c>
      <c r="K39" s="1666">
        <f t="shared" si="15"/>
        <v>0</v>
      </c>
      <c r="L39" s="1666">
        <f t="shared" si="15"/>
        <v>0</v>
      </c>
      <c r="M39" s="1667">
        <f t="shared" si="15"/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CG39" s="12"/>
      <c r="CH39" s="12"/>
      <c r="CI39" s="12"/>
      <c r="CJ39" s="12"/>
      <c r="CK39" s="12"/>
      <c r="CL39" s="12"/>
    </row>
    <row r="40" spans="1:90" ht="31.35" customHeight="1" x14ac:dyDescent="0.2">
      <c r="A40" s="141" t="s">
        <v>66</v>
      </c>
      <c r="B40" s="14"/>
      <c r="C40" s="14"/>
      <c r="D40" s="8"/>
      <c r="E40" s="8"/>
      <c r="F40" s="8"/>
      <c r="G40" s="8"/>
      <c r="H40" s="8"/>
      <c r="I40" s="8"/>
      <c r="J40" s="8"/>
      <c r="K40" s="8"/>
      <c r="L40" s="142"/>
      <c r="M40" s="5"/>
      <c r="N40" s="5"/>
      <c r="O40" s="5"/>
      <c r="P40" s="5"/>
      <c r="Q40" s="5"/>
      <c r="R40" s="5"/>
      <c r="S40" s="5"/>
      <c r="T40" s="5"/>
      <c r="U40" s="5"/>
      <c r="V40" s="1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6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CG40" s="12"/>
      <c r="CH40" s="12"/>
      <c r="CI40" s="12"/>
      <c r="CJ40" s="12"/>
      <c r="CK40" s="12"/>
      <c r="CL40" s="12"/>
    </row>
    <row r="41" spans="1:90" ht="16.350000000000001" customHeight="1" x14ac:dyDescent="0.2">
      <c r="A41" s="2592" t="s">
        <v>3</v>
      </c>
      <c r="B41" s="2609" t="s">
        <v>4</v>
      </c>
      <c r="C41" s="2609" t="s">
        <v>5</v>
      </c>
      <c r="D41" s="143"/>
      <c r="E41" s="143"/>
      <c r="F41" s="143"/>
      <c r="G41" s="143"/>
      <c r="H41" s="143"/>
      <c r="I41" s="143"/>
      <c r="J41" s="143"/>
      <c r="K41" s="143"/>
      <c r="L41" s="144"/>
      <c r="M41" s="145"/>
      <c r="N41" s="5"/>
      <c r="O41" s="5"/>
      <c r="P41" s="5"/>
      <c r="Q41" s="5"/>
      <c r="R41" s="5"/>
      <c r="S41" s="5"/>
      <c r="T41" s="5"/>
      <c r="U41" s="5"/>
      <c r="V41" s="11"/>
      <c r="W41" s="5"/>
      <c r="X41" s="1668"/>
      <c r="Y41" s="1669"/>
      <c r="Z41" s="1669"/>
      <c r="AA41" s="1669"/>
      <c r="AB41" s="1669"/>
      <c r="AC41" s="1669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6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CG41" s="12"/>
      <c r="CH41" s="12"/>
      <c r="CI41" s="12"/>
      <c r="CJ41" s="12"/>
      <c r="CK41" s="12"/>
      <c r="CL41" s="12"/>
    </row>
    <row r="42" spans="1:90" ht="16.350000000000001" customHeight="1" x14ac:dyDescent="0.2">
      <c r="A42" s="2753"/>
      <c r="B42" s="2746"/>
      <c r="C42" s="2746"/>
      <c r="D42" s="148"/>
      <c r="E42" s="143"/>
      <c r="F42" s="143"/>
      <c r="G42" s="143"/>
      <c r="H42" s="143"/>
      <c r="I42" s="143"/>
      <c r="J42" s="143"/>
      <c r="K42" s="143"/>
      <c r="L42" s="144"/>
      <c r="M42" s="145"/>
      <c r="N42" s="5"/>
      <c r="O42" s="5"/>
      <c r="P42" s="5"/>
      <c r="Q42" s="5"/>
      <c r="R42" s="5"/>
      <c r="S42" s="5"/>
      <c r="T42" s="5"/>
      <c r="U42" s="5"/>
      <c r="V42" s="11"/>
      <c r="W42" s="5"/>
      <c r="X42" s="1668"/>
      <c r="Y42" s="1669"/>
      <c r="Z42" s="1669"/>
      <c r="AA42" s="1669"/>
      <c r="AB42" s="1669"/>
      <c r="AC42" s="1669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CG42" s="12"/>
      <c r="CH42" s="12"/>
      <c r="CI42" s="12"/>
      <c r="CJ42" s="12"/>
      <c r="CK42" s="12"/>
      <c r="CL42" s="12"/>
    </row>
    <row r="43" spans="1:90" ht="16.350000000000001" customHeight="1" x14ac:dyDescent="0.2">
      <c r="A43" s="2609" t="s">
        <v>67</v>
      </c>
      <c r="B43" s="63" t="s">
        <v>47</v>
      </c>
      <c r="C43" s="149"/>
      <c r="D43" s="148"/>
      <c r="E43" s="143"/>
      <c r="F43" s="143"/>
      <c r="G43" s="143"/>
      <c r="H43" s="5"/>
      <c r="I43" s="143"/>
      <c r="J43" s="143"/>
      <c r="K43" s="5"/>
      <c r="L43" s="144"/>
      <c r="M43" s="145"/>
      <c r="N43" s="5"/>
      <c r="O43" s="5"/>
      <c r="P43" s="5"/>
      <c r="Q43" s="5"/>
      <c r="R43" s="5"/>
      <c r="S43" s="5"/>
      <c r="T43" s="5"/>
      <c r="U43" s="5"/>
      <c r="V43" s="11"/>
      <c r="W43" s="5"/>
      <c r="X43" s="1668"/>
      <c r="Y43" s="1669"/>
      <c r="Z43" s="1669"/>
      <c r="AA43" s="1669"/>
      <c r="AB43" s="1669"/>
      <c r="AC43" s="1669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CG43" s="12"/>
      <c r="CH43" s="12"/>
      <c r="CI43" s="12"/>
      <c r="CJ43" s="12"/>
      <c r="CK43" s="12"/>
      <c r="CL43" s="12"/>
    </row>
    <row r="44" spans="1:90" ht="16.350000000000001" customHeight="1" x14ac:dyDescent="0.2">
      <c r="A44" s="2746"/>
      <c r="B44" s="150" t="s">
        <v>68</v>
      </c>
      <c r="C44" s="151"/>
      <c r="D44" s="148"/>
      <c r="E44" s="143"/>
      <c r="F44" s="143"/>
      <c r="G44" s="143"/>
      <c r="H44" s="143"/>
      <c r="I44" s="143"/>
      <c r="J44" s="143"/>
      <c r="K44" s="143"/>
      <c r="L44" s="144"/>
      <c r="M44" s="145"/>
      <c r="N44" s="5"/>
      <c r="O44" s="5"/>
      <c r="P44" s="5"/>
      <c r="Q44" s="5"/>
      <c r="R44" s="5"/>
      <c r="S44" s="5"/>
      <c r="T44" s="5"/>
      <c r="U44" s="5"/>
      <c r="V44" s="11"/>
      <c r="W44" s="5"/>
      <c r="X44" s="1668"/>
      <c r="Y44" s="1669"/>
      <c r="Z44" s="1669"/>
      <c r="AA44" s="1669"/>
      <c r="AB44" s="1669"/>
      <c r="AC44" s="1669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CG44" s="12"/>
      <c r="CH44" s="12"/>
      <c r="CI44" s="12"/>
      <c r="CJ44" s="12"/>
      <c r="CK44" s="12"/>
      <c r="CL44" s="12"/>
    </row>
    <row r="45" spans="1:90" ht="16.350000000000001" customHeight="1" x14ac:dyDescent="0.2">
      <c r="A45" s="2609" t="s">
        <v>69</v>
      </c>
      <c r="B45" s="63" t="s">
        <v>47</v>
      </c>
      <c r="C45" s="149"/>
      <c r="D45" s="148"/>
      <c r="E45" s="143"/>
      <c r="F45" s="143"/>
      <c r="G45" s="143"/>
      <c r="H45" s="143"/>
      <c r="I45" s="143"/>
      <c r="J45" s="143"/>
      <c r="K45" s="143"/>
      <c r="L45" s="144"/>
      <c r="M45" s="145"/>
      <c r="N45" s="5"/>
      <c r="O45" s="5"/>
      <c r="P45" s="5"/>
      <c r="Q45" s="5"/>
      <c r="R45" s="5"/>
      <c r="S45" s="5"/>
      <c r="T45" s="5"/>
      <c r="U45" s="5"/>
      <c r="V45" s="11"/>
      <c r="W45" s="5"/>
      <c r="X45" s="1668"/>
      <c r="Y45" s="1669"/>
      <c r="Z45" s="1669"/>
      <c r="AA45" s="1669"/>
      <c r="AB45" s="1669"/>
      <c r="AC45" s="1669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CG45" s="12"/>
      <c r="CH45" s="12"/>
      <c r="CI45" s="12"/>
      <c r="CJ45" s="12"/>
      <c r="CK45" s="12"/>
      <c r="CL45" s="12"/>
    </row>
    <row r="46" spans="1:90" ht="16.350000000000001" customHeight="1" x14ac:dyDescent="0.2">
      <c r="A46" s="2746"/>
      <c r="B46" s="152" t="s">
        <v>68</v>
      </c>
      <c r="C46" s="106"/>
      <c r="D46" s="153"/>
      <c r="E46" s="143"/>
      <c r="F46" s="143"/>
      <c r="G46" s="143"/>
      <c r="H46" s="143"/>
      <c r="I46" s="143"/>
      <c r="J46" s="143"/>
      <c r="K46" s="143"/>
      <c r="L46" s="144"/>
      <c r="M46" s="145"/>
      <c r="N46" s="5"/>
      <c r="O46" s="5"/>
      <c r="P46" s="5"/>
      <c r="Q46" s="5"/>
      <c r="R46" s="5"/>
      <c r="S46" s="5"/>
      <c r="T46" s="5"/>
      <c r="U46" s="5"/>
      <c r="V46" s="11"/>
      <c r="W46" s="5"/>
      <c r="X46" s="1668"/>
      <c r="Y46" s="1669"/>
      <c r="Z46" s="1669"/>
      <c r="AA46" s="1669"/>
      <c r="AB46" s="1669"/>
      <c r="AC46" s="1669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CG46" s="12"/>
      <c r="CH46" s="12"/>
      <c r="CI46" s="12"/>
      <c r="CJ46" s="12"/>
      <c r="CK46" s="12"/>
      <c r="CL46" s="12"/>
    </row>
    <row r="47" spans="1:90" ht="31.35" customHeight="1" x14ac:dyDescent="0.2">
      <c r="A47" s="84" t="s">
        <v>70</v>
      </c>
      <c r="B47" s="711"/>
      <c r="C47" s="711"/>
      <c r="D47" s="155"/>
      <c r="E47" s="155"/>
      <c r="F47" s="155"/>
      <c r="G47" s="155"/>
      <c r="H47" s="155"/>
      <c r="I47" s="155"/>
      <c r="J47" s="155"/>
      <c r="K47" s="155"/>
      <c r="L47" s="156"/>
      <c r="M47" s="157"/>
      <c r="N47" s="158"/>
      <c r="O47" s="159"/>
      <c r="P47" s="159"/>
      <c r="Q47" s="159"/>
      <c r="R47" s="159"/>
      <c r="S47" s="159"/>
      <c r="T47" s="159"/>
      <c r="U47" s="159"/>
      <c r="V47" s="160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1"/>
      <c r="AO47" s="162"/>
      <c r="AP47" s="162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CG47" s="12"/>
      <c r="CH47" s="12"/>
      <c r="CI47" s="12"/>
      <c r="CJ47" s="12"/>
      <c r="CK47" s="12"/>
      <c r="CL47" s="12"/>
    </row>
    <row r="48" spans="1:90" ht="16.350000000000001" customHeight="1" x14ac:dyDescent="0.2">
      <c r="A48" s="2625" t="s">
        <v>71</v>
      </c>
      <c r="B48" s="2626"/>
      <c r="C48" s="2631" t="s">
        <v>5</v>
      </c>
      <c r="D48" s="2632"/>
      <c r="E48" s="2633"/>
      <c r="F48" s="2871" t="s">
        <v>72</v>
      </c>
      <c r="G48" s="2705"/>
      <c r="H48" s="2705"/>
      <c r="I48" s="2705"/>
      <c r="J48" s="2705"/>
      <c r="K48" s="2705"/>
      <c r="L48" s="2705"/>
      <c r="M48" s="2705"/>
      <c r="N48" s="2705"/>
      <c r="O48" s="2705"/>
      <c r="P48" s="2705"/>
      <c r="Q48" s="2705"/>
      <c r="R48" s="2705"/>
      <c r="S48" s="2705"/>
      <c r="T48" s="2705"/>
      <c r="U48" s="2705"/>
      <c r="V48" s="2705"/>
      <c r="W48" s="2705"/>
      <c r="X48" s="2705"/>
      <c r="Y48" s="2705"/>
      <c r="Z48" s="2705"/>
      <c r="AA48" s="2705"/>
      <c r="AB48" s="2705"/>
      <c r="AC48" s="2705"/>
      <c r="AD48" s="2705"/>
      <c r="AE48" s="2705"/>
      <c r="AF48" s="2705"/>
      <c r="AG48" s="2705"/>
      <c r="AH48" s="2705"/>
      <c r="AI48" s="2705"/>
      <c r="AJ48" s="2705"/>
      <c r="AK48" s="2705"/>
      <c r="AL48" s="2705"/>
      <c r="AM48" s="2872"/>
      <c r="AN48" s="2597" t="s">
        <v>7</v>
      </c>
      <c r="AO48" s="163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CG48" s="12"/>
      <c r="CH48" s="12"/>
      <c r="CI48" s="12"/>
      <c r="CJ48" s="12"/>
      <c r="CK48" s="12"/>
      <c r="CL48" s="12"/>
    </row>
    <row r="49" spans="1:90" ht="16.350000000000001" customHeight="1" x14ac:dyDescent="0.2">
      <c r="A49" s="2627"/>
      <c r="B49" s="2628"/>
      <c r="C49" s="2634"/>
      <c r="D49" s="2635"/>
      <c r="E49" s="2636"/>
      <c r="F49" s="2871" t="s">
        <v>12</v>
      </c>
      <c r="G49" s="2873"/>
      <c r="H49" s="2705" t="s">
        <v>13</v>
      </c>
      <c r="I49" s="2873"/>
      <c r="J49" s="2874" t="s">
        <v>14</v>
      </c>
      <c r="K49" s="2875"/>
      <c r="L49" s="2871" t="s">
        <v>15</v>
      </c>
      <c r="M49" s="2873"/>
      <c r="N49" s="2871" t="s">
        <v>16</v>
      </c>
      <c r="O49" s="2873"/>
      <c r="P49" s="2876" t="s">
        <v>17</v>
      </c>
      <c r="Q49" s="2877"/>
      <c r="R49" s="2876" t="s">
        <v>18</v>
      </c>
      <c r="S49" s="2877"/>
      <c r="T49" s="2876" t="s">
        <v>19</v>
      </c>
      <c r="U49" s="2877"/>
      <c r="V49" s="2876" t="s">
        <v>20</v>
      </c>
      <c r="W49" s="2877"/>
      <c r="X49" s="2876" t="s">
        <v>21</v>
      </c>
      <c r="Y49" s="2877"/>
      <c r="Z49" s="2876" t="s">
        <v>22</v>
      </c>
      <c r="AA49" s="2877"/>
      <c r="AB49" s="2876" t="s">
        <v>23</v>
      </c>
      <c r="AC49" s="2877"/>
      <c r="AD49" s="2876" t="s">
        <v>24</v>
      </c>
      <c r="AE49" s="2877"/>
      <c r="AF49" s="2876" t="s">
        <v>25</v>
      </c>
      <c r="AG49" s="2877"/>
      <c r="AH49" s="2876" t="s">
        <v>26</v>
      </c>
      <c r="AI49" s="2877"/>
      <c r="AJ49" s="2876" t="s">
        <v>27</v>
      </c>
      <c r="AK49" s="2877"/>
      <c r="AL49" s="2711" t="s">
        <v>28</v>
      </c>
      <c r="AM49" s="2878"/>
      <c r="AN49" s="2604"/>
      <c r="AO49" s="163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CG49" s="12"/>
      <c r="CH49" s="12"/>
      <c r="CI49" s="12"/>
      <c r="CJ49" s="12"/>
      <c r="CK49" s="12"/>
      <c r="CL49" s="12"/>
    </row>
    <row r="50" spans="1:90" ht="16.350000000000001" customHeight="1" x14ac:dyDescent="0.2">
      <c r="A50" s="2629"/>
      <c r="B50" s="2630"/>
      <c r="C50" s="712" t="s">
        <v>29</v>
      </c>
      <c r="D50" s="713" t="s">
        <v>30</v>
      </c>
      <c r="E50" s="442" t="s">
        <v>31</v>
      </c>
      <c r="F50" s="1670" t="s">
        <v>30</v>
      </c>
      <c r="G50" s="1671" t="s">
        <v>31</v>
      </c>
      <c r="H50" s="1670" t="s">
        <v>30</v>
      </c>
      <c r="I50" s="1671" t="s">
        <v>31</v>
      </c>
      <c r="J50" s="1670" t="s">
        <v>30</v>
      </c>
      <c r="K50" s="1671" t="s">
        <v>31</v>
      </c>
      <c r="L50" s="1670" t="s">
        <v>30</v>
      </c>
      <c r="M50" s="1671" t="s">
        <v>31</v>
      </c>
      <c r="N50" s="1670" t="s">
        <v>30</v>
      </c>
      <c r="O50" s="1671" t="s">
        <v>31</v>
      </c>
      <c r="P50" s="1670" t="s">
        <v>30</v>
      </c>
      <c r="Q50" s="1671" t="s">
        <v>31</v>
      </c>
      <c r="R50" s="1670" t="s">
        <v>30</v>
      </c>
      <c r="S50" s="1671" t="s">
        <v>31</v>
      </c>
      <c r="T50" s="1670" t="s">
        <v>30</v>
      </c>
      <c r="U50" s="1671" t="s">
        <v>31</v>
      </c>
      <c r="V50" s="1670" t="s">
        <v>30</v>
      </c>
      <c r="W50" s="1671" t="s">
        <v>31</v>
      </c>
      <c r="X50" s="1670" t="s">
        <v>30</v>
      </c>
      <c r="Y50" s="1671" t="s">
        <v>31</v>
      </c>
      <c r="Z50" s="1670" t="s">
        <v>30</v>
      </c>
      <c r="AA50" s="1671" t="s">
        <v>31</v>
      </c>
      <c r="AB50" s="1670" t="s">
        <v>30</v>
      </c>
      <c r="AC50" s="1671" t="s">
        <v>31</v>
      </c>
      <c r="AD50" s="1670" t="s">
        <v>30</v>
      </c>
      <c r="AE50" s="1671" t="s">
        <v>31</v>
      </c>
      <c r="AF50" s="1670" t="s">
        <v>30</v>
      </c>
      <c r="AG50" s="1671" t="s">
        <v>31</v>
      </c>
      <c r="AH50" s="1670" t="s">
        <v>30</v>
      </c>
      <c r="AI50" s="1671" t="s">
        <v>31</v>
      </c>
      <c r="AJ50" s="1670" t="s">
        <v>30</v>
      </c>
      <c r="AK50" s="1671" t="s">
        <v>31</v>
      </c>
      <c r="AL50" s="1672" t="s">
        <v>30</v>
      </c>
      <c r="AM50" s="1673" t="s">
        <v>31</v>
      </c>
      <c r="AN50" s="2600"/>
      <c r="AO50" s="170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CG50" s="12"/>
      <c r="CH50" s="12"/>
      <c r="CI50" s="12"/>
      <c r="CJ50" s="12"/>
      <c r="CK50" s="12"/>
      <c r="CL50" s="12"/>
    </row>
    <row r="51" spans="1:90" ht="20.25" customHeight="1" x14ac:dyDescent="0.2">
      <c r="A51" s="439" t="s">
        <v>73</v>
      </c>
      <c r="B51" s="172" t="s">
        <v>74</v>
      </c>
      <c r="C51" s="1674">
        <f>SUM(D51+E51)</f>
        <v>0</v>
      </c>
      <c r="D51" s="1675">
        <f>SUM(F51+H51+J51+L51+N51+P51+R51+T51+V51+X51+Z51+AB51+AD51+AF51+AH51+AJ51+AL51)</f>
        <v>0</v>
      </c>
      <c r="E51" s="1676">
        <f>SUM(G51+I51+K51+M51+O51+Q51+S51+U51+W51+Y51+AA51+AC51+AE51+AG51+AI51+AK51+AM51)</f>
        <v>0</v>
      </c>
      <c r="F51" s="1677"/>
      <c r="G51" s="1678"/>
      <c r="H51" s="1677"/>
      <c r="I51" s="1678"/>
      <c r="J51" s="1677"/>
      <c r="K51" s="1678"/>
      <c r="L51" s="1677"/>
      <c r="M51" s="1678"/>
      <c r="N51" s="1677"/>
      <c r="O51" s="1678"/>
      <c r="P51" s="1679"/>
      <c r="Q51" s="1678"/>
      <c r="R51" s="1679"/>
      <c r="S51" s="1678"/>
      <c r="T51" s="1679"/>
      <c r="U51" s="1678"/>
      <c r="V51" s="1679"/>
      <c r="W51" s="1678"/>
      <c r="X51" s="1679"/>
      <c r="Y51" s="1678"/>
      <c r="Z51" s="1679"/>
      <c r="AA51" s="1678"/>
      <c r="AB51" s="1679"/>
      <c r="AC51" s="1678"/>
      <c r="AD51" s="1679"/>
      <c r="AE51" s="1678"/>
      <c r="AF51" s="1679"/>
      <c r="AG51" s="1678"/>
      <c r="AH51" s="1679"/>
      <c r="AI51" s="1678"/>
      <c r="AJ51" s="1679"/>
      <c r="AK51" s="1678"/>
      <c r="AL51" s="723"/>
      <c r="AM51" s="1680"/>
      <c r="AN51" s="1681"/>
      <c r="AO51" s="182" t="str">
        <f>CA51&amp;CB51</f>
        <v/>
      </c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17"/>
      <c r="BB51" s="17"/>
      <c r="CA51" s="30" t="str">
        <f>IF(CG51=1,"* El número de Beneficiarios NO DEBE ser mayor que el total. ","")</f>
        <v/>
      </c>
      <c r="CB51" s="31" t="str">
        <f>IF(CH51=1,"* No olvide digitar la columna Beneficiarios. ","")</f>
        <v/>
      </c>
      <c r="CC51" s="30"/>
      <c r="CD51" s="30"/>
      <c r="CE51" s="30"/>
      <c r="CF51" s="30"/>
      <c r="CG51" s="32">
        <f>IF(C51&lt;AN51,1,0)</f>
        <v>0</v>
      </c>
      <c r="CH51" s="32">
        <f>IF(AND(C51&lt;&gt;0,AN51=""),1,0)</f>
        <v>0</v>
      </c>
      <c r="CI51" s="12"/>
      <c r="CJ51" s="12"/>
      <c r="CK51" s="12"/>
      <c r="CL51" s="12"/>
    </row>
    <row r="52" spans="1:90" ht="20.25" customHeight="1" x14ac:dyDescent="0.2">
      <c r="A52" s="1682" t="s">
        <v>75</v>
      </c>
      <c r="B52" s="1683" t="s">
        <v>74</v>
      </c>
      <c r="C52" s="463">
        <f>SUM(D52+E52)</f>
        <v>0</v>
      </c>
      <c r="D52" s="464">
        <f>SUM(F52+H52+J52+L52+N52+P52+R52+T52+V52+X52+Z52+AB52+AD52+AF52+AH52+AJ52+AL52)</f>
        <v>0</v>
      </c>
      <c r="E52" s="185">
        <f>SUM(G52+I52+K52+M52+O52+Q52+S52+U52+W52+Y52+AA52+AC52+AE52+AG52+AI52+AK52+AM52)</f>
        <v>0</v>
      </c>
      <c r="F52" s="458"/>
      <c r="G52" s="460"/>
      <c r="H52" s="458"/>
      <c r="I52" s="460"/>
      <c r="J52" s="458"/>
      <c r="K52" s="460"/>
      <c r="L52" s="458"/>
      <c r="M52" s="460"/>
      <c r="N52" s="458"/>
      <c r="O52" s="460"/>
      <c r="P52" s="81"/>
      <c r="Q52" s="460"/>
      <c r="R52" s="81"/>
      <c r="S52" s="460"/>
      <c r="T52" s="81"/>
      <c r="U52" s="460"/>
      <c r="V52" s="81"/>
      <c r="W52" s="460"/>
      <c r="X52" s="81"/>
      <c r="Y52" s="460"/>
      <c r="Z52" s="81"/>
      <c r="AA52" s="460"/>
      <c r="AB52" s="81"/>
      <c r="AC52" s="460"/>
      <c r="AD52" s="81"/>
      <c r="AE52" s="460"/>
      <c r="AF52" s="81"/>
      <c r="AG52" s="460"/>
      <c r="AH52" s="81"/>
      <c r="AI52" s="460"/>
      <c r="AJ52" s="81"/>
      <c r="AK52" s="460"/>
      <c r="AL52" s="188"/>
      <c r="AM52" s="465"/>
      <c r="AN52" s="190"/>
      <c r="AO52" s="182" t="str">
        <f>CA52&amp;CB52</f>
        <v/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17"/>
      <c r="BB52" s="17"/>
      <c r="CA52" s="30" t="str">
        <f>IF(CG52=1,"* El número de Beneficiarios NO DEBE ser mayor que el total. ","")</f>
        <v/>
      </c>
      <c r="CB52" s="31" t="str">
        <f>IF(CH52=1,"* No olvide digitar la columna Beneficiarios. ","")</f>
        <v/>
      </c>
      <c r="CC52" s="30"/>
      <c r="CD52" s="30"/>
      <c r="CE52" s="30"/>
      <c r="CF52" s="30"/>
      <c r="CG52" s="32">
        <f>IF(C52&lt;AN52,1,0)</f>
        <v>0</v>
      </c>
      <c r="CH52" s="32">
        <f>IF(AND(C52&lt;&gt;0,AN52=""),1,0)</f>
        <v>0</v>
      </c>
      <c r="CI52" s="12"/>
      <c r="CJ52" s="12"/>
      <c r="CK52" s="12"/>
      <c r="CL52" s="12"/>
    </row>
    <row r="53" spans="1:90" ht="31.35" customHeight="1" x14ac:dyDescent="0.2">
      <c r="A53" s="2713" t="s">
        <v>76</v>
      </c>
      <c r="B53" s="2713"/>
      <c r="C53" s="2713"/>
      <c r="D53" s="2713"/>
      <c r="E53" s="2713"/>
      <c r="F53" s="2713"/>
      <c r="G53" s="2713"/>
      <c r="H53" s="2713"/>
      <c r="I53" s="2713"/>
      <c r="J53" s="2713"/>
      <c r="K53" s="2713"/>
      <c r="L53" s="2713"/>
      <c r="M53" s="2713"/>
      <c r="N53" s="191"/>
      <c r="O53" s="161"/>
      <c r="P53" s="161"/>
      <c r="Q53" s="161"/>
      <c r="R53" s="161"/>
      <c r="S53" s="161"/>
      <c r="T53" s="161"/>
      <c r="U53" s="161"/>
      <c r="V53" s="192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70"/>
      <c r="AP53" s="162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CG53" s="12"/>
      <c r="CH53" s="12"/>
      <c r="CI53" s="12"/>
      <c r="CJ53" s="12"/>
      <c r="CK53" s="12"/>
      <c r="CL53" s="12"/>
    </row>
    <row r="54" spans="1:90" ht="16.350000000000001" customHeight="1" x14ac:dyDescent="0.2">
      <c r="A54" s="2625" t="s">
        <v>3</v>
      </c>
      <c r="B54" s="2626"/>
      <c r="C54" s="2632" t="s">
        <v>5</v>
      </c>
      <c r="D54" s="2632"/>
      <c r="E54" s="2633"/>
      <c r="F54" s="2874" t="s">
        <v>72</v>
      </c>
      <c r="G54" s="2714"/>
      <c r="H54" s="2714"/>
      <c r="I54" s="2714"/>
      <c r="J54" s="2714"/>
      <c r="K54" s="2714"/>
      <c r="L54" s="2714"/>
      <c r="M54" s="2714"/>
      <c r="N54" s="2714"/>
      <c r="O54" s="2714"/>
      <c r="P54" s="2714"/>
      <c r="Q54" s="2714"/>
      <c r="R54" s="2714"/>
      <c r="S54" s="2714"/>
      <c r="T54" s="2714"/>
      <c r="U54" s="2714"/>
      <c r="V54" s="2714"/>
      <c r="W54" s="2714"/>
      <c r="X54" s="2714"/>
      <c r="Y54" s="2714"/>
      <c r="Z54" s="2714"/>
      <c r="AA54" s="2714"/>
      <c r="AB54" s="2714"/>
      <c r="AC54" s="2714"/>
      <c r="AD54" s="2714"/>
      <c r="AE54" s="2714"/>
      <c r="AF54" s="2714"/>
      <c r="AG54" s="2714"/>
      <c r="AH54" s="2714"/>
      <c r="AI54" s="2714"/>
      <c r="AJ54" s="2714"/>
      <c r="AK54" s="2714"/>
      <c r="AL54" s="2714"/>
      <c r="AM54" s="2879"/>
      <c r="AN54" s="2597" t="s">
        <v>7</v>
      </c>
      <c r="AO54" s="170"/>
      <c r="AP54" s="1684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CG54" s="12"/>
      <c r="CH54" s="12"/>
      <c r="CI54" s="12"/>
      <c r="CJ54" s="12"/>
      <c r="CK54" s="12"/>
      <c r="CL54" s="12"/>
    </row>
    <row r="55" spans="1:90" ht="16.350000000000001" customHeight="1" x14ac:dyDescent="0.2">
      <c r="A55" s="2627"/>
      <c r="B55" s="2628"/>
      <c r="C55" s="2635"/>
      <c r="D55" s="2635"/>
      <c r="E55" s="2636"/>
      <c r="F55" s="2883" t="s">
        <v>12</v>
      </c>
      <c r="G55" s="2883"/>
      <c r="H55" s="2865" t="s">
        <v>13</v>
      </c>
      <c r="I55" s="2866"/>
      <c r="J55" s="2884" t="s">
        <v>14</v>
      </c>
      <c r="K55" s="2885"/>
      <c r="L55" s="2865" t="s">
        <v>15</v>
      </c>
      <c r="M55" s="2866"/>
      <c r="N55" s="2865" t="s">
        <v>16</v>
      </c>
      <c r="O55" s="2866"/>
      <c r="P55" s="2880" t="s">
        <v>17</v>
      </c>
      <c r="Q55" s="2881"/>
      <c r="R55" s="2880" t="s">
        <v>18</v>
      </c>
      <c r="S55" s="2881"/>
      <c r="T55" s="2880" t="s">
        <v>19</v>
      </c>
      <c r="U55" s="2881"/>
      <c r="V55" s="2880" t="s">
        <v>20</v>
      </c>
      <c r="W55" s="2881"/>
      <c r="X55" s="2880" t="s">
        <v>21</v>
      </c>
      <c r="Y55" s="2881"/>
      <c r="Z55" s="2880" t="s">
        <v>22</v>
      </c>
      <c r="AA55" s="2881"/>
      <c r="AB55" s="2880" t="s">
        <v>23</v>
      </c>
      <c r="AC55" s="2881"/>
      <c r="AD55" s="2880" t="s">
        <v>24</v>
      </c>
      <c r="AE55" s="2881"/>
      <c r="AF55" s="2880" t="s">
        <v>25</v>
      </c>
      <c r="AG55" s="2881"/>
      <c r="AH55" s="2880" t="s">
        <v>26</v>
      </c>
      <c r="AI55" s="2881"/>
      <c r="AJ55" s="2880" t="s">
        <v>27</v>
      </c>
      <c r="AK55" s="2881"/>
      <c r="AL55" s="2880" t="s">
        <v>28</v>
      </c>
      <c r="AM55" s="2882"/>
      <c r="AN55" s="2604"/>
      <c r="AO55" s="170"/>
      <c r="AP55" s="1685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CG55" s="12"/>
      <c r="CH55" s="12"/>
      <c r="CI55" s="12"/>
      <c r="CJ55" s="12"/>
      <c r="CK55" s="12"/>
      <c r="CL55" s="12"/>
    </row>
    <row r="56" spans="1:90" ht="16.350000000000001" customHeight="1" x14ac:dyDescent="0.2">
      <c r="A56" s="2629"/>
      <c r="B56" s="2630"/>
      <c r="C56" s="1686" t="s">
        <v>29</v>
      </c>
      <c r="D56" s="1687" t="s">
        <v>30</v>
      </c>
      <c r="E56" s="197" t="s">
        <v>31</v>
      </c>
      <c r="F56" s="420" t="s">
        <v>30</v>
      </c>
      <c r="G56" s="435" t="s">
        <v>31</v>
      </c>
      <c r="H56" s="420" t="s">
        <v>30</v>
      </c>
      <c r="I56" s="435" t="s">
        <v>31</v>
      </c>
      <c r="J56" s="420" t="s">
        <v>30</v>
      </c>
      <c r="K56" s="435" t="s">
        <v>31</v>
      </c>
      <c r="L56" s="420" t="s">
        <v>30</v>
      </c>
      <c r="M56" s="435" t="s">
        <v>31</v>
      </c>
      <c r="N56" s="420" t="s">
        <v>30</v>
      </c>
      <c r="O56" s="435" t="s">
        <v>31</v>
      </c>
      <c r="P56" s="420" t="s">
        <v>30</v>
      </c>
      <c r="Q56" s="435" t="s">
        <v>31</v>
      </c>
      <c r="R56" s="420" t="s">
        <v>30</v>
      </c>
      <c r="S56" s="435" t="s">
        <v>31</v>
      </c>
      <c r="T56" s="420" t="s">
        <v>30</v>
      </c>
      <c r="U56" s="435" t="s">
        <v>31</v>
      </c>
      <c r="V56" s="420" t="s">
        <v>30</v>
      </c>
      <c r="W56" s="435" t="s">
        <v>31</v>
      </c>
      <c r="X56" s="420" t="s">
        <v>30</v>
      </c>
      <c r="Y56" s="435" t="s">
        <v>31</v>
      </c>
      <c r="Z56" s="420" t="s">
        <v>30</v>
      </c>
      <c r="AA56" s="435" t="s">
        <v>31</v>
      </c>
      <c r="AB56" s="420" t="s">
        <v>30</v>
      </c>
      <c r="AC56" s="435" t="s">
        <v>31</v>
      </c>
      <c r="AD56" s="420" t="s">
        <v>30</v>
      </c>
      <c r="AE56" s="435" t="s">
        <v>31</v>
      </c>
      <c r="AF56" s="420" t="s">
        <v>30</v>
      </c>
      <c r="AG56" s="435" t="s">
        <v>31</v>
      </c>
      <c r="AH56" s="420" t="s">
        <v>30</v>
      </c>
      <c r="AI56" s="435" t="s">
        <v>31</v>
      </c>
      <c r="AJ56" s="420" t="s">
        <v>30</v>
      </c>
      <c r="AK56" s="435" t="s">
        <v>31</v>
      </c>
      <c r="AL56" s="396" t="s">
        <v>30</v>
      </c>
      <c r="AM56" s="200" t="s">
        <v>31</v>
      </c>
      <c r="AN56" s="2600"/>
      <c r="AO56" s="170"/>
      <c r="AP56" s="1685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CG56" s="12"/>
      <c r="CH56" s="12"/>
      <c r="CI56" s="12"/>
      <c r="CJ56" s="12"/>
      <c r="CK56" s="12"/>
      <c r="CL56" s="12"/>
    </row>
    <row r="57" spans="1:90" ht="16.350000000000001" customHeight="1" x14ac:dyDescent="0.2">
      <c r="A57" s="2649" t="s">
        <v>77</v>
      </c>
      <c r="B57" s="1688" t="s">
        <v>33</v>
      </c>
      <c r="C57" s="1689">
        <f t="shared" ref="C57:C78" si="16">SUM(D57+E57)</f>
        <v>0</v>
      </c>
      <c r="D57" s="1690">
        <f t="shared" ref="D57:E62" si="17">SUM(H57+J57+L57+N57+P57+R57+T57+V57+X57+Z57+AB57+AD57+AF57+AH57+AJ57+AL57)</f>
        <v>0</v>
      </c>
      <c r="E57" s="1691">
        <f t="shared" si="17"/>
        <v>0</v>
      </c>
      <c r="F57" s="1692"/>
      <c r="G57" s="1693"/>
      <c r="H57" s="1694"/>
      <c r="I57" s="1695"/>
      <c r="J57" s="1694"/>
      <c r="K57" s="1696"/>
      <c r="L57" s="1694"/>
      <c r="M57" s="1696"/>
      <c r="N57" s="1694"/>
      <c r="O57" s="1696"/>
      <c r="P57" s="1697"/>
      <c r="Q57" s="1696"/>
      <c r="R57" s="1697"/>
      <c r="S57" s="1696"/>
      <c r="T57" s="1697"/>
      <c r="U57" s="1696"/>
      <c r="V57" s="1697"/>
      <c r="W57" s="1696"/>
      <c r="X57" s="1697"/>
      <c r="Y57" s="1696"/>
      <c r="Z57" s="1697"/>
      <c r="AA57" s="1696"/>
      <c r="AB57" s="1697"/>
      <c r="AC57" s="1696"/>
      <c r="AD57" s="1697"/>
      <c r="AE57" s="1696"/>
      <c r="AF57" s="1697"/>
      <c r="AG57" s="1696"/>
      <c r="AH57" s="1697"/>
      <c r="AI57" s="1696"/>
      <c r="AJ57" s="1697"/>
      <c r="AK57" s="1696"/>
      <c r="AL57" s="1697"/>
      <c r="AM57" s="1698"/>
      <c r="AN57" s="1699"/>
      <c r="AO57" s="182" t="str">
        <f t="shared" ref="AO57:AO78" si="18">CA57&amp;CB57</f>
        <v/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17"/>
      <c r="BB57" s="17"/>
      <c r="CA57" s="30" t="str">
        <f t="shared" ref="CA57:CA78" si="19">IF(CG57=1,"* El número de Beneficiarios NO DEBE ser mayor que el total. ","")</f>
        <v/>
      </c>
      <c r="CB57" s="31" t="str">
        <f t="shared" ref="CB57:CB78" si="20">IF(CH57=1,"* No olvide digitar la columna Beneficiarios. ","")</f>
        <v/>
      </c>
      <c r="CG57" s="32">
        <f t="shared" ref="CG57:CG78" si="21">IF(C57&lt;AN57,1,0)</f>
        <v>0</v>
      </c>
      <c r="CH57" s="32">
        <f t="shared" ref="CH57:CH78" si="22">IF(AND(C57&lt;&gt;0,AN57=""),1,0)</f>
        <v>0</v>
      </c>
      <c r="CI57" s="12"/>
      <c r="CJ57" s="12"/>
      <c r="CK57" s="12"/>
      <c r="CL57" s="12"/>
    </row>
    <row r="58" spans="1:90" ht="16.350000000000001" customHeight="1" x14ac:dyDescent="0.2">
      <c r="A58" s="2650"/>
      <c r="B58" s="440" t="s">
        <v>47</v>
      </c>
      <c r="C58" s="34">
        <f t="shared" si="16"/>
        <v>0</v>
      </c>
      <c r="D58" s="35">
        <f t="shared" si="17"/>
        <v>0</v>
      </c>
      <c r="E58" s="36">
        <f t="shared" si="17"/>
        <v>0</v>
      </c>
      <c r="F58" s="214"/>
      <c r="G58" s="215"/>
      <c r="H58" s="37"/>
      <c r="I58" s="38"/>
      <c r="J58" s="37"/>
      <c r="K58" s="39"/>
      <c r="L58" s="37"/>
      <c r="M58" s="39"/>
      <c r="N58" s="37"/>
      <c r="O58" s="39"/>
      <c r="P58" s="40"/>
      <c r="Q58" s="39"/>
      <c r="R58" s="40"/>
      <c r="S58" s="39"/>
      <c r="T58" s="40"/>
      <c r="U58" s="39"/>
      <c r="V58" s="40"/>
      <c r="W58" s="39"/>
      <c r="X58" s="40"/>
      <c r="Y58" s="39"/>
      <c r="Z58" s="40"/>
      <c r="AA58" s="39"/>
      <c r="AB58" s="40"/>
      <c r="AC58" s="39"/>
      <c r="AD58" s="40"/>
      <c r="AE58" s="39"/>
      <c r="AF58" s="40"/>
      <c r="AG58" s="39"/>
      <c r="AH58" s="40"/>
      <c r="AI58" s="39"/>
      <c r="AJ58" s="40"/>
      <c r="AK58" s="39"/>
      <c r="AL58" s="40"/>
      <c r="AM58" s="41"/>
      <c r="AN58" s="216"/>
      <c r="AO58" s="182" t="str">
        <f t="shared" si="18"/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7"/>
      <c r="BB58" s="17"/>
      <c r="CA58" s="30" t="str">
        <f t="shared" si="19"/>
        <v/>
      </c>
      <c r="CB58" s="31" t="str">
        <f t="shared" si="20"/>
        <v/>
      </c>
      <c r="CG58" s="32">
        <f t="shared" si="21"/>
        <v>0</v>
      </c>
      <c r="CH58" s="32">
        <f t="shared" si="22"/>
        <v>0</v>
      </c>
      <c r="CI58" s="12"/>
      <c r="CJ58" s="12"/>
      <c r="CK58" s="12"/>
      <c r="CL58" s="12"/>
    </row>
    <row r="59" spans="1:90" ht="16.350000000000001" customHeight="1" x14ac:dyDescent="0.2">
      <c r="A59" s="2650"/>
      <c r="B59" s="440" t="s">
        <v>34</v>
      </c>
      <c r="C59" s="34">
        <f t="shared" si="16"/>
        <v>0</v>
      </c>
      <c r="D59" s="35">
        <f t="shared" si="17"/>
        <v>0</v>
      </c>
      <c r="E59" s="36">
        <f t="shared" si="17"/>
        <v>0</v>
      </c>
      <c r="F59" s="214"/>
      <c r="G59" s="215"/>
      <c r="H59" s="37"/>
      <c r="I59" s="38"/>
      <c r="J59" s="37"/>
      <c r="K59" s="39"/>
      <c r="L59" s="37"/>
      <c r="M59" s="39"/>
      <c r="N59" s="37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  <c r="AA59" s="39"/>
      <c r="AB59" s="40"/>
      <c r="AC59" s="39"/>
      <c r="AD59" s="40"/>
      <c r="AE59" s="39"/>
      <c r="AF59" s="40"/>
      <c r="AG59" s="39"/>
      <c r="AH59" s="40"/>
      <c r="AI59" s="39"/>
      <c r="AJ59" s="40"/>
      <c r="AK59" s="39"/>
      <c r="AL59" s="40"/>
      <c r="AM59" s="41"/>
      <c r="AN59" s="216"/>
      <c r="AO59" s="182" t="str">
        <f t="shared" si="18"/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7"/>
      <c r="BB59" s="17"/>
      <c r="CA59" s="30" t="str">
        <f t="shared" si="19"/>
        <v/>
      </c>
      <c r="CB59" s="31" t="str">
        <f t="shared" si="20"/>
        <v/>
      </c>
      <c r="CG59" s="32">
        <f t="shared" si="21"/>
        <v>0</v>
      </c>
      <c r="CH59" s="32">
        <f t="shared" si="22"/>
        <v>0</v>
      </c>
      <c r="CI59" s="12"/>
      <c r="CJ59" s="12"/>
      <c r="CK59" s="12"/>
      <c r="CL59" s="12"/>
    </row>
    <row r="60" spans="1:90" ht="16.350000000000001" customHeight="1" x14ac:dyDescent="0.2">
      <c r="A60" s="2650"/>
      <c r="B60" s="440" t="s">
        <v>78</v>
      </c>
      <c r="C60" s="34">
        <f t="shared" si="16"/>
        <v>0</v>
      </c>
      <c r="D60" s="35">
        <f t="shared" si="17"/>
        <v>0</v>
      </c>
      <c r="E60" s="36">
        <f t="shared" si="17"/>
        <v>0</v>
      </c>
      <c r="F60" s="214"/>
      <c r="G60" s="215"/>
      <c r="H60" s="37"/>
      <c r="I60" s="38"/>
      <c r="J60" s="37"/>
      <c r="K60" s="39"/>
      <c r="L60" s="37"/>
      <c r="M60" s="39"/>
      <c r="N60" s="37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39"/>
      <c r="Z60" s="40"/>
      <c r="AA60" s="39"/>
      <c r="AB60" s="40"/>
      <c r="AC60" s="39"/>
      <c r="AD60" s="40"/>
      <c r="AE60" s="39"/>
      <c r="AF60" s="40"/>
      <c r="AG60" s="39"/>
      <c r="AH60" s="40"/>
      <c r="AI60" s="39"/>
      <c r="AJ60" s="40"/>
      <c r="AK60" s="39"/>
      <c r="AL60" s="40"/>
      <c r="AM60" s="41"/>
      <c r="AN60" s="216"/>
      <c r="AO60" s="182" t="str">
        <f t="shared" si="18"/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7"/>
      <c r="BB60" s="17"/>
      <c r="CA60" s="30" t="str">
        <f t="shared" si="19"/>
        <v/>
      </c>
      <c r="CB60" s="31" t="str">
        <f t="shared" si="20"/>
        <v/>
      </c>
      <c r="CG60" s="32">
        <f t="shared" si="21"/>
        <v>0</v>
      </c>
      <c r="CH60" s="32">
        <f t="shared" si="22"/>
        <v>0</v>
      </c>
      <c r="CI60" s="12"/>
      <c r="CJ60" s="12"/>
      <c r="CK60" s="12"/>
      <c r="CL60" s="12"/>
    </row>
    <row r="61" spans="1:90" ht="16.350000000000001" customHeight="1" x14ac:dyDescent="0.2">
      <c r="A61" s="2650"/>
      <c r="B61" s="440" t="s">
        <v>37</v>
      </c>
      <c r="C61" s="34">
        <f t="shared" si="16"/>
        <v>0</v>
      </c>
      <c r="D61" s="35">
        <f t="shared" si="17"/>
        <v>0</v>
      </c>
      <c r="E61" s="36">
        <f t="shared" si="17"/>
        <v>0</v>
      </c>
      <c r="F61" s="214"/>
      <c r="G61" s="215"/>
      <c r="H61" s="37"/>
      <c r="I61" s="38"/>
      <c r="J61" s="37"/>
      <c r="K61" s="39"/>
      <c r="L61" s="37"/>
      <c r="M61" s="39"/>
      <c r="N61" s="37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39"/>
      <c r="Z61" s="40"/>
      <c r="AA61" s="39"/>
      <c r="AB61" s="40"/>
      <c r="AC61" s="39"/>
      <c r="AD61" s="40"/>
      <c r="AE61" s="39"/>
      <c r="AF61" s="40"/>
      <c r="AG61" s="39"/>
      <c r="AH61" s="40"/>
      <c r="AI61" s="39"/>
      <c r="AJ61" s="40"/>
      <c r="AK61" s="39"/>
      <c r="AL61" s="40"/>
      <c r="AM61" s="41"/>
      <c r="AN61" s="216"/>
      <c r="AO61" s="182" t="str">
        <f t="shared" si="18"/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7"/>
      <c r="BB61" s="17"/>
      <c r="CA61" s="30" t="str">
        <f t="shared" si="19"/>
        <v/>
      </c>
      <c r="CB61" s="31" t="str">
        <f t="shared" si="20"/>
        <v/>
      </c>
      <c r="CG61" s="32">
        <f t="shared" si="21"/>
        <v>0</v>
      </c>
      <c r="CH61" s="32">
        <f t="shared" si="22"/>
        <v>0</v>
      </c>
      <c r="CI61" s="12"/>
      <c r="CJ61" s="12"/>
      <c r="CK61" s="12"/>
      <c r="CL61" s="12"/>
    </row>
    <row r="62" spans="1:90" ht="16.350000000000001" customHeight="1" x14ac:dyDescent="0.2">
      <c r="A62" s="2770"/>
      <c r="B62" s="441" t="s">
        <v>38</v>
      </c>
      <c r="C62" s="218">
        <f t="shared" si="16"/>
        <v>0</v>
      </c>
      <c r="D62" s="50">
        <f t="shared" si="17"/>
        <v>0</v>
      </c>
      <c r="E62" s="219">
        <f t="shared" si="17"/>
        <v>0</v>
      </c>
      <c r="F62" s="220"/>
      <c r="G62" s="221"/>
      <c r="H62" s="77"/>
      <c r="I62" s="80"/>
      <c r="J62" s="77"/>
      <c r="K62" s="79"/>
      <c r="L62" s="77"/>
      <c r="M62" s="79"/>
      <c r="N62" s="77"/>
      <c r="O62" s="79"/>
      <c r="P62" s="82"/>
      <c r="Q62" s="79"/>
      <c r="R62" s="82"/>
      <c r="S62" s="79"/>
      <c r="T62" s="82"/>
      <c r="U62" s="79"/>
      <c r="V62" s="82"/>
      <c r="W62" s="79"/>
      <c r="X62" s="82"/>
      <c r="Y62" s="79"/>
      <c r="Z62" s="82"/>
      <c r="AA62" s="79"/>
      <c r="AB62" s="82"/>
      <c r="AC62" s="79"/>
      <c r="AD62" s="82"/>
      <c r="AE62" s="79"/>
      <c r="AF62" s="82"/>
      <c r="AG62" s="79"/>
      <c r="AH62" s="82"/>
      <c r="AI62" s="79"/>
      <c r="AJ62" s="82"/>
      <c r="AK62" s="79"/>
      <c r="AL62" s="82"/>
      <c r="AM62" s="83"/>
      <c r="AN62" s="222"/>
      <c r="AO62" s="182" t="str">
        <f t="shared" si="18"/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7"/>
      <c r="BB62" s="17"/>
      <c r="CA62" s="30" t="str">
        <f t="shared" si="19"/>
        <v/>
      </c>
      <c r="CB62" s="31" t="str">
        <f t="shared" si="20"/>
        <v/>
      </c>
      <c r="CG62" s="32">
        <f t="shared" si="21"/>
        <v>0</v>
      </c>
      <c r="CH62" s="32">
        <f t="shared" si="22"/>
        <v>0</v>
      </c>
      <c r="CI62" s="12"/>
      <c r="CJ62" s="12"/>
      <c r="CK62" s="12"/>
      <c r="CL62" s="12"/>
    </row>
    <row r="63" spans="1:90" ht="16.350000000000001" customHeight="1" x14ac:dyDescent="0.2">
      <c r="A63" s="2649" t="s">
        <v>79</v>
      </c>
      <c r="B63" s="1700" t="s">
        <v>34</v>
      </c>
      <c r="C63" s="1701">
        <f t="shared" si="16"/>
        <v>0</v>
      </c>
      <c r="D63" s="1702">
        <f t="shared" ref="D63:E68" si="23">SUM(J63+L63+N63)</f>
        <v>0</v>
      </c>
      <c r="E63" s="1703">
        <f t="shared" si="23"/>
        <v>0</v>
      </c>
      <c r="F63" s="1704"/>
      <c r="G63" s="1705"/>
      <c r="H63" s="1704"/>
      <c r="I63" s="1705"/>
      <c r="J63" s="1706"/>
      <c r="K63" s="1707"/>
      <c r="L63" s="1706"/>
      <c r="M63" s="1707"/>
      <c r="N63" s="1706"/>
      <c r="O63" s="1707"/>
      <c r="P63" s="1708"/>
      <c r="Q63" s="1709"/>
      <c r="R63" s="1708"/>
      <c r="S63" s="1709"/>
      <c r="T63" s="1708"/>
      <c r="U63" s="1709"/>
      <c r="V63" s="1708"/>
      <c r="W63" s="1709"/>
      <c r="X63" s="1708"/>
      <c r="Y63" s="1709"/>
      <c r="Z63" s="1708"/>
      <c r="AA63" s="1709"/>
      <c r="AB63" s="1708"/>
      <c r="AC63" s="1709"/>
      <c r="AD63" s="1708"/>
      <c r="AE63" s="1709"/>
      <c r="AF63" s="1708"/>
      <c r="AG63" s="1709"/>
      <c r="AH63" s="1708"/>
      <c r="AI63" s="1709"/>
      <c r="AJ63" s="1704"/>
      <c r="AK63" s="1709"/>
      <c r="AL63" s="1708"/>
      <c r="AM63" s="1710"/>
      <c r="AN63" s="1711"/>
      <c r="AO63" s="182" t="str">
        <f t="shared" si="18"/>
        <v/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7"/>
      <c r="BB63" s="17"/>
      <c r="CA63" s="30" t="str">
        <f t="shared" si="19"/>
        <v/>
      </c>
      <c r="CB63" s="31" t="str">
        <f t="shared" si="20"/>
        <v/>
      </c>
      <c r="CG63" s="32">
        <f t="shared" si="21"/>
        <v>0</v>
      </c>
      <c r="CH63" s="32">
        <f t="shared" si="22"/>
        <v>0</v>
      </c>
      <c r="CI63" s="12"/>
      <c r="CJ63" s="12"/>
      <c r="CK63" s="12"/>
      <c r="CL63" s="12"/>
    </row>
    <row r="64" spans="1:90" ht="16.350000000000001" customHeight="1" x14ac:dyDescent="0.2">
      <c r="A64" s="2770"/>
      <c r="B64" s="441" t="s">
        <v>37</v>
      </c>
      <c r="C64" s="218">
        <f t="shared" si="16"/>
        <v>0</v>
      </c>
      <c r="D64" s="50">
        <f t="shared" si="23"/>
        <v>0</v>
      </c>
      <c r="E64" s="219">
        <f t="shared" si="23"/>
        <v>0</v>
      </c>
      <c r="F64" s="220"/>
      <c r="G64" s="221"/>
      <c r="H64" s="220"/>
      <c r="I64" s="221"/>
      <c r="J64" s="77"/>
      <c r="K64" s="79"/>
      <c r="L64" s="77"/>
      <c r="M64" s="79"/>
      <c r="N64" s="77"/>
      <c r="O64" s="79"/>
      <c r="P64" s="230"/>
      <c r="Q64" s="231"/>
      <c r="R64" s="230"/>
      <c r="S64" s="231"/>
      <c r="T64" s="230"/>
      <c r="U64" s="231"/>
      <c r="V64" s="230"/>
      <c r="W64" s="231"/>
      <c r="X64" s="230"/>
      <c r="Y64" s="231"/>
      <c r="Z64" s="230"/>
      <c r="AA64" s="231"/>
      <c r="AB64" s="230"/>
      <c r="AC64" s="231"/>
      <c r="AD64" s="230"/>
      <c r="AE64" s="231"/>
      <c r="AF64" s="230"/>
      <c r="AG64" s="231"/>
      <c r="AH64" s="230"/>
      <c r="AI64" s="231"/>
      <c r="AJ64" s="220"/>
      <c r="AK64" s="231"/>
      <c r="AL64" s="230"/>
      <c r="AM64" s="232"/>
      <c r="AN64" s="222"/>
      <c r="AO64" s="182" t="str">
        <f t="shared" si="18"/>
        <v/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17"/>
      <c r="BB64" s="17"/>
      <c r="CA64" s="30" t="str">
        <f t="shared" si="19"/>
        <v/>
      </c>
      <c r="CB64" s="31" t="str">
        <f t="shared" si="20"/>
        <v/>
      </c>
      <c r="CG64" s="32">
        <f t="shared" si="21"/>
        <v>0</v>
      </c>
      <c r="CH64" s="32">
        <f t="shared" si="22"/>
        <v>0</v>
      </c>
      <c r="CI64" s="12"/>
      <c r="CJ64" s="12"/>
      <c r="CK64" s="12"/>
      <c r="CL64" s="12"/>
    </row>
    <row r="65" spans="1:90" ht="16.350000000000001" customHeight="1" x14ac:dyDescent="0.2">
      <c r="A65" s="2649" t="s">
        <v>80</v>
      </c>
      <c r="B65" s="1700" t="s">
        <v>33</v>
      </c>
      <c r="C65" s="1701">
        <f t="shared" si="16"/>
        <v>0</v>
      </c>
      <c r="D65" s="1702">
        <f t="shared" si="23"/>
        <v>0</v>
      </c>
      <c r="E65" s="1703">
        <f t="shared" si="23"/>
        <v>0</v>
      </c>
      <c r="F65" s="1704"/>
      <c r="G65" s="1705"/>
      <c r="H65" s="1704"/>
      <c r="I65" s="1705"/>
      <c r="J65" s="1706"/>
      <c r="K65" s="1707"/>
      <c r="L65" s="1706"/>
      <c r="M65" s="1707"/>
      <c r="N65" s="1706"/>
      <c r="O65" s="1707"/>
      <c r="P65" s="1708"/>
      <c r="Q65" s="1709"/>
      <c r="R65" s="1708"/>
      <c r="S65" s="1709"/>
      <c r="T65" s="1708"/>
      <c r="U65" s="1709"/>
      <c r="V65" s="1708"/>
      <c r="W65" s="1709"/>
      <c r="X65" s="1708"/>
      <c r="Y65" s="1709"/>
      <c r="Z65" s="1708"/>
      <c r="AA65" s="1709"/>
      <c r="AB65" s="1708"/>
      <c r="AC65" s="1709"/>
      <c r="AD65" s="1708"/>
      <c r="AE65" s="1709"/>
      <c r="AF65" s="1708"/>
      <c r="AG65" s="1709"/>
      <c r="AH65" s="1708"/>
      <c r="AI65" s="1709"/>
      <c r="AJ65" s="1704"/>
      <c r="AK65" s="1709"/>
      <c r="AL65" s="1708"/>
      <c r="AM65" s="1710"/>
      <c r="AN65" s="1711"/>
      <c r="AO65" s="182" t="str">
        <f t="shared" si="18"/>
        <v/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17"/>
      <c r="BB65" s="17"/>
      <c r="CA65" s="30" t="str">
        <f t="shared" si="19"/>
        <v/>
      </c>
      <c r="CB65" s="31" t="str">
        <f t="shared" si="20"/>
        <v/>
      </c>
      <c r="CG65" s="32">
        <f t="shared" si="21"/>
        <v>0</v>
      </c>
      <c r="CH65" s="32">
        <f t="shared" si="22"/>
        <v>0</v>
      </c>
      <c r="CI65" s="12"/>
      <c r="CJ65" s="12"/>
      <c r="CK65" s="12"/>
      <c r="CL65" s="12"/>
    </row>
    <row r="66" spans="1:90" ht="16.350000000000001" customHeight="1" x14ac:dyDescent="0.2">
      <c r="A66" s="2650"/>
      <c r="B66" s="440" t="s">
        <v>47</v>
      </c>
      <c r="C66" s="34">
        <f t="shared" si="16"/>
        <v>0</v>
      </c>
      <c r="D66" s="35">
        <f t="shared" si="23"/>
        <v>0</v>
      </c>
      <c r="E66" s="36">
        <f t="shared" si="23"/>
        <v>0</v>
      </c>
      <c r="F66" s="214"/>
      <c r="G66" s="215"/>
      <c r="H66" s="214"/>
      <c r="I66" s="215"/>
      <c r="J66" s="37"/>
      <c r="K66" s="39"/>
      <c r="L66" s="37"/>
      <c r="M66" s="39"/>
      <c r="N66" s="37"/>
      <c r="O66" s="39"/>
      <c r="P66" s="233"/>
      <c r="Q66" s="234"/>
      <c r="R66" s="233"/>
      <c r="S66" s="234"/>
      <c r="T66" s="233"/>
      <c r="U66" s="234"/>
      <c r="V66" s="233"/>
      <c r="W66" s="234"/>
      <c r="X66" s="233"/>
      <c r="Y66" s="234"/>
      <c r="Z66" s="233"/>
      <c r="AA66" s="234"/>
      <c r="AB66" s="233"/>
      <c r="AC66" s="234"/>
      <c r="AD66" s="233"/>
      <c r="AE66" s="234"/>
      <c r="AF66" s="233"/>
      <c r="AG66" s="234"/>
      <c r="AH66" s="233"/>
      <c r="AI66" s="234"/>
      <c r="AJ66" s="214"/>
      <c r="AK66" s="234"/>
      <c r="AL66" s="233"/>
      <c r="AM66" s="235"/>
      <c r="AN66" s="216"/>
      <c r="AO66" s="182" t="str">
        <f t="shared" si="18"/>
        <v/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17"/>
      <c r="BB66" s="17"/>
      <c r="CA66" s="30" t="str">
        <f t="shared" si="19"/>
        <v/>
      </c>
      <c r="CB66" s="31" t="str">
        <f t="shared" si="20"/>
        <v/>
      </c>
      <c r="CG66" s="32">
        <f t="shared" si="21"/>
        <v>0</v>
      </c>
      <c r="CH66" s="32">
        <f t="shared" si="22"/>
        <v>0</v>
      </c>
      <c r="CI66" s="12"/>
      <c r="CJ66" s="12"/>
      <c r="CK66" s="12"/>
      <c r="CL66" s="12"/>
    </row>
    <row r="67" spans="1:90" ht="16.350000000000001" customHeight="1" x14ac:dyDescent="0.2">
      <c r="A67" s="2650"/>
      <c r="B67" s="440" t="s">
        <v>34</v>
      </c>
      <c r="C67" s="34">
        <f t="shared" si="16"/>
        <v>0</v>
      </c>
      <c r="D67" s="35">
        <f t="shared" si="23"/>
        <v>0</v>
      </c>
      <c r="E67" s="36">
        <f t="shared" si="23"/>
        <v>0</v>
      </c>
      <c r="F67" s="214"/>
      <c r="G67" s="215"/>
      <c r="H67" s="214"/>
      <c r="I67" s="215"/>
      <c r="J67" s="37"/>
      <c r="K67" s="39"/>
      <c r="L67" s="37"/>
      <c r="M67" s="39"/>
      <c r="N67" s="37"/>
      <c r="O67" s="39"/>
      <c r="P67" s="233"/>
      <c r="Q67" s="234"/>
      <c r="R67" s="233"/>
      <c r="S67" s="234"/>
      <c r="T67" s="233"/>
      <c r="U67" s="234"/>
      <c r="V67" s="233"/>
      <c r="W67" s="234"/>
      <c r="X67" s="233"/>
      <c r="Y67" s="234"/>
      <c r="Z67" s="233"/>
      <c r="AA67" s="234"/>
      <c r="AB67" s="233"/>
      <c r="AC67" s="234"/>
      <c r="AD67" s="233"/>
      <c r="AE67" s="234"/>
      <c r="AF67" s="233"/>
      <c r="AG67" s="234"/>
      <c r="AH67" s="233"/>
      <c r="AI67" s="234"/>
      <c r="AJ67" s="214"/>
      <c r="AK67" s="234"/>
      <c r="AL67" s="233"/>
      <c r="AM67" s="235"/>
      <c r="AN67" s="216"/>
      <c r="AO67" s="182" t="str">
        <f t="shared" si="18"/>
        <v/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17"/>
      <c r="BB67" s="17"/>
      <c r="CA67" s="30" t="str">
        <f t="shared" si="19"/>
        <v/>
      </c>
      <c r="CB67" s="31" t="str">
        <f t="shared" si="20"/>
        <v/>
      </c>
      <c r="CG67" s="32">
        <f t="shared" si="21"/>
        <v>0</v>
      </c>
      <c r="CH67" s="32">
        <f t="shared" si="22"/>
        <v>0</v>
      </c>
      <c r="CI67" s="12"/>
      <c r="CJ67" s="12"/>
      <c r="CK67" s="12"/>
      <c r="CL67" s="12"/>
    </row>
    <row r="68" spans="1:90" ht="16.350000000000001" customHeight="1" x14ac:dyDescent="0.2">
      <c r="A68" s="2770"/>
      <c r="B68" s="441" t="s">
        <v>37</v>
      </c>
      <c r="C68" s="218">
        <f t="shared" si="16"/>
        <v>0</v>
      </c>
      <c r="D68" s="50">
        <f t="shared" si="23"/>
        <v>0</v>
      </c>
      <c r="E68" s="219">
        <f t="shared" si="23"/>
        <v>0</v>
      </c>
      <c r="F68" s="220"/>
      <c r="G68" s="221"/>
      <c r="H68" s="220"/>
      <c r="I68" s="221"/>
      <c r="J68" s="77"/>
      <c r="K68" s="79"/>
      <c r="L68" s="77"/>
      <c r="M68" s="79"/>
      <c r="N68" s="77"/>
      <c r="O68" s="79"/>
      <c r="P68" s="230"/>
      <c r="Q68" s="231"/>
      <c r="R68" s="230"/>
      <c r="S68" s="231"/>
      <c r="T68" s="230"/>
      <c r="U68" s="231"/>
      <c r="V68" s="230"/>
      <c r="W68" s="231"/>
      <c r="X68" s="230"/>
      <c r="Y68" s="231"/>
      <c r="Z68" s="230"/>
      <c r="AA68" s="231"/>
      <c r="AB68" s="230"/>
      <c r="AC68" s="231"/>
      <c r="AD68" s="230"/>
      <c r="AE68" s="231"/>
      <c r="AF68" s="230"/>
      <c r="AG68" s="231"/>
      <c r="AH68" s="230"/>
      <c r="AI68" s="231"/>
      <c r="AJ68" s="220"/>
      <c r="AK68" s="231"/>
      <c r="AL68" s="230"/>
      <c r="AM68" s="232"/>
      <c r="AN68" s="222"/>
      <c r="AO68" s="182" t="str">
        <f t="shared" si="18"/>
        <v/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17"/>
      <c r="BB68" s="17"/>
      <c r="CA68" s="30" t="str">
        <f t="shared" si="19"/>
        <v/>
      </c>
      <c r="CB68" s="31" t="str">
        <f t="shared" si="20"/>
        <v/>
      </c>
      <c r="CG68" s="32">
        <f t="shared" si="21"/>
        <v>0</v>
      </c>
      <c r="CH68" s="32">
        <f t="shared" si="22"/>
        <v>0</v>
      </c>
      <c r="CI68" s="12"/>
      <c r="CJ68" s="12"/>
      <c r="CK68" s="12"/>
      <c r="CL68" s="12"/>
    </row>
    <row r="69" spans="1:90" ht="16.350000000000001" customHeight="1" x14ac:dyDescent="0.2">
      <c r="A69" s="2649" t="s">
        <v>81</v>
      </c>
      <c r="B69" s="1700" t="s">
        <v>33</v>
      </c>
      <c r="C69" s="1701">
        <f t="shared" si="16"/>
        <v>0</v>
      </c>
      <c r="D69" s="1702">
        <f t="shared" ref="D69:D78" si="24">SUM(J69+L69+N69+P69+R69+T69+V69+X69+Z69+AB69+AD69+AF69+AH69+AJ69+AL69)</f>
        <v>0</v>
      </c>
      <c r="E69" s="1703">
        <f t="shared" ref="E69:E78" si="25">SUM(K69+M69+O69+Q69+S69+U69+W69+Y69+AA69+AC69+AE69+AG69+AI69+AK69+AM69)</f>
        <v>0</v>
      </c>
      <c r="F69" s="1704"/>
      <c r="G69" s="1705"/>
      <c r="H69" s="1704"/>
      <c r="I69" s="1709"/>
      <c r="J69" s="1706"/>
      <c r="K69" s="1707"/>
      <c r="L69" s="1706"/>
      <c r="M69" s="1707"/>
      <c r="N69" s="1706"/>
      <c r="O69" s="1707"/>
      <c r="P69" s="1706"/>
      <c r="Q69" s="1707"/>
      <c r="R69" s="1706"/>
      <c r="S69" s="1707"/>
      <c r="T69" s="1706"/>
      <c r="U69" s="1707"/>
      <c r="V69" s="1706"/>
      <c r="W69" s="1707"/>
      <c r="X69" s="1706"/>
      <c r="Y69" s="1707"/>
      <c r="Z69" s="1706"/>
      <c r="AA69" s="1707"/>
      <c r="AB69" s="1706"/>
      <c r="AC69" s="1707"/>
      <c r="AD69" s="1706"/>
      <c r="AE69" s="1707"/>
      <c r="AF69" s="1706"/>
      <c r="AG69" s="1707"/>
      <c r="AH69" s="1706"/>
      <c r="AI69" s="1707"/>
      <c r="AJ69" s="1706"/>
      <c r="AK69" s="1707"/>
      <c r="AL69" s="1706"/>
      <c r="AM69" s="1712"/>
      <c r="AN69" s="1711"/>
      <c r="AO69" s="182" t="str">
        <f t="shared" si="18"/>
        <v/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17"/>
      <c r="BB69" s="17"/>
      <c r="CA69" s="30" t="str">
        <f t="shared" si="19"/>
        <v/>
      </c>
      <c r="CB69" s="31" t="str">
        <f t="shared" si="20"/>
        <v/>
      </c>
      <c r="CG69" s="32">
        <f t="shared" si="21"/>
        <v>0</v>
      </c>
      <c r="CH69" s="32">
        <f t="shared" si="22"/>
        <v>0</v>
      </c>
      <c r="CI69" s="12"/>
      <c r="CJ69" s="12"/>
      <c r="CK69" s="12"/>
      <c r="CL69" s="12"/>
    </row>
    <row r="70" spans="1:90" ht="16.350000000000001" customHeight="1" x14ac:dyDescent="0.2">
      <c r="A70" s="2770"/>
      <c r="B70" s="440" t="s">
        <v>47</v>
      </c>
      <c r="C70" s="42">
        <f t="shared" si="16"/>
        <v>0</v>
      </c>
      <c r="D70" s="43">
        <f t="shared" si="24"/>
        <v>0</v>
      </c>
      <c r="E70" s="219">
        <f t="shared" si="25"/>
        <v>0</v>
      </c>
      <c r="F70" s="220"/>
      <c r="G70" s="221"/>
      <c r="H70" s="220"/>
      <c r="I70" s="231"/>
      <c r="J70" s="77"/>
      <c r="K70" s="79"/>
      <c r="L70" s="77"/>
      <c r="M70" s="79"/>
      <c r="N70" s="77"/>
      <c r="O70" s="79"/>
      <c r="P70" s="77"/>
      <c r="Q70" s="79"/>
      <c r="R70" s="77"/>
      <c r="S70" s="79"/>
      <c r="T70" s="77"/>
      <c r="U70" s="79"/>
      <c r="V70" s="77"/>
      <c r="W70" s="79"/>
      <c r="X70" s="77"/>
      <c r="Y70" s="79"/>
      <c r="Z70" s="77"/>
      <c r="AA70" s="79"/>
      <c r="AB70" s="77"/>
      <c r="AC70" s="79"/>
      <c r="AD70" s="77"/>
      <c r="AE70" s="79"/>
      <c r="AF70" s="77"/>
      <c r="AG70" s="79"/>
      <c r="AH70" s="77"/>
      <c r="AI70" s="79"/>
      <c r="AJ70" s="77"/>
      <c r="AK70" s="79"/>
      <c r="AL70" s="77"/>
      <c r="AM70" s="83"/>
      <c r="AN70" s="222"/>
      <c r="AO70" s="182" t="str">
        <f t="shared" si="18"/>
        <v/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17"/>
      <c r="BB70" s="17"/>
      <c r="CA70" s="30" t="str">
        <f t="shared" si="19"/>
        <v/>
      </c>
      <c r="CB70" s="31" t="str">
        <f t="shared" si="20"/>
        <v/>
      </c>
      <c r="CG70" s="32">
        <f t="shared" si="21"/>
        <v>0</v>
      </c>
      <c r="CH70" s="32">
        <f t="shared" si="22"/>
        <v>0</v>
      </c>
      <c r="CI70" s="12"/>
      <c r="CJ70" s="12"/>
      <c r="CK70" s="12"/>
      <c r="CL70" s="12"/>
    </row>
    <row r="71" spans="1:90" ht="16.350000000000001" customHeight="1" x14ac:dyDescent="0.2">
      <c r="A71" s="2649" t="s">
        <v>82</v>
      </c>
      <c r="B71" s="1700" t="s">
        <v>33</v>
      </c>
      <c r="C71" s="1701">
        <f t="shared" si="16"/>
        <v>0</v>
      </c>
      <c r="D71" s="1702">
        <f t="shared" si="24"/>
        <v>0</v>
      </c>
      <c r="E71" s="1703">
        <f t="shared" si="25"/>
        <v>0</v>
      </c>
      <c r="F71" s="1704"/>
      <c r="G71" s="1705"/>
      <c r="H71" s="1704"/>
      <c r="I71" s="1705"/>
      <c r="J71" s="1706"/>
      <c r="K71" s="1707"/>
      <c r="L71" s="1706"/>
      <c r="M71" s="1707"/>
      <c r="N71" s="1706"/>
      <c r="O71" s="1707"/>
      <c r="P71" s="1706"/>
      <c r="Q71" s="1707"/>
      <c r="R71" s="1706"/>
      <c r="S71" s="1707"/>
      <c r="T71" s="1706"/>
      <c r="U71" s="1707"/>
      <c r="V71" s="1706"/>
      <c r="W71" s="1707"/>
      <c r="X71" s="1706"/>
      <c r="Y71" s="1707"/>
      <c r="Z71" s="1706"/>
      <c r="AA71" s="1707"/>
      <c r="AB71" s="1706"/>
      <c r="AC71" s="1707"/>
      <c r="AD71" s="1706"/>
      <c r="AE71" s="1707"/>
      <c r="AF71" s="1706"/>
      <c r="AG71" s="1707"/>
      <c r="AH71" s="1706"/>
      <c r="AI71" s="1707"/>
      <c r="AJ71" s="1706"/>
      <c r="AK71" s="1707"/>
      <c r="AL71" s="1706"/>
      <c r="AM71" s="1712"/>
      <c r="AN71" s="1711"/>
      <c r="AO71" s="182" t="str">
        <f t="shared" si="18"/>
        <v/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17"/>
      <c r="BB71" s="17"/>
      <c r="CA71" s="30" t="str">
        <f t="shared" si="19"/>
        <v/>
      </c>
      <c r="CB71" s="31" t="str">
        <f t="shared" si="20"/>
        <v/>
      </c>
      <c r="CG71" s="32">
        <f t="shared" si="21"/>
        <v>0</v>
      </c>
      <c r="CH71" s="32">
        <f t="shared" si="22"/>
        <v>0</v>
      </c>
      <c r="CI71" s="12"/>
      <c r="CJ71" s="12"/>
      <c r="CK71" s="12"/>
      <c r="CL71" s="12"/>
    </row>
    <row r="72" spans="1:90" ht="16.350000000000001" customHeight="1" x14ac:dyDescent="0.2">
      <c r="A72" s="2770"/>
      <c r="B72" s="441" t="s">
        <v>47</v>
      </c>
      <c r="C72" s="218">
        <f t="shared" si="16"/>
        <v>0</v>
      </c>
      <c r="D72" s="50">
        <f t="shared" si="24"/>
        <v>0</v>
      </c>
      <c r="E72" s="219">
        <f t="shared" si="25"/>
        <v>0</v>
      </c>
      <c r="F72" s="220"/>
      <c r="G72" s="221"/>
      <c r="H72" s="220"/>
      <c r="I72" s="221"/>
      <c r="J72" s="77"/>
      <c r="K72" s="79"/>
      <c r="L72" s="77"/>
      <c r="M72" s="79"/>
      <c r="N72" s="77"/>
      <c r="O72" s="79"/>
      <c r="P72" s="77"/>
      <c r="Q72" s="79"/>
      <c r="R72" s="77"/>
      <c r="S72" s="79"/>
      <c r="T72" s="77"/>
      <c r="U72" s="79"/>
      <c r="V72" s="77"/>
      <c r="W72" s="79"/>
      <c r="X72" s="77"/>
      <c r="Y72" s="79"/>
      <c r="Z72" s="77"/>
      <c r="AA72" s="79"/>
      <c r="AB72" s="77"/>
      <c r="AC72" s="79"/>
      <c r="AD72" s="77"/>
      <c r="AE72" s="79"/>
      <c r="AF72" s="77"/>
      <c r="AG72" s="79"/>
      <c r="AH72" s="77"/>
      <c r="AI72" s="79"/>
      <c r="AJ72" s="77"/>
      <c r="AK72" s="79"/>
      <c r="AL72" s="77"/>
      <c r="AM72" s="83"/>
      <c r="AN72" s="222"/>
      <c r="AO72" s="182" t="str">
        <f t="shared" si="18"/>
        <v/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17"/>
      <c r="BB72" s="17"/>
      <c r="CA72" s="30" t="str">
        <f t="shared" si="19"/>
        <v/>
      </c>
      <c r="CB72" s="31" t="str">
        <f t="shared" si="20"/>
        <v/>
      </c>
      <c r="CG72" s="32">
        <f t="shared" si="21"/>
        <v>0</v>
      </c>
      <c r="CH72" s="32">
        <f t="shared" si="22"/>
        <v>0</v>
      </c>
      <c r="CI72" s="12"/>
      <c r="CJ72" s="12"/>
      <c r="CK72" s="12"/>
      <c r="CL72" s="12"/>
    </row>
    <row r="73" spans="1:90" ht="16.350000000000001" customHeight="1" x14ac:dyDescent="0.2">
      <c r="A73" s="2649" t="s">
        <v>83</v>
      </c>
      <c r="B73" s="1700" t="s">
        <v>33</v>
      </c>
      <c r="C73" s="1701">
        <f t="shared" si="16"/>
        <v>0</v>
      </c>
      <c r="D73" s="1702">
        <f t="shared" si="24"/>
        <v>0</v>
      </c>
      <c r="E73" s="1703">
        <f t="shared" si="25"/>
        <v>0</v>
      </c>
      <c r="F73" s="1704"/>
      <c r="G73" s="1705"/>
      <c r="H73" s="1704"/>
      <c r="I73" s="1705"/>
      <c r="J73" s="1706"/>
      <c r="K73" s="1707"/>
      <c r="L73" s="1706"/>
      <c r="M73" s="1707"/>
      <c r="N73" s="1706"/>
      <c r="O73" s="1707"/>
      <c r="P73" s="1706"/>
      <c r="Q73" s="1707"/>
      <c r="R73" s="1706"/>
      <c r="S73" s="1707"/>
      <c r="T73" s="1706"/>
      <c r="U73" s="1707"/>
      <c r="V73" s="1706"/>
      <c r="W73" s="1707"/>
      <c r="X73" s="1706"/>
      <c r="Y73" s="1707"/>
      <c r="Z73" s="1706"/>
      <c r="AA73" s="1707"/>
      <c r="AB73" s="1706"/>
      <c r="AC73" s="1707"/>
      <c r="AD73" s="1706"/>
      <c r="AE73" s="1707"/>
      <c r="AF73" s="1706"/>
      <c r="AG73" s="1707"/>
      <c r="AH73" s="1706"/>
      <c r="AI73" s="1707"/>
      <c r="AJ73" s="1706"/>
      <c r="AK73" s="1707"/>
      <c r="AL73" s="1706"/>
      <c r="AM73" s="1712"/>
      <c r="AN73" s="1711"/>
      <c r="AO73" s="182" t="str">
        <f t="shared" si="18"/>
        <v/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17"/>
      <c r="BB73" s="17"/>
      <c r="CA73" s="30" t="str">
        <f t="shared" si="19"/>
        <v/>
      </c>
      <c r="CB73" s="31" t="str">
        <f t="shared" si="20"/>
        <v/>
      </c>
      <c r="CG73" s="32">
        <f t="shared" si="21"/>
        <v>0</v>
      </c>
      <c r="CH73" s="32">
        <f t="shared" si="22"/>
        <v>0</v>
      </c>
      <c r="CI73" s="12"/>
      <c r="CJ73" s="12"/>
      <c r="CK73" s="12"/>
      <c r="CL73" s="12"/>
    </row>
    <row r="74" spans="1:90" ht="16.350000000000001" customHeight="1" x14ac:dyDescent="0.2">
      <c r="A74" s="2650"/>
      <c r="B74" s="440" t="s">
        <v>47</v>
      </c>
      <c r="C74" s="34">
        <f t="shared" si="16"/>
        <v>0</v>
      </c>
      <c r="D74" s="35">
        <f t="shared" si="24"/>
        <v>0</v>
      </c>
      <c r="E74" s="36">
        <f t="shared" si="25"/>
        <v>0</v>
      </c>
      <c r="F74" s="214"/>
      <c r="G74" s="215"/>
      <c r="H74" s="214"/>
      <c r="I74" s="215"/>
      <c r="J74" s="37"/>
      <c r="K74" s="39"/>
      <c r="L74" s="37"/>
      <c r="M74" s="39"/>
      <c r="N74" s="37"/>
      <c r="O74" s="39"/>
      <c r="P74" s="37"/>
      <c r="Q74" s="39"/>
      <c r="R74" s="37"/>
      <c r="S74" s="39"/>
      <c r="T74" s="37"/>
      <c r="U74" s="39"/>
      <c r="V74" s="37"/>
      <c r="W74" s="39"/>
      <c r="X74" s="37"/>
      <c r="Y74" s="39"/>
      <c r="Z74" s="37"/>
      <c r="AA74" s="39"/>
      <c r="AB74" s="37"/>
      <c r="AC74" s="39"/>
      <c r="AD74" s="37"/>
      <c r="AE74" s="39"/>
      <c r="AF74" s="37"/>
      <c r="AG74" s="39"/>
      <c r="AH74" s="37"/>
      <c r="AI74" s="39"/>
      <c r="AJ74" s="37"/>
      <c r="AK74" s="39"/>
      <c r="AL74" s="37"/>
      <c r="AM74" s="41"/>
      <c r="AN74" s="216"/>
      <c r="AO74" s="182" t="str">
        <f t="shared" si="18"/>
        <v/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17"/>
      <c r="BB74" s="17"/>
      <c r="CA74" s="30" t="str">
        <f t="shared" si="19"/>
        <v/>
      </c>
      <c r="CB74" s="31" t="str">
        <f t="shared" si="20"/>
        <v/>
      </c>
      <c r="CG74" s="32">
        <f t="shared" si="21"/>
        <v>0</v>
      </c>
      <c r="CH74" s="32">
        <f t="shared" si="22"/>
        <v>0</v>
      </c>
      <c r="CI74" s="12"/>
      <c r="CJ74" s="12"/>
      <c r="CK74" s="12"/>
      <c r="CL74" s="12"/>
    </row>
    <row r="75" spans="1:90" ht="16.350000000000001" customHeight="1" x14ac:dyDescent="0.2">
      <c r="A75" s="2650"/>
      <c r="B75" s="440" t="s">
        <v>34</v>
      </c>
      <c r="C75" s="34">
        <f t="shared" si="16"/>
        <v>0</v>
      </c>
      <c r="D75" s="35">
        <f t="shared" si="24"/>
        <v>0</v>
      </c>
      <c r="E75" s="36">
        <f t="shared" si="25"/>
        <v>0</v>
      </c>
      <c r="F75" s="214"/>
      <c r="G75" s="215"/>
      <c r="H75" s="214"/>
      <c r="I75" s="215"/>
      <c r="J75" s="37"/>
      <c r="K75" s="39"/>
      <c r="L75" s="37"/>
      <c r="M75" s="39"/>
      <c r="N75" s="37"/>
      <c r="O75" s="39"/>
      <c r="P75" s="37"/>
      <c r="Q75" s="39"/>
      <c r="R75" s="37"/>
      <c r="S75" s="39"/>
      <c r="T75" s="37"/>
      <c r="U75" s="39"/>
      <c r="V75" s="37"/>
      <c r="W75" s="39"/>
      <c r="X75" s="37"/>
      <c r="Y75" s="39"/>
      <c r="Z75" s="37"/>
      <c r="AA75" s="39"/>
      <c r="AB75" s="37"/>
      <c r="AC75" s="39"/>
      <c r="AD75" s="37"/>
      <c r="AE75" s="39"/>
      <c r="AF75" s="37"/>
      <c r="AG75" s="39"/>
      <c r="AH75" s="37"/>
      <c r="AI75" s="39"/>
      <c r="AJ75" s="37"/>
      <c r="AK75" s="39"/>
      <c r="AL75" s="37"/>
      <c r="AM75" s="41"/>
      <c r="AN75" s="216"/>
      <c r="AO75" s="182" t="str">
        <f t="shared" si="18"/>
        <v/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17"/>
      <c r="BB75" s="17"/>
      <c r="CA75" s="30" t="str">
        <f t="shared" si="19"/>
        <v/>
      </c>
      <c r="CB75" s="31" t="str">
        <f t="shared" si="20"/>
        <v/>
      </c>
      <c r="CG75" s="32">
        <f t="shared" si="21"/>
        <v>0</v>
      </c>
      <c r="CH75" s="32">
        <f t="shared" si="22"/>
        <v>0</v>
      </c>
      <c r="CI75" s="12"/>
      <c r="CJ75" s="12"/>
      <c r="CK75" s="12"/>
      <c r="CL75" s="12"/>
    </row>
    <row r="76" spans="1:90" ht="16.350000000000001" customHeight="1" x14ac:dyDescent="0.2">
      <c r="A76" s="2650"/>
      <c r="B76" s="440" t="s">
        <v>78</v>
      </c>
      <c r="C76" s="34">
        <f t="shared" si="16"/>
        <v>0</v>
      </c>
      <c r="D76" s="35">
        <f t="shared" si="24"/>
        <v>0</v>
      </c>
      <c r="E76" s="36">
        <f t="shared" si="25"/>
        <v>0</v>
      </c>
      <c r="F76" s="214"/>
      <c r="G76" s="215"/>
      <c r="H76" s="214"/>
      <c r="I76" s="215"/>
      <c r="J76" s="37"/>
      <c r="K76" s="39"/>
      <c r="L76" s="37"/>
      <c r="M76" s="39"/>
      <c r="N76" s="37"/>
      <c r="O76" s="39"/>
      <c r="P76" s="37"/>
      <c r="Q76" s="39"/>
      <c r="R76" s="37"/>
      <c r="S76" s="39"/>
      <c r="T76" s="37"/>
      <c r="U76" s="39"/>
      <c r="V76" s="37"/>
      <c r="W76" s="39"/>
      <c r="X76" s="37"/>
      <c r="Y76" s="39"/>
      <c r="Z76" s="37"/>
      <c r="AA76" s="39"/>
      <c r="AB76" s="37"/>
      <c r="AC76" s="39"/>
      <c r="AD76" s="37"/>
      <c r="AE76" s="39"/>
      <c r="AF76" s="37"/>
      <c r="AG76" s="39"/>
      <c r="AH76" s="37"/>
      <c r="AI76" s="39"/>
      <c r="AJ76" s="37"/>
      <c r="AK76" s="39"/>
      <c r="AL76" s="37"/>
      <c r="AM76" s="41"/>
      <c r="AN76" s="216"/>
      <c r="AO76" s="182" t="str">
        <f t="shared" si="18"/>
        <v/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17"/>
      <c r="BB76" s="17"/>
      <c r="CA76" s="30" t="str">
        <f t="shared" si="19"/>
        <v/>
      </c>
      <c r="CB76" s="31" t="str">
        <f t="shared" si="20"/>
        <v/>
      </c>
      <c r="CG76" s="32">
        <f t="shared" si="21"/>
        <v>0</v>
      </c>
      <c r="CH76" s="32">
        <f t="shared" si="22"/>
        <v>0</v>
      </c>
      <c r="CI76" s="12"/>
      <c r="CJ76" s="12"/>
      <c r="CK76" s="12"/>
      <c r="CL76" s="12"/>
    </row>
    <row r="77" spans="1:90" ht="16.350000000000001" customHeight="1" x14ac:dyDescent="0.2">
      <c r="A77" s="2650"/>
      <c r="B77" s="440" t="s">
        <v>37</v>
      </c>
      <c r="C77" s="34">
        <f t="shared" si="16"/>
        <v>0</v>
      </c>
      <c r="D77" s="35">
        <f t="shared" si="24"/>
        <v>0</v>
      </c>
      <c r="E77" s="36">
        <f t="shared" si="25"/>
        <v>0</v>
      </c>
      <c r="F77" s="214"/>
      <c r="G77" s="215"/>
      <c r="H77" s="214"/>
      <c r="I77" s="215"/>
      <c r="J77" s="37"/>
      <c r="K77" s="39"/>
      <c r="L77" s="37"/>
      <c r="M77" s="39"/>
      <c r="N77" s="37"/>
      <c r="O77" s="39"/>
      <c r="P77" s="37"/>
      <c r="Q77" s="39"/>
      <c r="R77" s="37"/>
      <c r="S77" s="39"/>
      <c r="T77" s="37"/>
      <c r="U77" s="39"/>
      <c r="V77" s="37"/>
      <c r="W77" s="39"/>
      <c r="X77" s="37"/>
      <c r="Y77" s="39"/>
      <c r="Z77" s="37"/>
      <c r="AA77" s="39"/>
      <c r="AB77" s="37"/>
      <c r="AC77" s="39"/>
      <c r="AD77" s="37"/>
      <c r="AE77" s="39"/>
      <c r="AF77" s="37"/>
      <c r="AG77" s="39"/>
      <c r="AH77" s="37"/>
      <c r="AI77" s="39"/>
      <c r="AJ77" s="37"/>
      <c r="AK77" s="39"/>
      <c r="AL77" s="37"/>
      <c r="AM77" s="41"/>
      <c r="AN77" s="216"/>
      <c r="AO77" s="182" t="str">
        <f t="shared" si="18"/>
        <v/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17"/>
      <c r="BB77" s="17"/>
      <c r="CA77" s="30" t="str">
        <f t="shared" si="19"/>
        <v/>
      </c>
      <c r="CB77" s="31" t="str">
        <f t="shared" si="20"/>
        <v/>
      </c>
      <c r="CG77" s="32">
        <f t="shared" si="21"/>
        <v>0</v>
      </c>
      <c r="CH77" s="32">
        <f t="shared" si="22"/>
        <v>0</v>
      </c>
      <c r="CI77" s="12"/>
      <c r="CJ77" s="12"/>
      <c r="CK77" s="12"/>
      <c r="CL77" s="12"/>
    </row>
    <row r="78" spans="1:90" ht="16.350000000000001" customHeight="1" x14ac:dyDescent="0.2">
      <c r="A78" s="2770"/>
      <c r="B78" s="441" t="s">
        <v>38</v>
      </c>
      <c r="C78" s="218">
        <f t="shared" si="16"/>
        <v>0</v>
      </c>
      <c r="D78" s="50">
        <f t="shared" si="24"/>
        <v>0</v>
      </c>
      <c r="E78" s="219">
        <f t="shared" si="25"/>
        <v>0</v>
      </c>
      <c r="F78" s="220"/>
      <c r="G78" s="221"/>
      <c r="H78" s="220"/>
      <c r="I78" s="221"/>
      <c r="J78" s="77"/>
      <c r="K78" s="79"/>
      <c r="L78" s="77"/>
      <c r="M78" s="79"/>
      <c r="N78" s="77"/>
      <c r="O78" s="79"/>
      <c r="P78" s="77"/>
      <c r="Q78" s="79"/>
      <c r="R78" s="77"/>
      <c r="S78" s="79"/>
      <c r="T78" s="77"/>
      <c r="U78" s="79"/>
      <c r="V78" s="77"/>
      <c r="W78" s="79"/>
      <c r="X78" s="77"/>
      <c r="Y78" s="79"/>
      <c r="Z78" s="77"/>
      <c r="AA78" s="79"/>
      <c r="AB78" s="77"/>
      <c r="AC78" s="79"/>
      <c r="AD78" s="77"/>
      <c r="AE78" s="79"/>
      <c r="AF78" s="77"/>
      <c r="AG78" s="79"/>
      <c r="AH78" s="77"/>
      <c r="AI78" s="79"/>
      <c r="AJ78" s="77"/>
      <c r="AK78" s="79"/>
      <c r="AL78" s="77"/>
      <c r="AM78" s="83"/>
      <c r="AN78" s="222"/>
      <c r="AO78" s="182" t="str">
        <f t="shared" si="18"/>
        <v/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17"/>
      <c r="BB78" s="17"/>
      <c r="CA78" s="30" t="str">
        <f t="shared" si="19"/>
        <v/>
      </c>
      <c r="CB78" s="31" t="str">
        <f t="shared" si="20"/>
        <v/>
      </c>
      <c r="CG78" s="32">
        <f t="shared" si="21"/>
        <v>0</v>
      </c>
      <c r="CH78" s="32">
        <f t="shared" si="22"/>
        <v>0</v>
      </c>
      <c r="CI78" s="12"/>
      <c r="CJ78" s="12"/>
      <c r="CK78" s="12"/>
      <c r="CL78" s="12"/>
    </row>
    <row r="79" spans="1:90" ht="31.35" customHeight="1" x14ac:dyDescent="0.2">
      <c r="A79" s="753" t="s">
        <v>84</v>
      </c>
      <c r="B79" s="754"/>
      <c r="C79" s="754"/>
      <c r="D79" s="239"/>
      <c r="E79" s="239"/>
      <c r="F79" s="239"/>
      <c r="G79" s="240"/>
      <c r="H79" s="240"/>
      <c r="I79" s="240"/>
      <c r="J79" s="240"/>
      <c r="K79" s="241"/>
      <c r="L79" s="241"/>
      <c r="M79" s="161"/>
      <c r="N79" s="192"/>
      <c r="O79" s="161"/>
      <c r="P79" s="161"/>
      <c r="Q79" s="161"/>
      <c r="R79" s="161"/>
      <c r="S79" s="161"/>
      <c r="T79" s="161"/>
      <c r="U79" s="161"/>
      <c r="V79" s="192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2"/>
      <c r="AP79" s="162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CG79" s="12"/>
      <c r="CH79" s="12"/>
      <c r="CI79" s="12"/>
      <c r="CJ79" s="12"/>
      <c r="CK79" s="12"/>
      <c r="CL79" s="12"/>
    </row>
    <row r="80" spans="1:90" ht="31.35" customHeight="1" x14ac:dyDescent="0.2">
      <c r="A80" s="2649" t="s">
        <v>85</v>
      </c>
      <c r="B80" s="2649"/>
      <c r="C80" s="2886" t="s">
        <v>86</v>
      </c>
      <c r="D80" s="2886"/>
      <c r="E80" s="2886" t="s">
        <v>87</v>
      </c>
      <c r="F80" s="2888"/>
      <c r="G80" s="2885" t="s">
        <v>88</v>
      </c>
      <c r="H80" s="2886"/>
      <c r="I80" s="2885" t="s">
        <v>89</v>
      </c>
      <c r="J80" s="2886"/>
      <c r="K80" s="242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713"/>
      <c r="Y80" s="1714"/>
      <c r="Z80" s="1714"/>
      <c r="AA80" s="1714"/>
      <c r="AB80" s="1714"/>
      <c r="AC80" s="1714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2"/>
      <c r="AP80" s="162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CG80" s="12"/>
      <c r="CH80" s="12"/>
      <c r="CI80" s="12"/>
      <c r="CJ80" s="12"/>
      <c r="CK80" s="12"/>
      <c r="CL80" s="12"/>
    </row>
    <row r="81" spans="1:90" ht="31.35" customHeight="1" x14ac:dyDescent="0.2">
      <c r="A81" s="2770"/>
      <c r="B81" s="2770"/>
      <c r="C81" s="1715" t="s">
        <v>90</v>
      </c>
      <c r="D81" s="1716" t="s">
        <v>91</v>
      </c>
      <c r="E81" s="1715" t="s">
        <v>90</v>
      </c>
      <c r="F81" s="1717" t="s">
        <v>91</v>
      </c>
      <c r="G81" s="1718" t="s">
        <v>90</v>
      </c>
      <c r="H81" s="1716" t="s">
        <v>91</v>
      </c>
      <c r="I81" s="1718" t="s">
        <v>90</v>
      </c>
      <c r="J81" s="1716" t="s">
        <v>91</v>
      </c>
      <c r="K81" s="242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713"/>
      <c r="Y81" s="1714"/>
      <c r="Z81" s="1714"/>
      <c r="AA81" s="1714"/>
      <c r="AB81" s="1714"/>
      <c r="AC81" s="1714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2"/>
      <c r="AP81" s="16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CG81" s="12"/>
      <c r="CH81" s="12"/>
      <c r="CI81" s="12"/>
      <c r="CJ81" s="12"/>
      <c r="CK81" s="12"/>
      <c r="CL81" s="12"/>
    </row>
    <row r="82" spans="1:90" ht="16.350000000000001" customHeight="1" x14ac:dyDescent="0.2">
      <c r="A82" s="2887" t="s">
        <v>92</v>
      </c>
      <c r="B82" s="2887"/>
      <c r="C82" s="1719"/>
      <c r="D82" s="1720"/>
      <c r="E82" s="1719"/>
      <c r="F82" s="1721"/>
      <c r="G82" s="1722"/>
      <c r="H82" s="1720"/>
      <c r="I82" s="1722"/>
      <c r="J82" s="1720"/>
      <c r="K82" s="242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723"/>
      <c r="Y82" s="1724"/>
      <c r="Z82" s="1724"/>
      <c r="AA82" s="1724"/>
      <c r="AB82" s="1724"/>
      <c r="AC82" s="1724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2"/>
      <c r="AP82" s="162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CG82" s="12"/>
      <c r="CH82" s="12"/>
      <c r="CI82" s="12"/>
      <c r="CJ82" s="12"/>
      <c r="CK82" s="12"/>
      <c r="CL82" s="12"/>
    </row>
    <row r="83" spans="1:90" ht="16.350000000000001" customHeight="1" x14ac:dyDescent="0.2">
      <c r="A83" s="2660" t="s">
        <v>93</v>
      </c>
      <c r="B83" s="2660"/>
      <c r="C83" s="253"/>
      <c r="D83" s="254"/>
      <c r="E83" s="253"/>
      <c r="F83" s="255"/>
      <c r="G83" s="256"/>
      <c r="H83" s="254"/>
      <c r="I83" s="256"/>
      <c r="J83" s="254"/>
      <c r="K83" s="242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713"/>
      <c r="Y83" s="1714"/>
      <c r="Z83" s="1714"/>
      <c r="AA83" s="1714"/>
      <c r="AB83" s="1714"/>
      <c r="AC83" s="1714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2"/>
      <c r="AP83" s="162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CG83" s="12"/>
      <c r="CH83" s="12"/>
      <c r="CI83" s="12"/>
      <c r="CJ83" s="12"/>
      <c r="CK83" s="12"/>
      <c r="CL83" s="12"/>
    </row>
    <row r="84" spans="1:90" ht="16.350000000000001" customHeight="1" x14ac:dyDescent="0.2">
      <c r="A84" s="2660" t="s">
        <v>94</v>
      </c>
      <c r="B84" s="2660"/>
      <c r="C84" s="253"/>
      <c r="D84" s="254"/>
      <c r="E84" s="253"/>
      <c r="F84" s="255"/>
      <c r="G84" s="256"/>
      <c r="H84" s="254"/>
      <c r="I84" s="256"/>
      <c r="J84" s="254"/>
      <c r="K84" s="242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713"/>
      <c r="Y84" s="1714"/>
      <c r="Z84" s="1714"/>
      <c r="AA84" s="1714"/>
      <c r="AB84" s="1714"/>
      <c r="AC84" s="1714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2"/>
      <c r="AP84" s="162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CG84" s="12"/>
      <c r="CH84" s="12"/>
      <c r="CI84" s="12"/>
      <c r="CJ84" s="12"/>
      <c r="CK84" s="12"/>
      <c r="CL84" s="12"/>
    </row>
    <row r="85" spans="1:90" ht="16.350000000000001" customHeight="1" x14ac:dyDescent="0.2">
      <c r="A85" s="2661" t="s">
        <v>95</v>
      </c>
      <c r="B85" s="2661"/>
      <c r="C85" s="77"/>
      <c r="D85" s="231"/>
      <c r="E85" s="77"/>
      <c r="F85" s="232"/>
      <c r="G85" s="257"/>
      <c r="H85" s="231"/>
      <c r="I85" s="257"/>
      <c r="J85" s="231"/>
      <c r="K85" s="242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713"/>
      <c r="Y85" s="1714"/>
      <c r="Z85" s="1714"/>
      <c r="AA85" s="1714"/>
      <c r="AB85" s="1714"/>
      <c r="AC85" s="1714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2"/>
      <c r="AP85" s="162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CG85" s="12"/>
      <c r="CH85" s="12"/>
      <c r="CI85" s="12"/>
      <c r="CJ85" s="12"/>
      <c r="CK85" s="12"/>
      <c r="CL85" s="12"/>
    </row>
    <row r="86" spans="1:90" ht="31.35" customHeight="1" x14ac:dyDescent="0.2">
      <c r="A86" s="84" t="s">
        <v>96</v>
      </c>
      <c r="B86" s="258"/>
      <c r="C86" s="258"/>
      <c r="D86" s="258"/>
      <c r="E86" s="259"/>
      <c r="F86" s="259"/>
      <c r="G86" s="259"/>
      <c r="H86" s="259"/>
      <c r="I86" s="259"/>
      <c r="J86" s="259"/>
      <c r="K86" s="260"/>
      <c r="L86" s="259"/>
      <c r="M86" s="191"/>
      <c r="N86" s="191"/>
      <c r="O86" s="161"/>
      <c r="P86" s="161"/>
      <c r="Q86" s="161"/>
      <c r="R86" s="161"/>
      <c r="S86" s="161"/>
      <c r="T86" s="161"/>
      <c r="U86" s="161"/>
      <c r="V86" s="1723"/>
      <c r="W86" s="1725"/>
      <c r="X86" s="1726"/>
      <c r="Y86" s="1726"/>
      <c r="Z86" s="1726"/>
      <c r="AA86" s="1726"/>
      <c r="AB86" s="1726"/>
      <c r="AC86" s="1726"/>
      <c r="AD86" s="161"/>
      <c r="AE86" s="161"/>
      <c r="AF86" s="161"/>
      <c r="AG86" s="161"/>
      <c r="AH86" s="1726"/>
      <c r="AI86" s="1726"/>
      <c r="AJ86" s="1726"/>
      <c r="AK86" s="1726"/>
      <c r="AL86" s="161"/>
      <c r="AM86" s="161"/>
      <c r="AN86" s="161"/>
      <c r="AO86" s="161"/>
      <c r="AP86" s="161"/>
      <c r="CG86" s="12"/>
      <c r="CH86" s="12"/>
      <c r="CI86" s="12"/>
      <c r="CJ86" s="12"/>
      <c r="CK86" s="12"/>
      <c r="CL86" s="12"/>
    </row>
    <row r="87" spans="1:90" ht="24.6" customHeight="1" x14ac:dyDescent="0.2">
      <c r="A87" s="2649" t="s">
        <v>97</v>
      </c>
      <c r="B87" s="2649" t="s">
        <v>98</v>
      </c>
      <c r="C87" s="2723" t="s">
        <v>99</v>
      </c>
      <c r="D87" s="2633" t="s">
        <v>100</v>
      </c>
      <c r="E87" s="1727"/>
      <c r="F87" s="1728"/>
      <c r="G87" s="1729"/>
      <c r="H87" s="1729"/>
      <c r="I87" s="161"/>
      <c r="J87" s="161"/>
      <c r="K87" s="161"/>
      <c r="L87" s="161"/>
      <c r="M87" s="161"/>
      <c r="N87" s="161"/>
      <c r="O87" s="161"/>
      <c r="P87" s="161"/>
      <c r="Q87" s="192"/>
      <c r="R87" s="161"/>
      <c r="S87" s="161"/>
      <c r="T87" s="161"/>
      <c r="U87" s="266"/>
      <c r="V87" s="1730"/>
      <c r="W87" s="1730"/>
      <c r="X87" s="771"/>
      <c r="Y87" s="771"/>
      <c r="Z87" s="772"/>
      <c r="AA87" s="772"/>
      <c r="AB87" s="772"/>
      <c r="AC87" s="161"/>
      <c r="AD87" s="161"/>
      <c r="AE87" s="161"/>
      <c r="AF87" s="161"/>
      <c r="AG87" s="266"/>
      <c r="AH87" s="1730"/>
      <c r="AI87" s="1730"/>
      <c r="AJ87" s="1730"/>
      <c r="AK87" s="1731"/>
      <c r="CG87" s="12"/>
      <c r="CH87" s="12"/>
      <c r="CI87" s="12"/>
      <c r="CJ87" s="12"/>
      <c r="CK87" s="12"/>
      <c r="CL87" s="12"/>
    </row>
    <row r="88" spans="1:90" ht="24.6" customHeight="1" x14ac:dyDescent="0.2">
      <c r="A88" s="2651"/>
      <c r="B88" s="2651"/>
      <c r="C88" s="2724"/>
      <c r="D88" s="2636"/>
      <c r="E88" s="5"/>
      <c r="F88" s="161"/>
      <c r="G88" s="161"/>
      <c r="H88" s="271"/>
      <c r="I88" s="241"/>
      <c r="J88" s="241"/>
      <c r="K88" s="161"/>
      <c r="L88" s="161"/>
      <c r="M88" s="161"/>
      <c r="N88" s="161"/>
      <c r="O88" s="161"/>
      <c r="P88" s="161"/>
      <c r="Q88" s="161"/>
      <c r="R88" s="161"/>
      <c r="S88" s="192"/>
      <c r="T88" s="161"/>
      <c r="U88" s="161"/>
      <c r="V88" s="1726"/>
      <c r="W88" s="1730"/>
      <c r="X88" s="1730"/>
      <c r="Y88" s="1730"/>
      <c r="Z88" s="1730"/>
      <c r="AA88" s="1730"/>
      <c r="AB88" s="1726"/>
      <c r="AC88" s="161"/>
      <c r="AD88" s="161"/>
      <c r="AE88" s="161"/>
      <c r="AF88" s="161"/>
      <c r="AG88" s="161"/>
      <c r="AH88" s="1726"/>
      <c r="AI88" s="1730"/>
      <c r="AJ88" s="1730"/>
      <c r="AK88" s="1731"/>
      <c r="CG88" s="12"/>
      <c r="CH88" s="12"/>
      <c r="CI88" s="12"/>
      <c r="CJ88" s="12"/>
      <c r="CK88" s="12"/>
      <c r="CL88" s="12"/>
    </row>
    <row r="89" spans="1:90" ht="16.350000000000001" customHeight="1" x14ac:dyDescent="0.2">
      <c r="A89" s="272" t="s">
        <v>101</v>
      </c>
      <c r="B89" s="1732">
        <v>44</v>
      </c>
      <c r="C89" s="1733">
        <v>19</v>
      </c>
      <c r="D89" s="1734">
        <v>19</v>
      </c>
      <c r="E89" s="5"/>
      <c r="F89" s="161"/>
      <c r="G89" s="161"/>
      <c r="H89" s="271"/>
      <c r="I89" s="241"/>
      <c r="J89" s="241"/>
      <c r="K89" s="161"/>
      <c r="L89" s="161"/>
      <c r="M89" s="161"/>
      <c r="N89" s="161"/>
      <c r="O89" s="161"/>
      <c r="P89" s="161"/>
      <c r="Q89" s="161"/>
      <c r="R89" s="161"/>
      <c r="S89" s="192"/>
      <c r="T89" s="161"/>
      <c r="U89" s="161"/>
      <c r="V89" s="1726"/>
      <c r="W89" s="1730"/>
      <c r="X89" s="1730"/>
      <c r="Y89" s="1730"/>
      <c r="Z89" s="1730"/>
      <c r="AA89" s="1730"/>
      <c r="AB89" s="1726"/>
      <c r="AC89" s="161"/>
      <c r="AD89" s="161"/>
      <c r="AE89" s="161"/>
      <c r="AF89" s="161"/>
      <c r="AG89" s="161"/>
      <c r="AH89" s="1726"/>
      <c r="AI89" s="1730"/>
      <c r="AJ89" s="1730"/>
      <c r="AK89" s="1731"/>
      <c r="CG89" s="12"/>
      <c r="CH89" s="12"/>
      <c r="CI89" s="12"/>
      <c r="CJ89" s="12"/>
      <c r="CK89" s="12"/>
      <c r="CL89" s="12"/>
    </row>
    <row r="90" spans="1:90" ht="27.75" customHeight="1" x14ac:dyDescent="0.2">
      <c r="A90" s="275" t="s">
        <v>102</v>
      </c>
      <c r="B90" s="276"/>
      <c r="C90" s="277"/>
      <c r="D90" s="278"/>
      <c r="E90" s="5"/>
      <c r="F90" s="161"/>
      <c r="G90" s="161"/>
      <c r="H90" s="271"/>
      <c r="I90" s="241"/>
      <c r="J90" s="241"/>
      <c r="K90" s="161"/>
      <c r="L90" s="161"/>
      <c r="M90" s="161"/>
      <c r="N90" s="161"/>
      <c r="O90" s="161"/>
      <c r="P90" s="161"/>
      <c r="Q90" s="161"/>
      <c r="R90" s="161"/>
      <c r="S90" s="192"/>
      <c r="T90" s="161"/>
      <c r="U90" s="161"/>
      <c r="V90" s="1726"/>
      <c r="W90" s="1730"/>
      <c r="X90" s="1730"/>
      <c r="Y90" s="1730"/>
      <c r="Z90" s="1730"/>
      <c r="AA90" s="1730"/>
      <c r="AB90" s="1726"/>
      <c r="AC90" s="161"/>
      <c r="AD90" s="161"/>
      <c r="AE90" s="161"/>
      <c r="AF90" s="161"/>
      <c r="AG90" s="161"/>
      <c r="AH90" s="1726"/>
      <c r="AI90" s="1730"/>
      <c r="AJ90" s="1730"/>
      <c r="AK90" s="1731"/>
      <c r="CG90" s="12"/>
      <c r="CH90" s="12"/>
      <c r="CI90" s="12"/>
      <c r="CJ90" s="12"/>
      <c r="CK90" s="12"/>
      <c r="CL90" s="12"/>
    </row>
    <row r="91" spans="1:90" ht="27.75" customHeight="1" x14ac:dyDescent="0.2">
      <c r="A91" s="275" t="s">
        <v>103</v>
      </c>
      <c r="B91" s="276"/>
      <c r="C91" s="277"/>
      <c r="D91" s="278"/>
      <c r="E91" s="5"/>
      <c r="F91" s="161"/>
      <c r="G91" s="161"/>
      <c r="H91" s="271"/>
      <c r="I91" s="241"/>
      <c r="J91" s="241"/>
      <c r="K91" s="161"/>
      <c r="L91" s="161"/>
      <c r="M91" s="161"/>
      <c r="N91" s="161"/>
      <c r="O91" s="161"/>
      <c r="P91" s="161"/>
      <c r="Q91" s="161"/>
      <c r="R91" s="161"/>
      <c r="S91" s="192"/>
      <c r="T91" s="161"/>
      <c r="U91" s="161"/>
      <c r="V91" s="1726"/>
      <c r="W91" s="1730"/>
      <c r="X91" s="1730"/>
      <c r="Y91" s="1730"/>
      <c r="Z91" s="1730"/>
      <c r="AA91" s="1730"/>
      <c r="AB91" s="1726"/>
      <c r="AC91" s="161"/>
      <c r="AD91" s="161"/>
      <c r="AE91" s="161"/>
      <c r="AF91" s="161"/>
      <c r="AG91" s="161"/>
      <c r="AH91" s="1726"/>
      <c r="AI91" s="1730"/>
      <c r="AJ91" s="1730"/>
      <c r="AK91" s="1731"/>
      <c r="CG91" s="12"/>
      <c r="CH91" s="12"/>
      <c r="CI91" s="12"/>
      <c r="CJ91" s="12"/>
      <c r="CK91" s="12"/>
      <c r="CL91" s="12"/>
    </row>
    <row r="92" spans="1:90" ht="18" customHeight="1" x14ac:dyDescent="0.2">
      <c r="A92" s="279" t="s">
        <v>104</v>
      </c>
      <c r="B92" s="276"/>
      <c r="C92" s="277"/>
      <c r="D92" s="278"/>
      <c r="E92" s="5"/>
      <c r="F92" s="161"/>
      <c r="G92" s="161"/>
      <c r="H92" s="271"/>
      <c r="I92" s="241"/>
      <c r="J92" s="241"/>
      <c r="K92" s="161"/>
      <c r="L92" s="161"/>
      <c r="M92" s="161"/>
      <c r="N92" s="161"/>
      <c r="O92" s="161"/>
      <c r="P92" s="161"/>
      <c r="Q92" s="161"/>
      <c r="R92" s="161"/>
      <c r="S92" s="192"/>
      <c r="T92" s="161"/>
      <c r="U92" s="161"/>
      <c r="V92" s="1726"/>
      <c r="W92" s="1730"/>
      <c r="X92" s="1730"/>
      <c r="Y92" s="1730"/>
      <c r="Z92" s="1730"/>
      <c r="AA92" s="1730"/>
      <c r="AB92" s="1726"/>
      <c r="AC92" s="161"/>
      <c r="AD92" s="161"/>
      <c r="AE92" s="161"/>
      <c r="AF92" s="161"/>
      <c r="AG92" s="161"/>
      <c r="AH92" s="1726"/>
      <c r="AI92" s="1730"/>
      <c r="AJ92" s="1730"/>
      <c r="AK92" s="1731"/>
      <c r="CG92" s="12"/>
      <c r="CH92" s="12"/>
      <c r="CI92" s="12"/>
      <c r="CJ92" s="12"/>
      <c r="CK92" s="12"/>
      <c r="CL92" s="12"/>
    </row>
    <row r="93" spans="1:90" ht="27.75" customHeight="1" x14ac:dyDescent="0.2">
      <c r="A93" s="280" t="s">
        <v>105</v>
      </c>
      <c r="B93" s="276"/>
      <c r="C93" s="277"/>
      <c r="D93" s="278"/>
      <c r="E93" s="5"/>
      <c r="F93" s="161"/>
      <c r="G93" s="161"/>
      <c r="H93" s="271"/>
      <c r="I93" s="241"/>
      <c r="J93" s="241"/>
      <c r="K93" s="161"/>
      <c r="L93" s="161"/>
      <c r="M93" s="161"/>
      <c r="N93" s="161"/>
      <c r="O93" s="161"/>
      <c r="P93" s="161"/>
      <c r="Q93" s="161"/>
      <c r="R93" s="161"/>
      <c r="S93" s="192"/>
      <c r="T93" s="161"/>
      <c r="U93" s="161"/>
      <c r="V93" s="1726"/>
      <c r="W93" s="1730"/>
      <c r="X93" s="1730"/>
      <c r="Y93" s="1730"/>
      <c r="Z93" s="1730"/>
      <c r="AA93" s="1730"/>
      <c r="AB93" s="1726"/>
      <c r="AC93" s="161"/>
      <c r="AD93" s="161"/>
      <c r="AE93" s="161"/>
      <c r="AF93" s="161"/>
      <c r="AG93" s="161"/>
      <c r="AH93" s="1726"/>
      <c r="AI93" s="1730"/>
      <c r="AJ93" s="1730"/>
      <c r="AK93" s="1731"/>
      <c r="CG93" s="12"/>
      <c r="CH93" s="12"/>
      <c r="CI93" s="12"/>
      <c r="CJ93" s="12"/>
      <c r="CK93" s="12"/>
      <c r="CL93" s="12"/>
    </row>
    <row r="94" spans="1:90" ht="27.75" customHeight="1" x14ac:dyDescent="0.2">
      <c r="A94" s="280" t="s">
        <v>106</v>
      </c>
      <c r="B94" s="281"/>
      <c r="C94" s="277"/>
      <c r="D94" s="278"/>
      <c r="E94" s="5"/>
      <c r="F94" s="161"/>
      <c r="G94" s="161"/>
      <c r="H94" s="271"/>
      <c r="I94" s="241"/>
      <c r="J94" s="241"/>
      <c r="K94" s="161"/>
      <c r="L94" s="161"/>
      <c r="M94" s="161"/>
      <c r="N94" s="161"/>
      <c r="O94" s="161"/>
      <c r="P94" s="161"/>
      <c r="Q94" s="161"/>
      <c r="R94" s="161"/>
      <c r="S94" s="192"/>
      <c r="T94" s="161"/>
      <c r="U94" s="161"/>
      <c r="V94" s="1726"/>
      <c r="W94" s="1730"/>
      <c r="X94" s="1730"/>
      <c r="Y94" s="1730"/>
      <c r="Z94" s="1730"/>
      <c r="AA94" s="1730"/>
      <c r="AB94" s="1726"/>
      <c r="AC94" s="161"/>
      <c r="AD94" s="161"/>
      <c r="AE94" s="161"/>
      <c r="AF94" s="161"/>
      <c r="AG94" s="161"/>
      <c r="AH94" s="1726"/>
      <c r="AI94" s="1730"/>
      <c r="AJ94" s="1735"/>
      <c r="AK94" s="1736"/>
      <c r="CG94" s="12"/>
      <c r="CH94" s="12"/>
      <c r="CI94" s="12"/>
      <c r="CJ94" s="12"/>
      <c r="CK94" s="12"/>
      <c r="CL94" s="12"/>
    </row>
    <row r="95" spans="1:90" ht="27.75" customHeight="1" x14ac:dyDescent="0.2">
      <c r="A95" s="284" t="s">
        <v>107</v>
      </c>
      <c r="B95" s="285"/>
      <c r="C95" s="286"/>
      <c r="D95" s="287"/>
      <c r="E95" s="5"/>
      <c r="F95" s="161"/>
      <c r="G95" s="161"/>
      <c r="H95" s="271"/>
      <c r="I95" s="241"/>
      <c r="J95" s="241"/>
      <c r="K95" s="161"/>
      <c r="L95" s="161"/>
      <c r="M95" s="161"/>
      <c r="N95" s="161"/>
      <c r="O95" s="161"/>
      <c r="P95" s="161"/>
      <c r="Q95" s="161"/>
      <c r="R95" s="161"/>
      <c r="S95" s="192"/>
      <c r="T95" s="161"/>
      <c r="U95" s="161"/>
      <c r="V95" s="1726"/>
      <c r="W95" s="1730"/>
      <c r="X95" s="1730"/>
      <c r="Y95" s="1730"/>
      <c r="Z95" s="1730"/>
      <c r="AA95" s="1730"/>
      <c r="AB95" s="1726"/>
      <c r="AC95" s="161"/>
      <c r="AD95" s="161"/>
      <c r="AE95" s="161"/>
      <c r="AF95" s="161"/>
      <c r="AG95" s="161"/>
      <c r="AH95" s="1726"/>
      <c r="AI95" s="1737"/>
      <c r="AJ95" s="1730"/>
      <c r="AK95" s="1731"/>
      <c r="AL95" s="1731"/>
      <c r="AM95" s="1731"/>
      <c r="AN95" s="1731"/>
      <c r="AO95" s="1731"/>
      <c r="AP95" s="1731"/>
      <c r="AQ95" s="1731"/>
      <c r="CG95" s="12"/>
      <c r="CH95" s="12"/>
      <c r="CI95" s="12"/>
      <c r="CJ95" s="12"/>
      <c r="CK95" s="12"/>
      <c r="CL95" s="12"/>
    </row>
    <row r="96" spans="1:90" ht="31.35" customHeight="1" x14ac:dyDescent="0.2">
      <c r="A96" s="289" t="s">
        <v>108</v>
      </c>
      <c r="B96" s="241"/>
      <c r="C96" s="241"/>
      <c r="D96" s="241"/>
      <c r="E96" s="8"/>
      <c r="F96" s="241"/>
      <c r="G96" s="241"/>
      <c r="H96" s="161"/>
      <c r="I96" s="161"/>
      <c r="J96" s="161"/>
      <c r="K96" s="27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723"/>
      <c r="W96" s="1726"/>
      <c r="X96" s="1726"/>
      <c r="Y96" s="1726"/>
      <c r="Z96" s="1726"/>
      <c r="AA96" s="1726"/>
      <c r="AB96" s="1726"/>
      <c r="AC96" s="161"/>
      <c r="AD96" s="161"/>
      <c r="AE96" s="161"/>
      <c r="AF96" s="161"/>
      <c r="AG96" s="161"/>
      <c r="AH96" s="161"/>
      <c r="AI96" s="161"/>
      <c r="AJ96" s="1726"/>
      <c r="AK96" s="1726"/>
      <c r="AL96" s="1726"/>
      <c r="AM96" s="1726"/>
      <c r="AN96" s="1726"/>
      <c r="AO96" s="1726"/>
      <c r="AP96" s="1726"/>
      <c r="AQ96" s="1731"/>
      <c r="CG96" s="12"/>
      <c r="CH96" s="12"/>
      <c r="CI96" s="12"/>
      <c r="CJ96" s="12"/>
      <c r="CK96" s="12"/>
      <c r="CL96" s="12"/>
    </row>
    <row r="97" spans="1:90" ht="16.350000000000001" customHeight="1" x14ac:dyDescent="0.2">
      <c r="A97" s="2649" t="s">
        <v>109</v>
      </c>
      <c r="B97" s="2649" t="s">
        <v>110</v>
      </c>
      <c r="C97" s="2889" t="s">
        <v>111</v>
      </c>
      <c r="D97" s="2885"/>
      <c r="E97" s="5"/>
      <c r="F97" s="161"/>
      <c r="G97" s="161"/>
      <c r="H97" s="161"/>
      <c r="I97" s="161"/>
      <c r="J97" s="271"/>
      <c r="K97" s="290"/>
      <c r="L97" s="241"/>
      <c r="M97" s="161"/>
      <c r="N97" s="161"/>
      <c r="O97" s="161"/>
      <c r="P97" s="161"/>
      <c r="Q97" s="161"/>
      <c r="R97" s="161"/>
      <c r="S97" s="161"/>
      <c r="T97" s="161"/>
      <c r="U97" s="192"/>
      <c r="V97" s="1726"/>
      <c r="W97" s="1726"/>
      <c r="X97" s="1726"/>
      <c r="Y97" s="1724"/>
      <c r="Z97" s="1724"/>
      <c r="AA97" s="1724"/>
      <c r="AB97" s="1724"/>
      <c r="AC97" s="1738"/>
      <c r="AD97" s="1726"/>
      <c r="AE97" s="161"/>
      <c r="AF97" s="161"/>
      <c r="AG97" s="161"/>
      <c r="AH97" s="161"/>
      <c r="AI97" s="161"/>
      <c r="AJ97" s="1726"/>
      <c r="AK97" s="1724"/>
      <c r="AL97" s="1724"/>
      <c r="AM97" s="1724"/>
      <c r="AN97" s="1724"/>
      <c r="AO97" s="1724"/>
      <c r="AP97" s="1724"/>
      <c r="AQ97" s="1731"/>
      <c r="CG97" s="12"/>
      <c r="CH97" s="12"/>
      <c r="CI97" s="12"/>
      <c r="CJ97" s="12"/>
      <c r="CK97" s="12"/>
      <c r="CL97" s="12"/>
    </row>
    <row r="98" spans="1:90" ht="27.75" customHeight="1" x14ac:dyDescent="0.2">
      <c r="A98" s="2651"/>
      <c r="B98" s="2651"/>
      <c r="C98" s="1715" t="s">
        <v>112</v>
      </c>
      <c r="D98" s="1739" t="s">
        <v>113</v>
      </c>
      <c r="E98" s="5"/>
      <c r="F98" s="161"/>
      <c r="G98" s="161"/>
      <c r="H98" s="161"/>
      <c r="I98" s="161"/>
      <c r="J98" s="271"/>
      <c r="K98" s="290"/>
      <c r="L98" s="241"/>
      <c r="M98" s="161"/>
      <c r="N98" s="161"/>
      <c r="O98" s="161"/>
      <c r="P98" s="161"/>
      <c r="Q98" s="161"/>
      <c r="R98" s="161"/>
      <c r="S98" s="161"/>
      <c r="T98" s="161"/>
      <c r="U98" s="192"/>
      <c r="V98" s="1726"/>
      <c r="W98" s="1726"/>
      <c r="X98" s="1726"/>
      <c r="Y98" s="1724"/>
      <c r="Z98" s="1724"/>
      <c r="AA98" s="1724"/>
      <c r="AB98" s="1724"/>
      <c r="AC98" s="1738"/>
      <c r="AD98" s="1726"/>
      <c r="AE98" s="161"/>
      <c r="AF98" s="161"/>
      <c r="AG98" s="161"/>
      <c r="AH98" s="161"/>
      <c r="AI98" s="161"/>
      <c r="AJ98" s="1726"/>
      <c r="AK98" s="1724"/>
      <c r="AL98" s="1724"/>
      <c r="AM98" s="1724"/>
      <c r="AN98" s="1724"/>
      <c r="AO98" s="1724"/>
      <c r="AP98" s="1724"/>
      <c r="AQ98" s="1731"/>
      <c r="CG98" s="12"/>
      <c r="CH98" s="12"/>
      <c r="CI98" s="12"/>
      <c r="CJ98" s="12"/>
      <c r="CK98" s="12"/>
      <c r="CL98" s="12"/>
    </row>
    <row r="99" spans="1:90" ht="16.350000000000001" customHeight="1" x14ac:dyDescent="0.2">
      <c r="A99" s="1700" t="s">
        <v>114</v>
      </c>
      <c r="B99" s="1740">
        <v>6</v>
      </c>
      <c r="C99" s="1706"/>
      <c r="D99" s="1741"/>
      <c r="E99" s="5"/>
      <c r="F99" s="161"/>
      <c r="G99" s="161"/>
      <c r="H99" s="161"/>
      <c r="I99" s="161"/>
      <c r="J99" s="271"/>
      <c r="K99" s="293"/>
      <c r="L99" s="241"/>
      <c r="M99" s="161"/>
      <c r="N99" s="161"/>
      <c r="O99" s="161"/>
      <c r="P99" s="161"/>
      <c r="Q99" s="161"/>
      <c r="R99" s="161"/>
      <c r="S99" s="161"/>
      <c r="T99" s="161"/>
      <c r="U99" s="192"/>
      <c r="V99" s="1726"/>
      <c r="W99" s="1726"/>
      <c r="X99" s="1726"/>
      <c r="Y99" s="1724"/>
      <c r="Z99" s="1724"/>
      <c r="AA99" s="1724"/>
      <c r="AB99" s="1724"/>
      <c r="AC99" s="1738"/>
      <c r="AD99" s="1726"/>
      <c r="AE99" s="161"/>
      <c r="AF99" s="161"/>
      <c r="AG99" s="161"/>
      <c r="AH99" s="161"/>
      <c r="AI99" s="161"/>
      <c r="AJ99" s="1726"/>
      <c r="AK99" s="1724"/>
      <c r="AL99" s="1724"/>
      <c r="AM99" s="1724"/>
      <c r="AN99" s="1724"/>
      <c r="AO99" s="1724"/>
      <c r="AP99" s="1724"/>
      <c r="AQ99" s="1731"/>
      <c r="CG99" s="12"/>
      <c r="CH99" s="12"/>
      <c r="CI99" s="12"/>
      <c r="CJ99" s="12"/>
      <c r="CK99" s="12"/>
      <c r="CL99" s="12"/>
    </row>
    <row r="100" spans="1:90" ht="16.350000000000001" customHeight="1" x14ac:dyDescent="0.2">
      <c r="A100" s="440" t="s">
        <v>115</v>
      </c>
      <c r="B100" s="151"/>
      <c r="C100" s="37"/>
      <c r="D100" s="38"/>
      <c r="E100" s="5"/>
      <c r="F100" s="161"/>
      <c r="G100" s="161"/>
      <c r="H100" s="161"/>
      <c r="I100" s="161"/>
      <c r="J100" s="271"/>
      <c r="K100" s="293"/>
      <c r="L100" s="241"/>
      <c r="M100" s="161"/>
      <c r="N100" s="161"/>
      <c r="O100" s="161"/>
      <c r="P100" s="161"/>
      <c r="Q100" s="161"/>
      <c r="R100" s="161"/>
      <c r="S100" s="161"/>
      <c r="T100" s="161"/>
      <c r="U100" s="192"/>
      <c r="V100" s="1726"/>
      <c r="W100" s="1726"/>
      <c r="X100" s="1726"/>
      <c r="Y100" s="1724"/>
      <c r="Z100" s="1724"/>
      <c r="AA100" s="1724"/>
      <c r="AB100" s="1724"/>
      <c r="AC100" s="1738"/>
      <c r="AD100" s="1726"/>
      <c r="AE100" s="161"/>
      <c r="AF100" s="161"/>
      <c r="AG100" s="161"/>
      <c r="AH100" s="161"/>
      <c r="AI100" s="161"/>
      <c r="AJ100" s="1726"/>
      <c r="AK100" s="1724"/>
      <c r="AL100" s="1724"/>
      <c r="AM100" s="1724"/>
      <c r="AN100" s="1724"/>
      <c r="AO100" s="1724"/>
      <c r="AP100" s="1724"/>
      <c r="AQ100" s="1731"/>
      <c r="CG100" s="12"/>
      <c r="CH100" s="12"/>
      <c r="CI100" s="12"/>
      <c r="CJ100" s="12"/>
      <c r="CK100" s="12"/>
      <c r="CL100" s="12"/>
    </row>
    <row r="101" spans="1:90" ht="16.350000000000001" customHeight="1" x14ac:dyDescent="0.2">
      <c r="A101" s="440" t="s">
        <v>116</v>
      </c>
      <c r="B101" s="151"/>
      <c r="C101" s="37"/>
      <c r="D101" s="38"/>
      <c r="E101" s="5"/>
      <c r="F101" s="161"/>
      <c r="G101" s="161"/>
      <c r="H101" s="161"/>
      <c r="I101" s="161"/>
      <c r="J101" s="161"/>
      <c r="K101" s="294"/>
      <c r="L101" s="241"/>
      <c r="M101" s="161"/>
      <c r="N101" s="161"/>
      <c r="O101" s="161"/>
      <c r="P101" s="161"/>
      <c r="Q101" s="161"/>
      <c r="R101" s="161"/>
      <c r="S101" s="161"/>
      <c r="T101" s="161"/>
      <c r="U101" s="192"/>
      <c r="V101" s="1726"/>
      <c r="W101" s="1726"/>
      <c r="X101" s="1726"/>
      <c r="Y101" s="1724"/>
      <c r="Z101" s="1724"/>
      <c r="AA101" s="1724"/>
      <c r="AB101" s="1724"/>
      <c r="AC101" s="1738"/>
      <c r="AD101" s="1726"/>
      <c r="AE101" s="161"/>
      <c r="AF101" s="161"/>
      <c r="AG101" s="161"/>
      <c r="AH101" s="161"/>
      <c r="AI101" s="161"/>
      <c r="AJ101" s="1726"/>
      <c r="AK101" s="1724"/>
      <c r="AL101" s="1724"/>
      <c r="AM101" s="1724"/>
      <c r="AN101" s="1724"/>
      <c r="AO101" s="1724"/>
      <c r="AP101" s="1724"/>
      <c r="AQ101" s="1731"/>
      <c r="CG101" s="12"/>
      <c r="CH101" s="12"/>
      <c r="CI101" s="12"/>
      <c r="CJ101" s="12"/>
      <c r="CK101" s="12"/>
      <c r="CL101" s="12"/>
    </row>
    <row r="102" spans="1:90" ht="16.350000000000001" customHeight="1" x14ac:dyDescent="0.2">
      <c r="A102" s="440" t="s">
        <v>117</v>
      </c>
      <c r="B102" s="151"/>
      <c r="C102" s="37"/>
      <c r="D102" s="38"/>
      <c r="E102" s="5"/>
      <c r="F102" s="161"/>
      <c r="G102" s="161"/>
      <c r="H102" s="161"/>
      <c r="I102" s="161"/>
      <c r="J102" s="161"/>
      <c r="K102" s="294"/>
      <c r="L102" s="241"/>
      <c r="M102" s="161"/>
      <c r="N102" s="161"/>
      <c r="O102" s="161"/>
      <c r="P102" s="161"/>
      <c r="Q102" s="161"/>
      <c r="R102" s="161"/>
      <c r="S102" s="161"/>
      <c r="T102" s="161"/>
      <c r="U102" s="192"/>
      <c r="V102" s="1726"/>
      <c r="W102" s="1726"/>
      <c r="X102" s="1726"/>
      <c r="Y102" s="1724"/>
      <c r="Z102" s="1724"/>
      <c r="AA102" s="1724"/>
      <c r="AB102" s="1724"/>
      <c r="AC102" s="1738"/>
      <c r="AD102" s="1726"/>
      <c r="AE102" s="161"/>
      <c r="AF102" s="161"/>
      <c r="AG102" s="161"/>
      <c r="AH102" s="161"/>
      <c r="AI102" s="161"/>
      <c r="AJ102" s="1726"/>
      <c r="AK102" s="1724"/>
      <c r="AL102" s="1724"/>
      <c r="AM102" s="1724"/>
      <c r="AN102" s="1724"/>
      <c r="AO102" s="1724"/>
      <c r="AP102" s="1724"/>
      <c r="AQ102" s="1731"/>
      <c r="CG102" s="12"/>
      <c r="CH102" s="12"/>
      <c r="CI102" s="12"/>
      <c r="CJ102" s="12"/>
      <c r="CK102" s="12"/>
      <c r="CL102" s="12"/>
    </row>
    <row r="103" spans="1:90" ht="16.350000000000001" customHeight="1" x14ac:dyDescent="0.2">
      <c r="A103" s="440" t="s">
        <v>118</v>
      </c>
      <c r="B103" s="151"/>
      <c r="C103" s="37"/>
      <c r="D103" s="38"/>
      <c r="E103" s="5"/>
      <c r="F103" s="161"/>
      <c r="G103" s="161"/>
      <c r="H103" s="161"/>
      <c r="I103" s="161"/>
      <c r="J103" s="161"/>
      <c r="K103" s="294"/>
      <c r="L103" s="241"/>
      <c r="M103" s="161"/>
      <c r="N103" s="161"/>
      <c r="O103" s="161"/>
      <c r="P103" s="161"/>
      <c r="Q103" s="161"/>
      <c r="R103" s="161"/>
      <c r="S103" s="161"/>
      <c r="T103" s="161"/>
      <c r="U103" s="192"/>
      <c r="V103" s="1726"/>
      <c r="W103" s="1726"/>
      <c r="X103" s="1726"/>
      <c r="Y103" s="1724"/>
      <c r="Z103" s="1724"/>
      <c r="AA103" s="1724"/>
      <c r="AB103" s="1724"/>
      <c r="AC103" s="1738"/>
      <c r="AD103" s="1726"/>
      <c r="AE103" s="161"/>
      <c r="AF103" s="161"/>
      <c r="AG103" s="161"/>
      <c r="AH103" s="161"/>
      <c r="AI103" s="161"/>
      <c r="AJ103" s="1726"/>
      <c r="AK103" s="1724"/>
      <c r="AL103" s="1724"/>
      <c r="AM103" s="1724"/>
      <c r="AN103" s="1724"/>
      <c r="AO103" s="1724"/>
      <c r="AP103" s="1724"/>
      <c r="AQ103" s="1731"/>
      <c r="CG103" s="12"/>
      <c r="CH103" s="12"/>
      <c r="CI103" s="12"/>
      <c r="CJ103" s="12"/>
      <c r="CK103" s="12"/>
      <c r="CL103" s="12"/>
    </row>
    <row r="104" spans="1:90" ht="16.350000000000001" customHeight="1" x14ac:dyDescent="0.2">
      <c r="A104" s="1742" t="s">
        <v>43</v>
      </c>
      <c r="B104" s="1743">
        <f>SUM(B99:B103)</f>
        <v>6</v>
      </c>
      <c r="C104" s="1744">
        <f>SUM(C99:C103)</f>
        <v>0</v>
      </c>
      <c r="D104" s="1745">
        <f>SUM(D99:D103)</f>
        <v>0</v>
      </c>
      <c r="E104" s="5"/>
      <c r="F104" s="161"/>
      <c r="G104" s="161"/>
      <c r="H104" s="161"/>
      <c r="I104" s="161"/>
      <c r="J104" s="161"/>
      <c r="K104" s="294"/>
      <c r="L104" s="241"/>
      <c r="M104" s="161"/>
      <c r="N104" s="161"/>
      <c r="O104" s="161"/>
      <c r="P104" s="161"/>
      <c r="Q104" s="161"/>
      <c r="R104" s="161"/>
      <c r="S104" s="161"/>
      <c r="T104" s="161"/>
      <c r="U104" s="192"/>
      <c r="V104" s="1726"/>
      <c r="W104" s="1726"/>
      <c r="X104" s="1726"/>
      <c r="Y104" s="1724"/>
      <c r="Z104" s="1724"/>
      <c r="AA104" s="1724"/>
      <c r="AB104" s="1724"/>
      <c r="AC104" s="1738"/>
      <c r="AD104" s="1726"/>
      <c r="AE104" s="161"/>
      <c r="AF104" s="161"/>
      <c r="AG104" s="161"/>
      <c r="AH104" s="161"/>
      <c r="AI104" s="161"/>
      <c r="AJ104" s="1726"/>
      <c r="AK104" s="1724"/>
      <c r="AL104" s="1724"/>
      <c r="AM104" s="1724"/>
      <c r="AN104" s="1724"/>
      <c r="AO104" s="1724"/>
      <c r="AP104" s="1724"/>
      <c r="AQ104" s="1731"/>
      <c r="CG104" s="12"/>
      <c r="CH104" s="12"/>
      <c r="CI104" s="12"/>
      <c r="CJ104" s="12"/>
      <c r="CK104" s="12"/>
      <c r="CL104" s="12"/>
    </row>
    <row r="105" spans="1:90" ht="31.35" customHeight="1" x14ac:dyDescent="0.2">
      <c r="A105" s="793" t="s">
        <v>119</v>
      </c>
      <c r="B105" s="266"/>
      <c r="C105" s="266"/>
      <c r="D105" s="266"/>
      <c r="E105" s="300"/>
      <c r="F105" s="300"/>
      <c r="G105" s="301"/>
      <c r="H105" s="301"/>
      <c r="I105" s="301"/>
      <c r="J105" s="301"/>
      <c r="K105" s="302"/>
      <c r="L105" s="159"/>
      <c r="M105" s="159"/>
      <c r="N105" s="161"/>
      <c r="O105" s="161"/>
      <c r="P105" s="161"/>
      <c r="Q105" s="161"/>
      <c r="R105" s="161"/>
      <c r="S105" s="161"/>
      <c r="T105" s="161"/>
      <c r="U105" s="1723"/>
      <c r="V105" s="1726"/>
      <c r="W105" s="1726"/>
      <c r="X105" s="1726"/>
      <c r="Y105" s="1726"/>
      <c r="Z105" s="1726"/>
      <c r="AA105" s="1726"/>
      <c r="AB105" s="1746"/>
      <c r="AC105" s="1726"/>
      <c r="AD105" s="161"/>
      <c r="AE105" s="161"/>
      <c r="AF105" s="161"/>
      <c r="AG105" s="161"/>
      <c r="AH105" s="161"/>
      <c r="AI105" s="1726"/>
      <c r="AJ105" s="1726"/>
      <c r="AK105" s="1726"/>
      <c r="AL105" s="1726"/>
      <c r="AM105" s="1726"/>
      <c r="AN105" s="1726"/>
      <c r="AO105" s="1726"/>
      <c r="AP105" s="1731"/>
      <c r="CG105" s="12"/>
      <c r="CH105" s="12"/>
      <c r="CI105" s="12"/>
      <c r="CJ105" s="12"/>
      <c r="CK105" s="12"/>
      <c r="CL105" s="12"/>
    </row>
    <row r="106" spans="1:90" ht="16.350000000000001" customHeight="1" x14ac:dyDescent="0.2">
      <c r="A106" s="2592" t="s">
        <v>3</v>
      </c>
      <c r="B106" s="2595" t="s">
        <v>5</v>
      </c>
      <c r="C106" s="2596"/>
      <c r="D106" s="2597"/>
      <c r="E106" s="2598" t="s">
        <v>6</v>
      </c>
      <c r="F106" s="2599"/>
      <c r="G106" s="2599"/>
      <c r="H106" s="2599"/>
      <c r="I106" s="2599"/>
      <c r="J106" s="2599"/>
      <c r="K106" s="2599"/>
      <c r="L106" s="2599"/>
      <c r="M106" s="2599"/>
      <c r="N106" s="1747"/>
      <c r="O106" s="161"/>
      <c r="P106" s="161"/>
      <c r="Q106" s="161"/>
      <c r="R106" s="161"/>
      <c r="S106" s="161"/>
      <c r="T106" s="161"/>
      <c r="U106" s="161"/>
      <c r="V106" s="192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726"/>
      <c r="AK106" s="1726"/>
      <c r="AL106" s="1726"/>
      <c r="AM106" s="1726"/>
      <c r="AN106" s="1726"/>
      <c r="AO106" s="1726"/>
      <c r="AP106" s="1726"/>
      <c r="AQ106" s="1731"/>
      <c r="CG106" s="12"/>
      <c r="CH106" s="12"/>
      <c r="CI106" s="12"/>
      <c r="CJ106" s="12"/>
      <c r="CK106" s="12"/>
      <c r="CL106" s="12"/>
    </row>
    <row r="107" spans="1:90" ht="16.350000000000001" customHeight="1" x14ac:dyDescent="0.2">
      <c r="A107" s="2593"/>
      <c r="B107" s="2598"/>
      <c r="C107" s="2599"/>
      <c r="D107" s="2600"/>
      <c r="E107" s="2890" t="s">
        <v>12</v>
      </c>
      <c r="F107" s="2866"/>
      <c r="G107" s="2890" t="s">
        <v>13</v>
      </c>
      <c r="H107" s="2866"/>
      <c r="I107" s="2890" t="s">
        <v>14</v>
      </c>
      <c r="J107" s="2866"/>
      <c r="K107" s="2890" t="s">
        <v>15</v>
      </c>
      <c r="L107" s="2866"/>
      <c r="M107" s="2890" t="s">
        <v>16</v>
      </c>
      <c r="N107" s="2866"/>
      <c r="O107" s="161"/>
      <c r="P107" s="161"/>
      <c r="Q107" s="161"/>
      <c r="R107" s="161"/>
      <c r="S107" s="161"/>
      <c r="T107" s="161"/>
      <c r="U107" s="161"/>
      <c r="V107" s="161"/>
      <c r="W107" s="192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726"/>
      <c r="AK107" s="1726"/>
      <c r="AL107" s="1726"/>
      <c r="AM107" s="1726"/>
      <c r="AN107" s="1726"/>
      <c r="AO107" s="1726"/>
      <c r="AP107" s="1726"/>
      <c r="AQ107" s="1731"/>
      <c r="CG107" s="12"/>
      <c r="CH107" s="12"/>
      <c r="CI107" s="12"/>
      <c r="CJ107" s="12"/>
      <c r="CK107" s="12"/>
      <c r="CL107" s="12"/>
    </row>
    <row r="108" spans="1:90" ht="16.350000000000001" customHeight="1" x14ac:dyDescent="0.2">
      <c r="A108" s="2594"/>
      <c r="B108" s="1748" t="s">
        <v>29</v>
      </c>
      <c r="C108" s="1749" t="s">
        <v>30</v>
      </c>
      <c r="D108" s="438" t="s">
        <v>31</v>
      </c>
      <c r="E108" s="1750" t="s">
        <v>30</v>
      </c>
      <c r="F108" s="1751" t="s">
        <v>31</v>
      </c>
      <c r="G108" s="1750" t="s">
        <v>30</v>
      </c>
      <c r="H108" s="1751" t="s">
        <v>31</v>
      </c>
      <c r="I108" s="1750" t="s">
        <v>30</v>
      </c>
      <c r="J108" s="1751" t="s">
        <v>31</v>
      </c>
      <c r="K108" s="1750" t="s">
        <v>30</v>
      </c>
      <c r="L108" s="1751" t="s">
        <v>31</v>
      </c>
      <c r="M108" s="1750" t="s">
        <v>30</v>
      </c>
      <c r="N108" s="1751" t="s">
        <v>31</v>
      </c>
      <c r="O108" s="402"/>
      <c r="P108" s="161"/>
      <c r="Q108" s="294"/>
      <c r="R108" s="161"/>
      <c r="S108" s="161"/>
      <c r="T108" s="161"/>
      <c r="U108" s="161"/>
      <c r="V108" s="161"/>
      <c r="W108" s="161"/>
      <c r="X108" s="161"/>
      <c r="Y108" s="161"/>
      <c r="Z108" s="161"/>
      <c r="AA108" s="192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CG108" s="12"/>
      <c r="CH108" s="12"/>
      <c r="CI108" s="12"/>
      <c r="CJ108" s="12"/>
      <c r="CK108" s="12"/>
      <c r="CL108" s="12"/>
    </row>
    <row r="109" spans="1:90" ht="16.350000000000001" customHeight="1" x14ac:dyDescent="0.2">
      <c r="A109" s="1752" t="s">
        <v>120</v>
      </c>
      <c r="B109" s="1753">
        <f>SUM(C109:D109)</f>
        <v>0</v>
      </c>
      <c r="C109" s="1754">
        <f>SUM(E109+G109+I109+K109+M109)</f>
        <v>0</v>
      </c>
      <c r="D109" s="1703">
        <f>SUM(F109+H109+J109+L109+N109)</f>
        <v>0</v>
      </c>
      <c r="E109" s="1733"/>
      <c r="F109" s="1734"/>
      <c r="G109" s="1733"/>
      <c r="H109" s="1734"/>
      <c r="I109" s="1733"/>
      <c r="J109" s="1755"/>
      <c r="K109" s="1733"/>
      <c r="L109" s="1755"/>
      <c r="M109" s="1756"/>
      <c r="N109" s="1755"/>
      <c r="O109" s="1757"/>
      <c r="P109" s="161"/>
      <c r="Q109" s="294"/>
      <c r="R109" s="161"/>
      <c r="S109" s="161"/>
      <c r="T109" s="161"/>
      <c r="U109" s="161"/>
      <c r="V109" s="161"/>
      <c r="W109" s="161"/>
      <c r="X109" s="161"/>
      <c r="Y109" s="161"/>
      <c r="Z109" s="161"/>
      <c r="AA109" s="192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CG109" s="12"/>
      <c r="CH109" s="12"/>
      <c r="CI109" s="12"/>
      <c r="CJ109" s="12"/>
      <c r="CK109" s="12"/>
      <c r="CL109" s="12"/>
    </row>
    <row r="110" spans="1:90" ht="25.35" customHeight="1" x14ac:dyDescent="0.2">
      <c r="A110" s="316" t="s">
        <v>121</v>
      </c>
      <c r="B110" s="317">
        <f>SUM(C110:D110)</f>
        <v>0</v>
      </c>
      <c r="C110" s="806">
        <f>SUM(E110+G110+I110+K110+M110)</f>
        <v>0</v>
      </c>
      <c r="D110" s="185">
        <f>SUM(F110+H110+J110+L110+N110)</f>
        <v>0</v>
      </c>
      <c r="E110" s="404"/>
      <c r="F110" s="320"/>
      <c r="G110" s="404"/>
      <c r="H110" s="405"/>
      <c r="I110" s="404"/>
      <c r="J110" s="320"/>
      <c r="K110" s="404"/>
      <c r="L110" s="320"/>
      <c r="M110" s="322"/>
      <c r="N110" s="405"/>
      <c r="O110" s="1757"/>
      <c r="P110" s="161"/>
      <c r="Q110" s="294"/>
      <c r="R110" s="161"/>
      <c r="S110" s="161"/>
      <c r="T110" s="161"/>
      <c r="U110" s="161"/>
      <c r="V110" s="161"/>
      <c r="W110" s="161"/>
      <c r="X110" s="161"/>
      <c r="Y110" s="161"/>
      <c r="Z110" s="161"/>
      <c r="AA110" s="192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CG110" s="12"/>
      <c r="CH110" s="12"/>
      <c r="CI110" s="12"/>
      <c r="CJ110" s="12"/>
      <c r="CK110" s="12"/>
      <c r="CL110" s="12"/>
    </row>
    <row r="111" spans="1:90" ht="21" customHeight="1" x14ac:dyDescent="0.25">
      <c r="A111" s="793" t="s">
        <v>122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323"/>
    </row>
    <row r="112" spans="1:90" ht="20.25" customHeight="1" x14ac:dyDescent="0.2">
      <c r="A112" s="2592" t="s">
        <v>3</v>
      </c>
      <c r="B112" s="2595" t="s">
        <v>5</v>
      </c>
      <c r="C112" s="2596"/>
      <c r="D112" s="2597"/>
      <c r="E112" s="2890" t="s">
        <v>6</v>
      </c>
      <c r="F112" s="2705"/>
      <c r="G112" s="2705"/>
      <c r="H112" s="2705"/>
      <c r="I112" s="2705"/>
      <c r="J112" s="2705"/>
      <c r="K112" s="2705"/>
      <c r="L112" s="2705"/>
      <c r="M112" s="2705"/>
      <c r="N112" s="2705"/>
      <c r="O112" s="2705"/>
      <c r="P112" s="2705"/>
      <c r="Q112" s="2705"/>
      <c r="R112" s="2705"/>
      <c r="S112" s="2705"/>
      <c r="T112" s="2705"/>
      <c r="U112" s="2705"/>
      <c r="V112" s="2705"/>
      <c r="W112" s="2705"/>
      <c r="X112" s="2705"/>
      <c r="Y112" s="2705"/>
      <c r="Z112" s="2705"/>
      <c r="AA112" s="2705"/>
      <c r="AB112" s="2705"/>
      <c r="AC112" s="2705"/>
      <c r="AD112" s="2705"/>
      <c r="AE112" s="2705"/>
      <c r="AF112" s="2705"/>
      <c r="AG112" s="2705"/>
      <c r="AH112" s="2705"/>
      <c r="AI112" s="2705"/>
      <c r="AJ112" s="2705"/>
      <c r="AK112" s="2705"/>
      <c r="AL112" s="2891"/>
      <c r="AM112" s="2597" t="s">
        <v>8</v>
      </c>
    </row>
    <row r="113" spans="1:86" ht="20.25" customHeight="1" x14ac:dyDescent="0.2">
      <c r="A113" s="2593"/>
      <c r="B113" s="2598"/>
      <c r="C113" s="2599"/>
      <c r="D113" s="2600"/>
      <c r="E113" s="2890" t="s">
        <v>12</v>
      </c>
      <c r="F113" s="2866"/>
      <c r="G113" s="2890" t="s">
        <v>13</v>
      </c>
      <c r="H113" s="2866"/>
      <c r="I113" s="2890" t="s">
        <v>14</v>
      </c>
      <c r="J113" s="2866"/>
      <c r="K113" s="2890" t="s">
        <v>15</v>
      </c>
      <c r="L113" s="2866"/>
      <c r="M113" s="2890" t="s">
        <v>16</v>
      </c>
      <c r="N113" s="2866"/>
      <c r="O113" s="2892" t="s">
        <v>17</v>
      </c>
      <c r="P113" s="2881"/>
      <c r="Q113" s="2892" t="s">
        <v>18</v>
      </c>
      <c r="R113" s="2881"/>
      <c r="S113" s="2892" t="s">
        <v>19</v>
      </c>
      <c r="T113" s="2881"/>
      <c r="U113" s="2892" t="s">
        <v>20</v>
      </c>
      <c r="V113" s="2881"/>
      <c r="W113" s="2892" t="s">
        <v>21</v>
      </c>
      <c r="X113" s="2881"/>
      <c r="Y113" s="2892" t="s">
        <v>22</v>
      </c>
      <c r="Z113" s="2881"/>
      <c r="AA113" s="2892" t="s">
        <v>23</v>
      </c>
      <c r="AB113" s="2881"/>
      <c r="AC113" s="2892" t="s">
        <v>24</v>
      </c>
      <c r="AD113" s="2881"/>
      <c r="AE113" s="2892" t="s">
        <v>25</v>
      </c>
      <c r="AF113" s="2881"/>
      <c r="AG113" s="2892" t="s">
        <v>26</v>
      </c>
      <c r="AH113" s="2881"/>
      <c r="AI113" s="2892" t="s">
        <v>27</v>
      </c>
      <c r="AJ113" s="2881"/>
      <c r="AK113" s="2892" t="s">
        <v>28</v>
      </c>
      <c r="AL113" s="2893"/>
      <c r="AM113" s="2604"/>
    </row>
    <row r="114" spans="1:86" ht="25.5" customHeight="1" x14ac:dyDescent="0.2">
      <c r="A114" s="2594"/>
      <c r="B114" s="1748" t="s">
        <v>29</v>
      </c>
      <c r="C114" s="1749" t="s">
        <v>30</v>
      </c>
      <c r="D114" s="438" t="s">
        <v>31</v>
      </c>
      <c r="E114" s="1750" t="s">
        <v>30</v>
      </c>
      <c r="F114" s="1751" t="s">
        <v>31</v>
      </c>
      <c r="G114" s="1750" t="s">
        <v>30</v>
      </c>
      <c r="H114" s="1751" t="s">
        <v>31</v>
      </c>
      <c r="I114" s="1750" t="s">
        <v>30</v>
      </c>
      <c r="J114" s="1751" t="s">
        <v>31</v>
      </c>
      <c r="K114" s="1750" t="s">
        <v>30</v>
      </c>
      <c r="L114" s="1751" t="s">
        <v>31</v>
      </c>
      <c r="M114" s="1750" t="s">
        <v>30</v>
      </c>
      <c r="N114" s="1751" t="s">
        <v>31</v>
      </c>
      <c r="O114" s="1750" t="s">
        <v>30</v>
      </c>
      <c r="P114" s="436" t="s">
        <v>31</v>
      </c>
      <c r="Q114" s="1750" t="s">
        <v>30</v>
      </c>
      <c r="R114" s="436" t="s">
        <v>31</v>
      </c>
      <c r="S114" s="1750" t="s">
        <v>30</v>
      </c>
      <c r="T114" s="436" t="s">
        <v>31</v>
      </c>
      <c r="U114" s="1750" t="s">
        <v>30</v>
      </c>
      <c r="V114" s="436" t="s">
        <v>31</v>
      </c>
      <c r="W114" s="1750" t="s">
        <v>30</v>
      </c>
      <c r="X114" s="436" t="s">
        <v>31</v>
      </c>
      <c r="Y114" s="1750" t="s">
        <v>30</v>
      </c>
      <c r="Z114" s="436" t="s">
        <v>31</v>
      </c>
      <c r="AA114" s="1750" t="s">
        <v>30</v>
      </c>
      <c r="AB114" s="436" t="s">
        <v>31</v>
      </c>
      <c r="AC114" s="1750" t="s">
        <v>30</v>
      </c>
      <c r="AD114" s="436" t="s">
        <v>31</v>
      </c>
      <c r="AE114" s="1750" t="s">
        <v>30</v>
      </c>
      <c r="AF114" s="436" t="s">
        <v>31</v>
      </c>
      <c r="AG114" s="1750" t="s">
        <v>30</v>
      </c>
      <c r="AH114" s="436" t="s">
        <v>31</v>
      </c>
      <c r="AI114" s="1750" t="s">
        <v>30</v>
      </c>
      <c r="AJ114" s="436" t="s">
        <v>31</v>
      </c>
      <c r="AK114" s="1750" t="s">
        <v>30</v>
      </c>
      <c r="AL114" s="22" t="s">
        <v>31</v>
      </c>
      <c r="AM114" s="2600"/>
    </row>
    <row r="115" spans="1:86" ht="22.5" customHeight="1" x14ac:dyDescent="0.2">
      <c r="A115" s="1758" t="s">
        <v>123</v>
      </c>
      <c r="B115" s="1759">
        <f>SUM(C115:D115)</f>
        <v>0</v>
      </c>
      <c r="C115" s="1760">
        <f>+E115+G115+I115+K115+M115+O115+Q115+S115+U115+W115+Y115+AA115+AC115+AE115+AG115+AI115+AK115</f>
        <v>0</v>
      </c>
      <c r="D115" s="1761">
        <f>+F115+H115+J115+L115+N115+P115+R115+T115+V115+X115+Z115+AB115+AD115+AF115+AH115+AJ115+AL115</f>
        <v>0</v>
      </c>
      <c r="E115" s="1762"/>
      <c r="F115" s="1763"/>
      <c r="G115" s="1762"/>
      <c r="H115" s="1763"/>
      <c r="I115" s="1762"/>
      <c r="J115" s="1764"/>
      <c r="K115" s="1762"/>
      <c r="L115" s="1764"/>
      <c r="M115" s="1765"/>
      <c r="N115" s="1764"/>
      <c r="O115" s="1765"/>
      <c r="P115" s="1764"/>
      <c r="Q115" s="1765"/>
      <c r="R115" s="1764"/>
      <c r="S115" s="1765"/>
      <c r="T115" s="1764"/>
      <c r="U115" s="1765"/>
      <c r="V115" s="1764"/>
      <c r="W115" s="1765"/>
      <c r="X115" s="1764"/>
      <c r="Y115" s="1765"/>
      <c r="Z115" s="1764"/>
      <c r="AA115" s="1765"/>
      <c r="AB115" s="1764"/>
      <c r="AC115" s="1765"/>
      <c r="AD115" s="1764"/>
      <c r="AE115" s="1765"/>
      <c r="AF115" s="1764"/>
      <c r="AG115" s="1765"/>
      <c r="AH115" s="1764"/>
      <c r="AI115" s="1765"/>
      <c r="AJ115" s="1764"/>
      <c r="AK115" s="1765"/>
      <c r="AL115" s="1766"/>
      <c r="AM115" s="1763"/>
      <c r="AN115" s="2" t="str">
        <f>CA115&amp;CB115</f>
        <v/>
      </c>
      <c r="CA115" s="4" t="str">
        <f>IF(CG115=1,"* No olvide ingresar la Población SENAME (Digite CERO si no tiene). ","")</f>
        <v/>
      </c>
      <c r="CB115" s="4" t="str">
        <f>IF(CH115=1,"* La Población SENAME ingresada NO PUEDE superar la suma de ambos sexos. ","")</f>
        <v/>
      </c>
      <c r="CG115" s="4">
        <f>IF(AND(B115&lt;&gt;0,AM115=""),1,0)</f>
        <v>0</v>
      </c>
      <c r="CH115" s="4">
        <f>IF(AM115&gt;B115,1,0)</f>
        <v>0</v>
      </c>
    </row>
    <row r="116" spans="1:86" ht="27" customHeight="1" x14ac:dyDescent="0.25">
      <c r="A116" s="141" t="s">
        <v>124</v>
      </c>
      <c r="B116" s="323"/>
      <c r="C116" s="323"/>
      <c r="E116" s="323"/>
    </row>
    <row r="117" spans="1:86" ht="21.75" customHeight="1" x14ac:dyDescent="0.2">
      <c r="A117" s="2609" t="s">
        <v>125</v>
      </c>
      <c r="B117" s="2892" t="s">
        <v>126</v>
      </c>
      <c r="C117" s="2711"/>
      <c r="D117" s="2893"/>
      <c r="E117" s="2672" t="s">
        <v>127</v>
      </c>
    </row>
    <row r="118" spans="1:86" ht="30.75" customHeight="1" x14ac:dyDescent="0.2">
      <c r="A118" s="2611"/>
      <c r="B118" s="1767" t="s">
        <v>128</v>
      </c>
      <c r="C118" s="1767" t="s">
        <v>129</v>
      </c>
      <c r="D118" s="1768" t="s">
        <v>130</v>
      </c>
      <c r="E118" s="2731"/>
    </row>
    <row r="119" spans="1:86" ht="22.5" customHeight="1" x14ac:dyDescent="0.25">
      <c r="A119" s="1769" t="s">
        <v>43</v>
      </c>
      <c r="B119" s="1762"/>
      <c r="C119" s="1762"/>
      <c r="D119" s="1770"/>
      <c r="E119" s="1771"/>
    </row>
    <row r="120" spans="1:86" ht="21.75" customHeight="1" x14ac:dyDescent="0.2">
      <c r="A120" s="793" t="s">
        <v>131</v>
      </c>
      <c r="B120" s="266"/>
      <c r="C120" s="266"/>
      <c r="H120" s="340"/>
      <c r="I120" s="340"/>
      <c r="J120" s="159"/>
    </row>
    <row r="121" spans="1:86" x14ac:dyDescent="0.2">
      <c r="A121" s="2592" t="s">
        <v>3</v>
      </c>
      <c r="B121" s="2595" t="s">
        <v>5</v>
      </c>
      <c r="C121" s="2596"/>
      <c r="D121" s="2597"/>
      <c r="E121" s="2890"/>
      <c r="F121" s="2705"/>
      <c r="G121" s="2705"/>
      <c r="H121" s="2705"/>
      <c r="I121" s="2705"/>
      <c r="J121" s="2866"/>
    </row>
    <row r="122" spans="1:86" x14ac:dyDescent="0.2">
      <c r="A122" s="2593"/>
      <c r="B122" s="2598"/>
      <c r="C122" s="2599"/>
      <c r="D122" s="2600"/>
      <c r="E122" s="2890" t="s">
        <v>132</v>
      </c>
      <c r="F122" s="2866"/>
      <c r="G122" s="2890" t="s">
        <v>133</v>
      </c>
      <c r="H122" s="2866"/>
      <c r="I122" s="2890" t="s">
        <v>134</v>
      </c>
      <c r="J122" s="2866"/>
    </row>
    <row r="123" spans="1:86" x14ac:dyDescent="0.2">
      <c r="A123" s="2594"/>
      <c r="B123" s="1748" t="s">
        <v>29</v>
      </c>
      <c r="C123" s="1749" t="s">
        <v>30</v>
      </c>
      <c r="D123" s="438" t="s">
        <v>31</v>
      </c>
      <c r="E123" s="1750" t="s">
        <v>30</v>
      </c>
      <c r="F123" s="1751" t="s">
        <v>31</v>
      </c>
      <c r="G123" s="1750" t="s">
        <v>30</v>
      </c>
      <c r="H123" s="1751" t="s">
        <v>31</v>
      </c>
      <c r="I123" s="1750" t="s">
        <v>30</v>
      </c>
      <c r="J123" s="1751" t="s">
        <v>31</v>
      </c>
    </row>
    <row r="124" spans="1:86" ht="27" customHeight="1" x14ac:dyDescent="0.2">
      <c r="A124" s="1752" t="s">
        <v>135</v>
      </c>
      <c r="B124" s="1753">
        <f>SUM(C124:D124)</f>
        <v>0</v>
      </c>
      <c r="C124" s="1754">
        <f t="shared" ref="C124:D126" si="26">+E124+G124+I124</f>
        <v>0</v>
      </c>
      <c r="D124" s="1703">
        <f t="shared" si="26"/>
        <v>0</v>
      </c>
      <c r="E124" s="1733"/>
      <c r="F124" s="1734"/>
      <c r="G124" s="1733"/>
      <c r="H124" s="1734"/>
      <c r="I124" s="1733"/>
      <c r="J124" s="1755"/>
    </row>
    <row r="125" spans="1:86" ht="26.25" customHeight="1" x14ac:dyDescent="0.2">
      <c r="A125" s="341" t="s">
        <v>136</v>
      </c>
      <c r="B125" s="342">
        <f>SUM(C125:D125)</f>
        <v>0</v>
      </c>
      <c r="C125" s="343">
        <f t="shared" si="26"/>
        <v>0</v>
      </c>
      <c r="D125" s="344">
        <f t="shared" si="26"/>
        <v>0</v>
      </c>
      <c r="E125" s="345"/>
      <c r="F125" s="346"/>
      <c r="G125" s="345"/>
      <c r="H125" s="346"/>
      <c r="I125" s="345"/>
      <c r="J125" s="347"/>
    </row>
    <row r="126" spans="1:86" ht="41.25" customHeight="1" x14ac:dyDescent="0.2">
      <c r="A126" s="348" t="s">
        <v>137</v>
      </c>
      <c r="B126" s="317">
        <f>SUM(C126:D126)</f>
        <v>0</v>
      </c>
      <c r="C126" s="806">
        <f t="shared" si="26"/>
        <v>0</v>
      </c>
      <c r="D126" s="185">
        <f t="shared" si="26"/>
        <v>0</v>
      </c>
      <c r="E126" s="404"/>
      <c r="F126" s="320"/>
      <c r="G126" s="404"/>
      <c r="H126" s="405"/>
      <c r="I126" s="404"/>
      <c r="J126" s="320"/>
    </row>
    <row r="127" spans="1:86" ht="24" customHeight="1" x14ac:dyDescent="0.25">
      <c r="A127" s="636" t="s">
        <v>138</v>
      </c>
      <c r="B127" s="1772"/>
      <c r="C127" s="351"/>
      <c r="D127" s="351"/>
      <c r="F127" s="352"/>
      <c r="G127" s="353"/>
      <c r="H127" s="353"/>
      <c r="I127" s="323"/>
    </row>
    <row r="128" spans="1:86" ht="30" customHeight="1" x14ac:dyDescent="0.2">
      <c r="A128" s="2597" t="s">
        <v>3</v>
      </c>
      <c r="B128" s="2592" t="s">
        <v>43</v>
      </c>
      <c r="C128" s="2595" t="s">
        <v>139</v>
      </c>
      <c r="D128" s="2597"/>
      <c r="E128" s="2595" t="s">
        <v>140</v>
      </c>
      <c r="F128" s="2597"/>
      <c r="G128" s="2890" t="s">
        <v>141</v>
      </c>
      <c r="H128" s="2705"/>
      <c r="I128" s="2866"/>
    </row>
    <row r="129" spans="1:90" ht="47.25" customHeight="1" x14ac:dyDescent="0.2">
      <c r="A129" s="2732"/>
      <c r="B129" s="2753"/>
      <c r="C129" s="1750" t="s">
        <v>30</v>
      </c>
      <c r="D129" s="1773" t="s">
        <v>31</v>
      </c>
      <c r="E129" s="1774" t="s">
        <v>142</v>
      </c>
      <c r="F129" s="1751" t="s">
        <v>143</v>
      </c>
      <c r="G129" s="1774" t="s">
        <v>144</v>
      </c>
      <c r="H129" s="1775" t="s">
        <v>145</v>
      </c>
      <c r="I129" s="1751" t="s">
        <v>146</v>
      </c>
    </row>
    <row r="130" spans="1:90" ht="22.5" customHeight="1" x14ac:dyDescent="0.2">
      <c r="A130" s="1776" t="s">
        <v>147</v>
      </c>
      <c r="B130" s="1777">
        <f>SUM(C130:D130)</f>
        <v>0</v>
      </c>
      <c r="C130" s="1778"/>
      <c r="D130" s="1764"/>
      <c r="E130" s="1778"/>
      <c r="F130" s="1763"/>
      <c r="G130" s="1778"/>
      <c r="H130" s="1778"/>
      <c r="I130" s="1763"/>
    </row>
    <row r="131" spans="1:90" ht="21.75" customHeight="1" x14ac:dyDescent="0.25">
      <c r="A131" s="84" t="s">
        <v>148</v>
      </c>
      <c r="B131" s="323"/>
      <c r="C131" s="323"/>
    </row>
    <row r="132" spans="1:90" ht="14.25" customHeight="1" x14ac:dyDescent="0.2">
      <c r="A132" s="2592" t="s">
        <v>3</v>
      </c>
      <c r="B132" s="2592" t="s">
        <v>4</v>
      </c>
      <c r="C132" s="2595" t="s">
        <v>5</v>
      </c>
      <c r="D132" s="2596"/>
      <c r="E132" s="2597"/>
      <c r="F132" s="2890" t="s">
        <v>6</v>
      </c>
      <c r="G132" s="2705"/>
      <c r="H132" s="2705"/>
      <c r="I132" s="2705"/>
      <c r="J132" s="2705"/>
      <c r="K132" s="2705"/>
      <c r="L132" s="2705"/>
      <c r="M132" s="2705"/>
      <c r="N132" s="2705"/>
      <c r="O132" s="2705"/>
      <c r="P132" s="2705"/>
      <c r="Q132" s="2705"/>
      <c r="R132" s="2705"/>
      <c r="S132" s="2705"/>
      <c r="T132" s="2705"/>
      <c r="U132" s="2705"/>
      <c r="V132" s="2705"/>
      <c r="W132" s="2705"/>
      <c r="X132" s="2705"/>
      <c r="Y132" s="2705"/>
      <c r="Z132" s="2705"/>
      <c r="AA132" s="2705"/>
      <c r="AB132" s="2705"/>
      <c r="AC132" s="2705"/>
      <c r="AD132" s="2705"/>
      <c r="AE132" s="2705"/>
      <c r="AF132" s="2705"/>
      <c r="AG132" s="2705"/>
      <c r="AH132" s="2705"/>
      <c r="AI132" s="2705"/>
      <c r="AJ132" s="2705"/>
      <c r="AK132" s="2705"/>
      <c r="AL132" s="2705"/>
      <c r="AM132" s="2891"/>
      <c r="AN132" s="2597" t="s">
        <v>7</v>
      </c>
      <c r="AO132" s="2597" t="s">
        <v>8</v>
      </c>
      <c r="AP132" s="2597" t="s">
        <v>9</v>
      </c>
      <c r="AQ132" s="2597" t="s">
        <v>10</v>
      </c>
      <c r="AR132" s="2597" t="s">
        <v>149</v>
      </c>
      <c r="AS132" s="2597" t="s">
        <v>150</v>
      </c>
    </row>
    <row r="133" spans="1:90" x14ac:dyDescent="0.2">
      <c r="A133" s="2593"/>
      <c r="B133" s="2593"/>
      <c r="C133" s="2816"/>
      <c r="D133" s="2599"/>
      <c r="E133" s="2732"/>
      <c r="F133" s="2890" t="s">
        <v>12</v>
      </c>
      <c r="G133" s="2866"/>
      <c r="H133" s="2890" t="s">
        <v>13</v>
      </c>
      <c r="I133" s="2866"/>
      <c r="J133" s="2890" t="s">
        <v>14</v>
      </c>
      <c r="K133" s="2866"/>
      <c r="L133" s="2890" t="s">
        <v>15</v>
      </c>
      <c r="M133" s="2866"/>
      <c r="N133" s="2890" t="s">
        <v>16</v>
      </c>
      <c r="O133" s="2866"/>
      <c r="P133" s="2892" t="s">
        <v>17</v>
      </c>
      <c r="Q133" s="2881"/>
      <c r="R133" s="2892" t="s">
        <v>18</v>
      </c>
      <c r="S133" s="2881"/>
      <c r="T133" s="2892" t="s">
        <v>19</v>
      </c>
      <c r="U133" s="2881"/>
      <c r="V133" s="2892" t="s">
        <v>20</v>
      </c>
      <c r="W133" s="2881"/>
      <c r="X133" s="2892" t="s">
        <v>21</v>
      </c>
      <c r="Y133" s="2881"/>
      <c r="Z133" s="2892" t="s">
        <v>22</v>
      </c>
      <c r="AA133" s="2881"/>
      <c r="AB133" s="2892" t="s">
        <v>23</v>
      </c>
      <c r="AC133" s="2881"/>
      <c r="AD133" s="2892" t="s">
        <v>24</v>
      </c>
      <c r="AE133" s="2881"/>
      <c r="AF133" s="2892" t="s">
        <v>25</v>
      </c>
      <c r="AG133" s="2881"/>
      <c r="AH133" s="2892" t="s">
        <v>26</v>
      </c>
      <c r="AI133" s="2881"/>
      <c r="AJ133" s="2892" t="s">
        <v>27</v>
      </c>
      <c r="AK133" s="2881"/>
      <c r="AL133" s="2892" t="s">
        <v>28</v>
      </c>
      <c r="AM133" s="2893"/>
      <c r="AN133" s="2604"/>
      <c r="AO133" s="2604"/>
      <c r="AP133" s="2604"/>
      <c r="AQ133" s="2604"/>
      <c r="AR133" s="2604"/>
      <c r="AS133" s="2604"/>
    </row>
    <row r="134" spans="1:90" x14ac:dyDescent="0.2">
      <c r="A134" s="2753"/>
      <c r="B134" s="2753"/>
      <c r="C134" s="420" t="s">
        <v>29</v>
      </c>
      <c r="D134" s="421" t="s">
        <v>30</v>
      </c>
      <c r="E134" s="436" t="s">
        <v>31</v>
      </c>
      <c r="F134" s="1750" t="s">
        <v>30</v>
      </c>
      <c r="G134" s="436" t="s">
        <v>31</v>
      </c>
      <c r="H134" s="1750" t="s">
        <v>30</v>
      </c>
      <c r="I134" s="436" t="s">
        <v>31</v>
      </c>
      <c r="J134" s="1750" t="s">
        <v>30</v>
      </c>
      <c r="K134" s="436" t="s">
        <v>31</v>
      </c>
      <c r="L134" s="1750" t="s">
        <v>30</v>
      </c>
      <c r="M134" s="436" t="s">
        <v>31</v>
      </c>
      <c r="N134" s="1750" t="s">
        <v>30</v>
      </c>
      <c r="O134" s="436" t="s">
        <v>31</v>
      </c>
      <c r="P134" s="1750" t="s">
        <v>30</v>
      </c>
      <c r="Q134" s="436" t="s">
        <v>31</v>
      </c>
      <c r="R134" s="1750" t="s">
        <v>30</v>
      </c>
      <c r="S134" s="436" t="s">
        <v>31</v>
      </c>
      <c r="T134" s="1750" t="s">
        <v>30</v>
      </c>
      <c r="U134" s="436" t="s">
        <v>31</v>
      </c>
      <c r="V134" s="1750" t="s">
        <v>30</v>
      </c>
      <c r="W134" s="436" t="s">
        <v>31</v>
      </c>
      <c r="X134" s="1750" t="s">
        <v>30</v>
      </c>
      <c r="Y134" s="436" t="s">
        <v>31</v>
      </c>
      <c r="Z134" s="1750" t="s">
        <v>30</v>
      </c>
      <c r="AA134" s="436" t="s">
        <v>31</v>
      </c>
      <c r="AB134" s="1750" t="s">
        <v>30</v>
      </c>
      <c r="AC134" s="436" t="s">
        <v>31</v>
      </c>
      <c r="AD134" s="1750" t="s">
        <v>30</v>
      </c>
      <c r="AE134" s="436" t="s">
        <v>31</v>
      </c>
      <c r="AF134" s="1750" t="s">
        <v>30</v>
      </c>
      <c r="AG134" s="436" t="s">
        <v>31</v>
      </c>
      <c r="AH134" s="1750" t="s">
        <v>30</v>
      </c>
      <c r="AI134" s="436" t="s">
        <v>31</v>
      </c>
      <c r="AJ134" s="1750" t="s">
        <v>30</v>
      </c>
      <c r="AK134" s="436" t="s">
        <v>31</v>
      </c>
      <c r="AL134" s="1750" t="s">
        <v>30</v>
      </c>
      <c r="AM134" s="22" t="s">
        <v>31</v>
      </c>
      <c r="AN134" s="2732"/>
      <c r="AO134" s="2732"/>
      <c r="AP134" s="2732"/>
      <c r="AQ134" s="2732"/>
      <c r="AR134" s="2732"/>
      <c r="AS134" s="2732"/>
    </row>
    <row r="135" spans="1:90" ht="14.25" customHeight="1" x14ac:dyDescent="0.2">
      <c r="A135" s="2609" t="s">
        <v>151</v>
      </c>
      <c r="B135" s="1779" t="s">
        <v>33</v>
      </c>
      <c r="C135" s="1701">
        <f t="shared" ref="C135:C147" si="27">SUM(D135+E135)</f>
        <v>0</v>
      </c>
      <c r="D135" s="1780">
        <f t="shared" ref="D135:D147" si="28">SUM(F135+H135+J135+L135+N135+P135+R135+T135+V135+X135+Z135+AB135+AD135+AF135+AH135+AJ135+AL135)</f>
        <v>0</v>
      </c>
      <c r="E135" s="1703">
        <f t="shared" ref="E135:E147" si="29">SUM(G135+I135+K135+M135+O135+Q135+S135+U135+W135+Y135+AA135+AC135+AE135+AG135+AI135+AK135+AM135)</f>
        <v>0</v>
      </c>
      <c r="F135" s="1706"/>
      <c r="G135" s="1741"/>
      <c r="H135" s="1706"/>
      <c r="I135" s="1741"/>
      <c r="J135" s="1706"/>
      <c r="K135" s="1781"/>
      <c r="L135" s="1706"/>
      <c r="M135" s="1781"/>
      <c r="N135" s="1706"/>
      <c r="O135" s="1781"/>
      <c r="P135" s="1706"/>
      <c r="Q135" s="1781"/>
      <c r="R135" s="1706"/>
      <c r="S135" s="1781"/>
      <c r="T135" s="1706"/>
      <c r="U135" s="1781"/>
      <c r="V135" s="1706"/>
      <c r="W135" s="1781"/>
      <c r="X135" s="1706"/>
      <c r="Y135" s="1781"/>
      <c r="Z135" s="1706"/>
      <c r="AA135" s="1781"/>
      <c r="AB135" s="1706"/>
      <c r="AC135" s="1781"/>
      <c r="AD135" s="1706"/>
      <c r="AE135" s="1781"/>
      <c r="AF135" s="1706"/>
      <c r="AG135" s="1781"/>
      <c r="AH135" s="1706"/>
      <c r="AI135" s="1781"/>
      <c r="AJ135" s="1706"/>
      <c r="AK135" s="1781"/>
      <c r="AL135" s="1782"/>
      <c r="AM135" s="1783"/>
      <c r="AN135" s="1741"/>
      <c r="AO135" s="1741"/>
      <c r="AP135" s="1741"/>
      <c r="AQ135" s="1741"/>
      <c r="AR135" s="1741"/>
      <c r="AS135" s="1741"/>
      <c r="AT135" s="182" t="str">
        <f>CA135&amp;CB135&amp;CC135&amp;CD135&amp;CE135&amp;CF135</f>
        <v/>
      </c>
      <c r="CA135" s="30" t="str">
        <f t="shared" ref="CA135:CA147" si="30">IF(CG135=1,"* El número de Beneficiarios NO DEBE ser mayor que el Total. ","")</f>
        <v/>
      </c>
      <c r="CB135" s="31" t="str">
        <f t="shared" ref="CB135:CB147" si="31">IF(CH135=1,"* Los Niños, Niñas, Adolescentes y Jóvenes de Programa SENAME NO DEBE ser mayor que el Total. ","")</f>
        <v/>
      </c>
      <c r="CC135" s="31" t="str">
        <f t="shared" ref="CC135:CC147" si="32">IF(CI135=1,"* El número de personas pertenecientes a Pueblos Originarios NO DEBE ser mayor que el Total. ","")</f>
        <v/>
      </c>
      <c r="CD135" s="31" t="str">
        <f t="shared" ref="CD135:CD147" si="33">IF(CJ135=1,"* El número de personas Migrantes NO DEBE ser mayor que el Total. ","")</f>
        <v/>
      </c>
      <c r="CE135" s="31"/>
      <c r="CF135" s="30" t="str">
        <f>IF(CL135=1,"* No olvide digitar la columna Beneficiarios y/o Niños, Niñas, Adolescentes y Jóvenes de Programa SENAME y/o Pueblos Originarios y/o Migrantes y/o Demencia (Digite CEROS si no tiene). ","")</f>
        <v/>
      </c>
      <c r="CG135" s="32">
        <f t="shared" ref="CG135:CJ147" si="34">IF($C135&lt;AN135,1,0)</f>
        <v>0</v>
      </c>
      <c r="CH135" s="32">
        <f t="shared" si="34"/>
        <v>0</v>
      </c>
      <c r="CI135" s="32">
        <f t="shared" si="34"/>
        <v>0</v>
      </c>
      <c r="CJ135" s="32">
        <f t="shared" si="34"/>
        <v>0</v>
      </c>
      <c r="CK135" s="32"/>
      <c r="CL135" s="32">
        <f t="shared" ref="CL135:CL147" si="35">IF(AND(C135&lt;&gt;0,OR(AN135="",AO135="",AP135="",AQ135="")),1,0)</f>
        <v>0</v>
      </c>
    </row>
    <row r="136" spans="1:90" ht="14.25" customHeight="1" x14ac:dyDescent="0.2">
      <c r="A136" s="2610"/>
      <c r="B136" s="33" t="s">
        <v>34</v>
      </c>
      <c r="C136" s="34">
        <f t="shared" si="27"/>
        <v>0</v>
      </c>
      <c r="D136" s="35">
        <f t="shared" si="28"/>
        <v>0</v>
      </c>
      <c r="E136" s="36">
        <f t="shared" si="29"/>
        <v>0</v>
      </c>
      <c r="F136" s="37"/>
      <c r="G136" s="38"/>
      <c r="H136" s="37"/>
      <c r="I136" s="38"/>
      <c r="J136" s="37"/>
      <c r="K136" s="39"/>
      <c r="L136" s="37"/>
      <c r="M136" s="39"/>
      <c r="N136" s="37"/>
      <c r="O136" s="39"/>
      <c r="P136" s="37"/>
      <c r="Q136" s="39"/>
      <c r="R136" s="37"/>
      <c r="S136" s="39"/>
      <c r="T136" s="37"/>
      <c r="U136" s="39"/>
      <c r="V136" s="37"/>
      <c r="W136" s="39"/>
      <c r="X136" s="37"/>
      <c r="Y136" s="39"/>
      <c r="Z136" s="37"/>
      <c r="AA136" s="39"/>
      <c r="AB136" s="37"/>
      <c r="AC136" s="39"/>
      <c r="AD136" s="37"/>
      <c r="AE136" s="39"/>
      <c r="AF136" s="37"/>
      <c r="AG136" s="39"/>
      <c r="AH136" s="37"/>
      <c r="AI136" s="39"/>
      <c r="AJ136" s="37"/>
      <c r="AK136" s="39"/>
      <c r="AL136" s="40"/>
      <c r="AM136" s="41"/>
      <c r="AN136" s="38"/>
      <c r="AO136" s="38"/>
      <c r="AP136" s="38"/>
      <c r="AQ136" s="38"/>
      <c r="AR136" s="38"/>
      <c r="AS136" s="38"/>
      <c r="AT136" s="182" t="str">
        <f t="shared" ref="AT136:AT147" si="36">CA136&amp;CB136&amp;CC136&amp;CD136&amp;CE136&amp;CF136</f>
        <v/>
      </c>
      <c r="CA136" s="30" t="str">
        <f t="shared" si="30"/>
        <v/>
      </c>
      <c r="CB136" s="31" t="str">
        <f t="shared" si="31"/>
        <v/>
      </c>
      <c r="CC136" s="31" t="str">
        <f t="shared" si="32"/>
        <v/>
      </c>
      <c r="CD136" s="31" t="str">
        <f t="shared" si="33"/>
        <v/>
      </c>
      <c r="CE136" s="31"/>
      <c r="CF136" s="30" t="str">
        <f t="shared" ref="CF136:CF147" si="37">IF(CL136=1,"* No olvide digitar la columna Beneficiarios y/o Niños, Niñas, Adolescentes y Jóvenes de Programa SENAME y/o Pueblos Originarios y/o Migrantes y/o Demencia (Digite CEROS si no tiene). ","")</f>
        <v/>
      </c>
      <c r="CG136" s="32">
        <f t="shared" si="34"/>
        <v>0</v>
      </c>
      <c r="CH136" s="32">
        <f t="shared" si="34"/>
        <v>0</v>
      </c>
      <c r="CI136" s="32">
        <f t="shared" si="34"/>
        <v>0</v>
      </c>
      <c r="CJ136" s="32">
        <f t="shared" si="34"/>
        <v>0</v>
      </c>
      <c r="CK136" s="32"/>
      <c r="CL136" s="32">
        <f t="shared" si="35"/>
        <v>0</v>
      </c>
    </row>
    <row r="137" spans="1:90" ht="14.25" customHeight="1" x14ac:dyDescent="0.2">
      <c r="A137" s="2610"/>
      <c r="B137" s="33" t="s">
        <v>35</v>
      </c>
      <c r="C137" s="34">
        <f t="shared" si="27"/>
        <v>0</v>
      </c>
      <c r="D137" s="35">
        <f t="shared" si="28"/>
        <v>0</v>
      </c>
      <c r="E137" s="36">
        <f t="shared" si="29"/>
        <v>0</v>
      </c>
      <c r="F137" s="37"/>
      <c r="G137" s="38"/>
      <c r="H137" s="37"/>
      <c r="I137" s="38"/>
      <c r="J137" s="37"/>
      <c r="K137" s="39"/>
      <c r="L137" s="37"/>
      <c r="M137" s="39"/>
      <c r="N137" s="37"/>
      <c r="O137" s="39"/>
      <c r="P137" s="37"/>
      <c r="Q137" s="39"/>
      <c r="R137" s="37"/>
      <c r="S137" s="39"/>
      <c r="T137" s="37"/>
      <c r="U137" s="39"/>
      <c r="V137" s="37"/>
      <c r="W137" s="39"/>
      <c r="X137" s="37"/>
      <c r="Y137" s="39"/>
      <c r="Z137" s="37"/>
      <c r="AA137" s="39"/>
      <c r="AB137" s="37"/>
      <c r="AC137" s="39"/>
      <c r="AD137" s="37"/>
      <c r="AE137" s="39"/>
      <c r="AF137" s="37"/>
      <c r="AG137" s="39"/>
      <c r="AH137" s="37"/>
      <c r="AI137" s="39"/>
      <c r="AJ137" s="37"/>
      <c r="AK137" s="39"/>
      <c r="AL137" s="40"/>
      <c r="AM137" s="41"/>
      <c r="AN137" s="38"/>
      <c r="AO137" s="38"/>
      <c r="AP137" s="38"/>
      <c r="AQ137" s="38"/>
      <c r="AR137" s="38"/>
      <c r="AS137" s="38"/>
      <c r="AT137" s="182" t="str">
        <f t="shared" si="36"/>
        <v/>
      </c>
      <c r="CA137" s="30" t="str">
        <f t="shared" si="30"/>
        <v/>
      </c>
      <c r="CB137" s="31" t="str">
        <f t="shared" si="31"/>
        <v/>
      </c>
      <c r="CC137" s="31" t="str">
        <f t="shared" si="32"/>
        <v/>
      </c>
      <c r="CD137" s="31" t="str">
        <f t="shared" si="33"/>
        <v/>
      </c>
      <c r="CE137" s="31"/>
      <c r="CF137" s="30" t="str">
        <f t="shared" si="37"/>
        <v/>
      </c>
      <c r="CG137" s="32">
        <f t="shared" si="34"/>
        <v>0</v>
      </c>
      <c r="CH137" s="32">
        <f t="shared" si="34"/>
        <v>0</v>
      </c>
      <c r="CI137" s="32">
        <f t="shared" si="34"/>
        <v>0</v>
      </c>
      <c r="CJ137" s="32">
        <f t="shared" si="34"/>
        <v>0</v>
      </c>
      <c r="CK137" s="32"/>
      <c r="CL137" s="32">
        <f t="shared" si="35"/>
        <v>0</v>
      </c>
    </row>
    <row r="138" spans="1:90" ht="14.25" customHeight="1" x14ac:dyDescent="0.2">
      <c r="A138" s="2610"/>
      <c r="B138" s="33" t="s">
        <v>36</v>
      </c>
      <c r="C138" s="34">
        <f t="shared" si="27"/>
        <v>0</v>
      </c>
      <c r="D138" s="35">
        <f t="shared" si="28"/>
        <v>0</v>
      </c>
      <c r="E138" s="36">
        <f t="shared" si="29"/>
        <v>0</v>
      </c>
      <c r="F138" s="37"/>
      <c r="G138" s="38"/>
      <c r="H138" s="37"/>
      <c r="I138" s="38"/>
      <c r="J138" s="37"/>
      <c r="K138" s="39"/>
      <c r="L138" s="37"/>
      <c r="M138" s="39"/>
      <c r="N138" s="37"/>
      <c r="O138" s="39"/>
      <c r="P138" s="37"/>
      <c r="Q138" s="39"/>
      <c r="R138" s="37"/>
      <c r="S138" s="39"/>
      <c r="T138" s="37"/>
      <c r="U138" s="39"/>
      <c r="V138" s="37"/>
      <c r="W138" s="39"/>
      <c r="X138" s="37"/>
      <c r="Y138" s="39"/>
      <c r="Z138" s="37"/>
      <c r="AA138" s="39"/>
      <c r="AB138" s="37"/>
      <c r="AC138" s="39"/>
      <c r="AD138" s="37"/>
      <c r="AE138" s="39"/>
      <c r="AF138" s="37"/>
      <c r="AG138" s="39"/>
      <c r="AH138" s="37"/>
      <c r="AI138" s="39"/>
      <c r="AJ138" s="37"/>
      <c r="AK138" s="39"/>
      <c r="AL138" s="40"/>
      <c r="AM138" s="41"/>
      <c r="AN138" s="38"/>
      <c r="AO138" s="38"/>
      <c r="AP138" s="38"/>
      <c r="AQ138" s="38"/>
      <c r="AR138" s="38"/>
      <c r="AS138" s="38"/>
      <c r="AT138" s="182" t="str">
        <f t="shared" si="36"/>
        <v/>
      </c>
      <c r="CA138" s="30" t="str">
        <f t="shared" si="30"/>
        <v/>
      </c>
      <c r="CB138" s="31" t="str">
        <f t="shared" si="31"/>
        <v/>
      </c>
      <c r="CC138" s="31" t="str">
        <f t="shared" si="32"/>
        <v/>
      </c>
      <c r="CD138" s="31" t="str">
        <f t="shared" si="33"/>
        <v/>
      </c>
      <c r="CE138" s="31"/>
      <c r="CF138" s="30" t="str">
        <f t="shared" si="37"/>
        <v/>
      </c>
      <c r="CG138" s="32">
        <f t="shared" si="34"/>
        <v>0</v>
      </c>
      <c r="CH138" s="32">
        <f t="shared" si="34"/>
        <v>0</v>
      </c>
      <c r="CI138" s="32">
        <f t="shared" si="34"/>
        <v>0</v>
      </c>
      <c r="CJ138" s="32">
        <f t="shared" si="34"/>
        <v>0</v>
      </c>
      <c r="CK138" s="32"/>
      <c r="CL138" s="32">
        <f t="shared" si="35"/>
        <v>0</v>
      </c>
    </row>
    <row r="139" spans="1:90" ht="14.25" customHeight="1" x14ac:dyDescent="0.2">
      <c r="A139" s="2610"/>
      <c r="B139" s="33" t="s">
        <v>37</v>
      </c>
      <c r="C139" s="34">
        <f t="shared" si="27"/>
        <v>0</v>
      </c>
      <c r="D139" s="35">
        <f t="shared" si="28"/>
        <v>0</v>
      </c>
      <c r="E139" s="36">
        <f t="shared" si="29"/>
        <v>0</v>
      </c>
      <c r="F139" s="37"/>
      <c r="G139" s="38"/>
      <c r="H139" s="37"/>
      <c r="I139" s="38"/>
      <c r="J139" s="37"/>
      <c r="K139" s="39"/>
      <c r="L139" s="37"/>
      <c r="M139" s="39"/>
      <c r="N139" s="37"/>
      <c r="O139" s="39"/>
      <c r="P139" s="37"/>
      <c r="Q139" s="39"/>
      <c r="R139" s="37"/>
      <c r="S139" s="39"/>
      <c r="T139" s="37"/>
      <c r="U139" s="39"/>
      <c r="V139" s="37"/>
      <c r="W139" s="39"/>
      <c r="X139" s="37"/>
      <c r="Y139" s="39"/>
      <c r="Z139" s="37"/>
      <c r="AA139" s="39"/>
      <c r="AB139" s="37"/>
      <c r="AC139" s="39"/>
      <c r="AD139" s="37"/>
      <c r="AE139" s="39"/>
      <c r="AF139" s="37"/>
      <c r="AG139" s="39"/>
      <c r="AH139" s="37"/>
      <c r="AI139" s="39"/>
      <c r="AJ139" s="37"/>
      <c r="AK139" s="39"/>
      <c r="AL139" s="40"/>
      <c r="AM139" s="41"/>
      <c r="AN139" s="38"/>
      <c r="AO139" s="38"/>
      <c r="AP139" s="38"/>
      <c r="AQ139" s="38"/>
      <c r="AR139" s="38"/>
      <c r="AS139" s="38"/>
      <c r="AT139" s="182" t="str">
        <f t="shared" si="36"/>
        <v/>
      </c>
      <c r="CA139" s="30" t="str">
        <f t="shared" si="30"/>
        <v/>
      </c>
      <c r="CB139" s="31" t="str">
        <f t="shared" si="31"/>
        <v/>
      </c>
      <c r="CC139" s="31" t="str">
        <f t="shared" si="32"/>
        <v/>
      </c>
      <c r="CD139" s="31" t="str">
        <f t="shared" si="33"/>
        <v/>
      </c>
      <c r="CE139" s="31"/>
      <c r="CF139" s="30" t="str">
        <f t="shared" si="37"/>
        <v/>
      </c>
      <c r="CG139" s="32">
        <f t="shared" si="34"/>
        <v>0</v>
      </c>
      <c r="CH139" s="32">
        <f t="shared" si="34"/>
        <v>0</v>
      </c>
      <c r="CI139" s="32">
        <f t="shared" si="34"/>
        <v>0</v>
      </c>
      <c r="CJ139" s="32">
        <f t="shared" si="34"/>
        <v>0</v>
      </c>
      <c r="CK139" s="32"/>
      <c r="CL139" s="32">
        <f t="shared" si="35"/>
        <v>0</v>
      </c>
    </row>
    <row r="140" spans="1:90" ht="14.25" customHeight="1" x14ac:dyDescent="0.2">
      <c r="A140" s="2610"/>
      <c r="B140" s="33" t="s">
        <v>38</v>
      </c>
      <c r="C140" s="34">
        <f t="shared" si="27"/>
        <v>0</v>
      </c>
      <c r="D140" s="35">
        <f t="shared" si="28"/>
        <v>0</v>
      </c>
      <c r="E140" s="36">
        <f t="shared" si="29"/>
        <v>0</v>
      </c>
      <c r="F140" s="37"/>
      <c r="G140" s="38"/>
      <c r="H140" s="37"/>
      <c r="I140" s="38"/>
      <c r="J140" s="37"/>
      <c r="K140" s="39"/>
      <c r="L140" s="37"/>
      <c r="M140" s="39"/>
      <c r="N140" s="37"/>
      <c r="O140" s="39"/>
      <c r="P140" s="37"/>
      <c r="Q140" s="39"/>
      <c r="R140" s="37"/>
      <c r="S140" s="39"/>
      <c r="T140" s="37"/>
      <c r="U140" s="39"/>
      <c r="V140" s="37"/>
      <c r="W140" s="39"/>
      <c r="X140" s="37"/>
      <c r="Y140" s="39"/>
      <c r="Z140" s="37"/>
      <c r="AA140" s="39"/>
      <c r="AB140" s="37"/>
      <c r="AC140" s="39"/>
      <c r="AD140" s="37"/>
      <c r="AE140" s="39"/>
      <c r="AF140" s="37"/>
      <c r="AG140" s="39"/>
      <c r="AH140" s="37"/>
      <c r="AI140" s="39"/>
      <c r="AJ140" s="37"/>
      <c r="AK140" s="39"/>
      <c r="AL140" s="40"/>
      <c r="AM140" s="41"/>
      <c r="AN140" s="38"/>
      <c r="AO140" s="38"/>
      <c r="AP140" s="38"/>
      <c r="AQ140" s="38"/>
      <c r="AR140" s="38"/>
      <c r="AS140" s="38"/>
      <c r="AT140" s="182" t="str">
        <f t="shared" si="36"/>
        <v/>
      </c>
      <c r="CA140" s="30" t="str">
        <f t="shared" si="30"/>
        <v/>
      </c>
      <c r="CB140" s="31" t="str">
        <f t="shared" si="31"/>
        <v/>
      </c>
      <c r="CC140" s="31" t="str">
        <f t="shared" si="32"/>
        <v/>
      </c>
      <c r="CD140" s="31" t="str">
        <f t="shared" si="33"/>
        <v/>
      </c>
      <c r="CE140" s="31"/>
      <c r="CF140" s="30" t="str">
        <f t="shared" si="37"/>
        <v/>
      </c>
      <c r="CG140" s="32">
        <f t="shared" si="34"/>
        <v>0</v>
      </c>
      <c r="CH140" s="32">
        <f t="shared" si="34"/>
        <v>0</v>
      </c>
      <c r="CI140" s="32">
        <f t="shared" si="34"/>
        <v>0</v>
      </c>
      <c r="CJ140" s="32">
        <f t="shared" si="34"/>
        <v>0</v>
      </c>
      <c r="CK140" s="32"/>
      <c r="CL140" s="32">
        <f t="shared" si="35"/>
        <v>0</v>
      </c>
    </row>
    <row r="141" spans="1:90" ht="14.25" customHeight="1" x14ac:dyDescent="0.2">
      <c r="A141" s="2610"/>
      <c r="B141" s="33" t="s">
        <v>39</v>
      </c>
      <c r="C141" s="42">
        <f t="shared" si="27"/>
        <v>0</v>
      </c>
      <c r="D141" s="43">
        <f t="shared" si="28"/>
        <v>0</v>
      </c>
      <c r="E141" s="44">
        <f t="shared" si="29"/>
        <v>0</v>
      </c>
      <c r="F141" s="45"/>
      <c r="G141" s="46"/>
      <c r="H141" s="45"/>
      <c r="I141" s="46"/>
      <c r="J141" s="45"/>
      <c r="K141" s="47"/>
      <c r="L141" s="45"/>
      <c r="M141" s="47"/>
      <c r="N141" s="45"/>
      <c r="O141" s="47"/>
      <c r="P141" s="45"/>
      <c r="Q141" s="47"/>
      <c r="R141" s="45"/>
      <c r="S141" s="47"/>
      <c r="T141" s="45"/>
      <c r="U141" s="47"/>
      <c r="V141" s="45"/>
      <c r="W141" s="47"/>
      <c r="X141" s="45"/>
      <c r="Y141" s="47"/>
      <c r="Z141" s="45"/>
      <c r="AA141" s="47"/>
      <c r="AB141" s="45"/>
      <c r="AC141" s="47"/>
      <c r="AD141" s="45"/>
      <c r="AE141" s="47"/>
      <c r="AF141" s="45"/>
      <c r="AG141" s="47"/>
      <c r="AH141" s="45"/>
      <c r="AI141" s="47"/>
      <c r="AJ141" s="45"/>
      <c r="AK141" s="47"/>
      <c r="AL141" s="48"/>
      <c r="AM141" s="49"/>
      <c r="AN141" s="46"/>
      <c r="AO141" s="46"/>
      <c r="AP141" s="46"/>
      <c r="AQ141" s="46"/>
      <c r="AR141" s="46"/>
      <c r="AS141" s="46"/>
      <c r="AT141" s="182" t="str">
        <f t="shared" si="36"/>
        <v/>
      </c>
      <c r="CA141" s="30" t="str">
        <f t="shared" si="30"/>
        <v/>
      </c>
      <c r="CB141" s="31" t="str">
        <f t="shared" si="31"/>
        <v/>
      </c>
      <c r="CC141" s="31" t="str">
        <f t="shared" si="32"/>
        <v/>
      </c>
      <c r="CD141" s="31" t="str">
        <f t="shared" si="33"/>
        <v/>
      </c>
      <c r="CE141" s="31"/>
      <c r="CF141" s="30" t="str">
        <f t="shared" si="37"/>
        <v/>
      </c>
      <c r="CG141" s="32">
        <f t="shared" si="34"/>
        <v>0</v>
      </c>
      <c r="CH141" s="32">
        <f t="shared" si="34"/>
        <v>0</v>
      </c>
      <c r="CI141" s="32">
        <f t="shared" si="34"/>
        <v>0</v>
      </c>
      <c r="CJ141" s="32">
        <f t="shared" si="34"/>
        <v>0</v>
      </c>
      <c r="CK141" s="32"/>
      <c r="CL141" s="32">
        <f t="shared" si="35"/>
        <v>0</v>
      </c>
    </row>
    <row r="142" spans="1:90" ht="21" customHeight="1" x14ac:dyDescent="0.2">
      <c r="A142" s="2610"/>
      <c r="B142" s="33" t="s">
        <v>40</v>
      </c>
      <c r="C142" s="42">
        <f t="shared" si="27"/>
        <v>0</v>
      </c>
      <c r="D142" s="43">
        <f t="shared" si="28"/>
        <v>0</v>
      </c>
      <c r="E142" s="44">
        <f t="shared" si="29"/>
        <v>0</v>
      </c>
      <c r="F142" s="45"/>
      <c r="G142" s="46"/>
      <c r="H142" s="45"/>
      <c r="I142" s="46"/>
      <c r="J142" s="45"/>
      <c r="K142" s="47"/>
      <c r="L142" s="45"/>
      <c r="M142" s="47"/>
      <c r="N142" s="45"/>
      <c r="O142" s="47"/>
      <c r="P142" s="45"/>
      <c r="Q142" s="47"/>
      <c r="R142" s="45"/>
      <c r="S142" s="47"/>
      <c r="T142" s="45"/>
      <c r="U142" s="47"/>
      <c r="V142" s="45"/>
      <c r="W142" s="47"/>
      <c r="X142" s="45"/>
      <c r="Y142" s="47"/>
      <c r="Z142" s="45"/>
      <c r="AA142" s="47"/>
      <c r="AB142" s="45"/>
      <c r="AC142" s="47"/>
      <c r="AD142" s="45"/>
      <c r="AE142" s="47"/>
      <c r="AF142" s="45"/>
      <c r="AG142" s="47"/>
      <c r="AH142" s="45"/>
      <c r="AI142" s="47"/>
      <c r="AJ142" s="45"/>
      <c r="AK142" s="47"/>
      <c r="AL142" s="48"/>
      <c r="AM142" s="49"/>
      <c r="AN142" s="46"/>
      <c r="AO142" s="46"/>
      <c r="AP142" s="46"/>
      <c r="AQ142" s="46"/>
      <c r="AR142" s="46"/>
      <c r="AS142" s="46"/>
      <c r="AT142" s="182" t="str">
        <f t="shared" si="36"/>
        <v/>
      </c>
      <c r="CA142" s="30" t="str">
        <f t="shared" si="30"/>
        <v/>
      </c>
      <c r="CB142" s="31" t="str">
        <f t="shared" si="31"/>
        <v/>
      </c>
      <c r="CC142" s="31" t="str">
        <f t="shared" si="32"/>
        <v/>
      </c>
      <c r="CD142" s="31" t="str">
        <f t="shared" si="33"/>
        <v/>
      </c>
      <c r="CE142" s="31"/>
      <c r="CF142" s="30" t="str">
        <f t="shared" si="37"/>
        <v/>
      </c>
      <c r="CG142" s="32">
        <f t="shared" si="34"/>
        <v>0</v>
      </c>
      <c r="CH142" s="32">
        <f t="shared" si="34"/>
        <v>0</v>
      </c>
      <c r="CI142" s="32">
        <f t="shared" si="34"/>
        <v>0</v>
      </c>
      <c r="CJ142" s="32">
        <f t="shared" si="34"/>
        <v>0</v>
      </c>
      <c r="CK142" s="32"/>
      <c r="CL142" s="32">
        <f t="shared" si="35"/>
        <v>0</v>
      </c>
    </row>
    <row r="143" spans="1:90" ht="14.25" customHeight="1" x14ac:dyDescent="0.2">
      <c r="A143" s="2610"/>
      <c r="B143" s="33" t="s">
        <v>41</v>
      </c>
      <c r="C143" s="42">
        <f t="shared" si="27"/>
        <v>0</v>
      </c>
      <c r="D143" s="43">
        <f t="shared" si="28"/>
        <v>0</v>
      </c>
      <c r="E143" s="44">
        <f t="shared" si="29"/>
        <v>0</v>
      </c>
      <c r="F143" s="45"/>
      <c r="G143" s="46"/>
      <c r="H143" s="45"/>
      <c r="I143" s="46"/>
      <c r="J143" s="45"/>
      <c r="K143" s="47"/>
      <c r="L143" s="45"/>
      <c r="M143" s="47"/>
      <c r="N143" s="45"/>
      <c r="O143" s="47"/>
      <c r="P143" s="45"/>
      <c r="Q143" s="47"/>
      <c r="R143" s="45"/>
      <c r="S143" s="47"/>
      <c r="T143" s="45"/>
      <c r="U143" s="47"/>
      <c r="V143" s="45"/>
      <c r="W143" s="47"/>
      <c r="X143" s="45"/>
      <c r="Y143" s="47"/>
      <c r="Z143" s="45"/>
      <c r="AA143" s="47"/>
      <c r="AB143" s="45"/>
      <c r="AC143" s="47"/>
      <c r="AD143" s="45"/>
      <c r="AE143" s="47"/>
      <c r="AF143" s="45"/>
      <c r="AG143" s="47"/>
      <c r="AH143" s="45"/>
      <c r="AI143" s="47"/>
      <c r="AJ143" s="45"/>
      <c r="AK143" s="47"/>
      <c r="AL143" s="48"/>
      <c r="AM143" s="49"/>
      <c r="AN143" s="46"/>
      <c r="AO143" s="46"/>
      <c r="AP143" s="46"/>
      <c r="AQ143" s="46"/>
      <c r="AR143" s="46"/>
      <c r="AS143" s="46"/>
      <c r="AT143" s="182" t="str">
        <f t="shared" si="36"/>
        <v/>
      </c>
      <c r="CA143" s="30" t="str">
        <f t="shared" si="30"/>
        <v/>
      </c>
      <c r="CB143" s="31" t="str">
        <f t="shared" si="31"/>
        <v/>
      </c>
      <c r="CC143" s="31" t="str">
        <f t="shared" si="32"/>
        <v/>
      </c>
      <c r="CD143" s="31" t="str">
        <f t="shared" si="33"/>
        <v/>
      </c>
      <c r="CE143" s="31"/>
      <c r="CF143" s="30" t="str">
        <f t="shared" si="37"/>
        <v/>
      </c>
      <c r="CG143" s="32">
        <f t="shared" si="34"/>
        <v>0</v>
      </c>
      <c r="CH143" s="32">
        <f t="shared" si="34"/>
        <v>0</v>
      </c>
      <c r="CI143" s="32">
        <f t="shared" si="34"/>
        <v>0</v>
      </c>
      <c r="CJ143" s="32">
        <f t="shared" si="34"/>
        <v>0</v>
      </c>
      <c r="CK143" s="32"/>
      <c r="CL143" s="32">
        <f t="shared" si="35"/>
        <v>0</v>
      </c>
    </row>
    <row r="144" spans="1:90" ht="24.75" customHeight="1" x14ac:dyDescent="0.2">
      <c r="A144" s="2610"/>
      <c r="B144" s="362" t="s">
        <v>42</v>
      </c>
      <c r="C144" s="42">
        <f t="shared" si="27"/>
        <v>0</v>
      </c>
      <c r="D144" s="50">
        <f t="shared" si="28"/>
        <v>0</v>
      </c>
      <c r="E144" s="44">
        <f t="shared" si="29"/>
        <v>0</v>
      </c>
      <c r="F144" s="45"/>
      <c r="G144" s="46"/>
      <c r="H144" s="45"/>
      <c r="I144" s="46"/>
      <c r="J144" s="45"/>
      <c r="K144" s="47"/>
      <c r="L144" s="45"/>
      <c r="M144" s="47"/>
      <c r="N144" s="45"/>
      <c r="O144" s="47"/>
      <c r="P144" s="45"/>
      <c r="Q144" s="47"/>
      <c r="R144" s="45"/>
      <c r="S144" s="47"/>
      <c r="T144" s="45"/>
      <c r="U144" s="47"/>
      <c r="V144" s="45"/>
      <c r="W144" s="47"/>
      <c r="X144" s="45"/>
      <c r="Y144" s="47"/>
      <c r="Z144" s="45"/>
      <c r="AA144" s="47"/>
      <c r="AB144" s="45"/>
      <c r="AC144" s="47"/>
      <c r="AD144" s="45"/>
      <c r="AE144" s="47"/>
      <c r="AF144" s="45"/>
      <c r="AG144" s="47"/>
      <c r="AH144" s="45"/>
      <c r="AI144" s="47"/>
      <c r="AJ144" s="45"/>
      <c r="AK144" s="47"/>
      <c r="AL144" s="48"/>
      <c r="AM144" s="49"/>
      <c r="AN144" s="46"/>
      <c r="AO144" s="46"/>
      <c r="AP144" s="46"/>
      <c r="AQ144" s="46"/>
      <c r="AR144" s="46"/>
      <c r="AS144" s="46"/>
      <c r="AT144" s="182" t="str">
        <f t="shared" si="36"/>
        <v/>
      </c>
      <c r="CA144" s="30" t="str">
        <f t="shared" si="30"/>
        <v/>
      </c>
      <c r="CB144" s="31" t="str">
        <f t="shared" si="31"/>
        <v/>
      </c>
      <c r="CC144" s="31" t="str">
        <f t="shared" si="32"/>
        <v/>
      </c>
      <c r="CD144" s="31" t="str">
        <f t="shared" si="33"/>
        <v/>
      </c>
      <c r="CE144" s="31"/>
      <c r="CF144" s="30" t="str">
        <f t="shared" si="37"/>
        <v/>
      </c>
      <c r="CG144" s="32">
        <f t="shared" si="34"/>
        <v>0</v>
      </c>
      <c r="CH144" s="32">
        <f t="shared" si="34"/>
        <v>0</v>
      </c>
      <c r="CI144" s="32">
        <f t="shared" si="34"/>
        <v>0</v>
      </c>
      <c r="CJ144" s="32">
        <f t="shared" si="34"/>
        <v>0</v>
      </c>
      <c r="CK144" s="32"/>
      <c r="CL144" s="32">
        <f t="shared" si="35"/>
        <v>0</v>
      </c>
    </row>
    <row r="145" spans="1:90" ht="14.25" customHeight="1" x14ac:dyDescent="0.2">
      <c r="A145" s="2746"/>
      <c r="B145" s="1784" t="s">
        <v>43</v>
      </c>
      <c r="C145" s="1785">
        <f t="shared" si="27"/>
        <v>0</v>
      </c>
      <c r="D145" s="1786">
        <f t="shared" si="28"/>
        <v>0</v>
      </c>
      <c r="E145" s="1761">
        <f t="shared" si="29"/>
        <v>0</v>
      </c>
      <c r="F145" s="1787">
        <f>SUM(F135:F144)</f>
        <v>0</v>
      </c>
      <c r="G145" s="1788">
        <f t="shared" ref="G145:AS145" si="38">SUM(G135:G144)</f>
        <v>0</v>
      </c>
      <c r="H145" s="1787">
        <f t="shared" si="38"/>
        <v>0</v>
      </c>
      <c r="I145" s="1788">
        <f t="shared" si="38"/>
        <v>0</v>
      </c>
      <c r="J145" s="1787">
        <f t="shared" si="38"/>
        <v>0</v>
      </c>
      <c r="K145" s="1789">
        <f t="shared" si="38"/>
        <v>0</v>
      </c>
      <c r="L145" s="1787">
        <f t="shared" si="38"/>
        <v>0</v>
      </c>
      <c r="M145" s="1789">
        <f t="shared" si="38"/>
        <v>0</v>
      </c>
      <c r="N145" s="1787">
        <f t="shared" si="38"/>
        <v>0</v>
      </c>
      <c r="O145" s="1789">
        <f t="shared" si="38"/>
        <v>0</v>
      </c>
      <c r="P145" s="1787">
        <f t="shared" si="38"/>
        <v>0</v>
      </c>
      <c r="Q145" s="1789">
        <f t="shared" si="38"/>
        <v>0</v>
      </c>
      <c r="R145" s="1787">
        <f t="shared" si="38"/>
        <v>0</v>
      </c>
      <c r="S145" s="1789">
        <f t="shared" si="38"/>
        <v>0</v>
      </c>
      <c r="T145" s="1787">
        <f t="shared" si="38"/>
        <v>0</v>
      </c>
      <c r="U145" s="1789">
        <f t="shared" si="38"/>
        <v>0</v>
      </c>
      <c r="V145" s="1787">
        <f t="shared" si="38"/>
        <v>0</v>
      </c>
      <c r="W145" s="1789">
        <f t="shared" si="38"/>
        <v>0</v>
      </c>
      <c r="X145" s="1787">
        <f t="shared" si="38"/>
        <v>0</v>
      </c>
      <c r="Y145" s="1789">
        <f t="shared" si="38"/>
        <v>0</v>
      </c>
      <c r="Z145" s="1787">
        <f t="shared" si="38"/>
        <v>0</v>
      </c>
      <c r="AA145" s="1789">
        <f t="shared" si="38"/>
        <v>0</v>
      </c>
      <c r="AB145" s="1787">
        <f t="shared" si="38"/>
        <v>0</v>
      </c>
      <c r="AC145" s="1789">
        <f t="shared" si="38"/>
        <v>0</v>
      </c>
      <c r="AD145" s="1787">
        <f t="shared" si="38"/>
        <v>0</v>
      </c>
      <c r="AE145" s="1789">
        <f t="shared" si="38"/>
        <v>0</v>
      </c>
      <c r="AF145" s="1787">
        <f t="shared" si="38"/>
        <v>0</v>
      </c>
      <c r="AG145" s="1789">
        <f t="shared" si="38"/>
        <v>0</v>
      </c>
      <c r="AH145" s="1787">
        <f t="shared" si="38"/>
        <v>0</v>
      </c>
      <c r="AI145" s="1789">
        <f t="shared" si="38"/>
        <v>0</v>
      </c>
      <c r="AJ145" s="1787">
        <f t="shared" si="38"/>
        <v>0</v>
      </c>
      <c r="AK145" s="1789">
        <f t="shared" si="38"/>
        <v>0</v>
      </c>
      <c r="AL145" s="1790">
        <f t="shared" si="38"/>
        <v>0</v>
      </c>
      <c r="AM145" s="1791">
        <f t="shared" si="38"/>
        <v>0</v>
      </c>
      <c r="AN145" s="1788">
        <f t="shared" si="38"/>
        <v>0</v>
      </c>
      <c r="AO145" s="1788">
        <f t="shared" si="38"/>
        <v>0</v>
      </c>
      <c r="AP145" s="1788">
        <f t="shared" si="38"/>
        <v>0</v>
      </c>
      <c r="AQ145" s="1788">
        <f t="shared" si="38"/>
        <v>0</v>
      </c>
      <c r="AR145" s="1788">
        <f t="shared" si="38"/>
        <v>0</v>
      </c>
      <c r="AS145" s="1788">
        <f t="shared" si="38"/>
        <v>0</v>
      </c>
      <c r="AT145" s="182"/>
      <c r="CA145" s="30" t="str">
        <f t="shared" si="30"/>
        <v/>
      </c>
      <c r="CB145" s="31" t="str">
        <f t="shared" si="31"/>
        <v/>
      </c>
      <c r="CC145" s="31" t="str">
        <f t="shared" si="32"/>
        <v/>
      </c>
      <c r="CD145" s="31" t="str">
        <f t="shared" si="33"/>
        <v/>
      </c>
      <c r="CE145" s="31"/>
      <c r="CF145" s="30" t="str">
        <f t="shared" si="37"/>
        <v/>
      </c>
      <c r="CG145" s="32">
        <f t="shared" si="34"/>
        <v>0</v>
      </c>
      <c r="CH145" s="32">
        <f t="shared" si="34"/>
        <v>0</v>
      </c>
      <c r="CI145" s="32">
        <f t="shared" si="34"/>
        <v>0</v>
      </c>
      <c r="CJ145" s="32">
        <f t="shared" si="34"/>
        <v>0</v>
      </c>
      <c r="CK145" s="32"/>
      <c r="CL145" s="32">
        <f t="shared" si="35"/>
        <v>0</v>
      </c>
    </row>
    <row r="146" spans="1:90" x14ac:dyDescent="0.2">
      <c r="A146" s="2894" t="s">
        <v>44</v>
      </c>
      <c r="B146" s="2895"/>
      <c r="C146" s="1701">
        <f t="shared" si="27"/>
        <v>0</v>
      </c>
      <c r="D146" s="1780">
        <f t="shared" si="28"/>
        <v>0</v>
      </c>
      <c r="E146" s="1703">
        <f t="shared" si="29"/>
        <v>0</v>
      </c>
      <c r="F146" s="1706"/>
      <c r="G146" s="1741"/>
      <c r="H146" s="1706"/>
      <c r="I146" s="1741"/>
      <c r="J146" s="1706"/>
      <c r="K146" s="1781"/>
      <c r="L146" s="1706"/>
      <c r="M146" s="1781"/>
      <c r="N146" s="1706"/>
      <c r="O146" s="1781"/>
      <c r="P146" s="1706"/>
      <c r="Q146" s="1781"/>
      <c r="R146" s="1706"/>
      <c r="S146" s="1781"/>
      <c r="T146" s="1706"/>
      <c r="U146" s="1781"/>
      <c r="V146" s="1706"/>
      <c r="W146" s="1781"/>
      <c r="X146" s="1706"/>
      <c r="Y146" s="1781"/>
      <c r="Z146" s="1706"/>
      <c r="AA146" s="1781"/>
      <c r="AB146" s="1706"/>
      <c r="AC146" s="1781"/>
      <c r="AD146" s="1706"/>
      <c r="AE146" s="1781"/>
      <c r="AF146" s="1706"/>
      <c r="AG146" s="1781"/>
      <c r="AH146" s="1706"/>
      <c r="AI146" s="1781"/>
      <c r="AJ146" s="1706"/>
      <c r="AK146" s="1781"/>
      <c r="AL146" s="1782"/>
      <c r="AM146" s="1783"/>
      <c r="AN146" s="1741"/>
      <c r="AO146" s="1741"/>
      <c r="AP146" s="1741"/>
      <c r="AQ146" s="1741"/>
      <c r="AR146" s="1741"/>
      <c r="AS146" s="1741"/>
      <c r="AT146" s="182" t="str">
        <f t="shared" si="36"/>
        <v/>
      </c>
      <c r="CA146" s="30" t="str">
        <f t="shared" si="30"/>
        <v/>
      </c>
      <c r="CB146" s="31" t="str">
        <f t="shared" si="31"/>
        <v/>
      </c>
      <c r="CC146" s="31" t="str">
        <f t="shared" si="32"/>
        <v/>
      </c>
      <c r="CD146" s="31" t="str">
        <f t="shared" si="33"/>
        <v/>
      </c>
      <c r="CE146" s="31"/>
      <c r="CF146" s="30" t="str">
        <f t="shared" si="37"/>
        <v/>
      </c>
      <c r="CG146" s="32">
        <f t="shared" si="34"/>
        <v>0</v>
      </c>
      <c r="CH146" s="32">
        <f t="shared" si="34"/>
        <v>0</v>
      </c>
      <c r="CI146" s="32">
        <f t="shared" si="34"/>
        <v>0</v>
      </c>
      <c r="CJ146" s="32">
        <f t="shared" si="34"/>
        <v>0</v>
      </c>
      <c r="CK146" s="32"/>
      <c r="CL146" s="32">
        <f t="shared" si="35"/>
        <v>0</v>
      </c>
    </row>
    <row r="147" spans="1:90" x14ac:dyDescent="0.2">
      <c r="A147" s="2819" t="s">
        <v>152</v>
      </c>
      <c r="B147" s="2739"/>
      <c r="C147" s="463">
        <f t="shared" si="27"/>
        <v>0</v>
      </c>
      <c r="D147" s="464">
        <f t="shared" si="28"/>
        <v>0</v>
      </c>
      <c r="E147" s="653">
        <f t="shared" si="29"/>
        <v>0</v>
      </c>
      <c r="F147" s="458"/>
      <c r="G147" s="654"/>
      <c r="H147" s="458"/>
      <c r="I147" s="654"/>
      <c r="J147" s="458"/>
      <c r="K147" s="460"/>
      <c r="L147" s="458"/>
      <c r="M147" s="460"/>
      <c r="N147" s="458"/>
      <c r="O147" s="460"/>
      <c r="P147" s="458"/>
      <c r="Q147" s="460"/>
      <c r="R147" s="458"/>
      <c r="S147" s="460"/>
      <c r="T147" s="458"/>
      <c r="U147" s="460"/>
      <c r="V147" s="458"/>
      <c r="W147" s="460"/>
      <c r="X147" s="458"/>
      <c r="Y147" s="460"/>
      <c r="Z147" s="458"/>
      <c r="AA147" s="460"/>
      <c r="AB147" s="458"/>
      <c r="AC147" s="460"/>
      <c r="AD147" s="458"/>
      <c r="AE147" s="460"/>
      <c r="AF147" s="458"/>
      <c r="AG147" s="460"/>
      <c r="AH147" s="458"/>
      <c r="AI147" s="460"/>
      <c r="AJ147" s="458"/>
      <c r="AK147" s="460"/>
      <c r="AL147" s="920"/>
      <c r="AM147" s="465"/>
      <c r="AN147" s="654"/>
      <c r="AO147" s="654"/>
      <c r="AP147" s="654"/>
      <c r="AQ147" s="654"/>
      <c r="AR147" s="654"/>
      <c r="AS147" s="654"/>
      <c r="AT147" s="182" t="str">
        <f t="shared" si="36"/>
        <v/>
      </c>
      <c r="CA147" s="30" t="str">
        <f t="shared" si="30"/>
        <v/>
      </c>
      <c r="CB147" s="31" t="str">
        <f t="shared" si="31"/>
        <v/>
      </c>
      <c r="CC147" s="31" t="str">
        <f t="shared" si="32"/>
        <v/>
      </c>
      <c r="CD147" s="31" t="str">
        <f t="shared" si="33"/>
        <v/>
      </c>
      <c r="CE147" s="31"/>
      <c r="CF147" s="30" t="str">
        <f t="shared" si="37"/>
        <v/>
      </c>
      <c r="CG147" s="32">
        <f t="shared" si="34"/>
        <v>0</v>
      </c>
      <c r="CH147" s="32">
        <f t="shared" si="34"/>
        <v>0</v>
      </c>
      <c r="CI147" s="32">
        <f t="shared" si="34"/>
        <v>0</v>
      </c>
      <c r="CJ147" s="32">
        <f t="shared" si="34"/>
        <v>0</v>
      </c>
      <c r="CK147" s="32"/>
      <c r="CL147" s="32">
        <f t="shared" si="35"/>
        <v>0</v>
      </c>
    </row>
    <row r="148" spans="1:90" ht="24" customHeight="1" x14ac:dyDescent="0.25">
      <c r="A148" s="84" t="s">
        <v>153</v>
      </c>
      <c r="B148" s="323"/>
      <c r="C148" s="323"/>
      <c r="D148" s="323"/>
      <c r="E148" s="5"/>
    </row>
    <row r="149" spans="1:90" x14ac:dyDescent="0.2">
      <c r="A149" s="2592" t="s">
        <v>3</v>
      </c>
      <c r="B149" s="2592" t="s">
        <v>4</v>
      </c>
      <c r="C149" s="2595" t="s">
        <v>5</v>
      </c>
      <c r="D149" s="2596"/>
      <c r="E149" s="2597"/>
      <c r="F149" s="2890" t="s">
        <v>6</v>
      </c>
      <c r="G149" s="2705"/>
      <c r="H149" s="2705"/>
      <c r="I149" s="2705"/>
      <c r="J149" s="2705"/>
      <c r="K149" s="2705"/>
      <c r="L149" s="2705"/>
      <c r="M149" s="2705"/>
      <c r="N149" s="2705"/>
      <c r="O149" s="2705"/>
      <c r="P149" s="2705"/>
      <c r="Q149" s="2705"/>
      <c r="R149" s="2705"/>
      <c r="S149" s="2705"/>
      <c r="T149" s="2705"/>
      <c r="U149" s="2705"/>
      <c r="V149" s="2705"/>
      <c r="W149" s="2705"/>
      <c r="X149" s="2705"/>
      <c r="Y149" s="2705"/>
      <c r="Z149" s="2705"/>
      <c r="AA149" s="2705"/>
      <c r="AB149" s="2705"/>
      <c r="AC149" s="2705"/>
      <c r="AD149" s="2705"/>
      <c r="AE149" s="2705"/>
      <c r="AF149" s="2705"/>
      <c r="AG149" s="2705"/>
      <c r="AH149" s="2705"/>
      <c r="AI149" s="2705"/>
      <c r="AJ149" s="2705"/>
      <c r="AK149" s="2705"/>
      <c r="AL149" s="2705"/>
      <c r="AM149" s="2891"/>
      <c r="AN149" s="2597" t="s">
        <v>7</v>
      </c>
      <c r="AO149" s="2597" t="s">
        <v>8</v>
      </c>
      <c r="AP149" s="2609" t="s">
        <v>9</v>
      </c>
      <c r="AQ149" s="2597" t="s">
        <v>10</v>
      </c>
    </row>
    <row r="150" spans="1:90" ht="18" customHeight="1" x14ac:dyDescent="0.2">
      <c r="A150" s="2593"/>
      <c r="B150" s="2593"/>
      <c r="C150" s="2816"/>
      <c r="D150" s="2599"/>
      <c r="E150" s="2732"/>
      <c r="F150" s="2890" t="s">
        <v>12</v>
      </c>
      <c r="G150" s="2866"/>
      <c r="H150" s="2890" t="s">
        <v>13</v>
      </c>
      <c r="I150" s="2866"/>
      <c r="J150" s="2890" t="s">
        <v>14</v>
      </c>
      <c r="K150" s="2866"/>
      <c r="L150" s="2890" t="s">
        <v>15</v>
      </c>
      <c r="M150" s="2866"/>
      <c r="N150" s="2890" t="s">
        <v>16</v>
      </c>
      <c r="O150" s="2866"/>
      <c r="P150" s="2892" t="s">
        <v>17</v>
      </c>
      <c r="Q150" s="2881"/>
      <c r="R150" s="2892" t="s">
        <v>18</v>
      </c>
      <c r="S150" s="2881"/>
      <c r="T150" s="2892" t="s">
        <v>19</v>
      </c>
      <c r="U150" s="2881"/>
      <c r="V150" s="2892" t="s">
        <v>20</v>
      </c>
      <c r="W150" s="2881"/>
      <c r="X150" s="2892" t="s">
        <v>21</v>
      </c>
      <c r="Y150" s="2881"/>
      <c r="Z150" s="2892" t="s">
        <v>22</v>
      </c>
      <c r="AA150" s="2881"/>
      <c r="AB150" s="2892" t="s">
        <v>23</v>
      </c>
      <c r="AC150" s="2881"/>
      <c r="AD150" s="2892" t="s">
        <v>24</v>
      </c>
      <c r="AE150" s="2881"/>
      <c r="AF150" s="2892" t="s">
        <v>25</v>
      </c>
      <c r="AG150" s="2881"/>
      <c r="AH150" s="2892" t="s">
        <v>26</v>
      </c>
      <c r="AI150" s="2881"/>
      <c r="AJ150" s="2892" t="s">
        <v>27</v>
      </c>
      <c r="AK150" s="2881"/>
      <c r="AL150" s="2892" t="s">
        <v>28</v>
      </c>
      <c r="AM150" s="2893"/>
      <c r="AN150" s="2604"/>
      <c r="AO150" s="2604"/>
      <c r="AP150" s="2610"/>
      <c r="AQ150" s="2604"/>
    </row>
    <row r="151" spans="1:90" ht="33.75" customHeight="1" x14ac:dyDescent="0.2">
      <c r="A151" s="2753"/>
      <c r="B151" s="2753"/>
      <c r="C151" s="420" t="s">
        <v>29</v>
      </c>
      <c r="D151" s="421" t="s">
        <v>30</v>
      </c>
      <c r="E151" s="436" t="s">
        <v>31</v>
      </c>
      <c r="F151" s="1750" t="s">
        <v>30</v>
      </c>
      <c r="G151" s="436" t="s">
        <v>31</v>
      </c>
      <c r="H151" s="1750" t="s">
        <v>30</v>
      </c>
      <c r="I151" s="436" t="s">
        <v>31</v>
      </c>
      <c r="J151" s="1750" t="s">
        <v>30</v>
      </c>
      <c r="K151" s="436" t="s">
        <v>31</v>
      </c>
      <c r="L151" s="1750" t="s">
        <v>30</v>
      </c>
      <c r="M151" s="436" t="s">
        <v>31</v>
      </c>
      <c r="N151" s="1750" t="s">
        <v>30</v>
      </c>
      <c r="O151" s="436" t="s">
        <v>31</v>
      </c>
      <c r="P151" s="1750" t="s">
        <v>30</v>
      </c>
      <c r="Q151" s="436" t="s">
        <v>31</v>
      </c>
      <c r="R151" s="1750" t="s">
        <v>30</v>
      </c>
      <c r="S151" s="436" t="s">
        <v>31</v>
      </c>
      <c r="T151" s="1750" t="s">
        <v>30</v>
      </c>
      <c r="U151" s="436" t="s">
        <v>31</v>
      </c>
      <c r="V151" s="1750" t="s">
        <v>30</v>
      </c>
      <c r="W151" s="436" t="s">
        <v>31</v>
      </c>
      <c r="X151" s="1750" t="s">
        <v>30</v>
      </c>
      <c r="Y151" s="436" t="s">
        <v>31</v>
      </c>
      <c r="Z151" s="1750" t="s">
        <v>30</v>
      </c>
      <c r="AA151" s="436" t="s">
        <v>31</v>
      </c>
      <c r="AB151" s="1750" t="s">
        <v>30</v>
      </c>
      <c r="AC151" s="436" t="s">
        <v>31</v>
      </c>
      <c r="AD151" s="1750" t="s">
        <v>30</v>
      </c>
      <c r="AE151" s="436" t="s">
        <v>31</v>
      </c>
      <c r="AF151" s="1750" t="s">
        <v>30</v>
      </c>
      <c r="AG151" s="436" t="s">
        <v>31</v>
      </c>
      <c r="AH151" s="1750" t="s">
        <v>30</v>
      </c>
      <c r="AI151" s="436" t="s">
        <v>31</v>
      </c>
      <c r="AJ151" s="1750" t="s">
        <v>30</v>
      </c>
      <c r="AK151" s="436" t="s">
        <v>31</v>
      </c>
      <c r="AL151" s="1750" t="s">
        <v>30</v>
      </c>
      <c r="AM151" s="22" t="s">
        <v>31</v>
      </c>
      <c r="AN151" s="2732"/>
      <c r="AO151" s="2732"/>
      <c r="AP151" s="2746"/>
      <c r="AQ151" s="2732"/>
    </row>
    <row r="152" spans="1:90" x14ac:dyDescent="0.2">
      <c r="A152" s="2740" t="s">
        <v>154</v>
      </c>
      <c r="B152" s="1792" t="s">
        <v>155</v>
      </c>
      <c r="C152" s="1793">
        <f>SUM(D152+E152)</f>
        <v>19</v>
      </c>
      <c r="D152" s="1794">
        <f t="shared" ref="D152:E155" si="39">SUM(F152+H152+J152+L152+N152+P152+R152+T152+V152+X152+Z152+AB152+AD152+AF152+AH152+AJ152+AL152)</f>
        <v>6</v>
      </c>
      <c r="E152" s="1795">
        <f t="shared" si="39"/>
        <v>13</v>
      </c>
      <c r="F152" s="1706">
        <v>0</v>
      </c>
      <c r="G152" s="1781">
        <v>0</v>
      </c>
      <c r="H152" s="1706">
        <v>2</v>
      </c>
      <c r="I152" s="1781">
        <v>0</v>
      </c>
      <c r="J152" s="1706">
        <v>2</v>
      </c>
      <c r="K152" s="1781">
        <v>1</v>
      </c>
      <c r="L152" s="1706">
        <v>0</v>
      </c>
      <c r="M152" s="1781">
        <v>3</v>
      </c>
      <c r="N152" s="1706">
        <v>0</v>
      </c>
      <c r="O152" s="1781">
        <v>0</v>
      </c>
      <c r="P152" s="1706">
        <v>1</v>
      </c>
      <c r="Q152" s="1781">
        <v>0</v>
      </c>
      <c r="R152" s="1706">
        <v>0</v>
      </c>
      <c r="S152" s="1781">
        <v>1</v>
      </c>
      <c r="T152" s="1706">
        <v>1</v>
      </c>
      <c r="U152" s="1781">
        <v>0</v>
      </c>
      <c r="V152" s="1706">
        <v>0</v>
      </c>
      <c r="W152" s="1781">
        <v>3</v>
      </c>
      <c r="X152" s="1706">
        <v>0</v>
      </c>
      <c r="Y152" s="1781">
        <v>0</v>
      </c>
      <c r="Z152" s="1706">
        <v>0</v>
      </c>
      <c r="AA152" s="1781">
        <v>4</v>
      </c>
      <c r="AB152" s="1706">
        <v>0</v>
      </c>
      <c r="AC152" s="1781">
        <v>0</v>
      </c>
      <c r="AD152" s="1706">
        <v>0</v>
      </c>
      <c r="AE152" s="1781">
        <v>1</v>
      </c>
      <c r="AF152" s="1706">
        <v>0</v>
      </c>
      <c r="AG152" s="1781">
        <v>0</v>
      </c>
      <c r="AH152" s="1706">
        <v>0</v>
      </c>
      <c r="AI152" s="1781">
        <v>0</v>
      </c>
      <c r="AJ152" s="1706">
        <v>0</v>
      </c>
      <c r="AK152" s="1781">
        <v>0</v>
      </c>
      <c r="AL152" s="1706">
        <v>0</v>
      </c>
      <c r="AM152" s="1783">
        <v>0</v>
      </c>
      <c r="AN152" s="1741">
        <v>19</v>
      </c>
      <c r="AO152" s="1741">
        <v>0</v>
      </c>
      <c r="AP152" s="1740">
        <v>0</v>
      </c>
      <c r="AQ152" s="1741">
        <v>0</v>
      </c>
      <c r="AR152" s="182" t="str">
        <f>CONCATENATE(CF152,CA152,CB152,CC152,CD152,CE152)</f>
        <v/>
      </c>
      <c r="CA152" s="30" t="str">
        <f>IF(CG152=1,"* El número de Beneficiarios NO DEBE ser mayor que el Total. ","")</f>
        <v/>
      </c>
      <c r="CB152" s="31" t="str">
        <f>IF(CH152=1,"* Los Niños, Niñas, Adolescentes y Jóvenes de Programa SENAME NO DEBE ser mayor que el Total. ","")</f>
        <v/>
      </c>
      <c r="CC152" s="31" t="str">
        <f>IF(CI152=1,"* El número de personas pertenecientes a Pueblos Originarios NO DEBE ser mayor que el Total. ","")</f>
        <v/>
      </c>
      <c r="CD152" s="31" t="str">
        <f>IF(CJ152=1,"* El número de personas Migrantes NO DEBE ser mayor que el Total. ","")</f>
        <v/>
      </c>
      <c r="CE152" s="31"/>
      <c r="CF152" s="30" t="str">
        <f>IF(CL152=1,"* No olvide digitar la columna Beneficiarios y/o Niños, Niñas, Adolescentes y Jóvenes de Programa SENAME y/o Pueblos Originarios y/o Migrantes y/o Demencia (Digite CEROS si no tiene). ","")</f>
        <v/>
      </c>
      <c r="CG152" s="32">
        <f t="shared" ref="CG152:CJ154" si="40">IF($C152&lt;AN152,1,0)</f>
        <v>0</v>
      </c>
      <c r="CH152" s="32">
        <f t="shared" si="40"/>
        <v>0</v>
      </c>
      <c r="CI152" s="32">
        <f t="shared" si="40"/>
        <v>0</v>
      </c>
      <c r="CJ152" s="32">
        <f t="shared" si="40"/>
        <v>0</v>
      </c>
      <c r="CK152" s="32"/>
      <c r="CL152" s="32">
        <f>IF(AND(C152&lt;&gt;0,OR(AN152="",AO152="",AP152="",AQ152="")),1,0)</f>
        <v>0</v>
      </c>
    </row>
    <row r="153" spans="1:90" x14ac:dyDescent="0.2">
      <c r="A153" s="2741"/>
      <c r="B153" s="380" t="s">
        <v>156</v>
      </c>
      <c r="C153" s="381">
        <f>SUM(D153+E153)</f>
        <v>0</v>
      </c>
      <c r="D153" s="382">
        <f t="shared" si="39"/>
        <v>0</v>
      </c>
      <c r="E153" s="383">
        <f t="shared" si="39"/>
        <v>0</v>
      </c>
      <c r="F153" s="37"/>
      <c r="G153" s="39"/>
      <c r="H153" s="37"/>
      <c r="I153" s="39"/>
      <c r="J153" s="37"/>
      <c r="K153" s="39"/>
      <c r="L153" s="37"/>
      <c r="M153" s="39"/>
      <c r="N153" s="37"/>
      <c r="O153" s="39"/>
      <c r="P153" s="37"/>
      <c r="Q153" s="39"/>
      <c r="R153" s="37"/>
      <c r="S153" s="39"/>
      <c r="T153" s="37"/>
      <c r="U153" s="39"/>
      <c r="V153" s="37"/>
      <c r="W153" s="39"/>
      <c r="X153" s="37"/>
      <c r="Y153" s="39"/>
      <c r="Z153" s="37"/>
      <c r="AA153" s="39"/>
      <c r="AB153" s="37"/>
      <c r="AC153" s="39"/>
      <c r="AD153" s="37"/>
      <c r="AE153" s="39"/>
      <c r="AF153" s="37"/>
      <c r="AG153" s="39"/>
      <c r="AH153" s="37"/>
      <c r="AI153" s="39"/>
      <c r="AJ153" s="37"/>
      <c r="AK153" s="39"/>
      <c r="AL153" s="37"/>
      <c r="AM153" s="41"/>
      <c r="AN153" s="38"/>
      <c r="AO153" s="38"/>
      <c r="AP153" s="151"/>
      <c r="AQ153" s="38"/>
      <c r="AR153" s="182" t="str">
        <f>CONCATENATE(CF153,CA153,CB153,CC153,CD153,CE153)</f>
        <v/>
      </c>
      <c r="CA153" s="30" t="str">
        <f>IF(CG153=1,"* El número de Beneficiarios NO DEBE ser mayor que el Total. ","")</f>
        <v/>
      </c>
      <c r="CB153" s="31" t="str">
        <f>IF(CH153=1,"* Los Niños, Niñas, Adolescentes y Jóvenes de Programa SENAME NO DEBE ser mayor que el Total. ","")</f>
        <v/>
      </c>
      <c r="CC153" s="31" t="str">
        <f>IF(CI153=1,"* El número de personas pertenecientes a Pueblos Originarios NO DEBE ser mayor que el Total. ","")</f>
        <v/>
      </c>
      <c r="CD153" s="31" t="str">
        <f>IF(CJ153=1,"* El número de personas Migrantes NO DEBE ser mayor que el Total. ","")</f>
        <v/>
      </c>
      <c r="CE153" s="31"/>
      <c r="CF153" s="30" t="str">
        <f>IF(CL153=1,"* No olvide digitar la columna Beneficiarios y/o Niños, Niñas, Adolescentes y Jóvenes de Programa SENAME y/o Pueblos Originarios y/o Migrantes y/o Demencia (Digite CEROS si no tiene). ","")</f>
        <v/>
      </c>
      <c r="CG153" s="32">
        <f t="shared" si="40"/>
        <v>0</v>
      </c>
      <c r="CH153" s="32">
        <f t="shared" si="40"/>
        <v>0</v>
      </c>
      <c r="CI153" s="32">
        <f t="shared" si="40"/>
        <v>0</v>
      </c>
      <c r="CJ153" s="32">
        <f t="shared" si="40"/>
        <v>0</v>
      </c>
      <c r="CK153" s="32"/>
      <c r="CL153" s="32">
        <f>IF(AND(C153&lt;&gt;0,OR(AN153="",AO153="",AP153="",AQ153="")),1,0)</f>
        <v>0</v>
      </c>
    </row>
    <row r="154" spans="1:90" x14ac:dyDescent="0.2">
      <c r="A154" s="2741"/>
      <c r="B154" s="380" t="s">
        <v>157</v>
      </c>
      <c r="C154" s="381">
        <f>SUM(D154+E154)</f>
        <v>0</v>
      </c>
      <c r="D154" s="382">
        <f t="shared" si="39"/>
        <v>0</v>
      </c>
      <c r="E154" s="383">
        <f t="shared" si="39"/>
        <v>0</v>
      </c>
      <c r="F154" s="77"/>
      <c r="G154" s="79"/>
      <c r="H154" s="77"/>
      <c r="I154" s="79"/>
      <c r="J154" s="77"/>
      <c r="K154" s="79"/>
      <c r="L154" s="77"/>
      <c r="M154" s="79"/>
      <c r="N154" s="77"/>
      <c r="O154" s="79"/>
      <c r="P154" s="77"/>
      <c r="Q154" s="79"/>
      <c r="R154" s="77"/>
      <c r="S154" s="79"/>
      <c r="T154" s="77"/>
      <c r="U154" s="79"/>
      <c r="V154" s="77"/>
      <c r="W154" s="79"/>
      <c r="X154" s="77"/>
      <c r="Y154" s="79"/>
      <c r="Z154" s="77"/>
      <c r="AA154" s="79"/>
      <c r="AB154" s="77"/>
      <c r="AC154" s="79"/>
      <c r="AD154" s="77"/>
      <c r="AE154" s="79"/>
      <c r="AF154" s="77"/>
      <c r="AG154" s="79"/>
      <c r="AH154" s="77"/>
      <c r="AI154" s="79"/>
      <c r="AJ154" s="77"/>
      <c r="AK154" s="79"/>
      <c r="AL154" s="77"/>
      <c r="AM154" s="83"/>
      <c r="AN154" s="80"/>
      <c r="AO154" s="80"/>
      <c r="AP154" s="106"/>
      <c r="AQ154" s="80"/>
      <c r="AR154" s="182" t="str">
        <f>CONCATENATE(CF154,CA154,CB154,CC154,CD154,CE154)</f>
        <v/>
      </c>
      <c r="CA154" s="30" t="str">
        <f>IF(CG154=1,"* El número de Beneficiarios NO DEBE ser mayor que el Total. ","")</f>
        <v/>
      </c>
      <c r="CB154" s="31" t="str">
        <f>IF(CH154=1,"* Los Niños, Niñas, Adolescentes y Jóvenes de Programa SENAME NO DEBE ser mayor que el Total. ","")</f>
        <v/>
      </c>
      <c r="CC154" s="31" t="str">
        <f>IF(CI154=1,"* El número de personas pertenecientes a Pueblos Originarios NO DEBE ser mayor que el Total. ","")</f>
        <v/>
      </c>
      <c r="CD154" s="31" t="str">
        <f>IF(CJ154=1,"* El número de personas Migrantes NO DEBE ser mayor que el Total. ","")</f>
        <v/>
      </c>
      <c r="CE154" s="31"/>
      <c r="CF154" s="30" t="str">
        <f>IF(CL154=1,"* No olvide digitar la columna Beneficiarios y/o Niños, Niñas, Adolescentes y Jóvenes de Programa SENAME y/o Pueblos Originarios y/o Migrantes y/o Demencia (Digite CEROS si no tiene). ","")</f>
        <v/>
      </c>
      <c r="CG154" s="32">
        <f t="shared" si="40"/>
        <v>0</v>
      </c>
      <c r="CH154" s="32">
        <f t="shared" si="40"/>
        <v>0</v>
      </c>
      <c r="CI154" s="32">
        <f t="shared" si="40"/>
        <v>0</v>
      </c>
      <c r="CJ154" s="32">
        <f t="shared" si="40"/>
        <v>0</v>
      </c>
      <c r="CK154" s="32"/>
      <c r="CL154" s="32">
        <f>IF(AND(C154&lt;&gt;0,OR(AN154="",AO154="",AP154="",AQ154="")),1,0)</f>
        <v>0</v>
      </c>
    </row>
    <row r="155" spans="1:90" x14ac:dyDescent="0.2">
      <c r="A155" s="2820"/>
      <c r="B155" s="1796" t="s">
        <v>43</v>
      </c>
      <c r="C155" s="1797">
        <f>SUM(D155+E155)</f>
        <v>19</v>
      </c>
      <c r="D155" s="1798">
        <f t="shared" si="39"/>
        <v>6</v>
      </c>
      <c r="E155" s="1799">
        <f t="shared" si="39"/>
        <v>13</v>
      </c>
      <c r="F155" s="1800">
        <f t="shared" ref="F155:AQ155" si="41">SUM(F152:F154)</f>
        <v>0</v>
      </c>
      <c r="G155" s="1801">
        <f t="shared" si="41"/>
        <v>0</v>
      </c>
      <c r="H155" s="1800">
        <f t="shared" si="41"/>
        <v>2</v>
      </c>
      <c r="I155" s="1801">
        <f t="shared" si="41"/>
        <v>0</v>
      </c>
      <c r="J155" s="1800">
        <f t="shared" si="41"/>
        <v>2</v>
      </c>
      <c r="K155" s="1802">
        <f t="shared" si="41"/>
        <v>1</v>
      </c>
      <c r="L155" s="1800">
        <f t="shared" si="41"/>
        <v>0</v>
      </c>
      <c r="M155" s="1802">
        <f t="shared" si="41"/>
        <v>3</v>
      </c>
      <c r="N155" s="1800">
        <f t="shared" si="41"/>
        <v>0</v>
      </c>
      <c r="O155" s="1802">
        <f t="shared" si="41"/>
        <v>0</v>
      </c>
      <c r="P155" s="1800">
        <f t="shared" si="41"/>
        <v>1</v>
      </c>
      <c r="Q155" s="1802">
        <f t="shared" si="41"/>
        <v>0</v>
      </c>
      <c r="R155" s="1800">
        <f t="shared" si="41"/>
        <v>0</v>
      </c>
      <c r="S155" s="1802">
        <f t="shared" si="41"/>
        <v>1</v>
      </c>
      <c r="T155" s="1800">
        <f t="shared" si="41"/>
        <v>1</v>
      </c>
      <c r="U155" s="1802">
        <f t="shared" si="41"/>
        <v>0</v>
      </c>
      <c r="V155" s="1800">
        <f t="shared" si="41"/>
        <v>0</v>
      </c>
      <c r="W155" s="1802">
        <f t="shared" si="41"/>
        <v>3</v>
      </c>
      <c r="X155" s="1800">
        <f t="shared" si="41"/>
        <v>0</v>
      </c>
      <c r="Y155" s="1802">
        <f t="shared" si="41"/>
        <v>0</v>
      </c>
      <c r="Z155" s="1800">
        <f t="shared" si="41"/>
        <v>0</v>
      </c>
      <c r="AA155" s="1802">
        <f t="shared" si="41"/>
        <v>4</v>
      </c>
      <c r="AB155" s="1800">
        <f t="shared" si="41"/>
        <v>0</v>
      </c>
      <c r="AC155" s="1802">
        <f t="shared" si="41"/>
        <v>0</v>
      </c>
      <c r="AD155" s="1800">
        <f t="shared" si="41"/>
        <v>0</v>
      </c>
      <c r="AE155" s="1802">
        <f t="shared" si="41"/>
        <v>1</v>
      </c>
      <c r="AF155" s="1800">
        <f t="shared" si="41"/>
        <v>0</v>
      </c>
      <c r="AG155" s="1802">
        <f t="shared" si="41"/>
        <v>0</v>
      </c>
      <c r="AH155" s="1800">
        <f t="shared" si="41"/>
        <v>0</v>
      </c>
      <c r="AI155" s="1802">
        <f t="shared" si="41"/>
        <v>0</v>
      </c>
      <c r="AJ155" s="1800">
        <f t="shared" si="41"/>
        <v>0</v>
      </c>
      <c r="AK155" s="1802">
        <f t="shared" si="41"/>
        <v>0</v>
      </c>
      <c r="AL155" s="1803">
        <f t="shared" si="41"/>
        <v>0</v>
      </c>
      <c r="AM155" s="1804">
        <f t="shared" si="41"/>
        <v>0</v>
      </c>
      <c r="AN155" s="1801">
        <f t="shared" si="41"/>
        <v>19</v>
      </c>
      <c r="AO155" s="1801">
        <f t="shared" si="41"/>
        <v>0</v>
      </c>
      <c r="AP155" s="1805">
        <f t="shared" si="41"/>
        <v>0</v>
      </c>
      <c r="AQ155" s="1801">
        <f t="shared" si="41"/>
        <v>0</v>
      </c>
    </row>
    <row r="175" spans="1:104" ht="14.25" customHeight="1" x14ac:dyDescent="0.2"/>
    <row r="176" spans="1:104" s="394" customFormat="1" ht="16.5" hidden="1" customHeight="1" x14ac:dyDescent="0.2">
      <c r="A176" s="394">
        <f>SUM(C23,C25:C27,C51:C52,C57:C78,B109:B110,B89:D95,B104,C43:C46,C82:J85,B115,B119:E119,B124:B126,B130,C135:C147,C152:C155,B39,B33)</f>
        <v>416</v>
      </c>
      <c r="B176" s="394">
        <f>SUM(CG8:CL155)</f>
        <v>0</v>
      </c>
      <c r="BX176" s="395"/>
      <c r="BY176" s="395"/>
      <c r="BZ176" s="395"/>
      <c r="CA176" s="395"/>
      <c r="CB176" s="395"/>
      <c r="CC176" s="395"/>
      <c r="CD176" s="395"/>
      <c r="CE176" s="395"/>
      <c r="CF176" s="395"/>
      <c r="CG176" s="395"/>
      <c r="CH176" s="395"/>
      <c r="CI176" s="395"/>
      <c r="CJ176" s="395"/>
      <c r="CK176" s="395"/>
      <c r="CL176" s="395"/>
      <c r="CM176" s="395"/>
      <c r="CN176" s="395"/>
      <c r="CO176" s="395"/>
      <c r="CP176" s="395"/>
      <c r="CQ176" s="395"/>
      <c r="CR176" s="395"/>
      <c r="CS176" s="395"/>
      <c r="CT176" s="395"/>
      <c r="CU176" s="395"/>
      <c r="CV176" s="395"/>
      <c r="CW176" s="395"/>
      <c r="CX176" s="395"/>
      <c r="CY176" s="395"/>
      <c r="CZ176" s="395"/>
    </row>
    <row r="177" ht="16.5" customHeight="1" x14ac:dyDescent="0.2"/>
    <row r="178" ht="15.6" customHeight="1" x14ac:dyDescent="0.2"/>
  </sheetData>
  <mergeCells count="225">
    <mergeCell ref="A152:A155"/>
    <mergeCell ref="AB150:AC150"/>
    <mergeCell ref="AD150:AE150"/>
    <mergeCell ref="AF150:AG150"/>
    <mergeCell ref="AH150:AI150"/>
    <mergeCell ref="AJ150:AK150"/>
    <mergeCell ref="AL150:AM150"/>
    <mergeCell ref="AO149:AO151"/>
    <mergeCell ref="AP149:AP151"/>
    <mergeCell ref="AQ149:AQ151"/>
    <mergeCell ref="F150:G150"/>
    <mergeCell ref="H150:I150"/>
    <mergeCell ref="J150:K150"/>
    <mergeCell ref="L150:M150"/>
    <mergeCell ref="N150:O150"/>
    <mergeCell ref="P150:Q150"/>
    <mergeCell ref="R150:S150"/>
    <mergeCell ref="A147:B147"/>
    <mergeCell ref="A149:A151"/>
    <mergeCell ref="B149:B151"/>
    <mergeCell ref="C149:E150"/>
    <mergeCell ref="F149:AM149"/>
    <mergeCell ref="AN149:AN151"/>
    <mergeCell ref="T150:U150"/>
    <mergeCell ref="V150:W150"/>
    <mergeCell ref="X150:Y150"/>
    <mergeCell ref="Z150:AA150"/>
    <mergeCell ref="A135:A145"/>
    <mergeCell ref="A146:B146"/>
    <mergeCell ref="T133:U133"/>
    <mergeCell ref="V133:W133"/>
    <mergeCell ref="X133:Y133"/>
    <mergeCell ref="Z133:AA133"/>
    <mergeCell ref="AB133:AC133"/>
    <mergeCell ref="AD133:AE133"/>
    <mergeCell ref="H133:I133"/>
    <mergeCell ref="J133:K133"/>
    <mergeCell ref="L133:M133"/>
    <mergeCell ref="N133:O133"/>
    <mergeCell ref="P133:Q133"/>
    <mergeCell ref="R133:S133"/>
    <mergeCell ref="AN132:AN134"/>
    <mergeCell ref="AO132:AO134"/>
    <mergeCell ref="AP132:AP134"/>
    <mergeCell ref="AQ132:AQ134"/>
    <mergeCell ref="AR132:AR134"/>
    <mergeCell ref="AS132:AS134"/>
    <mergeCell ref="A128:A129"/>
    <mergeCell ref="B128:B129"/>
    <mergeCell ref="C128:D128"/>
    <mergeCell ref="E128:F128"/>
    <mergeCell ref="G128:I128"/>
    <mergeCell ref="A132:A134"/>
    <mergeCell ref="B132:B134"/>
    <mergeCell ref="C132:E133"/>
    <mergeCell ref="F132:AM132"/>
    <mergeCell ref="F133:G133"/>
    <mergeCell ref="AF133:AG133"/>
    <mergeCell ref="AH133:AI133"/>
    <mergeCell ref="AJ133:AK133"/>
    <mergeCell ref="AL133:AM133"/>
    <mergeCell ref="A117:A118"/>
    <mergeCell ref="B117:D117"/>
    <mergeCell ref="E117:E118"/>
    <mergeCell ref="A121:A123"/>
    <mergeCell ref="B121:D122"/>
    <mergeCell ref="E121:J121"/>
    <mergeCell ref="E122:F122"/>
    <mergeCell ref="G122:H122"/>
    <mergeCell ref="I122:J122"/>
    <mergeCell ref="A112:A114"/>
    <mergeCell ref="B112:D113"/>
    <mergeCell ref="E112:AL112"/>
    <mergeCell ref="AM112:AM114"/>
    <mergeCell ref="E113:F113"/>
    <mergeCell ref="G113:H113"/>
    <mergeCell ref="I113:J113"/>
    <mergeCell ref="K113:L113"/>
    <mergeCell ref="M113:N113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A97:A98"/>
    <mergeCell ref="B97:B98"/>
    <mergeCell ref="C97:D97"/>
    <mergeCell ref="A106:A108"/>
    <mergeCell ref="B106:D107"/>
    <mergeCell ref="E106:M106"/>
    <mergeCell ref="E107:F107"/>
    <mergeCell ref="G107:H107"/>
    <mergeCell ref="I107:J107"/>
    <mergeCell ref="K107:L107"/>
    <mergeCell ref="M107:N107"/>
    <mergeCell ref="A84:B84"/>
    <mergeCell ref="A85:B85"/>
    <mergeCell ref="A87:A88"/>
    <mergeCell ref="B87:B88"/>
    <mergeCell ref="C87:C88"/>
    <mergeCell ref="D87:D88"/>
    <mergeCell ref="C80:D80"/>
    <mergeCell ref="E80:F80"/>
    <mergeCell ref="G80:H80"/>
    <mergeCell ref="I80:J80"/>
    <mergeCell ref="A82:B82"/>
    <mergeCell ref="A83:B83"/>
    <mergeCell ref="A63:A64"/>
    <mergeCell ref="A65:A68"/>
    <mergeCell ref="A69:A70"/>
    <mergeCell ref="A71:A72"/>
    <mergeCell ref="A73:A78"/>
    <mergeCell ref="A80:B81"/>
    <mergeCell ref="A57:A62"/>
    <mergeCell ref="AN54:AN56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A53:M53"/>
    <mergeCell ref="A54:B56"/>
    <mergeCell ref="C54:E55"/>
    <mergeCell ref="F54:AM54"/>
    <mergeCell ref="X55:Y55"/>
    <mergeCell ref="Z55:AA55"/>
    <mergeCell ref="AB55:AC55"/>
    <mergeCell ref="V49:W49"/>
    <mergeCell ref="X49:Y49"/>
    <mergeCell ref="Z49:AA49"/>
    <mergeCell ref="AB49:AC49"/>
    <mergeCell ref="AD49:AE49"/>
    <mergeCell ref="AF49:AG49"/>
    <mergeCell ref="AD55:AE55"/>
    <mergeCell ref="AF55:AG55"/>
    <mergeCell ref="AH55:AI55"/>
    <mergeCell ref="AJ55:AK55"/>
    <mergeCell ref="AL55:AM55"/>
    <mergeCell ref="AN48:AN50"/>
    <mergeCell ref="F49:G49"/>
    <mergeCell ref="H49:I49"/>
    <mergeCell ref="J49:K49"/>
    <mergeCell ref="L49:M49"/>
    <mergeCell ref="N49:O49"/>
    <mergeCell ref="P49:Q49"/>
    <mergeCell ref="R49:S49"/>
    <mergeCell ref="T49:U49"/>
    <mergeCell ref="AH49:AI49"/>
    <mergeCell ref="AJ49:AK49"/>
    <mergeCell ref="AL49:AM49"/>
    <mergeCell ref="A41:A42"/>
    <mergeCell ref="B41:B42"/>
    <mergeCell ref="C41:C42"/>
    <mergeCell ref="A43:A44"/>
    <mergeCell ref="A45:A46"/>
    <mergeCell ref="A48:B50"/>
    <mergeCell ref="C48:E49"/>
    <mergeCell ref="AJ29:AK29"/>
    <mergeCell ref="AL29:AM29"/>
    <mergeCell ref="F48:AM48"/>
    <mergeCell ref="AN29:AO29"/>
    <mergeCell ref="A35:A36"/>
    <mergeCell ref="B35:B36"/>
    <mergeCell ref="C35:D35"/>
    <mergeCell ref="E35:G35"/>
    <mergeCell ref="H35:M35"/>
    <mergeCell ref="X29:Y29"/>
    <mergeCell ref="Z29:AA29"/>
    <mergeCell ref="AB29:AC29"/>
    <mergeCell ref="AD29:AE29"/>
    <mergeCell ref="AF29:AG29"/>
    <mergeCell ref="AH29:AI29"/>
    <mergeCell ref="L29:M29"/>
    <mergeCell ref="N29:O29"/>
    <mergeCell ref="P29:Q29"/>
    <mergeCell ref="R29:S29"/>
    <mergeCell ref="T29:U29"/>
    <mergeCell ref="V29:W29"/>
    <mergeCell ref="A13:A23"/>
    <mergeCell ref="A24:B24"/>
    <mergeCell ref="A26:A27"/>
    <mergeCell ref="A29:A30"/>
    <mergeCell ref="B29:B30"/>
    <mergeCell ref="C29:D29"/>
    <mergeCell ref="E29:G29"/>
    <mergeCell ref="H29:I29"/>
    <mergeCell ref="J29:K29"/>
    <mergeCell ref="AO10:AO12"/>
    <mergeCell ref="AP10:AP12"/>
    <mergeCell ref="AQ10:AQ12"/>
    <mergeCell ref="AR10:AR12"/>
    <mergeCell ref="F11:G11"/>
    <mergeCell ref="H11:I11"/>
    <mergeCell ref="J11:K11"/>
    <mergeCell ref="L11:M11"/>
    <mergeCell ref="N11:O11"/>
    <mergeCell ref="P11:Q11"/>
    <mergeCell ref="AL11:AM11"/>
    <mergeCell ref="Z11:AA11"/>
    <mergeCell ref="AB11:AC11"/>
    <mergeCell ref="AD11:AE11"/>
    <mergeCell ref="AF11:AG11"/>
    <mergeCell ref="AH11:AI11"/>
    <mergeCell ref="AJ11:AK11"/>
    <mergeCell ref="A6:W6"/>
    <mergeCell ref="A10:A12"/>
    <mergeCell ref="B10:B12"/>
    <mergeCell ref="C10:E11"/>
    <mergeCell ref="F10:AM10"/>
    <mergeCell ref="AN10:AN12"/>
    <mergeCell ref="R11:S11"/>
    <mergeCell ref="T11:U11"/>
    <mergeCell ref="V11:W11"/>
    <mergeCell ref="X11:Y11"/>
  </mergeCells>
  <dataValidations count="2">
    <dataValidation showInputMessage="1" showErrorMessage="1" sqref="AT135:AT147" xr:uid="{CE9FE42E-8910-4FBD-9BCD-478303A41FCD}"/>
    <dataValidation type="whole" allowBlank="1" showInputMessage="1" showErrorMessage="1" sqref="E35:E38 AN116:AN1048576 A1:AO27 B31:D32 E28:AO32 B28:D28 A28:A31 AR135:AS1048576 AP1:AQ1048576 CG1:XFD1048576 AO34:AO1048576 AN34:AN114 CA1:CF114 CA116:CF1048576 AR1:AS131 N34:AM1048576 A40:M1048576 B37:D38 A35:A37 A34:M34 F36:G38 H37:M38 AU1:BZ1048576 AT1:AT134 AT148:AT1048576" xr:uid="{5222760F-2983-4BA1-9B39-27244C272CDB}">
      <formula1>0</formula1>
      <formula2>1E+30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Z17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2.42578125" style="2" customWidth="1"/>
    <col min="9" max="9" width="12.140625" style="2" customWidth="1"/>
    <col min="10" max="10" width="12.28515625" style="2" customWidth="1"/>
    <col min="11" max="13" width="12" style="2" customWidth="1"/>
    <col min="14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2" customWidth="1"/>
    <col min="106" max="16384" width="11.42578125" style="2"/>
  </cols>
  <sheetData>
    <row r="1" spans="1:90" ht="16.350000000000001" customHeight="1" x14ac:dyDescent="0.2">
      <c r="A1" s="1" t="s">
        <v>0</v>
      </c>
    </row>
    <row r="2" spans="1:90" ht="16.350000000000001" customHeight="1" x14ac:dyDescent="0.2">
      <c r="A2" s="1" t="str">
        <f>CONCATENATE("COMUNA: ",[7]NOMBRE!B2," - ","( ",[7]NOMBRE!C2,[7]NOMBRE!D2,[7]NOMBRE!E2,[7]NOMBRE!F2,[7]NOMBRE!G2," )")</f>
        <v>COMUNA: LINARES - ( 07401 )</v>
      </c>
    </row>
    <row r="3" spans="1:90" ht="16.350000000000001" customHeight="1" x14ac:dyDescent="0.2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</row>
    <row r="4" spans="1:90" ht="16.350000000000001" customHeight="1" x14ac:dyDescent="0.2">
      <c r="A4" s="1" t="str">
        <f>CONCATENATE("MES: ",[7]NOMBRE!B6," - ","( ",[7]NOMBRE!C6,[7]NOMBRE!D6," )")</f>
        <v>MES: JUNIO - ( 06 )</v>
      </c>
    </row>
    <row r="5" spans="1:90" ht="16.350000000000001" customHeight="1" x14ac:dyDescent="0.2">
      <c r="A5" s="1" t="str">
        <f>CONCATENATE("AÑO: ",[7]NOMBRE!B7)</f>
        <v>AÑO: 2021</v>
      </c>
    </row>
    <row r="6" spans="1:90" ht="15" x14ac:dyDescent="0.2">
      <c r="A6" s="2591" t="s">
        <v>1</v>
      </c>
      <c r="B6" s="2591"/>
      <c r="C6" s="2591"/>
      <c r="D6" s="2591"/>
      <c r="E6" s="2591"/>
      <c r="F6" s="2591"/>
      <c r="G6" s="2591"/>
      <c r="H6" s="2591"/>
      <c r="I6" s="2591"/>
      <c r="J6" s="2591"/>
      <c r="K6" s="2591"/>
      <c r="L6" s="2591"/>
      <c r="M6" s="2591"/>
      <c r="N6" s="2591"/>
      <c r="O6" s="2591"/>
      <c r="P6" s="2591"/>
      <c r="Q6" s="2591"/>
      <c r="R6" s="2591"/>
      <c r="S6" s="2591"/>
      <c r="T6" s="2591"/>
      <c r="U6" s="2591"/>
      <c r="V6" s="2591"/>
      <c r="W6" s="2591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90" ht="15" x14ac:dyDescent="0.2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90" ht="31.35" customHeight="1" x14ac:dyDescent="0.2">
      <c r="A8" s="668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5"/>
      <c r="N8" s="5"/>
      <c r="O8" s="5"/>
      <c r="P8" s="5"/>
      <c r="Q8" s="5"/>
      <c r="R8" s="5"/>
      <c r="S8" s="5"/>
      <c r="T8" s="5"/>
      <c r="U8" s="5"/>
      <c r="V8" s="1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CG8" s="12"/>
      <c r="CH8" s="12"/>
      <c r="CI8" s="12"/>
      <c r="CJ8" s="12"/>
      <c r="CK8" s="12"/>
      <c r="CL8" s="12"/>
    </row>
    <row r="9" spans="1:90" ht="31.35" customHeight="1" x14ac:dyDescent="0.2">
      <c r="A9" s="13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4"/>
      <c r="M9" s="1"/>
      <c r="N9" s="1"/>
      <c r="O9" s="5"/>
      <c r="P9" s="5"/>
      <c r="Q9" s="5"/>
      <c r="R9" s="5"/>
      <c r="S9" s="5"/>
      <c r="T9" s="5"/>
      <c r="U9" s="5"/>
      <c r="V9" s="1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CG9" s="12"/>
      <c r="CH9" s="12"/>
      <c r="CI9" s="12"/>
      <c r="CJ9" s="12"/>
      <c r="CK9" s="12"/>
      <c r="CL9" s="12"/>
    </row>
    <row r="10" spans="1:90" ht="25.35" customHeight="1" x14ac:dyDescent="0.2">
      <c r="A10" s="2592" t="s">
        <v>3</v>
      </c>
      <c r="B10" s="2592" t="s">
        <v>4</v>
      </c>
      <c r="C10" s="2595" t="s">
        <v>5</v>
      </c>
      <c r="D10" s="2596"/>
      <c r="E10" s="2597"/>
      <c r="F10" s="2856" t="s">
        <v>6</v>
      </c>
      <c r="G10" s="2705"/>
      <c r="H10" s="2705"/>
      <c r="I10" s="2705"/>
      <c r="J10" s="2705"/>
      <c r="K10" s="2705"/>
      <c r="L10" s="2705"/>
      <c r="M10" s="2705"/>
      <c r="N10" s="2705"/>
      <c r="O10" s="2705"/>
      <c r="P10" s="2705"/>
      <c r="Q10" s="2705"/>
      <c r="R10" s="2705"/>
      <c r="S10" s="2705"/>
      <c r="T10" s="2705"/>
      <c r="U10" s="2705"/>
      <c r="V10" s="2705"/>
      <c r="W10" s="2705"/>
      <c r="X10" s="2705"/>
      <c r="Y10" s="2705"/>
      <c r="Z10" s="2705"/>
      <c r="AA10" s="2705"/>
      <c r="AB10" s="2705"/>
      <c r="AC10" s="2705"/>
      <c r="AD10" s="2705"/>
      <c r="AE10" s="2705"/>
      <c r="AF10" s="2705"/>
      <c r="AG10" s="2705"/>
      <c r="AH10" s="2705"/>
      <c r="AI10" s="2705"/>
      <c r="AJ10" s="2705"/>
      <c r="AK10" s="2705"/>
      <c r="AL10" s="2705"/>
      <c r="AM10" s="2857"/>
      <c r="AN10" s="2597" t="s">
        <v>7</v>
      </c>
      <c r="AO10" s="2597" t="s">
        <v>8</v>
      </c>
      <c r="AP10" s="2597" t="s">
        <v>9</v>
      </c>
      <c r="AQ10" s="2597" t="s">
        <v>10</v>
      </c>
      <c r="AR10" s="2597" t="s">
        <v>11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CG10" s="12"/>
      <c r="CH10" s="12"/>
      <c r="CI10" s="12"/>
      <c r="CJ10" s="12"/>
      <c r="CK10" s="12"/>
      <c r="CL10" s="12"/>
    </row>
    <row r="11" spans="1:90" ht="19.5" customHeight="1" x14ac:dyDescent="0.2">
      <c r="A11" s="2593"/>
      <c r="B11" s="2593"/>
      <c r="C11" s="2598"/>
      <c r="D11" s="2599"/>
      <c r="E11" s="2600"/>
      <c r="F11" s="2856" t="s">
        <v>12</v>
      </c>
      <c r="G11" s="2860"/>
      <c r="H11" s="2856" t="s">
        <v>13</v>
      </c>
      <c r="I11" s="2860"/>
      <c r="J11" s="2856" t="s">
        <v>14</v>
      </c>
      <c r="K11" s="2860"/>
      <c r="L11" s="2856" t="s">
        <v>15</v>
      </c>
      <c r="M11" s="2860"/>
      <c r="N11" s="2856" t="s">
        <v>16</v>
      </c>
      <c r="O11" s="2860"/>
      <c r="P11" s="2858" t="s">
        <v>17</v>
      </c>
      <c r="Q11" s="2859"/>
      <c r="R11" s="2858" t="s">
        <v>18</v>
      </c>
      <c r="S11" s="2859"/>
      <c r="T11" s="2858" t="s">
        <v>19</v>
      </c>
      <c r="U11" s="2859"/>
      <c r="V11" s="2858" t="s">
        <v>20</v>
      </c>
      <c r="W11" s="2859"/>
      <c r="X11" s="2858" t="s">
        <v>21</v>
      </c>
      <c r="Y11" s="2859"/>
      <c r="Z11" s="2858" t="s">
        <v>22</v>
      </c>
      <c r="AA11" s="2859"/>
      <c r="AB11" s="2858" t="s">
        <v>23</v>
      </c>
      <c r="AC11" s="2859"/>
      <c r="AD11" s="2858" t="s">
        <v>24</v>
      </c>
      <c r="AE11" s="2859"/>
      <c r="AF11" s="2858" t="s">
        <v>25</v>
      </c>
      <c r="AG11" s="2859"/>
      <c r="AH11" s="2858" t="s">
        <v>26</v>
      </c>
      <c r="AI11" s="2859"/>
      <c r="AJ11" s="2858" t="s">
        <v>27</v>
      </c>
      <c r="AK11" s="2859"/>
      <c r="AL11" s="2858" t="s">
        <v>28</v>
      </c>
      <c r="AM11" s="2861"/>
      <c r="AN11" s="2604"/>
      <c r="AO11" s="2604"/>
      <c r="AP11" s="2604"/>
      <c r="AQ11" s="2604"/>
      <c r="AR11" s="2604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CG11" s="12"/>
      <c r="CH11" s="12"/>
      <c r="CI11" s="12"/>
      <c r="CJ11" s="12"/>
      <c r="CK11" s="12"/>
      <c r="CL11" s="12"/>
    </row>
    <row r="12" spans="1:90" ht="19.5" customHeight="1" x14ac:dyDescent="0.2">
      <c r="A12" s="2594"/>
      <c r="B12" s="2594"/>
      <c r="C12" s="420" t="s">
        <v>29</v>
      </c>
      <c r="D12" s="421" t="s">
        <v>30</v>
      </c>
      <c r="E12" s="436" t="s">
        <v>31</v>
      </c>
      <c r="F12" s="1429" t="s">
        <v>30</v>
      </c>
      <c r="G12" s="436" t="s">
        <v>31</v>
      </c>
      <c r="H12" s="1429" t="s">
        <v>30</v>
      </c>
      <c r="I12" s="436" t="s">
        <v>31</v>
      </c>
      <c r="J12" s="1429" t="s">
        <v>30</v>
      </c>
      <c r="K12" s="436" t="s">
        <v>31</v>
      </c>
      <c r="L12" s="1429" t="s">
        <v>30</v>
      </c>
      <c r="M12" s="436" t="s">
        <v>31</v>
      </c>
      <c r="N12" s="1429" t="s">
        <v>30</v>
      </c>
      <c r="O12" s="436" t="s">
        <v>31</v>
      </c>
      <c r="P12" s="1429" t="s">
        <v>30</v>
      </c>
      <c r="Q12" s="436" t="s">
        <v>31</v>
      </c>
      <c r="R12" s="1429" t="s">
        <v>30</v>
      </c>
      <c r="S12" s="436" t="s">
        <v>31</v>
      </c>
      <c r="T12" s="1429" t="s">
        <v>30</v>
      </c>
      <c r="U12" s="436" t="s">
        <v>31</v>
      </c>
      <c r="V12" s="1429" t="s">
        <v>30</v>
      </c>
      <c r="W12" s="436" t="s">
        <v>31</v>
      </c>
      <c r="X12" s="1429" t="s">
        <v>30</v>
      </c>
      <c r="Y12" s="436" t="s">
        <v>31</v>
      </c>
      <c r="Z12" s="1429" t="s">
        <v>30</v>
      </c>
      <c r="AA12" s="436" t="s">
        <v>31</v>
      </c>
      <c r="AB12" s="1429" t="s">
        <v>30</v>
      </c>
      <c r="AC12" s="436" t="s">
        <v>31</v>
      </c>
      <c r="AD12" s="1429" t="s">
        <v>30</v>
      </c>
      <c r="AE12" s="436" t="s">
        <v>31</v>
      </c>
      <c r="AF12" s="1429" t="s">
        <v>30</v>
      </c>
      <c r="AG12" s="436" t="s">
        <v>31</v>
      </c>
      <c r="AH12" s="1429" t="s">
        <v>30</v>
      </c>
      <c r="AI12" s="436" t="s">
        <v>31</v>
      </c>
      <c r="AJ12" s="1429" t="s">
        <v>30</v>
      </c>
      <c r="AK12" s="436" t="s">
        <v>31</v>
      </c>
      <c r="AL12" s="1429" t="s">
        <v>30</v>
      </c>
      <c r="AM12" s="22" t="s">
        <v>31</v>
      </c>
      <c r="AN12" s="2600"/>
      <c r="AO12" s="2600"/>
      <c r="AP12" s="2600"/>
      <c r="AQ12" s="2600"/>
      <c r="AR12" s="2600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CG12" s="12"/>
      <c r="CH12" s="12"/>
      <c r="CI12" s="12"/>
      <c r="CJ12" s="12"/>
      <c r="CK12" s="12"/>
      <c r="CL12" s="12"/>
    </row>
    <row r="13" spans="1:90" ht="16.350000000000001" customHeight="1" x14ac:dyDescent="0.2">
      <c r="A13" s="2609" t="s">
        <v>32</v>
      </c>
      <c r="B13" s="1463" t="s">
        <v>33</v>
      </c>
      <c r="C13" s="1435">
        <f t="shared" ref="C13:C27" si="0">SUM(D13+E13)</f>
        <v>0</v>
      </c>
      <c r="D13" s="1464">
        <f t="shared" ref="D13:D27" si="1">SUM(F13+H13+J13+L13+N13+P13+R13+T13+V13+X13+Z13+AB13+AD13+AF13+AH13+AJ13+AL13)</f>
        <v>0</v>
      </c>
      <c r="E13" s="1436">
        <f t="shared" ref="E13:E27" si="2">SUM(G13+I13+K13+M13+O13+Q13+S13+U13+W13+Y13+AA13+AC13+AE13+AG13+AI13+AK13+AM13)</f>
        <v>0</v>
      </c>
      <c r="F13" s="1437"/>
      <c r="G13" s="1440"/>
      <c r="H13" s="1437"/>
      <c r="I13" s="1440"/>
      <c r="J13" s="1437"/>
      <c r="K13" s="1465"/>
      <c r="L13" s="1437"/>
      <c r="M13" s="1465"/>
      <c r="N13" s="1437"/>
      <c r="O13" s="1465"/>
      <c r="P13" s="1437"/>
      <c r="Q13" s="1465"/>
      <c r="R13" s="1437"/>
      <c r="S13" s="1465"/>
      <c r="T13" s="1437"/>
      <c r="U13" s="1465"/>
      <c r="V13" s="1437"/>
      <c r="W13" s="1465"/>
      <c r="X13" s="1437"/>
      <c r="Y13" s="1465"/>
      <c r="Z13" s="1437"/>
      <c r="AA13" s="1465"/>
      <c r="AB13" s="1437"/>
      <c r="AC13" s="1465"/>
      <c r="AD13" s="1437"/>
      <c r="AE13" s="1465"/>
      <c r="AF13" s="1437"/>
      <c r="AG13" s="1465"/>
      <c r="AH13" s="1437"/>
      <c r="AI13" s="1465"/>
      <c r="AJ13" s="1437"/>
      <c r="AK13" s="1465"/>
      <c r="AL13" s="1466"/>
      <c r="AM13" s="1467"/>
      <c r="AN13" s="1440"/>
      <c r="AO13" s="1440"/>
      <c r="AP13" s="1440"/>
      <c r="AQ13" s="1440"/>
      <c r="AR13" s="1440"/>
      <c r="AS13" s="182" t="str">
        <f t="shared" ref="AS13:AS22" si="3">CONCATENATE(CA13,CB13,CC13,CD13,CE13,CF13)</f>
        <v/>
      </c>
      <c r="AT13" s="29"/>
      <c r="AU13" s="29"/>
      <c r="AV13" s="29"/>
      <c r="AW13" s="29"/>
      <c r="AX13" s="29"/>
      <c r="AY13" s="29"/>
      <c r="AZ13" s="29"/>
      <c r="BA13" s="29"/>
      <c r="BB13" s="17"/>
      <c r="BC13" s="17"/>
      <c r="BD13" s="17"/>
      <c r="CA13" s="30" t="str">
        <f t="shared" ref="CA13:CA22" si="4">IF(CG13=1,"* El número de Beneficiarios NO DEBE ser mayor que el Total. ","")</f>
        <v/>
      </c>
      <c r="CB13" s="31" t="str">
        <f t="shared" ref="CB13:CB22" si="5">IF(CH13=1,"* Los Niños, Niñas, Adolescentes y Jóvenes de Programa SENAME NO DEBE ser mayor que el Total. ","")</f>
        <v/>
      </c>
      <c r="CC13" s="31" t="str">
        <f>IF(CI13=1,"* El número de personas pertenecientes a Pueblos Originarios NO DEBE ser mayor que el Total. ","")</f>
        <v/>
      </c>
      <c r="CD13" s="31" t="str">
        <f t="shared" ref="CD13:CD27" si="6">IF(CJ13=1,"* El número de personas Migrantes NO DEBE ser mayor que el Total. ","")</f>
        <v/>
      </c>
      <c r="CE13" s="31" t="str">
        <f t="shared" ref="CE13:CE27" si="7">IF(CK13=1,"* El número de personas con Demencia NO DEBE ser mayor que el Total. ","")</f>
        <v/>
      </c>
      <c r="CF13" s="30" t="str">
        <f t="shared" ref="CF13:CF27" si="8">IF(CL13=1,"* No olvide digitar la columna Beneficiarios y/o Niños, Niñas, Adolescentes y Jóvenes de Programa SENAME y/o Pueblos Originarios y/o Migrantes y/o Demencia (Digite CEROS si no tiene). ","")</f>
        <v/>
      </c>
      <c r="CG13" s="32">
        <f t="shared" ref="CG13:CK27" si="9">IF($C13&lt;AN13,1,0)</f>
        <v>0</v>
      </c>
      <c r="CH13" s="32">
        <f t="shared" si="9"/>
        <v>0</v>
      </c>
      <c r="CI13" s="32">
        <f t="shared" si="9"/>
        <v>0</v>
      </c>
      <c r="CJ13" s="32">
        <f t="shared" si="9"/>
        <v>0</v>
      </c>
      <c r="CK13" s="32">
        <f t="shared" si="9"/>
        <v>0</v>
      </c>
      <c r="CL13" s="32">
        <f t="shared" ref="CL13:CL27" si="10">IF(AND(C13&lt;&gt;0,OR(AN13="",AO13="",AP13="",AQ13="",AR13="")),1,0)</f>
        <v>0</v>
      </c>
    </row>
    <row r="14" spans="1:90" ht="16.350000000000001" customHeight="1" x14ac:dyDescent="0.2">
      <c r="A14" s="2610"/>
      <c r="B14" s="33" t="s">
        <v>34</v>
      </c>
      <c r="C14" s="34">
        <f t="shared" si="0"/>
        <v>3</v>
      </c>
      <c r="D14" s="35">
        <f t="shared" si="1"/>
        <v>1</v>
      </c>
      <c r="E14" s="36">
        <f t="shared" si="2"/>
        <v>2</v>
      </c>
      <c r="F14" s="37">
        <v>0</v>
      </c>
      <c r="G14" s="38">
        <v>0</v>
      </c>
      <c r="H14" s="37">
        <v>0</v>
      </c>
      <c r="I14" s="38">
        <v>0</v>
      </c>
      <c r="J14" s="37">
        <v>0</v>
      </c>
      <c r="K14" s="39">
        <v>0</v>
      </c>
      <c r="L14" s="37">
        <v>1</v>
      </c>
      <c r="M14" s="39">
        <v>0</v>
      </c>
      <c r="N14" s="37">
        <v>0</v>
      </c>
      <c r="O14" s="39">
        <v>0</v>
      </c>
      <c r="P14" s="37">
        <v>0</v>
      </c>
      <c r="Q14" s="39">
        <v>0</v>
      </c>
      <c r="R14" s="37">
        <v>0</v>
      </c>
      <c r="S14" s="39">
        <v>0</v>
      </c>
      <c r="T14" s="37">
        <v>0</v>
      </c>
      <c r="U14" s="39">
        <v>1</v>
      </c>
      <c r="V14" s="37">
        <v>0</v>
      </c>
      <c r="W14" s="39">
        <v>0</v>
      </c>
      <c r="X14" s="37">
        <v>0</v>
      </c>
      <c r="Y14" s="39">
        <v>0</v>
      </c>
      <c r="Z14" s="37">
        <v>0</v>
      </c>
      <c r="AA14" s="39">
        <v>1</v>
      </c>
      <c r="AB14" s="37">
        <v>0</v>
      </c>
      <c r="AC14" s="39">
        <v>0</v>
      </c>
      <c r="AD14" s="37">
        <v>0</v>
      </c>
      <c r="AE14" s="39">
        <v>0</v>
      </c>
      <c r="AF14" s="37">
        <v>0</v>
      </c>
      <c r="AG14" s="39">
        <v>0</v>
      </c>
      <c r="AH14" s="37">
        <v>0</v>
      </c>
      <c r="AI14" s="39">
        <v>0</v>
      </c>
      <c r="AJ14" s="37">
        <v>0</v>
      </c>
      <c r="AK14" s="39">
        <v>0</v>
      </c>
      <c r="AL14" s="40">
        <v>0</v>
      </c>
      <c r="AM14" s="41">
        <v>0</v>
      </c>
      <c r="AN14" s="38">
        <v>3</v>
      </c>
      <c r="AO14" s="38">
        <v>0</v>
      </c>
      <c r="AP14" s="38">
        <v>0</v>
      </c>
      <c r="AQ14" s="38">
        <v>0</v>
      </c>
      <c r="AR14" s="38">
        <v>0</v>
      </c>
      <c r="AS14" s="182" t="str">
        <f t="shared" si="3"/>
        <v/>
      </c>
      <c r="AT14" s="29"/>
      <c r="AU14" s="29"/>
      <c r="AV14" s="29"/>
      <c r="AW14" s="29"/>
      <c r="AX14" s="29"/>
      <c r="AY14" s="29"/>
      <c r="AZ14" s="29"/>
      <c r="BA14" s="29"/>
      <c r="BB14" s="17"/>
      <c r="BC14" s="17"/>
      <c r="BD14" s="17"/>
      <c r="CA14" s="30" t="str">
        <f t="shared" si="4"/>
        <v/>
      </c>
      <c r="CB14" s="31" t="str">
        <f t="shared" si="5"/>
        <v/>
      </c>
      <c r="CC14" s="31" t="str">
        <f t="shared" ref="CC14:CC27" si="11">IF(CI14=1,"* El total de personas pertenecientes a Pueblos Originarios NO DEBE ser mayor que el Total. ","")</f>
        <v/>
      </c>
      <c r="CD14" s="31" t="str">
        <f t="shared" si="6"/>
        <v/>
      </c>
      <c r="CE14" s="31" t="str">
        <f t="shared" si="7"/>
        <v/>
      </c>
      <c r="CF14" s="30" t="str">
        <f t="shared" si="8"/>
        <v/>
      </c>
      <c r="CG14" s="32">
        <f t="shared" si="9"/>
        <v>0</v>
      </c>
      <c r="CH14" s="32">
        <f t="shared" si="9"/>
        <v>0</v>
      </c>
      <c r="CI14" s="32">
        <f t="shared" si="9"/>
        <v>0</v>
      </c>
      <c r="CJ14" s="32">
        <f t="shared" si="9"/>
        <v>0</v>
      </c>
      <c r="CK14" s="32">
        <f t="shared" si="9"/>
        <v>0</v>
      </c>
      <c r="CL14" s="32">
        <f t="shared" si="10"/>
        <v>0</v>
      </c>
    </row>
    <row r="15" spans="1:90" ht="16.350000000000001" customHeight="1" x14ac:dyDescent="0.2">
      <c r="A15" s="2610"/>
      <c r="B15" s="33" t="s">
        <v>35</v>
      </c>
      <c r="C15" s="34">
        <f t="shared" si="0"/>
        <v>121</v>
      </c>
      <c r="D15" s="35">
        <f t="shared" si="1"/>
        <v>64</v>
      </c>
      <c r="E15" s="36">
        <f t="shared" si="2"/>
        <v>57</v>
      </c>
      <c r="F15" s="37">
        <v>0</v>
      </c>
      <c r="G15" s="38">
        <v>0</v>
      </c>
      <c r="H15" s="37">
        <v>0</v>
      </c>
      <c r="I15" s="38">
        <v>0</v>
      </c>
      <c r="J15" s="37">
        <v>0</v>
      </c>
      <c r="K15" s="39">
        <v>0</v>
      </c>
      <c r="L15" s="37">
        <v>0</v>
      </c>
      <c r="M15" s="39">
        <v>0</v>
      </c>
      <c r="N15" s="37">
        <v>2</v>
      </c>
      <c r="O15" s="39">
        <v>0</v>
      </c>
      <c r="P15" s="37">
        <v>6</v>
      </c>
      <c r="Q15" s="39">
        <v>0</v>
      </c>
      <c r="R15" s="37">
        <v>6</v>
      </c>
      <c r="S15" s="39">
        <v>6</v>
      </c>
      <c r="T15" s="37">
        <v>9</v>
      </c>
      <c r="U15" s="39">
        <v>3</v>
      </c>
      <c r="V15" s="37">
        <v>8</v>
      </c>
      <c r="W15" s="39">
        <v>2</v>
      </c>
      <c r="X15" s="37">
        <v>7</v>
      </c>
      <c r="Y15" s="39">
        <v>5</v>
      </c>
      <c r="Z15" s="37">
        <v>4</v>
      </c>
      <c r="AA15" s="39">
        <v>12</v>
      </c>
      <c r="AB15" s="37">
        <v>7</v>
      </c>
      <c r="AC15" s="39">
        <v>15</v>
      </c>
      <c r="AD15" s="37">
        <v>6</v>
      </c>
      <c r="AE15" s="39">
        <v>10</v>
      </c>
      <c r="AF15" s="37">
        <v>3</v>
      </c>
      <c r="AG15" s="39">
        <v>4</v>
      </c>
      <c r="AH15" s="37">
        <v>6</v>
      </c>
      <c r="AI15" s="39">
        <v>0</v>
      </c>
      <c r="AJ15" s="37">
        <v>0</v>
      </c>
      <c r="AK15" s="39">
        <v>0</v>
      </c>
      <c r="AL15" s="40">
        <v>0</v>
      </c>
      <c r="AM15" s="41">
        <v>0</v>
      </c>
      <c r="AN15" s="38">
        <v>121</v>
      </c>
      <c r="AO15" s="38">
        <v>0</v>
      </c>
      <c r="AP15" s="38">
        <v>0</v>
      </c>
      <c r="AQ15" s="38">
        <v>0</v>
      </c>
      <c r="AR15" s="38">
        <v>0</v>
      </c>
      <c r="AS15" s="182" t="str">
        <f t="shared" si="3"/>
        <v/>
      </c>
      <c r="AT15" s="29"/>
      <c r="AU15" s="29"/>
      <c r="AV15" s="29"/>
      <c r="AW15" s="29"/>
      <c r="AX15" s="29"/>
      <c r="AY15" s="29"/>
      <c r="AZ15" s="29"/>
      <c r="BA15" s="29"/>
      <c r="BB15" s="17"/>
      <c r="BC15" s="17"/>
      <c r="BD15" s="17"/>
      <c r="CA15" s="30" t="str">
        <f t="shared" si="4"/>
        <v/>
      </c>
      <c r="CB15" s="31" t="str">
        <f t="shared" si="5"/>
        <v/>
      </c>
      <c r="CC15" s="31" t="str">
        <f t="shared" si="11"/>
        <v/>
      </c>
      <c r="CD15" s="31" t="str">
        <f t="shared" si="6"/>
        <v/>
      </c>
      <c r="CE15" s="31" t="str">
        <f t="shared" si="7"/>
        <v/>
      </c>
      <c r="CF15" s="30" t="str">
        <f t="shared" si="8"/>
        <v/>
      </c>
      <c r="CG15" s="32">
        <f t="shared" si="9"/>
        <v>0</v>
      </c>
      <c r="CH15" s="32">
        <f t="shared" si="9"/>
        <v>0</v>
      </c>
      <c r="CI15" s="32">
        <f t="shared" si="9"/>
        <v>0</v>
      </c>
      <c r="CJ15" s="32">
        <f t="shared" si="9"/>
        <v>0</v>
      </c>
      <c r="CK15" s="32">
        <f t="shared" si="9"/>
        <v>0</v>
      </c>
      <c r="CL15" s="32">
        <f t="shared" si="10"/>
        <v>0</v>
      </c>
    </row>
    <row r="16" spans="1:90" ht="16.350000000000001" customHeight="1" x14ac:dyDescent="0.2">
      <c r="A16" s="2610"/>
      <c r="B16" s="33" t="s">
        <v>36</v>
      </c>
      <c r="C16" s="34">
        <f t="shared" si="0"/>
        <v>0</v>
      </c>
      <c r="D16" s="35">
        <f t="shared" si="1"/>
        <v>0</v>
      </c>
      <c r="E16" s="36">
        <f t="shared" si="2"/>
        <v>0</v>
      </c>
      <c r="F16" s="37"/>
      <c r="G16" s="38"/>
      <c r="H16" s="37"/>
      <c r="I16" s="38"/>
      <c r="J16" s="37"/>
      <c r="K16" s="39"/>
      <c r="L16" s="37"/>
      <c r="M16" s="39"/>
      <c r="N16" s="37"/>
      <c r="O16" s="39"/>
      <c r="P16" s="37"/>
      <c r="Q16" s="39"/>
      <c r="R16" s="37"/>
      <c r="S16" s="39"/>
      <c r="T16" s="37"/>
      <c r="U16" s="39"/>
      <c r="V16" s="37"/>
      <c r="W16" s="39"/>
      <c r="X16" s="37"/>
      <c r="Y16" s="39"/>
      <c r="Z16" s="37"/>
      <c r="AA16" s="39"/>
      <c r="AB16" s="37"/>
      <c r="AC16" s="39"/>
      <c r="AD16" s="37"/>
      <c r="AE16" s="39"/>
      <c r="AF16" s="37"/>
      <c r="AG16" s="39"/>
      <c r="AH16" s="37"/>
      <c r="AI16" s="39"/>
      <c r="AJ16" s="37"/>
      <c r="AK16" s="39"/>
      <c r="AL16" s="40"/>
      <c r="AM16" s="41"/>
      <c r="AN16" s="38"/>
      <c r="AO16" s="38">
        <v>0</v>
      </c>
      <c r="AP16" s="38">
        <v>0</v>
      </c>
      <c r="AQ16" s="38">
        <v>0</v>
      </c>
      <c r="AR16" s="38">
        <v>0</v>
      </c>
      <c r="AS16" s="182" t="str">
        <f t="shared" si="3"/>
        <v/>
      </c>
      <c r="AT16" s="29"/>
      <c r="AU16" s="29"/>
      <c r="AV16" s="29"/>
      <c r="AW16" s="29"/>
      <c r="AX16" s="29"/>
      <c r="AY16" s="29"/>
      <c r="AZ16" s="29"/>
      <c r="BA16" s="29"/>
      <c r="BB16" s="17"/>
      <c r="BC16" s="17"/>
      <c r="BD16" s="17"/>
      <c r="CA16" s="30" t="str">
        <f t="shared" si="4"/>
        <v/>
      </c>
      <c r="CB16" s="31" t="str">
        <f t="shared" si="5"/>
        <v/>
      </c>
      <c r="CC16" s="31" t="str">
        <f t="shared" si="11"/>
        <v/>
      </c>
      <c r="CD16" s="31" t="str">
        <f t="shared" si="6"/>
        <v/>
      </c>
      <c r="CE16" s="31" t="str">
        <f t="shared" si="7"/>
        <v/>
      </c>
      <c r="CF16" s="30" t="str">
        <f t="shared" si="8"/>
        <v/>
      </c>
      <c r="CG16" s="32">
        <f t="shared" si="9"/>
        <v>0</v>
      </c>
      <c r="CH16" s="32">
        <f t="shared" si="9"/>
        <v>0</v>
      </c>
      <c r="CI16" s="32">
        <f t="shared" si="9"/>
        <v>0</v>
      </c>
      <c r="CJ16" s="32">
        <f t="shared" si="9"/>
        <v>0</v>
      </c>
      <c r="CK16" s="32">
        <f t="shared" si="9"/>
        <v>0</v>
      </c>
      <c r="CL16" s="32">
        <f t="shared" si="10"/>
        <v>0</v>
      </c>
    </row>
    <row r="17" spans="1:90" ht="16.350000000000001" customHeight="1" x14ac:dyDescent="0.2">
      <c r="A17" s="2610"/>
      <c r="B17" s="33" t="s">
        <v>37</v>
      </c>
      <c r="C17" s="34">
        <f t="shared" si="0"/>
        <v>62</v>
      </c>
      <c r="D17" s="35">
        <f t="shared" si="1"/>
        <v>31</v>
      </c>
      <c r="E17" s="36">
        <f t="shared" si="2"/>
        <v>31</v>
      </c>
      <c r="F17" s="37">
        <v>0</v>
      </c>
      <c r="G17" s="38">
        <v>0</v>
      </c>
      <c r="H17" s="37">
        <v>0</v>
      </c>
      <c r="I17" s="38">
        <v>0</v>
      </c>
      <c r="J17" s="37">
        <v>0</v>
      </c>
      <c r="K17" s="39">
        <v>0</v>
      </c>
      <c r="L17" s="37">
        <v>2</v>
      </c>
      <c r="M17" s="39">
        <v>1</v>
      </c>
      <c r="N17" s="37">
        <v>4</v>
      </c>
      <c r="O17" s="39">
        <v>0</v>
      </c>
      <c r="P17" s="37">
        <v>3</v>
      </c>
      <c r="Q17" s="39">
        <v>1</v>
      </c>
      <c r="R17" s="37">
        <v>8</v>
      </c>
      <c r="S17" s="39">
        <v>3</v>
      </c>
      <c r="T17" s="37">
        <v>1</v>
      </c>
      <c r="U17" s="39">
        <v>8</v>
      </c>
      <c r="V17" s="37">
        <v>5</v>
      </c>
      <c r="W17" s="39">
        <v>1</v>
      </c>
      <c r="X17" s="37">
        <v>4</v>
      </c>
      <c r="Y17" s="39">
        <v>2</v>
      </c>
      <c r="Z17" s="37">
        <v>0</v>
      </c>
      <c r="AA17" s="39">
        <v>6</v>
      </c>
      <c r="AB17" s="37">
        <v>1</v>
      </c>
      <c r="AC17" s="39">
        <v>2</v>
      </c>
      <c r="AD17" s="37">
        <v>2</v>
      </c>
      <c r="AE17" s="39">
        <v>4</v>
      </c>
      <c r="AF17" s="37">
        <v>0</v>
      </c>
      <c r="AG17" s="39">
        <v>0</v>
      </c>
      <c r="AH17" s="37">
        <v>1</v>
      </c>
      <c r="AI17" s="39">
        <v>2</v>
      </c>
      <c r="AJ17" s="37">
        <v>0</v>
      </c>
      <c r="AK17" s="39">
        <v>1</v>
      </c>
      <c r="AL17" s="40">
        <v>0</v>
      </c>
      <c r="AM17" s="41">
        <v>0</v>
      </c>
      <c r="AN17" s="38">
        <v>62</v>
      </c>
      <c r="AO17" s="38">
        <v>0</v>
      </c>
      <c r="AP17" s="38">
        <v>0</v>
      </c>
      <c r="AQ17" s="38">
        <v>0</v>
      </c>
      <c r="AR17" s="38">
        <v>0</v>
      </c>
      <c r="AS17" s="182" t="str">
        <f t="shared" si="3"/>
        <v/>
      </c>
      <c r="AT17" s="29"/>
      <c r="AU17" s="29"/>
      <c r="AV17" s="29"/>
      <c r="AW17" s="29"/>
      <c r="AX17" s="29"/>
      <c r="AY17" s="29"/>
      <c r="AZ17" s="29"/>
      <c r="BA17" s="29"/>
      <c r="BB17" s="17"/>
      <c r="BC17" s="17"/>
      <c r="BD17" s="17"/>
      <c r="CA17" s="30" t="str">
        <f t="shared" si="4"/>
        <v/>
      </c>
      <c r="CB17" s="31" t="str">
        <f t="shared" si="5"/>
        <v/>
      </c>
      <c r="CC17" s="31" t="str">
        <f t="shared" si="11"/>
        <v/>
      </c>
      <c r="CD17" s="31" t="str">
        <f t="shared" si="6"/>
        <v/>
      </c>
      <c r="CE17" s="31" t="str">
        <f t="shared" si="7"/>
        <v/>
      </c>
      <c r="CF17" s="30" t="str">
        <f t="shared" si="8"/>
        <v/>
      </c>
      <c r="CG17" s="32">
        <f t="shared" si="9"/>
        <v>0</v>
      </c>
      <c r="CH17" s="32">
        <f t="shared" si="9"/>
        <v>0</v>
      </c>
      <c r="CI17" s="32">
        <f t="shared" si="9"/>
        <v>0</v>
      </c>
      <c r="CJ17" s="32">
        <f t="shared" si="9"/>
        <v>0</v>
      </c>
      <c r="CK17" s="32">
        <f t="shared" si="9"/>
        <v>0</v>
      </c>
      <c r="CL17" s="32">
        <f t="shared" si="10"/>
        <v>0</v>
      </c>
    </row>
    <row r="18" spans="1:90" ht="16.350000000000001" customHeight="1" x14ac:dyDescent="0.2">
      <c r="A18" s="2610"/>
      <c r="B18" s="33" t="s">
        <v>38</v>
      </c>
      <c r="C18" s="34">
        <f t="shared" si="0"/>
        <v>0</v>
      </c>
      <c r="D18" s="35">
        <f t="shared" si="1"/>
        <v>0</v>
      </c>
      <c r="E18" s="36">
        <f t="shared" si="2"/>
        <v>0</v>
      </c>
      <c r="F18" s="37"/>
      <c r="G18" s="38"/>
      <c r="H18" s="37"/>
      <c r="I18" s="38"/>
      <c r="J18" s="37"/>
      <c r="K18" s="39"/>
      <c r="L18" s="37"/>
      <c r="M18" s="39"/>
      <c r="N18" s="37"/>
      <c r="O18" s="39"/>
      <c r="P18" s="37"/>
      <c r="Q18" s="39"/>
      <c r="R18" s="37"/>
      <c r="S18" s="39"/>
      <c r="T18" s="37"/>
      <c r="U18" s="39"/>
      <c r="V18" s="37"/>
      <c r="W18" s="39"/>
      <c r="X18" s="37"/>
      <c r="Y18" s="39"/>
      <c r="Z18" s="37"/>
      <c r="AA18" s="39"/>
      <c r="AB18" s="37"/>
      <c r="AC18" s="39"/>
      <c r="AD18" s="37"/>
      <c r="AE18" s="39"/>
      <c r="AF18" s="37"/>
      <c r="AG18" s="39"/>
      <c r="AH18" s="37"/>
      <c r="AI18" s="39"/>
      <c r="AJ18" s="37"/>
      <c r="AK18" s="39"/>
      <c r="AL18" s="40"/>
      <c r="AM18" s="41"/>
      <c r="AN18" s="38"/>
      <c r="AO18" s="38">
        <v>0</v>
      </c>
      <c r="AP18" s="38">
        <v>0</v>
      </c>
      <c r="AQ18" s="38">
        <v>0</v>
      </c>
      <c r="AR18" s="38">
        <v>0</v>
      </c>
      <c r="AS18" s="182" t="str">
        <f t="shared" si="3"/>
        <v/>
      </c>
      <c r="AT18" s="29"/>
      <c r="AU18" s="29"/>
      <c r="AV18" s="29"/>
      <c r="AW18" s="29"/>
      <c r="AX18" s="29"/>
      <c r="AY18" s="29"/>
      <c r="AZ18" s="29"/>
      <c r="BA18" s="29"/>
      <c r="BB18" s="17"/>
      <c r="BC18" s="17"/>
      <c r="BD18" s="17"/>
      <c r="CA18" s="30" t="str">
        <f t="shared" si="4"/>
        <v/>
      </c>
      <c r="CB18" s="31" t="str">
        <f t="shared" si="5"/>
        <v/>
      </c>
      <c r="CC18" s="31" t="str">
        <f t="shared" si="11"/>
        <v/>
      </c>
      <c r="CD18" s="31" t="str">
        <f t="shared" si="6"/>
        <v/>
      </c>
      <c r="CE18" s="31" t="str">
        <f t="shared" si="7"/>
        <v/>
      </c>
      <c r="CF18" s="30" t="str">
        <f t="shared" si="8"/>
        <v/>
      </c>
      <c r="CG18" s="32">
        <f t="shared" si="9"/>
        <v>0</v>
      </c>
      <c r="CH18" s="32">
        <f t="shared" si="9"/>
        <v>0</v>
      </c>
      <c r="CI18" s="32">
        <f t="shared" si="9"/>
        <v>0</v>
      </c>
      <c r="CJ18" s="32">
        <f t="shared" si="9"/>
        <v>0</v>
      </c>
      <c r="CK18" s="32">
        <f t="shared" si="9"/>
        <v>0</v>
      </c>
      <c r="CL18" s="32">
        <f t="shared" si="10"/>
        <v>0</v>
      </c>
    </row>
    <row r="19" spans="1:90" ht="16.350000000000001" customHeight="1" x14ac:dyDescent="0.2">
      <c r="A19" s="2610"/>
      <c r="B19" s="33" t="s">
        <v>39</v>
      </c>
      <c r="C19" s="42">
        <f t="shared" si="0"/>
        <v>79</v>
      </c>
      <c r="D19" s="43">
        <f t="shared" si="1"/>
        <v>46</v>
      </c>
      <c r="E19" s="44">
        <f t="shared" si="2"/>
        <v>33</v>
      </c>
      <c r="F19" s="45">
        <v>10</v>
      </c>
      <c r="G19" s="46">
        <v>1</v>
      </c>
      <c r="H19" s="45">
        <v>11</v>
      </c>
      <c r="I19" s="46">
        <v>8</v>
      </c>
      <c r="J19" s="45">
        <v>14</v>
      </c>
      <c r="K19" s="47">
        <v>18</v>
      </c>
      <c r="L19" s="45">
        <v>7</v>
      </c>
      <c r="M19" s="47">
        <v>3</v>
      </c>
      <c r="N19" s="45">
        <v>1</v>
      </c>
      <c r="O19" s="47">
        <v>0</v>
      </c>
      <c r="P19" s="45">
        <v>0</v>
      </c>
      <c r="Q19" s="47">
        <v>0</v>
      </c>
      <c r="R19" s="45">
        <v>1</v>
      </c>
      <c r="S19" s="47">
        <v>2</v>
      </c>
      <c r="T19" s="45">
        <v>2</v>
      </c>
      <c r="U19" s="47">
        <v>0</v>
      </c>
      <c r="V19" s="45">
        <v>0</v>
      </c>
      <c r="W19" s="47">
        <v>0</v>
      </c>
      <c r="X19" s="45">
        <v>0</v>
      </c>
      <c r="Y19" s="47">
        <v>0</v>
      </c>
      <c r="Z19" s="45">
        <v>0</v>
      </c>
      <c r="AA19" s="47">
        <v>0</v>
      </c>
      <c r="AB19" s="45">
        <v>0</v>
      </c>
      <c r="AC19" s="47">
        <v>1</v>
      </c>
      <c r="AD19" s="45">
        <v>0</v>
      </c>
      <c r="AE19" s="47">
        <v>0</v>
      </c>
      <c r="AF19" s="45">
        <v>0</v>
      </c>
      <c r="AG19" s="47">
        <v>0</v>
      </c>
      <c r="AH19" s="45">
        <v>0</v>
      </c>
      <c r="AI19" s="47">
        <v>0</v>
      </c>
      <c r="AJ19" s="45">
        <v>0</v>
      </c>
      <c r="AK19" s="47">
        <v>0</v>
      </c>
      <c r="AL19" s="48">
        <v>0</v>
      </c>
      <c r="AM19" s="49">
        <v>0</v>
      </c>
      <c r="AN19" s="46">
        <v>79</v>
      </c>
      <c r="AO19" s="46">
        <v>0</v>
      </c>
      <c r="AP19" s="46">
        <v>0</v>
      </c>
      <c r="AQ19" s="46">
        <v>0</v>
      </c>
      <c r="AR19" s="46">
        <v>0</v>
      </c>
      <c r="AS19" s="182" t="str">
        <f t="shared" si="3"/>
        <v/>
      </c>
      <c r="AT19" s="29"/>
      <c r="AU19" s="29"/>
      <c r="AV19" s="29"/>
      <c r="AW19" s="29"/>
      <c r="AX19" s="29"/>
      <c r="AY19" s="29"/>
      <c r="AZ19" s="29"/>
      <c r="BA19" s="29"/>
      <c r="BB19" s="17"/>
      <c r="BC19" s="17"/>
      <c r="BD19" s="17"/>
      <c r="CA19" s="30" t="str">
        <f t="shared" si="4"/>
        <v/>
      </c>
      <c r="CB19" s="31" t="str">
        <f t="shared" si="5"/>
        <v/>
      </c>
      <c r="CC19" s="31" t="str">
        <f t="shared" si="11"/>
        <v/>
      </c>
      <c r="CD19" s="31" t="str">
        <f t="shared" si="6"/>
        <v/>
      </c>
      <c r="CE19" s="31" t="str">
        <f t="shared" si="7"/>
        <v/>
      </c>
      <c r="CF19" s="30" t="str">
        <f t="shared" si="8"/>
        <v/>
      </c>
      <c r="CG19" s="32">
        <f t="shared" si="9"/>
        <v>0</v>
      </c>
      <c r="CH19" s="32">
        <f t="shared" si="9"/>
        <v>0</v>
      </c>
      <c r="CI19" s="32">
        <f t="shared" si="9"/>
        <v>0</v>
      </c>
      <c r="CJ19" s="32">
        <f t="shared" si="9"/>
        <v>0</v>
      </c>
      <c r="CK19" s="32">
        <f t="shared" si="9"/>
        <v>0</v>
      </c>
      <c r="CL19" s="32">
        <f t="shared" si="10"/>
        <v>0</v>
      </c>
    </row>
    <row r="20" spans="1:90" ht="25.35" customHeight="1" x14ac:dyDescent="0.2">
      <c r="A20" s="2610"/>
      <c r="B20" s="33" t="s">
        <v>40</v>
      </c>
      <c r="C20" s="42">
        <f t="shared" si="0"/>
        <v>0</v>
      </c>
      <c r="D20" s="43">
        <f t="shared" si="1"/>
        <v>0</v>
      </c>
      <c r="E20" s="44">
        <f t="shared" si="2"/>
        <v>0</v>
      </c>
      <c r="F20" s="45"/>
      <c r="G20" s="46"/>
      <c r="H20" s="45"/>
      <c r="I20" s="46"/>
      <c r="J20" s="45"/>
      <c r="K20" s="47"/>
      <c r="L20" s="45"/>
      <c r="M20" s="47"/>
      <c r="N20" s="45"/>
      <c r="O20" s="47"/>
      <c r="P20" s="45"/>
      <c r="Q20" s="47"/>
      <c r="R20" s="45"/>
      <c r="S20" s="47"/>
      <c r="T20" s="45"/>
      <c r="U20" s="47"/>
      <c r="V20" s="45"/>
      <c r="W20" s="47"/>
      <c r="X20" s="45"/>
      <c r="Y20" s="47"/>
      <c r="Z20" s="45"/>
      <c r="AA20" s="47"/>
      <c r="AB20" s="45"/>
      <c r="AC20" s="47"/>
      <c r="AD20" s="45"/>
      <c r="AE20" s="47"/>
      <c r="AF20" s="45"/>
      <c r="AG20" s="47"/>
      <c r="AH20" s="45"/>
      <c r="AI20" s="47"/>
      <c r="AJ20" s="45"/>
      <c r="AK20" s="47"/>
      <c r="AL20" s="48"/>
      <c r="AM20" s="49"/>
      <c r="AN20" s="46"/>
      <c r="AO20" s="46"/>
      <c r="AP20" s="46"/>
      <c r="AQ20" s="46"/>
      <c r="AR20" s="46"/>
      <c r="AS20" s="182" t="str">
        <f t="shared" si="3"/>
        <v/>
      </c>
      <c r="AT20" s="29"/>
      <c r="AU20" s="29"/>
      <c r="AV20" s="29"/>
      <c r="AW20" s="29"/>
      <c r="AX20" s="29"/>
      <c r="AY20" s="29"/>
      <c r="AZ20" s="29"/>
      <c r="BA20" s="29"/>
      <c r="BB20" s="17"/>
      <c r="BC20" s="17"/>
      <c r="BD20" s="17"/>
      <c r="CA20" s="30" t="str">
        <f t="shared" si="4"/>
        <v/>
      </c>
      <c r="CB20" s="31" t="str">
        <f t="shared" si="5"/>
        <v/>
      </c>
      <c r="CC20" s="31" t="str">
        <f t="shared" si="11"/>
        <v/>
      </c>
      <c r="CD20" s="31" t="str">
        <f t="shared" si="6"/>
        <v/>
      </c>
      <c r="CE20" s="31" t="str">
        <f t="shared" si="7"/>
        <v/>
      </c>
      <c r="CF20" s="30" t="str">
        <f t="shared" si="8"/>
        <v/>
      </c>
      <c r="CG20" s="32">
        <f t="shared" si="9"/>
        <v>0</v>
      </c>
      <c r="CH20" s="32">
        <f t="shared" si="9"/>
        <v>0</v>
      </c>
      <c r="CI20" s="32">
        <f t="shared" si="9"/>
        <v>0</v>
      </c>
      <c r="CJ20" s="32">
        <f t="shared" si="9"/>
        <v>0</v>
      </c>
      <c r="CK20" s="32">
        <f t="shared" si="9"/>
        <v>0</v>
      </c>
      <c r="CL20" s="32">
        <f t="shared" si="10"/>
        <v>0</v>
      </c>
    </row>
    <row r="21" spans="1:90" ht="16.350000000000001" customHeight="1" x14ac:dyDescent="0.2">
      <c r="A21" s="2610"/>
      <c r="B21" s="33" t="s">
        <v>41</v>
      </c>
      <c r="C21" s="42">
        <f t="shared" si="0"/>
        <v>0</v>
      </c>
      <c r="D21" s="43">
        <f t="shared" si="1"/>
        <v>0</v>
      </c>
      <c r="E21" s="44">
        <f t="shared" si="2"/>
        <v>0</v>
      </c>
      <c r="F21" s="45"/>
      <c r="G21" s="46"/>
      <c r="H21" s="45"/>
      <c r="I21" s="46"/>
      <c r="J21" s="45"/>
      <c r="K21" s="47"/>
      <c r="L21" s="45"/>
      <c r="M21" s="47"/>
      <c r="N21" s="45"/>
      <c r="O21" s="47"/>
      <c r="P21" s="45"/>
      <c r="Q21" s="47"/>
      <c r="R21" s="45"/>
      <c r="S21" s="47"/>
      <c r="T21" s="45"/>
      <c r="U21" s="47"/>
      <c r="V21" s="45"/>
      <c r="W21" s="47"/>
      <c r="X21" s="45"/>
      <c r="Y21" s="47"/>
      <c r="Z21" s="45"/>
      <c r="AA21" s="47"/>
      <c r="AB21" s="45"/>
      <c r="AC21" s="47"/>
      <c r="AD21" s="45"/>
      <c r="AE21" s="47"/>
      <c r="AF21" s="45"/>
      <c r="AG21" s="47"/>
      <c r="AH21" s="45"/>
      <c r="AI21" s="47"/>
      <c r="AJ21" s="45"/>
      <c r="AK21" s="47"/>
      <c r="AL21" s="48"/>
      <c r="AM21" s="49"/>
      <c r="AN21" s="46"/>
      <c r="AO21" s="46"/>
      <c r="AP21" s="46"/>
      <c r="AQ21" s="46"/>
      <c r="AR21" s="46"/>
      <c r="AS21" s="182" t="str">
        <f t="shared" si="3"/>
        <v/>
      </c>
      <c r="AT21" s="29"/>
      <c r="AU21" s="29"/>
      <c r="AV21" s="29"/>
      <c r="AW21" s="29"/>
      <c r="AX21" s="29"/>
      <c r="AY21" s="29"/>
      <c r="AZ21" s="29"/>
      <c r="BA21" s="29"/>
      <c r="BB21" s="17"/>
      <c r="BC21" s="17"/>
      <c r="BD21" s="17"/>
      <c r="CA21" s="30" t="str">
        <f t="shared" si="4"/>
        <v/>
      </c>
      <c r="CB21" s="31" t="str">
        <f t="shared" si="5"/>
        <v/>
      </c>
      <c r="CC21" s="31" t="str">
        <f t="shared" si="11"/>
        <v/>
      </c>
      <c r="CD21" s="31" t="str">
        <f t="shared" si="6"/>
        <v/>
      </c>
      <c r="CE21" s="31" t="str">
        <f t="shared" si="7"/>
        <v/>
      </c>
      <c r="CF21" s="30" t="str">
        <f t="shared" si="8"/>
        <v/>
      </c>
      <c r="CG21" s="32">
        <f t="shared" si="9"/>
        <v>0</v>
      </c>
      <c r="CH21" s="32">
        <f t="shared" si="9"/>
        <v>0</v>
      </c>
      <c r="CI21" s="32">
        <f t="shared" si="9"/>
        <v>0</v>
      </c>
      <c r="CJ21" s="32">
        <f t="shared" si="9"/>
        <v>0</v>
      </c>
      <c r="CK21" s="32">
        <f t="shared" si="9"/>
        <v>0</v>
      </c>
      <c r="CL21" s="32">
        <f t="shared" si="10"/>
        <v>0</v>
      </c>
    </row>
    <row r="22" spans="1:90" ht="36" customHeight="1" x14ac:dyDescent="0.2">
      <c r="A22" s="2610"/>
      <c r="B22" s="33" t="s">
        <v>42</v>
      </c>
      <c r="C22" s="42">
        <f t="shared" si="0"/>
        <v>0</v>
      </c>
      <c r="D22" s="50">
        <f t="shared" si="1"/>
        <v>0</v>
      </c>
      <c r="E22" s="44">
        <f t="shared" si="2"/>
        <v>0</v>
      </c>
      <c r="F22" s="45"/>
      <c r="G22" s="46"/>
      <c r="H22" s="45"/>
      <c r="I22" s="46"/>
      <c r="J22" s="45"/>
      <c r="K22" s="47"/>
      <c r="L22" s="45"/>
      <c r="M22" s="47"/>
      <c r="N22" s="45"/>
      <c r="O22" s="47"/>
      <c r="P22" s="45"/>
      <c r="Q22" s="47"/>
      <c r="R22" s="45"/>
      <c r="S22" s="47"/>
      <c r="T22" s="45"/>
      <c r="U22" s="47"/>
      <c r="V22" s="45"/>
      <c r="W22" s="47"/>
      <c r="X22" s="45"/>
      <c r="Y22" s="47"/>
      <c r="Z22" s="45"/>
      <c r="AA22" s="47"/>
      <c r="AB22" s="45"/>
      <c r="AC22" s="47"/>
      <c r="AD22" s="45"/>
      <c r="AE22" s="47"/>
      <c r="AF22" s="45"/>
      <c r="AG22" s="47"/>
      <c r="AH22" s="45"/>
      <c r="AI22" s="47"/>
      <c r="AJ22" s="45"/>
      <c r="AK22" s="47"/>
      <c r="AL22" s="48"/>
      <c r="AM22" s="49"/>
      <c r="AN22" s="46"/>
      <c r="AO22" s="46"/>
      <c r="AP22" s="46"/>
      <c r="AQ22" s="46"/>
      <c r="AR22" s="46"/>
      <c r="AS22" s="182" t="str">
        <f t="shared" si="3"/>
        <v/>
      </c>
      <c r="AT22" s="29"/>
      <c r="AU22" s="29"/>
      <c r="AV22" s="29"/>
      <c r="AW22" s="29"/>
      <c r="AX22" s="29"/>
      <c r="AY22" s="29"/>
      <c r="AZ22" s="29"/>
      <c r="BA22" s="29"/>
      <c r="BB22" s="17"/>
      <c r="BC22" s="17"/>
      <c r="BD22" s="17"/>
      <c r="CA22" s="30" t="str">
        <f t="shared" si="4"/>
        <v/>
      </c>
      <c r="CB22" s="31" t="str">
        <f t="shared" si="5"/>
        <v/>
      </c>
      <c r="CC22" s="31" t="str">
        <f t="shared" si="11"/>
        <v/>
      </c>
      <c r="CD22" s="31" t="str">
        <f t="shared" si="6"/>
        <v/>
      </c>
      <c r="CE22" s="31" t="str">
        <f t="shared" si="7"/>
        <v/>
      </c>
      <c r="CF22" s="30" t="str">
        <f t="shared" si="8"/>
        <v/>
      </c>
      <c r="CG22" s="32">
        <f t="shared" si="9"/>
        <v>0</v>
      </c>
      <c r="CH22" s="32">
        <f t="shared" si="9"/>
        <v>0</v>
      </c>
      <c r="CI22" s="32">
        <f t="shared" si="9"/>
        <v>0</v>
      </c>
      <c r="CJ22" s="32">
        <f t="shared" si="9"/>
        <v>0</v>
      </c>
      <c r="CK22" s="32">
        <f t="shared" si="9"/>
        <v>0</v>
      </c>
      <c r="CL22" s="32">
        <f t="shared" si="10"/>
        <v>0</v>
      </c>
    </row>
    <row r="23" spans="1:90" ht="16.350000000000001" customHeight="1" x14ac:dyDescent="0.2">
      <c r="A23" s="2611"/>
      <c r="B23" s="1468" t="s">
        <v>43</v>
      </c>
      <c r="C23" s="1483">
        <f t="shared" si="0"/>
        <v>265</v>
      </c>
      <c r="D23" s="1470">
        <f t="shared" si="1"/>
        <v>142</v>
      </c>
      <c r="E23" s="1452">
        <f t="shared" si="2"/>
        <v>123</v>
      </c>
      <c r="F23" s="1484">
        <f>SUM(F13:F22)</f>
        <v>10</v>
      </c>
      <c r="G23" s="1472">
        <f t="shared" ref="G23:AR23" si="12">SUM(G13:G22)</f>
        <v>1</v>
      </c>
      <c r="H23" s="1484">
        <f t="shared" si="12"/>
        <v>11</v>
      </c>
      <c r="I23" s="1472">
        <f t="shared" si="12"/>
        <v>8</v>
      </c>
      <c r="J23" s="1484">
        <f t="shared" si="12"/>
        <v>14</v>
      </c>
      <c r="K23" s="1473">
        <f t="shared" si="12"/>
        <v>18</v>
      </c>
      <c r="L23" s="1484">
        <f t="shared" si="12"/>
        <v>10</v>
      </c>
      <c r="M23" s="1473">
        <f t="shared" si="12"/>
        <v>4</v>
      </c>
      <c r="N23" s="1484">
        <f t="shared" si="12"/>
        <v>7</v>
      </c>
      <c r="O23" s="1473">
        <f t="shared" si="12"/>
        <v>0</v>
      </c>
      <c r="P23" s="1484">
        <f t="shared" si="12"/>
        <v>9</v>
      </c>
      <c r="Q23" s="1473">
        <f t="shared" si="12"/>
        <v>1</v>
      </c>
      <c r="R23" s="1484">
        <f t="shared" si="12"/>
        <v>15</v>
      </c>
      <c r="S23" s="1473">
        <f t="shared" si="12"/>
        <v>11</v>
      </c>
      <c r="T23" s="1484">
        <f t="shared" si="12"/>
        <v>12</v>
      </c>
      <c r="U23" s="1473">
        <f t="shared" si="12"/>
        <v>12</v>
      </c>
      <c r="V23" s="1484">
        <f t="shared" si="12"/>
        <v>13</v>
      </c>
      <c r="W23" s="1473">
        <f t="shared" si="12"/>
        <v>3</v>
      </c>
      <c r="X23" s="1484">
        <f t="shared" si="12"/>
        <v>11</v>
      </c>
      <c r="Y23" s="1473">
        <f t="shared" si="12"/>
        <v>7</v>
      </c>
      <c r="Z23" s="1484">
        <f t="shared" si="12"/>
        <v>4</v>
      </c>
      <c r="AA23" s="1473">
        <f t="shared" si="12"/>
        <v>19</v>
      </c>
      <c r="AB23" s="1484">
        <f t="shared" si="12"/>
        <v>8</v>
      </c>
      <c r="AC23" s="1473">
        <f t="shared" si="12"/>
        <v>18</v>
      </c>
      <c r="AD23" s="1484">
        <f t="shared" si="12"/>
        <v>8</v>
      </c>
      <c r="AE23" s="1473">
        <f t="shared" si="12"/>
        <v>14</v>
      </c>
      <c r="AF23" s="1484">
        <f t="shared" si="12"/>
        <v>3</v>
      </c>
      <c r="AG23" s="1473">
        <f t="shared" si="12"/>
        <v>4</v>
      </c>
      <c r="AH23" s="1484">
        <f t="shared" si="12"/>
        <v>7</v>
      </c>
      <c r="AI23" s="1473">
        <f t="shared" si="12"/>
        <v>2</v>
      </c>
      <c r="AJ23" s="1484">
        <f t="shared" si="12"/>
        <v>0</v>
      </c>
      <c r="AK23" s="1473">
        <f t="shared" si="12"/>
        <v>1</v>
      </c>
      <c r="AL23" s="1474">
        <f t="shared" si="12"/>
        <v>0</v>
      </c>
      <c r="AM23" s="1475">
        <f t="shared" si="12"/>
        <v>0</v>
      </c>
      <c r="AN23" s="1472">
        <f t="shared" si="12"/>
        <v>265</v>
      </c>
      <c r="AO23" s="1472">
        <f t="shared" si="12"/>
        <v>0</v>
      </c>
      <c r="AP23" s="1472">
        <f t="shared" si="12"/>
        <v>0</v>
      </c>
      <c r="AQ23" s="1472">
        <f t="shared" si="12"/>
        <v>0</v>
      </c>
      <c r="AR23" s="1472">
        <f t="shared" si="12"/>
        <v>0</v>
      </c>
      <c r="AS23" s="182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CA23" s="30"/>
      <c r="CB23" s="31"/>
      <c r="CC23" s="31" t="str">
        <f t="shared" si="11"/>
        <v/>
      </c>
      <c r="CD23" s="31" t="str">
        <f t="shared" si="6"/>
        <v/>
      </c>
      <c r="CE23" s="31" t="str">
        <f t="shared" si="7"/>
        <v/>
      </c>
      <c r="CF23" s="30" t="str">
        <f t="shared" si="8"/>
        <v/>
      </c>
      <c r="CG23" s="32">
        <f t="shared" si="9"/>
        <v>0</v>
      </c>
      <c r="CH23" s="32">
        <f t="shared" si="9"/>
        <v>0</v>
      </c>
      <c r="CI23" s="32">
        <f t="shared" si="9"/>
        <v>0</v>
      </c>
      <c r="CJ23" s="32">
        <f t="shared" si="9"/>
        <v>0</v>
      </c>
      <c r="CK23" s="32">
        <f t="shared" si="9"/>
        <v>0</v>
      </c>
      <c r="CL23" s="32">
        <f t="shared" si="10"/>
        <v>0</v>
      </c>
    </row>
    <row r="24" spans="1:90" ht="19.5" customHeight="1" x14ac:dyDescent="0.2">
      <c r="A24" s="2862" t="s">
        <v>44</v>
      </c>
      <c r="B24" s="2863"/>
      <c r="C24" s="1430">
        <f t="shared" si="0"/>
        <v>0</v>
      </c>
      <c r="D24" s="1431">
        <f t="shared" si="1"/>
        <v>0</v>
      </c>
      <c r="E24" s="1452">
        <f t="shared" si="2"/>
        <v>0</v>
      </c>
      <c r="F24" s="1432"/>
      <c r="G24" s="1485"/>
      <c r="H24" s="1432"/>
      <c r="I24" s="1485"/>
      <c r="J24" s="1432"/>
      <c r="K24" s="1433"/>
      <c r="L24" s="1432"/>
      <c r="M24" s="1433"/>
      <c r="N24" s="1432"/>
      <c r="O24" s="1433"/>
      <c r="P24" s="1432"/>
      <c r="Q24" s="1433"/>
      <c r="R24" s="1432"/>
      <c r="S24" s="1433"/>
      <c r="T24" s="1432"/>
      <c r="U24" s="1433"/>
      <c r="V24" s="1432"/>
      <c r="W24" s="1433"/>
      <c r="X24" s="1432"/>
      <c r="Y24" s="1433"/>
      <c r="Z24" s="1432"/>
      <c r="AA24" s="1433"/>
      <c r="AB24" s="1432"/>
      <c r="AC24" s="1433"/>
      <c r="AD24" s="1432"/>
      <c r="AE24" s="1433"/>
      <c r="AF24" s="1432"/>
      <c r="AG24" s="1433"/>
      <c r="AH24" s="1432"/>
      <c r="AI24" s="1433"/>
      <c r="AJ24" s="1432"/>
      <c r="AK24" s="1433"/>
      <c r="AL24" s="1486"/>
      <c r="AM24" s="1434"/>
      <c r="AN24" s="1485"/>
      <c r="AO24" s="1485"/>
      <c r="AP24" s="1485"/>
      <c r="AQ24" s="1485"/>
      <c r="AR24" s="1485"/>
      <c r="AS24" s="182" t="str">
        <f>CONCATENATE(CA24,CB24,CC24,CD24,CE24,CF24)</f>
        <v/>
      </c>
      <c r="AT24" s="29"/>
      <c r="AU24" s="29"/>
      <c r="AV24" s="29"/>
      <c r="AW24" s="29"/>
      <c r="AX24" s="29"/>
      <c r="AY24" s="29"/>
      <c r="AZ24" s="29"/>
      <c r="BA24" s="29"/>
      <c r="BB24" s="17"/>
      <c r="BC24" s="17"/>
      <c r="BD24" s="17"/>
      <c r="CA24" s="30" t="str">
        <f>IF(CG24=1,"* El número de Beneficiarios NO DEBE ser mayor que el Total. ","")</f>
        <v/>
      </c>
      <c r="CB24" s="31" t="str">
        <f>IF(CH24=1,"* Los Niños, Niñas, Adolescentes y Jóvenes de Programa SENAME NO DEBE ser mayor que el Total. ","")</f>
        <v/>
      </c>
      <c r="CC24" s="31" t="str">
        <f t="shared" si="11"/>
        <v/>
      </c>
      <c r="CD24" s="31" t="str">
        <f t="shared" si="6"/>
        <v/>
      </c>
      <c r="CE24" s="31" t="str">
        <f t="shared" si="7"/>
        <v/>
      </c>
      <c r="CF24" s="30" t="str">
        <f t="shared" si="8"/>
        <v/>
      </c>
      <c r="CG24" s="32">
        <f t="shared" si="9"/>
        <v>0</v>
      </c>
      <c r="CH24" s="32">
        <f t="shared" si="9"/>
        <v>0</v>
      </c>
      <c r="CI24" s="32">
        <f t="shared" si="9"/>
        <v>0</v>
      </c>
      <c r="CJ24" s="32">
        <f t="shared" si="9"/>
        <v>0</v>
      </c>
      <c r="CK24" s="32">
        <f t="shared" si="9"/>
        <v>0</v>
      </c>
      <c r="CL24" s="32">
        <f t="shared" si="10"/>
        <v>0</v>
      </c>
    </row>
    <row r="25" spans="1:90" ht="19.5" customHeight="1" x14ac:dyDescent="0.2">
      <c r="A25" s="1487" t="s">
        <v>45</v>
      </c>
      <c r="B25" s="63" t="s">
        <v>34</v>
      </c>
      <c r="C25" s="422">
        <f t="shared" si="0"/>
        <v>2</v>
      </c>
      <c r="D25" s="423">
        <f t="shared" si="1"/>
        <v>2</v>
      </c>
      <c r="E25" s="66">
        <f t="shared" si="2"/>
        <v>0</v>
      </c>
      <c r="F25" s="424">
        <v>0</v>
      </c>
      <c r="G25" s="68">
        <v>0</v>
      </c>
      <c r="H25" s="424">
        <v>0</v>
      </c>
      <c r="I25" s="68">
        <v>0</v>
      </c>
      <c r="J25" s="424">
        <v>0</v>
      </c>
      <c r="K25" s="425">
        <v>0</v>
      </c>
      <c r="L25" s="424">
        <v>1</v>
      </c>
      <c r="M25" s="425">
        <v>0</v>
      </c>
      <c r="N25" s="424">
        <v>0</v>
      </c>
      <c r="O25" s="425">
        <v>0</v>
      </c>
      <c r="P25" s="424">
        <v>0</v>
      </c>
      <c r="Q25" s="425">
        <v>0</v>
      </c>
      <c r="R25" s="424">
        <v>0</v>
      </c>
      <c r="S25" s="425">
        <v>0</v>
      </c>
      <c r="T25" s="424">
        <v>0</v>
      </c>
      <c r="U25" s="425">
        <v>0</v>
      </c>
      <c r="V25" s="424">
        <v>0</v>
      </c>
      <c r="W25" s="425">
        <v>0</v>
      </c>
      <c r="X25" s="424">
        <v>0</v>
      </c>
      <c r="Y25" s="425">
        <v>0</v>
      </c>
      <c r="Z25" s="424">
        <v>1</v>
      </c>
      <c r="AA25" s="425">
        <v>0</v>
      </c>
      <c r="AB25" s="424">
        <v>0</v>
      </c>
      <c r="AC25" s="425">
        <v>0</v>
      </c>
      <c r="AD25" s="424">
        <v>0</v>
      </c>
      <c r="AE25" s="425">
        <v>0</v>
      </c>
      <c r="AF25" s="424">
        <v>0</v>
      </c>
      <c r="AG25" s="425">
        <v>0</v>
      </c>
      <c r="AH25" s="424">
        <v>0</v>
      </c>
      <c r="AI25" s="425">
        <v>0</v>
      </c>
      <c r="AJ25" s="424">
        <v>0</v>
      </c>
      <c r="AK25" s="425">
        <v>0</v>
      </c>
      <c r="AL25" s="70">
        <v>0</v>
      </c>
      <c r="AM25" s="426">
        <v>0</v>
      </c>
      <c r="AN25" s="68">
        <v>2</v>
      </c>
      <c r="AO25" s="68">
        <v>0</v>
      </c>
      <c r="AP25" s="68">
        <v>0</v>
      </c>
      <c r="AQ25" s="68">
        <v>0</v>
      </c>
      <c r="AR25" s="68">
        <v>0</v>
      </c>
      <c r="AS25" s="182" t="str">
        <f>CONCATENATE(CA25,CB25,CC25,CD25,CE25,CF25)</f>
        <v/>
      </c>
      <c r="AT25" s="29"/>
      <c r="AU25" s="29"/>
      <c r="AV25" s="29"/>
      <c r="AW25" s="29"/>
      <c r="AX25" s="29"/>
      <c r="AY25" s="29"/>
      <c r="AZ25" s="29"/>
      <c r="BA25" s="29"/>
      <c r="BB25" s="17"/>
      <c r="BC25" s="17"/>
      <c r="BD25" s="17"/>
      <c r="CA25" s="30" t="str">
        <f>IF(CG25=1,"* El número de Beneficiarios NO DEBE ser mayor que el Total. ","")</f>
        <v/>
      </c>
      <c r="CB25" s="31" t="str">
        <f>IF(CH25=1,"* Los Niños, Niñas, Adolescentes y Jóvenes de Programa SENAME NO DEBE ser mayor que el Total. ","")</f>
        <v/>
      </c>
      <c r="CC25" s="31" t="str">
        <f t="shared" si="11"/>
        <v/>
      </c>
      <c r="CD25" s="31" t="str">
        <f t="shared" si="6"/>
        <v/>
      </c>
      <c r="CE25" s="31" t="str">
        <f t="shared" si="7"/>
        <v/>
      </c>
      <c r="CF25" s="30" t="str">
        <f t="shared" si="8"/>
        <v/>
      </c>
      <c r="CG25" s="32">
        <f t="shared" si="9"/>
        <v>0</v>
      </c>
      <c r="CH25" s="32">
        <f t="shared" si="9"/>
        <v>0</v>
      </c>
      <c r="CI25" s="32">
        <f t="shared" si="9"/>
        <v>0</v>
      </c>
      <c r="CJ25" s="32">
        <f t="shared" si="9"/>
        <v>0</v>
      </c>
      <c r="CK25" s="32">
        <f t="shared" si="9"/>
        <v>0</v>
      </c>
      <c r="CL25" s="32">
        <f t="shared" si="10"/>
        <v>0</v>
      </c>
    </row>
    <row r="26" spans="1:90" ht="19.5" customHeight="1" x14ac:dyDescent="0.2">
      <c r="A26" s="2609" t="s">
        <v>46</v>
      </c>
      <c r="B26" s="1448" t="s">
        <v>34</v>
      </c>
      <c r="C26" s="1435">
        <f t="shared" si="0"/>
        <v>43</v>
      </c>
      <c r="D26" s="1464">
        <f t="shared" si="1"/>
        <v>20</v>
      </c>
      <c r="E26" s="1436">
        <f t="shared" si="2"/>
        <v>23</v>
      </c>
      <c r="F26" s="1437">
        <v>0</v>
      </c>
      <c r="G26" s="1440">
        <v>0</v>
      </c>
      <c r="H26" s="1437">
        <v>0</v>
      </c>
      <c r="I26" s="1440">
        <v>0</v>
      </c>
      <c r="J26" s="1437">
        <v>0</v>
      </c>
      <c r="K26" s="1465">
        <v>0</v>
      </c>
      <c r="L26" s="1437">
        <v>0</v>
      </c>
      <c r="M26" s="1465">
        <v>1</v>
      </c>
      <c r="N26" s="1437">
        <v>5</v>
      </c>
      <c r="O26" s="1465">
        <v>1</v>
      </c>
      <c r="P26" s="1437">
        <v>4</v>
      </c>
      <c r="Q26" s="1465">
        <v>3</v>
      </c>
      <c r="R26" s="1437">
        <v>2</v>
      </c>
      <c r="S26" s="1465">
        <v>1</v>
      </c>
      <c r="T26" s="1437">
        <v>1</v>
      </c>
      <c r="U26" s="1465">
        <v>4</v>
      </c>
      <c r="V26" s="1437">
        <v>1</v>
      </c>
      <c r="W26" s="1465">
        <v>3</v>
      </c>
      <c r="X26" s="1437">
        <v>0</v>
      </c>
      <c r="Y26" s="1465">
        <v>2</v>
      </c>
      <c r="Z26" s="1437">
        <v>2</v>
      </c>
      <c r="AA26" s="1465">
        <v>4</v>
      </c>
      <c r="AB26" s="1437">
        <v>2</v>
      </c>
      <c r="AC26" s="1465">
        <v>0</v>
      </c>
      <c r="AD26" s="1437">
        <v>2</v>
      </c>
      <c r="AE26" s="1465">
        <v>1</v>
      </c>
      <c r="AF26" s="1437">
        <v>0</v>
      </c>
      <c r="AG26" s="1465">
        <v>3</v>
      </c>
      <c r="AH26" s="1437">
        <v>1</v>
      </c>
      <c r="AI26" s="1465">
        <v>0</v>
      </c>
      <c r="AJ26" s="1437">
        <v>0</v>
      </c>
      <c r="AK26" s="1465">
        <v>0</v>
      </c>
      <c r="AL26" s="1466">
        <v>0</v>
      </c>
      <c r="AM26" s="1467">
        <v>0</v>
      </c>
      <c r="AN26" s="1440">
        <v>43</v>
      </c>
      <c r="AO26" s="1440">
        <v>0</v>
      </c>
      <c r="AP26" s="1440">
        <v>0</v>
      </c>
      <c r="AQ26" s="1440">
        <v>0</v>
      </c>
      <c r="AR26" s="1440">
        <v>0</v>
      </c>
      <c r="AS26" s="182" t="str">
        <f>CONCATENATE(CA26,CB26,CC26,CD26,CE26,CF26)</f>
        <v/>
      </c>
      <c r="AT26" s="29"/>
      <c r="AU26" s="29"/>
      <c r="AV26" s="29"/>
      <c r="AW26" s="29"/>
      <c r="AX26" s="29"/>
      <c r="AY26" s="29"/>
      <c r="AZ26" s="29"/>
      <c r="BA26" s="29"/>
      <c r="BB26" s="17"/>
      <c r="BC26" s="17"/>
      <c r="BD26" s="17"/>
      <c r="CA26" s="30" t="str">
        <f>IF(CG26=1,"* El número de Beneficiarios NO DEBE ser mayor que el Total. ","")</f>
        <v/>
      </c>
      <c r="CB26" s="31" t="str">
        <f>IF(CH26=1,"* Los Niños, Niñas, Adolescentes y Jóvenes de Programa SENAME NO DEBE ser mayor que el Total. ","")</f>
        <v/>
      </c>
      <c r="CC26" s="31" t="str">
        <f t="shared" si="11"/>
        <v/>
      </c>
      <c r="CD26" s="31" t="str">
        <f t="shared" si="6"/>
        <v/>
      </c>
      <c r="CE26" s="31" t="str">
        <f t="shared" si="7"/>
        <v/>
      </c>
      <c r="CF26" s="30" t="str">
        <f t="shared" si="8"/>
        <v/>
      </c>
      <c r="CG26" s="32">
        <f t="shared" si="9"/>
        <v>0</v>
      </c>
      <c r="CH26" s="32">
        <f t="shared" si="9"/>
        <v>0</v>
      </c>
      <c r="CI26" s="32">
        <f t="shared" si="9"/>
        <v>0</v>
      </c>
      <c r="CJ26" s="32">
        <f t="shared" si="9"/>
        <v>0</v>
      </c>
      <c r="CK26" s="32">
        <f t="shared" si="9"/>
        <v>0</v>
      </c>
      <c r="CL26" s="32">
        <f t="shared" si="10"/>
        <v>0</v>
      </c>
    </row>
    <row r="27" spans="1:90" ht="19.5" customHeight="1" x14ac:dyDescent="0.2">
      <c r="A27" s="2611"/>
      <c r="B27" s="444" t="s">
        <v>47</v>
      </c>
      <c r="C27" s="406">
        <f t="shared" si="0"/>
        <v>0</v>
      </c>
      <c r="D27" s="407">
        <f t="shared" si="1"/>
        <v>0</v>
      </c>
      <c r="E27" s="76">
        <f t="shared" si="2"/>
        <v>0</v>
      </c>
      <c r="F27" s="77"/>
      <c r="G27" s="78"/>
      <c r="H27" s="77"/>
      <c r="I27" s="79"/>
      <c r="J27" s="77"/>
      <c r="K27" s="79"/>
      <c r="L27" s="77"/>
      <c r="M27" s="79"/>
      <c r="N27" s="77"/>
      <c r="O27" s="80"/>
      <c r="P27" s="77"/>
      <c r="Q27" s="78"/>
      <c r="R27" s="81"/>
      <c r="S27" s="79"/>
      <c r="T27" s="77"/>
      <c r="U27" s="79"/>
      <c r="V27" s="77"/>
      <c r="W27" s="79"/>
      <c r="X27" s="77"/>
      <c r="Y27" s="78"/>
      <c r="Z27" s="77"/>
      <c r="AA27" s="78"/>
      <c r="AB27" s="77"/>
      <c r="AC27" s="79"/>
      <c r="AD27" s="77"/>
      <c r="AE27" s="78"/>
      <c r="AF27" s="77"/>
      <c r="AG27" s="78"/>
      <c r="AH27" s="77"/>
      <c r="AI27" s="79"/>
      <c r="AJ27" s="77"/>
      <c r="AK27" s="79"/>
      <c r="AL27" s="82"/>
      <c r="AM27" s="83"/>
      <c r="AN27" s="80"/>
      <c r="AO27" s="80"/>
      <c r="AP27" s="80"/>
      <c r="AQ27" s="80"/>
      <c r="AR27" s="80"/>
      <c r="AS27" s="182" t="str">
        <f>CONCATENATE(CA27,CB27,CC27,CD27,CE27,CF27)</f>
        <v/>
      </c>
      <c r="AT27" s="29"/>
      <c r="AU27" s="29"/>
      <c r="AV27" s="29"/>
      <c r="AW27" s="29"/>
      <c r="AX27" s="29"/>
      <c r="AY27" s="29"/>
      <c r="AZ27" s="29"/>
      <c r="BA27" s="29"/>
      <c r="BB27" s="17"/>
      <c r="BC27" s="17"/>
      <c r="BD27" s="17"/>
      <c r="CA27" s="30" t="str">
        <f>IF(CG27=1,"* El número de Beneficiarios NO DEBE ser mayor que el Total. ","")</f>
        <v/>
      </c>
      <c r="CB27" s="31" t="str">
        <f>IF(CH27=1,"* Los Niños, Niñas, Adolescentes y Jóvenes de Programa SENAME NO DEBE ser mayor que el Total. ","")</f>
        <v/>
      </c>
      <c r="CC27" s="31" t="str">
        <f t="shared" si="11"/>
        <v/>
      </c>
      <c r="CD27" s="31" t="str">
        <f t="shared" si="6"/>
        <v/>
      </c>
      <c r="CE27" s="31" t="str">
        <f t="shared" si="7"/>
        <v/>
      </c>
      <c r="CF27" s="30" t="str">
        <f t="shared" si="8"/>
        <v/>
      </c>
      <c r="CG27" s="32">
        <f t="shared" si="9"/>
        <v>0</v>
      </c>
      <c r="CH27" s="32">
        <f t="shared" si="9"/>
        <v>0</v>
      </c>
      <c r="CI27" s="32">
        <f t="shared" si="9"/>
        <v>0</v>
      </c>
      <c r="CJ27" s="32">
        <f t="shared" si="9"/>
        <v>0</v>
      </c>
      <c r="CK27" s="32">
        <f t="shared" si="9"/>
        <v>0</v>
      </c>
      <c r="CL27" s="32">
        <f t="shared" si="10"/>
        <v>0</v>
      </c>
    </row>
    <row r="28" spans="1:90" ht="31.35" customHeight="1" x14ac:dyDescent="0.2">
      <c r="A28" s="84" t="s">
        <v>48</v>
      </c>
      <c r="B28" s="14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"/>
      <c r="N28" s="1"/>
      <c r="O28" s="5"/>
      <c r="P28" s="5"/>
      <c r="Q28" s="5"/>
      <c r="R28" s="5"/>
      <c r="S28" s="5"/>
      <c r="T28" s="5"/>
      <c r="U28" s="5"/>
      <c r="V28" s="1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6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CG28" s="12"/>
      <c r="CH28" s="12"/>
      <c r="CI28" s="12"/>
      <c r="CJ28" s="12"/>
      <c r="CK28" s="12"/>
      <c r="CL28" s="12"/>
    </row>
    <row r="29" spans="1:90" ht="31.5" customHeight="1" x14ac:dyDescent="0.2">
      <c r="A29" s="2609" t="s">
        <v>3</v>
      </c>
      <c r="B29" s="2609" t="s">
        <v>49</v>
      </c>
      <c r="C29" s="2856" t="s">
        <v>50</v>
      </c>
      <c r="D29" s="2860"/>
      <c r="E29" s="2856" t="s">
        <v>51</v>
      </c>
      <c r="F29" s="2705"/>
      <c r="G29" s="2860"/>
      <c r="H29" s="2856" t="s">
        <v>12</v>
      </c>
      <c r="I29" s="2860"/>
      <c r="J29" s="2856" t="s">
        <v>13</v>
      </c>
      <c r="K29" s="2860"/>
      <c r="L29" s="2856" t="s">
        <v>14</v>
      </c>
      <c r="M29" s="2860"/>
      <c r="N29" s="2856" t="s">
        <v>15</v>
      </c>
      <c r="O29" s="2860"/>
      <c r="P29" s="2856" t="s">
        <v>16</v>
      </c>
      <c r="Q29" s="2860"/>
      <c r="R29" s="2858" t="s">
        <v>17</v>
      </c>
      <c r="S29" s="2859"/>
      <c r="T29" s="2711" t="s">
        <v>18</v>
      </c>
      <c r="U29" s="2711"/>
      <c r="V29" s="2858" t="s">
        <v>19</v>
      </c>
      <c r="W29" s="2859"/>
      <c r="X29" s="2858" t="s">
        <v>20</v>
      </c>
      <c r="Y29" s="2859"/>
      <c r="Z29" s="2858" t="s">
        <v>21</v>
      </c>
      <c r="AA29" s="2859"/>
      <c r="AB29" s="2858" t="s">
        <v>22</v>
      </c>
      <c r="AC29" s="2859"/>
      <c r="AD29" s="2858" t="s">
        <v>23</v>
      </c>
      <c r="AE29" s="2859"/>
      <c r="AF29" s="2858" t="s">
        <v>24</v>
      </c>
      <c r="AG29" s="2859"/>
      <c r="AH29" s="2858" t="s">
        <v>25</v>
      </c>
      <c r="AI29" s="2859"/>
      <c r="AJ29" s="2858" t="s">
        <v>26</v>
      </c>
      <c r="AK29" s="2859"/>
      <c r="AL29" s="2858" t="s">
        <v>27</v>
      </c>
      <c r="AM29" s="2859"/>
      <c r="AN29" s="2858" t="s">
        <v>28</v>
      </c>
      <c r="AO29" s="2859"/>
      <c r="AP29" s="408"/>
      <c r="AQ29" s="409"/>
      <c r="AR29" s="408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X29" s="2"/>
      <c r="BY29" s="2"/>
      <c r="CG29" s="12"/>
      <c r="CH29" s="12"/>
      <c r="CI29" s="12"/>
      <c r="CJ29" s="12"/>
      <c r="CK29" s="12"/>
      <c r="CL29" s="12"/>
    </row>
    <row r="30" spans="1:90" ht="65.25" customHeight="1" x14ac:dyDescent="0.2">
      <c r="A30" s="2611"/>
      <c r="B30" s="2611"/>
      <c r="C30" s="437" t="s">
        <v>52</v>
      </c>
      <c r="D30" s="437" t="s">
        <v>53</v>
      </c>
      <c r="E30" s="1429" t="s">
        <v>29</v>
      </c>
      <c r="F30" s="1459" t="s">
        <v>30</v>
      </c>
      <c r="G30" s="1447" t="s">
        <v>31</v>
      </c>
      <c r="H30" s="1429" t="s">
        <v>30</v>
      </c>
      <c r="I30" s="1447" t="s">
        <v>31</v>
      </c>
      <c r="J30" s="1429" t="s">
        <v>30</v>
      </c>
      <c r="K30" s="1447" t="s">
        <v>31</v>
      </c>
      <c r="L30" s="1429" t="s">
        <v>30</v>
      </c>
      <c r="M30" s="1447" t="s">
        <v>31</v>
      </c>
      <c r="N30" s="1429" t="s">
        <v>30</v>
      </c>
      <c r="O30" s="1447" t="s">
        <v>31</v>
      </c>
      <c r="P30" s="1429" t="s">
        <v>30</v>
      </c>
      <c r="Q30" s="1447" t="s">
        <v>31</v>
      </c>
      <c r="R30" s="1429" t="s">
        <v>30</v>
      </c>
      <c r="S30" s="1447" t="s">
        <v>31</v>
      </c>
      <c r="T30" s="1429" t="s">
        <v>30</v>
      </c>
      <c r="U30" s="446" t="s">
        <v>31</v>
      </c>
      <c r="V30" s="1429" t="s">
        <v>30</v>
      </c>
      <c r="W30" s="1447" t="s">
        <v>31</v>
      </c>
      <c r="X30" s="1429" t="s">
        <v>30</v>
      </c>
      <c r="Y30" s="1447" t="s">
        <v>31</v>
      </c>
      <c r="Z30" s="1429" t="s">
        <v>30</v>
      </c>
      <c r="AA30" s="1447" t="s">
        <v>31</v>
      </c>
      <c r="AB30" s="1429" t="s">
        <v>30</v>
      </c>
      <c r="AC30" s="1447" t="s">
        <v>31</v>
      </c>
      <c r="AD30" s="1429" t="s">
        <v>30</v>
      </c>
      <c r="AE30" s="1447" t="s">
        <v>31</v>
      </c>
      <c r="AF30" s="1429" t="s">
        <v>30</v>
      </c>
      <c r="AG30" s="1447" t="s">
        <v>31</v>
      </c>
      <c r="AH30" s="1429" t="s">
        <v>30</v>
      </c>
      <c r="AI30" s="1447" t="s">
        <v>31</v>
      </c>
      <c r="AJ30" s="1429" t="s">
        <v>30</v>
      </c>
      <c r="AK30" s="1447" t="s">
        <v>31</v>
      </c>
      <c r="AL30" s="1429" t="s">
        <v>30</v>
      </c>
      <c r="AM30" s="1447" t="s">
        <v>31</v>
      </c>
      <c r="AN30" s="1429" t="s">
        <v>30</v>
      </c>
      <c r="AO30" s="1447" t="s">
        <v>31</v>
      </c>
      <c r="AP30" s="1488"/>
      <c r="AQ30" s="1489"/>
      <c r="AR30" s="1488"/>
      <c r="AS30" s="1490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X30" s="2"/>
      <c r="BY30" s="2"/>
      <c r="CG30" s="12"/>
      <c r="CH30" s="12"/>
      <c r="CI30" s="12"/>
      <c r="CJ30" s="12"/>
      <c r="CK30" s="12"/>
      <c r="CL30" s="12"/>
    </row>
    <row r="31" spans="1:90" ht="19.5" customHeight="1" x14ac:dyDescent="0.2">
      <c r="A31" s="1448" t="s">
        <v>54</v>
      </c>
      <c r="B31" s="1491">
        <f>SUM(C31:D31)</f>
        <v>0</v>
      </c>
      <c r="C31" s="1492"/>
      <c r="D31" s="1493"/>
      <c r="E31" s="1494">
        <f>SUM(F31+G31)</f>
        <v>0</v>
      </c>
      <c r="F31" s="1495">
        <f>SUM(H31+J31+L31+N31+P31+R31+T31+V31+X31+Z31+AB31+AD31+AF31+AH31+AJ31+AL31+AN31)</f>
        <v>0</v>
      </c>
      <c r="G31" s="1496">
        <f>SUM(I31+K31+M31+O31+Q31+S31+U31+W31+Y31+AA31+AC31+AE31+AG31+AI31+AK31+AM31+AO31)</f>
        <v>0</v>
      </c>
      <c r="H31" s="1497"/>
      <c r="I31" s="1492"/>
      <c r="J31" s="1497"/>
      <c r="K31" s="1498"/>
      <c r="L31" s="1497"/>
      <c r="M31" s="1498"/>
      <c r="N31" s="1497"/>
      <c r="O31" s="1498"/>
      <c r="P31" s="1497"/>
      <c r="Q31" s="1492"/>
      <c r="R31" s="1497"/>
      <c r="S31" s="1492"/>
      <c r="T31" s="1499"/>
      <c r="U31" s="1498"/>
      <c r="V31" s="1497"/>
      <c r="W31" s="1498"/>
      <c r="X31" s="1497"/>
      <c r="Y31" s="1498"/>
      <c r="Z31" s="1497"/>
      <c r="AA31" s="1492"/>
      <c r="AB31" s="1497"/>
      <c r="AC31" s="1492"/>
      <c r="AD31" s="1497"/>
      <c r="AE31" s="1498"/>
      <c r="AF31" s="1497"/>
      <c r="AG31" s="1492"/>
      <c r="AH31" s="1497"/>
      <c r="AI31" s="1492"/>
      <c r="AJ31" s="1497"/>
      <c r="AK31" s="1498"/>
      <c r="AL31" s="1497"/>
      <c r="AM31" s="1498"/>
      <c r="AN31" s="1499"/>
      <c r="AO31" s="1498"/>
      <c r="AP31" s="1488"/>
      <c r="AQ31" s="1489"/>
      <c r="AR31" s="1488"/>
      <c r="AS31" s="1490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X31" s="2"/>
      <c r="BY31" s="2"/>
      <c r="CG31" s="12"/>
      <c r="CH31" s="12"/>
      <c r="CI31" s="12"/>
      <c r="CJ31" s="12"/>
      <c r="CK31" s="12"/>
      <c r="CL31" s="12"/>
    </row>
    <row r="32" spans="1:90" ht="19.5" customHeight="1" x14ac:dyDescent="0.2">
      <c r="A32" s="104" t="s">
        <v>55</v>
      </c>
      <c r="B32" s="105">
        <f>SUM(C32:D32)</f>
        <v>0</v>
      </c>
      <c r="C32" s="80"/>
      <c r="D32" s="106"/>
      <c r="E32" s="107">
        <f>SUM(F32+G32)</f>
        <v>0</v>
      </c>
      <c r="F32" s="108">
        <f>SUM(H32+J32+L32+N32+P32+R32+T32+V32+X32+Z32+AB32+AD32+AF32+AH32+AJ32+AL32+AN32)</f>
        <v>0</v>
      </c>
      <c r="G32" s="109">
        <f>SUM(I32+K32+M32+O32+Q32+S32+U32+W32+Y32+AA32+AC32+AE32+AG32+AI32+AK32+AM32+AO32)</f>
        <v>0</v>
      </c>
      <c r="H32" s="77"/>
      <c r="I32" s="80"/>
      <c r="J32" s="77"/>
      <c r="K32" s="79"/>
      <c r="L32" s="77"/>
      <c r="M32" s="79"/>
      <c r="N32" s="77"/>
      <c r="O32" s="79"/>
      <c r="P32" s="77"/>
      <c r="Q32" s="80"/>
      <c r="R32" s="77"/>
      <c r="S32" s="80"/>
      <c r="T32" s="82"/>
      <c r="U32" s="79"/>
      <c r="V32" s="77"/>
      <c r="W32" s="79"/>
      <c r="X32" s="77"/>
      <c r="Y32" s="79"/>
      <c r="Z32" s="77"/>
      <c r="AA32" s="80"/>
      <c r="AB32" s="77"/>
      <c r="AC32" s="80"/>
      <c r="AD32" s="77"/>
      <c r="AE32" s="79"/>
      <c r="AF32" s="77"/>
      <c r="AG32" s="80"/>
      <c r="AH32" s="77"/>
      <c r="AI32" s="80"/>
      <c r="AJ32" s="77"/>
      <c r="AK32" s="79"/>
      <c r="AL32" s="77"/>
      <c r="AM32" s="79"/>
      <c r="AN32" s="82"/>
      <c r="AO32" s="79"/>
      <c r="AP32" s="1500"/>
      <c r="AQ32" s="1501"/>
      <c r="AR32" s="1500"/>
      <c r="AS32" s="1502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X32" s="2"/>
      <c r="BY32" s="2"/>
      <c r="CG32" s="12"/>
      <c r="CH32" s="12"/>
      <c r="CI32" s="12"/>
      <c r="CJ32" s="12"/>
      <c r="CK32" s="12"/>
      <c r="CL32" s="12"/>
    </row>
    <row r="33" spans="1:90" ht="16.5" customHeight="1" x14ac:dyDescent="0.25">
      <c r="A33" s="1503" t="s">
        <v>43</v>
      </c>
      <c r="B33" s="1504">
        <f t="shared" ref="B33:H33" si="13">SUM(B31:B32)</f>
        <v>0</v>
      </c>
      <c r="C33" s="1505">
        <f t="shared" si="13"/>
        <v>0</v>
      </c>
      <c r="D33" s="1504">
        <f t="shared" si="13"/>
        <v>0</v>
      </c>
      <c r="E33" s="1506">
        <f t="shared" si="13"/>
        <v>0</v>
      </c>
      <c r="F33" s="1506">
        <f t="shared" si="13"/>
        <v>0</v>
      </c>
      <c r="G33" s="1506">
        <f t="shared" si="13"/>
        <v>0</v>
      </c>
      <c r="H33" s="1479">
        <f t="shared" si="13"/>
        <v>0</v>
      </c>
      <c r="I33" s="1507">
        <f t="shared" ref="I33:AO33" si="14">SUM(I31:I32)</f>
        <v>0</v>
      </c>
      <c r="J33" s="1479">
        <f t="shared" si="14"/>
        <v>0</v>
      </c>
      <c r="K33" s="1507">
        <f t="shared" si="14"/>
        <v>0</v>
      </c>
      <c r="L33" s="1479">
        <f t="shared" si="14"/>
        <v>0</v>
      </c>
      <c r="M33" s="1507">
        <f t="shared" si="14"/>
        <v>0</v>
      </c>
      <c r="N33" s="1479">
        <f t="shared" si="14"/>
        <v>0</v>
      </c>
      <c r="O33" s="1507">
        <f t="shared" si="14"/>
        <v>0</v>
      </c>
      <c r="P33" s="1479">
        <f t="shared" si="14"/>
        <v>0</v>
      </c>
      <c r="Q33" s="1507">
        <f t="shared" si="14"/>
        <v>0</v>
      </c>
      <c r="R33" s="1479">
        <f t="shared" si="14"/>
        <v>0</v>
      </c>
      <c r="S33" s="1507">
        <f t="shared" si="14"/>
        <v>0</v>
      </c>
      <c r="T33" s="1479">
        <f t="shared" si="14"/>
        <v>0</v>
      </c>
      <c r="U33" s="1507">
        <f t="shared" si="14"/>
        <v>0</v>
      </c>
      <c r="V33" s="1479">
        <f t="shared" si="14"/>
        <v>0</v>
      </c>
      <c r="W33" s="1507">
        <f t="shared" si="14"/>
        <v>0</v>
      </c>
      <c r="X33" s="1479">
        <f t="shared" si="14"/>
        <v>0</v>
      </c>
      <c r="Y33" s="1507">
        <f t="shared" si="14"/>
        <v>0</v>
      </c>
      <c r="Z33" s="1479">
        <f t="shared" si="14"/>
        <v>0</v>
      </c>
      <c r="AA33" s="1507">
        <f t="shared" si="14"/>
        <v>0</v>
      </c>
      <c r="AB33" s="1479">
        <f t="shared" si="14"/>
        <v>0</v>
      </c>
      <c r="AC33" s="1507">
        <f t="shared" si="14"/>
        <v>0</v>
      </c>
      <c r="AD33" s="1479">
        <f t="shared" si="14"/>
        <v>0</v>
      </c>
      <c r="AE33" s="1507">
        <f t="shared" si="14"/>
        <v>0</v>
      </c>
      <c r="AF33" s="1479">
        <f t="shared" si="14"/>
        <v>0</v>
      </c>
      <c r="AG33" s="1507">
        <f t="shared" si="14"/>
        <v>0</v>
      </c>
      <c r="AH33" s="1479">
        <f t="shared" si="14"/>
        <v>0</v>
      </c>
      <c r="AI33" s="1507">
        <f t="shared" si="14"/>
        <v>0</v>
      </c>
      <c r="AJ33" s="1479">
        <f t="shared" si="14"/>
        <v>0</v>
      </c>
      <c r="AK33" s="1507">
        <f t="shared" si="14"/>
        <v>0</v>
      </c>
      <c r="AL33" s="1479">
        <f t="shared" si="14"/>
        <v>0</v>
      </c>
      <c r="AM33" s="1507">
        <f t="shared" si="14"/>
        <v>0</v>
      </c>
      <c r="AN33" s="1479">
        <f t="shared" si="14"/>
        <v>0</v>
      </c>
      <c r="AO33" s="1480">
        <f t="shared" si="14"/>
        <v>0</v>
      </c>
      <c r="AP33" s="1508"/>
      <c r="AQ33" s="1509"/>
      <c r="AR33" s="1510"/>
      <c r="AS33" s="1511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X33" s="2"/>
      <c r="BY33" s="2"/>
      <c r="CG33" s="12"/>
      <c r="CH33" s="12"/>
      <c r="CI33" s="12"/>
      <c r="CJ33" s="12"/>
      <c r="CK33" s="12"/>
      <c r="CL33" s="12"/>
    </row>
    <row r="34" spans="1:90" ht="27" customHeight="1" x14ac:dyDescent="0.2">
      <c r="A34" s="84" t="s">
        <v>56</v>
      </c>
      <c r="B34" s="14"/>
      <c r="C34" s="85"/>
      <c r="D34" s="14"/>
      <c r="E34" s="14"/>
      <c r="F34" s="14"/>
      <c r="G34" s="14"/>
      <c r="H34" s="14"/>
      <c r="I34" s="14"/>
      <c r="J34" s="14"/>
      <c r="K34" s="14"/>
      <c r="L34" s="14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408"/>
      <c r="AQ34" s="5"/>
      <c r="AR34" s="5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CG34" s="12"/>
      <c r="CH34" s="12"/>
      <c r="CI34" s="12"/>
      <c r="CJ34" s="12"/>
      <c r="CK34" s="12"/>
      <c r="CL34" s="12"/>
    </row>
    <row r="35" spans="1:90" ht="23.25" customHeight="1" x14ac:dyDescent="0.2">
      <c r="A35" s="2896" t="s">
        <v>3</v>
      </c>
      <c r="B35" s="2896" t="s">
        <v>57</v>
      </c>
      <c r="C35" s="2897" t="s">
        <v>58</v>
      </c>
      <c r="D35" s="2898"/>
      <c r="E35" s="2897" t="s">
        <v>51</v>
      </c>
      <c r="F35" s="2899"/>
      <c r="G35" s="2898"/>
      <c r="H35" s="2900" t="s">
        <v>59</v>
      </c>
      <c r="I35" s="2901"/>
      <c r="J35" s="2901"/>
      <c r="K35" s="2901"/>
      <c r="L35" s="2901"/>
      <c r="M35" s="290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CG35" s="12"/>
      <c r="CH35" s="12"/>
      <c r="CI35" s="12"/>
      <c r="CJ35" s="12"/>
      <c r="CK35" s="12"/>
      <c r="CL35" s="12"/>
    </row>
    <row r="36" spans="1:90" ht="62.25" customHeight="1" x14ac:dyDescent="0.2">
      <c r="A36" s="2746"/>
      <c r="B36" s="2746"/>
      <c r="C36" s="453" t="s">
        <v>52</v>
      </c>
      <c r="D36" s="453" t="s">
        <v>53</v>
      </c>
      <c r="E36" s="1512" t="s">
        <v>29</v>
      </c>
      <c r="F36" s="1513" t="s">
        <v>30</v>
      </c>
      <c r="G36" s="1514" t="s">
        <v>31</v>
      </c>
      <c r="H36" s="1515" t="s">
        <v>60</v>
      </c>
      <c r="I36" s="1516" t="s">
        <v>61</v>
      </c>
      <c r="J36" s="1516" t="s">
        <v>62</v>
      </c>
      <c r="K36" s="1516" t="s">
        <v>63</v>
      </c>
      <c r="L36" s="1516" t="s">
        <v>64</v>
      </c>
      <c r="M36" s="1517" t="s">
        <v>65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CG36" s="12"/>
      <c r="CH36" s="12"/>
      <c r="CI36" s="12"/>
      <c r="CJ36" s="12"/>
      <c r="CK36" s="12"/>
      <c r="CL36" s="12"/>
    </row>
    <row r="37" spans="1:90" ht="18.75" customHeight="1" x14ac:dyDescent="0.2">
      <c r="A37" s="1518" t="s">
        <v>54</v>
      </c>
      <c r="B37" s="1519">
        <f>SUM(C37:D37)</f>
        <v>0</v>
      </c>
      <c r="C37" s="1520"/>
      <c r="D37" s="1520"/>
      <c r="E37" s="1521">
        <f>SUM(F37:G37)</f>
        <v>0</v>
      </c>
      <c r="F37" s="1522"/>
      <c r="G37" s="1520"/>
      <c r="H37" s="1497"/>
      <c r="I37" s="1523"/>
      <c r="J37" s="1523"/>
      <c r="K37" s="1523"/>
      <c r="L37" s="1523"/>
      <c r="M37" s="1498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CG37" s="12"/>
      <c r="CH37" s="12"/>
      <c r="CI37" s="12"/>
      <c r="CJ37" s="12"/>
      <c r="CK37" s="12"/>
      <c r="CL37" s="12"/>
    </row>
    <row r="38" spans="1:90" ht="18.75" customHeight="1" x14ac:dyDescent="0.2">
      <c r="A38" s="454" t="s">
        <v>55</v>
      </c>
      <c r="B38" s="455">
        <f>SUM(C38:D38)</f>
        <v>0</v>
      </c>
      <c r="C38" s="78"/>
      <c r="D38" s="78"/>
      <c r="E38" s="456">
        <f>SUM(F38:G38)</f>
        <v>0</v>
      </c>
      <c r="F38" s="697"/>
      <c r="G38" s="78"/>
      <c r="H38" s="458"/>
      <c r="I38" s="459"/>
      <c r="J38" s="459"/>
      <c r="K38" s="459"/>
      <c r="L38" s="459"/>
      <c r="M38" s="46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CG38" s="12"/>
      <c r="CH38" s="12"/>
      <c r="CI38" s="12"/>
      <c r="CJ38" s="12"/>
      <c r="CK38" s="12"/>
      <c r="CL38" s="12"/>
    </row>
    <row r="39" spans="1:90" ht="14.25" customHeight="1" x14ac:dyDescent="0.25">
      <c r="A39" s="1503" t="s">
        <v>43</v>
      </c>
      <c r="B39" s="1504">
        <f t="shared" ref="B39:M39" si="15">SUM(B37:B38)</f>
        <v>0</v>
      </c>
      <c r="C39" s="1479">
        <f t="shared" si="15"/>
        <v>0</v>
      </c>
      <c r="D39" s="1482">
        <f t="shared" si="15"/>
        <v>0</v>
      </c>
      <c r="E39" s="1524">
        <f t="shared" si="15"/>
        <v>0</v>
      </c>
      <c r="F39" s="1507">
        <f t="shared" si="15"/>
        <v>0</v>
      </c>
      <c r="G39" s="1507">
        <f t="shared" si="15"/>
        <v>0</v>
      </c>
      <c r="H39" s="1479">
        <f t="shared" si="15"/>
        <v>0</v>
      </c>
      <c r="I39" s="1525">
        <f t="shared" si="15"/>
        <v>0</v>
      </c>
      <c r="J39" s="1525">
        <f t="shared" si="15"/>
        <v>0</v>
      </c>
      <c r="K39" s="1525">
        <f t="shared" si="15"/>
        <v>0</v>
      </c>
      <c r="L39" s="1525">
        <f t="shared" si="15"/>
        <v>0</v>
      </c>
      <c r="M39" s="1526">
        <f t="shared" si="15"/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CG39" s="12"/>
      <c r="CH39" s="12"/>
      <c r="CI39" s="12"/>
      <c r="CJ39" s="12"/>
      <c r="CK39" s="12"/>
      <c r="CL39" s="12"/>
    </row>
    <row r="40" spans="1:90" ht="31.35" customHeight="1" x14ac:dyDescent="0.2">
      <c r="A40" s="141" t="s">
        <v>66</v>
      </c>
      <c r="B40" s="14"/>
      <c r="C40" s="14"/>
      <c r="D40" s="8"/>
      <c r="E40" s="8"/>
      <c r="F40" s="8"/>
      <c r="G40" s="8"/>
      <c r="H40" s="8"/>
      <c r="I40" s="8"/>
      <c r="J40" s="8"/>
      <c r="K40" s="8"/>
      <c r="L40" s="142"/>
      <c r="M40" s="5"/>
      <c r="N40" s="5"/>
      <c r="O40" s="5"/>
      <c r="P40" s="5"/>
      <c r="Q40" s="5"/>
      <c r="R40" s="5"/>
      <c r="S40" s="5"/>
      <c r="T40" s="5"/>
      <c r="U40" s="5"/>
      <c r="V40" s="1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6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CG40" s="12"/>
      <c r="CH40" s="12"/>
      <c r="CI40" s="12"/>
      <c r="CJ40" s="12"/>
      <c r="CK40" s="12"/>
      <c r="CL40" s="12"/>
    </row>
    <row r="41" spans="1:90" ht="16.350000000000001" customHeight="1" x14ac:dyDescent="0.2">
      <c r="A41" s="2592" t="s">
        <v>3</v>
      </c>
      <c r="B41" s="2609" t="s">
        <v>4</v>
      </c>
      <c r="C41" s="2609" t="s">
        <v>5</v>
      </c>
      <c r="D41" s="143"/>
      <c r="E41" s="143"/>
      <c r="F41" s="143"/>
      <c r="G41" s="143"/>
      <c r="H41" s="143"/>
      <c r="I41" s="143"/>
      <c r="J41" s="143"/>
      <c r="K41" s="143"/>
      <c r="L41" s="144"/>
      <c r="M41" s="145"/>
      <c r="N41" s="5"/>
      <c r="O41" s="5"/>
      <c r="P41" s="5"/>
      <c r="Q41" s="5"/>
      <c r="R41" s="5"/>
      <c r="S41" s="5"/>
      <c r="T41" s="5"/>
      <c r="U41" s="5"/>
      <c r="V41" s="11"/>
      <c r="W41" s="5"/>
      <c r="X41" s="1527"/>
      <c r="Y41" s="1528"/>
      <c r="Z41" s="1528"/>
      <c r="AA41" s="1528"/>
      <c r="AB41" s="1528"/>
      <c r="AC41" s="1528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6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CG41" s="12"/>
      <c r="CH41" s="12"/>
      <c r="CI41" s="12"/>
      <c r="CJ41" s="12"/>
      <c r="CK41" s="12"/>
      <c r="CL41" s="12"/>
    </row>
    <row r="42" spans="1:90" ht="16.350000000000001" customHeight="1" x14ac:dyDescent="0.2">
      <c r="A42" s="2753"/>
      <c r="B42" s="2746"/>
      <c r="C42" s="2746"/>
      <c r="D42" s="148"/>
      <c r="E42" s="143"/>
      <c r="F42" s="143"/>
      <c r="G42" s="143"/>
      <c r="H42" s="143"/>
      <c r="I42" s="143"/>
      <c r="J42" s="143"/>
      <c r="K42" s="143"/>
      <c r="L42" s="144"/>
      <c r="M42" s="145"/>
      <c r="N42" s="5"/>
      <c r="O42" s="5"/>
      <c r="P42" s="5"/>
      <c r="Q42" s="5"/>
      <c r="R42" s="5"/>
      <c r="S42" s="5"/>
      <c r="T42" s="5"/>
      <c r="U42" s="5"/>
      <c r="V42" s="11"/>
      <c r="W42" s="5"/>
      <c r="X42" s="1527"/>
      <c r="Y42" s="1528"/>
      <c r="Z42" s="1528"/>
      <c r="AA42" s="1528"/>
      <c r="AB42" s="1528"/>
      <c r="AC42" s="1528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CG42" s="12"/>
      <c r="CH42" s="12"/>
      <c r="CI42" s="12"/>
      <c r="CJ42" s="12"/>
      <c r="CK42" s="12"/>
      <c r="CL42" s="12"/>
    </row>
    <row r="43" spans="1:90" ht="16.350000000000001" customHeight="1" x14ac:dyDescent="0.2">
      <c r="A43" s="2609" t="s">
        <v>67</v>
      </c>
      <c r="B43" s="63" t="s">
        <v>47</v>
      </c>
      <c r="C43" s="149"/>
      <c r="D43" s="148"/>
      <c r="E43" s="143"/>
      <c r="F43" s="143"/>
      <c r="G43" s="143"/>
      <c r="H43" s="5"/>
      <c r="I43" s="143"/>
      <c r="J43" s="143"/>
      <c r="K43" s="5"/>
      <c r="L43" s="144"/>
      <c r="M43" s="145"/>
      <c r="N43" s="5"/>
      <c r="O43" s="5"/>
      <c r="P43" s="5"/>
      <c r="Q43" s="5"/>
      <c r="R43" s="5"/>
      <c r="S43" s="5"/>
      <c r="T43" s="5"/>
      <c r="U43" s="5"/>
      <c r="V43" s="11"/>
      <c r="W43" s="5"/>
      <c r="X43" s="1527"/>
      <c r="Y43" s="1528"/>
      <c r="Z43" s="1528"/>
      <c r="AA43" s="1528"/>
      <c r="AB43" s="1528"/>
      <c r="AC43" s="152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CG43" s="12"/>
      <c r="CH43" s="12"/>
      <c r="CI43" s="12"/>
      <c r="CJ43" s="12"/>
      <c r="CK43" s="12"/>
      <c r="CL43" s="12"/>
    </row>
    <row r="44" spans="1:90" ht="16.350000000000001" customHeight="1" x14ac:dyDescent="0.2">
      <c r="A44" s="2746"/>
      <c r="B44" s="150" t="s">
        <v>68</v>
      </c>
      <c r="C44" s="151"/>
      <c r="D44" s="148"/>
      <c r="E44" s="143"/>
      <c r="F44" s="143"/>
      <c r="G44" s="143"/>
      <c r="H44" s="143"/>
      <c r="I44" s="143"/>
      <c r="J44" s="143"/>
      <c r="K44" s="143"/>
      <c r="L44" s="144"/>
      <c r="M44" s="145"/>
      <c r="N44" s="5"/>
      <c r="O44" s="5"/>
      <c r="P44" s="5"/>
      <c r="Q44" s="5"/>
      <c r="R44" s="5"/>
      <c r="S44" s="5"/>
      <c r="T44" s="5"/>
      <c r="U44" s="5"/>
      <c r="V44" s="11"/>
      <c r="W44" s="5"/>
      <c r="X44" s="1527"/>
      <c r="Y44" s="1528"/>
      <c r="Z44" s="1528"/>
      <c r="AA44" s="1528"/>
      <c r="AB44" s="1528"/>
      <c r="AC44" s="1528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CG44" s="12"/>
      <c r="CH44" s="12"/>
      <c r="CI44" s="12"/>
      <c r="CJ44" s="12"/>
      <c r="CK44" s="12"/>
      <c r="CL44" s="12"/>
    </row>
    <row r="45" spans="1:90" ht="16.350000000000001" customHeight="1" x14ac:dyDescent="0.2">
      <c r="A45" s="2609" t="s">
        <v>69</v>
      </c>
      <c r="B45" s="63" t="s">
        <v>47</v>
      </c>
      <c r="C45" s="149"/>
      <c r="D45" s="148"/>
      <c r="E45" s="143"/>
      <c r="F45" s="143"/>
      <c r="G45" s="143"/>
      <c r="H45" s="143"/>
      <c r="I45" s="143"/>
      <c r="J45" s="143"/>
      <c r="K45" s="143"/>
      <c r="L45" s="144"/>
      <c r="M45" s="145"/>
      <c r="N45" s="5"/>
      <c r="O45" s="5"/>
      <c r="P45" s="5"/>
      <c r="Q45" s="5"/>
      <c r="R45" s="5"/>
      <c r="S45" s="5"/>
      <c r="T45" s="5"/>
      <c r="U45" s="5"/>
      <c r="V45" s="11"/>
      <c r="W45" s="5"/>
      <c r="X45" s="1527"/>
      <c r="Y45" s="1528"/>
      <c r="Z45" s="1528"/>
      <c r="AA45" s="1528"/>
      <c r="AB45" s="1528"/>
      <c r="AC45" s="1528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CG45" s="12"/>
      <c r="CH45" s="12"/>
      <c r="CI45" s="12"/>
      <c r="CJ45" s="12"/>
      <c r="CK45" s="12"/>
      <c r="CL45" s="12"/>
    </row>
    <row r="46" spans="1:90" ht="16.350000000000001" customHeight="1" x14ac:dyDescent="0.2">
      <c r="A46" s="2746"/>
      <c r="B46" s="152" t="s">
        <v>68</v>
      </c>
      <c r="C46" s="106"/>
      <c r="D46" s="153"/>
      <c r="E46" s="143"/>
      <c r="F46" s="143"/>
      <c r="G46" s="143"/>
      <c r="H46" s="143"/>
      <c r="I46" s="143"/>
      <c r="J46" s="143"/>
      <c r="K46" s="143"/>
      <c r="L46" s="144"/>
      <c r="M46" s="145"/>
      <c r="N46" s="5"/>
      <c r="O46" s="5"/>
      <c r="P46" s="5"/>
      <c r="Q46" s="5"/>
      <c r="R46" s="5"/>
      <c r="S46" s="5"/>
      <c r="T46" s="5"/>
      <c r="U46" s="5"/>
      <c r="V46" s="11"/>
      <c r="W46" s="5"/>
      <c r="X46" s="1527"/>
      <c r="Y46" s="1528"/>
      <c r="Z46" s="1528"/>
      <c r="AA46" s="1528"/>
      <c r="AB46" s="1528"/>
      <c r="AC46" s="1528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CG46" s="12"/>
      <c r="CH46" s="12"/>
      <c r="CI46" s="12"/>
      <c r="CJ46" s="12"/>
      <c r="CK46" s="12"/>
      <c r="CL46" s="12"/>
    </row>
    <row r="47" spans="1:90" ht="31.35" customHeight="1" x14ac:dyDescent="0.2">
      <c r="A47" s="84" t="s">
        <v>70</v>
      </c>
      <c r="B47" s="711"/>
      <c r="C47" s="711"/>
      <c r="D47" s="155"/>
      <c r="E47" s="155"/>
      <c r="F47" s="155"/>
      <c r="G47" s="155"/>
      <c r="H47" s="155"/>
      <c r="I47" s="155"/>
      <c r="J47" s="155"/>
      <c r="K47" s="155"/>
      <c r="L47" s="156"/>
      <c r="M47" s="157"/>
      <c r="N47" s="158"/>
      <c r="O47" s="159"/>
      <c r="P47" s="159"/>
      <c r="Q47" s="159"/>
      <c r="R47" s="159"/>
      <c r="S47" s="159"/>
      <c r="T47" s="159"/>
      <c r="U47" s="159"/>
      <c r="V47" s="160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1"/>
      <c r="AO47" s="162"/>
      <c r="AP47" s="162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CG47" s="12"/>
      <c r="CH47" s="12"/>
      <c r="CI47" s="12"/>
      <c r="CJ47" s="12"/>
      <c r="CK47" s="12"/>
      <c r="CL47" s="12"/>
    </row>
    <row r="48" spans="1:90" ht="16.350000000000001" customHeight="1" x14ac:dyDescent="0.2">
      <c r="A48" s="2625" t="s">
        <v>71</v>
      </c>
      <c r="B48" s="2626"/>
      <c r="C48" s="2631" t="s">
        <v>5</v>
      </c>
      <c r="D48" s="2632"/>
      <c r="E48" s="2633"/>
      <c r="F48" s="2903" t="s">
        <v>72</v>
      </c>
      <c r="G48" s="2705"/>
      <c r="H48" s="2705"/>
      <c r="I48" s="2705"/>
      <c r="J48" s="2705"/>
      <c r="K48" s="2705"/>
      <c r="L48" s="2705"/>
      <c r="M48" s="2705"/>
      <c r="N48" s="2705"/>
      <c r="O48" s="2705"/>
      <c r="P48" s="2705"/>
      <c r="Q48" s="2705"/>
      <c r="R48" s="2705"/>
      <c r="S48" s="2705"/>
      <c r="T48" s="2705"/>
      <c r="U48" s="2705"/>
      <c r="V48" s="2705"/>
      <c r="W48" s="2705"/>
      <c r="X48" s="2705"/>
      <c r="Y48" s="2705"/>
      <c r="Z48" s="2705"/>
      <c r="AA48" s="2705"/>
      <c r="AB48" s="2705"/>
      <c r="AC48" s="2705"/>
      <c r="AD48" s="2705"/>
      <c r="AE48" s="2705"/>
      <c r="AF48" s="2705"/>
      <c r="AG48" s="2705"/>
      <c r="AH48" s="2705"/>
      <c r="AI48" s="2705"/>
      <c r="AJ48" s="2705"/>
      <c r="AK48" s="2705"/>
      <c r="AL48" s="2705"/>
      <c r="AM48" s="2904"/>
      <c r="AN48" s="2597" t="s">
        <v>7</v>
      </c>
      <c r="AO48" s="163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CG48" s="12"/>
      <c r="CH48" s="12"/>
      <c r="CI48" s="12"/>
      <c r="CJ48" s="12"/>
      <c r="CK48" s="12"/>
      <c r="CL48" s="12"/>
    </row>
    <row r="49" spans="1:90" ht="16.350000000000001" customHeight="1" x14ac:dyDescent="0.2">
      <c r="A49" s="2627"/>
      <c r="B49" s="2628"/>
      <c r="C49" s="2634"/>
      <c r="D49" s="2635"/>
      <c r="E49" s="2636"/>
      <c r="F49" s="2903" t="s">
        <v>12</v>
      </c>
      <c r="G49" s="2905"/>
      <c r="H49" s="2705" t="s">
        <v>13</v>
      </c>
      <c r="I49" s="2905"/>
      <c r="J49" s="2906" t="s">
        <v>14</v>
      </c>
      <c r="K49" s="2907"/>
      <c r="L49" s="2903" t="s">
        <v>15</v>
      </c>
      <c r="M49" s="2905"/>
      <c r="N49" s="2903" t="s">
        <v>16</v>
      </c>
      <c r="O49" s="2905"/>
      <c r="P49" s="2908" t="s">
        <v>17</v>
      </c>
      <c r="Q49" s="2909"/>
      <c r="R49" s="2908" t="s">
        <v>18</v>
      </c>
      <c r="S49" s="2909"/>
      <c r="T49" s="2908" t="s">
        <v>19</v>
      </c>
      <c r="U49" s="2909"/>
      <c r="V49" s="2908" t="s">
        <v>20</v>
      </c>
      <c r="W49" s="2909"/>
      <c r="X49" s="2908" t="s">
        <v>21</v>
      </c>
      <c r="Y49" s="2909"/>
      <c r="Z49" s="2908" t="s">
        <v>22</v>
      </c>
      <c r="AA49" s="2909"/>
      <c r="AB49" s="2908" t="s">
        <v>23</v>
      </c>
      <c r="AC49" s="2909"/>
      <c r="AD49" s="2908" t="s">
        <v>24</v>
      </c>
      <c r="AE49" s="2909"/>
      <c r="AF49" s="2908" t="s">
        <v>25</v>
      </c>
      <c r="AG49" s="2909"/>
      <c r="AH49" s="2908" t="s">
        <v>26</v>
      </c>
      <c r="AI49" s="2909"/>
      <c r="AJ49" s="2908" t="s">
        <v>27</v>
      </c>
      <c r="AK49" s="2909"/>
      <c r="AL49" s="2711" t="s">
        <v>28</v>
      </c>
      <c r="AM49" s="2910"/>
      <c r="AN49" s="2604"/>
      <c r="AO49" s="163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CG49" s="12"/>
      <c r="CH49" s="12"/>
      <c r="CI49" s="12"/>
      <c r="CJ49" s="12"/>
      <c r="CK49" s="12"/>
      <c r="CL49" s="12"/>
    </row>
    <row r="50" spans="1:90" ht="16.350000000000001" customHeight="1" x14ac:dyDescent="0.2">
      <c r="A50" s="2629"/>
      <c r="B50" s="2630"/>
      <c r="C50" s="712" t="s">
        <v>29</v>
      </c>
      <c r="D50" s="713" t="s">
        <v>30</v>
      </c>
      <c r="E50" s="442" t="s">
        <v>31</v>
      </c>
      <c r="F50" s="1529" t="s">
        <v>30</v>
      </c>
      <c r="G50" s="1530" t="s">
        <v>31</v>
      </c>
      <c r="H50" s="1529" t="s">
        <v>30</v>
      </c>
      <c r="I50" s="1530" t="s">
        <v>31</v>
      </c>
      <c r="J50" s="1529" t="s">
        <v>30</v>
      </c>
      <c r="K50" s="1530" t="s">
        <v>31</v>
      </c>
      <c r="L50" s="1529" t="s">
        <v>30</v>
      </c>
      <c r="M50" s="1530" t="s">
        <v>31</v>
      </c>
      <c r="N50" s="1529" t="s">
        <v>30</v>
      </c>
      <c r="O50" s="1530" t="s">
        <v>31</v>
      </c>
      <c r="P50" s="1529" t="s">
        <v>30</v>
      </c>
      <c r="Q50" s="1530" t="s">
        <v>31</v>
      </c>
      <c r="R50" s="1529" t="s">
        <v>30</v>
      </c>
      <c r="S50" s="1530" t="s">
        <v>31</v>
      </c>
      <c r="T50" s="1529" t="s">
        <v>30</v>
      </c>
      <c r="U50" s="1530" t="s">
        <v>31</v>
      </c>
      <c r="V50" s="1529" t="s">
        <v>30</v>
      </c>
      <c r="W50" s="1530" t="s">
        <v>31</v>
      </c>
      <c r="X50" s="1529" t="s">
        <v>30</v>
      </c>
      <c r="Y50" s="1530" t="s">
        <v>31</v>
      </c>
      <c r="Z50" s="1529" t="s">
        <v>30</v>
      </c>
      <c r="AA50" s="1530" t="s">
        <v>31</v>
      </c>
      <c r="AB50" s="1529" t="s">
        <v>30</v>
      </c>
      <c r="AC50" s="1530" t="s">
        <v>31</v>
      </c>
      <c r="AD50" s="1529" t="s">
        <v>30</v>
      </c>
      <c r="AE50" s="1530" t="s">
        <v>31</v>
      </c>
      <c r="AF50" s="1529" t="s">
        <v>30</v>
      </c>
      <c r="AG50" s="1530" t="s">
        <v>31</v>
      </c>
      <c r="AH50" s="1529" t="s">
        <v>30</v>
      </c>
      <c r="AI50" s="1530" t="s">
        <v>31</v>
      </c>
      <c r="AJ50" s="1529" t="s">
        <v>30</v>
      </c>
      <c r="AK50" s="1530" t="s">
        <v>31</v>
      </c>
      <c r="AL50" s="1531" t="s">
        <v>30</v>
      </c>
      <c r="AM50" s="1532" t="s">
        <v>31</v>
      </c>
      <c r="AN50" s="2600"/>
      <c r="AO50" s="170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CG50" s="12"/>
      <c r="CH50" s="12"/>
      <c r="CI50" s="12"/>
      <c r="CJ50" s="12"/>
      <c r="CK50" s="12"/>
      <c r="CL50" s="12"/>
    </row>
    <row r="51" spans="1:90" ht="20.25" customHeight="1" x14ac:dyDescent="0.2">
      <c r="A51" s="439" t="s">
        <v>73</v>
      </c>
      <c r="B51" s="172" t="s">
        <v>74</v>
      </c>
      <c r="C51" s="1533">
        <f>SUM(D51+E51)</f>
        <v>0</v>
      </c>
      <c r="D51" s="1534">
        <f>SUM(F51+H51+J51+L51+N51+P51+R51+T51+V51+X51+Z51+AB51+AD51+AF51+AH51+AJ51+AL51)</f>
        <v>0</v>
      </c>
      <c r="E51" s="1535">
        <f>SUM(G51+I51+K51+M51+O51+Q51+S51+U51+W51+Y51+AA51+AC51+AE51+AG51+AI51+AK51+AM51)</f>
        <v>0</v>
      </c>
      <c r="F51" s="1536"/>
      <c r="G51" s="1537"/>
      <c r="H51" s="1536"/>
      <c r="I51" s="1537"/>
      <c r="J51" s="1536"/>
      <c r="K51" s="1537"/>
      <c r="L51" s="1536"/>
      <c r="M51" s="1537"/>
      <c r="N51" s="1536"/>
      <c r="O51" s="1537"/>
      <c r="P51" s="1538"/>
      <c r="Q51" s="1537"/>
      <c r="R51" s="1538"/>
      <c r="S51" s="1537"/>
      <c r="T51" s="1538"/>
      <c r="U51" s="1537"/>
      <c r="V51" s="1538"/>
      <c r="W51" s="1537"/>
      <c r="X51" s="1538"/>
      <c r="Y51" s="1537"/>
      <c r="Z51" s="1538"/>
      <c r="AA51" s="1537"/>
      <c r="AB51" s="1538"/>
      <c r="AC51" s="1537"/>
      <c r="AD51" s="1538"/>
      <c r="AE51" s="1537"/>
      <c r="AF51" s="1538"/>
      <c r="AG51" s="1537"/>
      <c r="AH51" s="1538"/>
      <c r="AI51" s="1537"/>
      <c r="AJ51" s="1538"/>
      <c r="AK51" s="1537"/>
      <c r="AL51" s="723"/>
      <c r="AM51" s="1539"/>
      <c r="AN51" s="1540"/>
      <c r="AO51" s="182" t="str">
        <f>CA51&amp;CB51</f>
        <v/>
      </c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17"/>
      <c r="BB51" s="17"/>
      <c r="CA51" s="30" t="str">
        <f>IF(CG51=1,"* El número de Beneficiarios NO DEBE ser mayor que el total. ","")</f>
        <v/>
      </c>
      <c r="CB51" s="31" t="str">
        <f>IF(CH51=1,"* No olvide digitar la columna Beneficiarios. ","")</f>
        <v/>
      </c>
      <c r="CC51" s="30"/>
      <c r="CD51" s="30"/>
      <c r="CE51" s="30"/>
      <c r="CF51" s="30"/>
      <c r="CG51" s="32">
        <f>IF(C51&lt;AN51,1,0)</f>
        <v>0</v>
      </c>
      <c r="CH51" s="32">
        <f>IF(AND(C51&lt;&gt;0,AN51=""),1,0)</f>
        <v>0</v>
      </c>
      <c r="CI51" s="12"/>
      <c r="CJ51" s="12"/>
      <c r="CK51" s="12"/>
      <c r="CL51" s="12"/>
    </row>
    <row r="52" spans="1:90" ht="20.25" customHeight="1" x14ac:dyDescent="0.2">
      <c r="A52" s="1541" t="s">
        <v>75</v>
      </c>
      <c r="B52" s="1542" t="s">
        <v>74</v>
      </c>
      <c r="C52" s="463">
        <f>SUM(D52+E52)</f>
        <v>0</v>
      </c>
      <c r="D52" s="464">
        <f>SUM(F52+H52+J52+L52+N52+P52+R52+T52+V52+X52+Z52+AB52+AD52+AF52+AH52+AJ52+AL52)</f>
        <v>0</v>
      </c>
      <c r="E52" s="185">
        <f>SUM(G52+I52+K52+M52+O52+Q52+S52+U52+W52+Y52+AA52+AC52+AE52+AG52+AI52+AK52+AM52)</f>
        <v>0</v>
      </c>
      <c r="F52" s="458"/>
      <c r="G52" s="460"/>
      <c r="H52" s="458"/>
      <c r="I52" s="460"/>
      <c r="J52" s="458"/>
      <c r="K52" s="460"/>
      <c r="L52" s="458"/>
      <c r="M52" s="460"/>
      <c r="N52" s="458"/>
      <c r="O52" s="460"/>
      <c r="P52" s="81"/>
      <c r="Q52" s="460"/>
      <c r="R52" s="81"/>
      <c r="S52" s="460"/>
      <c r="T52" s="81"/>
      <c r="U52" s="460"/>
      <c r="V52" s="81"/>
      <c r="W52" s="460"/>
      <c r="X52" s="81"/>
      <c r="Y52" s="460"/>
      <c r="Z52" s="81"/>
      <c r="AA52" s="460"/>
      <c r="AB52" s="81"/>
      <c r="AC52" s="460"/>
      <c r="AD52" s="81"/>
      <c r="AE52" s="460"/>
      <c r="AF52" s="81"/>
      <c r="AG52" s="460"/>
      <c r="AH52" s="81"/>
      <c r="AI52" s="460"/>
      <c r="AJ52" s="81"/>
      <c r="AK52" s="460"/>
      <c r="AL52" s="188"/>
      <c r="AM52" s="465"/>
      <c r="AN52" s="190"/>
      <c r="AO52" s="182" t="str">
        <f>CA52&amp;CB52</f>
        <v/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17"/>
      <c r="BB52" s="17"/>
      <c r="CA52" s="30" t="str">
        <f>IF(CG52=1,"* El número de Beneficiarios NO DEBE ser mayor que el total. ","")</f>
        <v/>
      </c>
      <c r="CB52" s="31" t="str">
        <f>IF(CH52=1,"* No olvide digitar la columna Beneficiarios. ","")</f>
        <v/>
      </c>
      <c r="CC52" s="30"/>
      <c r="CD52" s="30"/>
      <c r="CE52" s="30"/>
      <c r="CF52" s="30"/>
      <c r="CG52" s="32">
        <f>IF(C52&lt;AN52,1,0)</f>
        <v>0</v>
      </c>
      <c r="CH52" s="32">
        <f>IF(AND(C52&lt;&gt;0,AN52=""),1,0)</f>
        <v>0</v>
      </c>
      <c r="CI52" s="12"/>
      <c r="CJ52" s="12"/>
      <c r="CK52" s="12"/>
      <c r="CL52" s="12"/>
    </row>
    <row r="53" spans="1:90" ht="31.35" customHeight="1" x14ac:dyDescent="0.2">
      <c r="A53" s="2713" t="s">
        <v>76</v>
      </c>
      <c r="B53" s="2713"/>
      <c r="C53" s="2713"/>
      <c r="D53" s="2713"/>
      <c r="E53" s="2713"/>
      <c r="F53" s="2713"/>
      <c r="G53" s="2713"/>
      <c r="H53" s="2713"/>
      <c r="I53" s="2713"/>
      <c r="J53" s="2713"/>
      <c r="K53" s="2713"/>
      <c r="L53" s="2713"/>
      <c r="M53" s="2713"/>
      <c r="N53" s="191"/>
      <c r="O53" s="161"/>
      <c r="P53" s="161"/>
      <c r="Q53" s="161"/>
      <c r="R53" s="161"/>
      <c r="S53" s="161"/>
      <c r="T53" s="161"/>
      <c r="U53" s="161"/>
      <c r="V53" s="192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70"/>
      <c r="AP53" s="162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CG53" s="12"/>
      <c r="CH53" s="12"/>
      <c r="CI53" s="12"/>
      <c r="CJ53" s="12"/>
      <c r="CK53" s="12"/>
      <c r="CL53" s="12"/>
    </row>
    <row r="54" spans="1:90" ht="16.350000000000001" customHeight="1" x14ac:dyDescent="0.2">
      <c r="A54" s="2625" t="s">
        <v>3</v>
      </c>
      <c r="B54" s="2626"/>
      <c r="C54" s="2632" t="s">
        <v>5</v>
      </c>
      <c r="D54" s="2632"/>
      <c r="E54" s="2633"/>
      <c r="F54" s="2906" t="s">
        <v>72</v>
      </c>
      <c r="G54" s="2714"/>
      <c r="H54" s="2714"/>
      <c r="I54" s="2714"/>
      <c r="J54" s="2714"/>
      <c r="K54" s="2714"/>
      <c r="L54" s="2714"/>
      <c r="M54" s="2714"/>
      <c r="N54" s="2714"/>
      <c r="O54" s="2714"/>
      <c r="P54" s="2714"/>
      <c r="Q54" s="2714"/>
      <c r="R54" s="2714"/>
      <c r="S54" s="2714"/>
      <c r="T54" s="2714"/>
      <c r="U54" s="2714"/>
      <c r="V54" s="2714"/>
      <c r="W54" s="2714"/>
      <c r="X54" s="2714"/>
      <c r="Y54" s="2714"/>
      <c r="Z54" s="2714"/>
      <c r="AA54" s="2714"/>
      <c r="AB54" s="2714"/>
      <c r="AC54" s="2714"/>
      <c r="AD54" s="2714"/>
      <c r="AE54" s="2714"/>
      <c r="AF54" s="2714"/>
      <c r="AG54" s="2714"/>
      <c r="AH54" s="2714"/>
      <c r="AI54" s="2714"/>
      <c r="AJ54" s="2714"/>
      <c r="AK54" s="2714"/>
      <c r="AL54" s="2714"/>
      <c r="AM54" s="2911"/>
      <c r="AN54" s="2597" t="s">
        <v>7</v>
      </c>
      <c r="AO54" s="170"/>
      <c r="AP54" s="1543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CG54" s="12"/>
      <c r="CH54" s="12"/>
      <c r="CI54" s="12"/>
      <c r="CJ54" s="12"/>
      <c r="CK54" s="12"/>
      <c r="CL54" s="12"/>
    </row>
    <row r="55" spans="1:90" ht="16.350000000000001" customHeight="1" x14ac:dyDescent="0.2">
      <c r="A55" s="2627"/>
      <c r="B55" s="2628"/>
      <c r="C55" s="2635"/>
      <c r="D55" s="2635"/>
      <c r="E55" s="2636"/>
      <c r="F55" s="2912" t="s">
        <v>12</v>
      </c>
      <c r="G55" s="2912"/>
      <c r="H55" s="2856" t="s">
        <v>13</v>
      </c>
      <c r="I55" s="2860"/>
      <c r="J55" s="2913" t="s">
        <v>14</v>
      </c>
      <c r="K55" s="2914"/>
      <c r="L55" s="2856" t="s">
        <v>15</v>
      </c>
      <c r="M55" s="2860"/>
      <c r="N55" s="2856" t="s">
        <v>16</v>
      </c>
      <c r="O55" s="2860"/>
      <c r="P55" s="2858" t="s">
        <v>17</v>
      </c>
      <c r="Q55" s="2859"/>
      <c r="R55" s="2858" t="s">
        <v>18</v>
      </c>
      <c r="S55" s="2859"/>
      <c r="T55" s="2858" t="s">
        <v>19</v>
      </c>
      <c r="U55" s="2859"/>
      <c r="V55" s="2858" t="s">
        <v>20</v>
      </c>
      <c r="W55" s="2859"/>
      <c r="X55" s="2858" t="s">
        <v>21</v>
      </c>
      <c r="Y55" s="2859"/>
      <c r="Z55" s="2858" t="s">
        <v>22</v>
      </c>
      <c r="AA55" s="2859"/>
      <c r="AB55" s="2858" t="s">
        <v>23</v>
      </c>
      <c r="AC55" s="2859"/>
      <c r="AD55" s="2858" t="s">
        <v>24</v>
      </c>
      <c r="AE55" s="2859"/>
      <c r="AF55" s="2858" t="s">
        <v>25</v>
      </c>
      <c r="AG55" s="2859"/>
      <c r="AH55" s="2858" t="s">
        <v>26</v>
      </c>
      <c r="AI55" s="2859"/>
      <c r="AJ55" s="2858" t="s">
        <v>27</v>
      </c>
      <c r="AK55" s="2859"/>
      <c r="AL55" s="2858" t="s">
        <v>28</v>
      </c>
      <c r="AM55" s="2861"/>
      <c r="AN55" s="2604"/>
      <c r="AO55" s="170"/>
      <c r="AP55" s="1543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CG55" s="12"/>
      <c r="CH55" s="12"/>
      <c r="CI55" s="12"/>
      <c r="CJ55" s="12"/>
      <c r="CK55" s="12"/>
      <c r="CL55" s="12"/>
    </row>
    <row r="56" spans="1:90" ht="16.350000000000001" customHeight="1" x14ac:dyDescent="0.2">
      <c r="A56" s="2629"/>
      <c r="B56" s="2630"/>
      <c r="C56" s="1544" t="s">
        <v>29</v>
      </c>
      <c r="D56" s="1545" t="s">
        <v>30</v>
      </c>
      <c r="E56" s="197" t="s">
        <v>31</v>
      </c>
      <c r="F56" s="420" t="s">
        <v>30</v>
      </c>
      <c r="G56" s="435" t="s">
        <v>31</v>
      </c>
      <c r="H56" s="420" t="s">
        <v>30</v>
      </c>
      <c r="I56" s="435" t="s">
        <v>31</v>
      </c>
      <c r="J56" s="420" t="s">
        <v>30</v>
      </c>
      <c r="K56" s="435" t="s">
        <v>31</v>
      </c>
      <c r="L56" s="420" t="s">
        <v>30</v>
      </c>
      <c r="M56" s="435" t="s">
        <v>31</v>
      </c>
      <c r="N56" s="420" t="s">
        <v>30</v>
      </c>
      <c r="O56" s="435" t="s">
        <v>31</v>
      </c>
      <c r="P56" s="420" t="s">
        <v>30</v>
      </c>
      <c r="Q56" s="435" t="s">
        <v>31</v>
      </c>
      <c r="R56" s="420" t="s">
        <v>30</v>
      </c>
      <c r="S56" s="435" t="s">
        <v>31</v>
      </c>
      <c r="T56" s="420" t="s">
        <v>30</v>
      </c>
      <c r="U56" s="435" t="s">
        <v>31</v>
      </c>
      <c r="V56" s="420" t="s">
        <v>30</v>
      </c>
      <c r="W56" s="435" t="s">
        <v>31</v>
      </c>
      <c r="X56" s="420" t="s">
        <v>30</v>
      </c>
      <c r="Y56" s="435" t="s">
        <v>31</v>
      </c>
      <c r="Z56" s="420" t="s">
        <v>30</v>
      </c>
      <c r="AA56" s="435" t="s">
        <v>31</v>
      </c>
      <c r="AB56" s="420" t="s">
        <v>30</v>
      </c>
      <c r="AC56" s="435" t="s">
        <v>31</v>
      </c>
      <c r="AD56" s="420" t="s">
        <v>30</v>
      </c>
      <c r="AE56" s="435" t="s">
        <v>31</v>
      </c>
      <c r="AF56" s="420" t="s">
        <v>30</v>
      </c>
      <c r="AG56" s="435" t="s">
        <v>31</v>
      </c>
      <c r="AH56" s="420" t="s">
        <v>30</v>
      </c>
      <c r="AI56" s="435" t="s">
        <v>31</v>
      </c>
      <c r="AJ56" s="420" t="s">
        <v>30</v>
      </c>
      <c r="AK56" s="435" t="s">
        <v>31</v>
      </c>
      <c r="AL56" s="396" t="s">
        <v>30</v>
      </c>
      <c r="AM56" s="200" t="s">
        <v>31</v>
      </c>
      <c r="AN56" s="2600"/>
      <c r="AO56" s="170"/>
      <c r="AP56" s="1543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CG56" s="12"/>
      <c r="CH56" s="12"/>
      <c r="CI56" s="12"/>
      <c r="CJ56" s="12"/>
      <c r="CK56" s="12"/>
      <c r="CL56" s="12"/>
    </row>
    <row r="57" spans="1:90" ht="16.350000000000001" customHeight="1" x14ac:dyDescent="0.2">
      <c r="A57" s="2649" t="s">
        <v>77</v>
      </c>
      <c r="B57" s="1546" t="s">
        <v>33</v>
      </c>
      <c r="C57" s="1547">
        <f t="shared" ref="C57:C78" si="16">SUM(D57+E57)</f>
        <v>0</v>
      </c>
      <c r="D57" s="1548">
        <f t="shared" ref="D57:E62" si="17">SUM(H57+J57+L57+N57+P57+R57+T57+V57+X57+Z57+AB57+AD57+AF57+AH57+AJ57+AL57)</f>
        <v>0</v>
      </c>
      <c r="E57" s="1549">
        <f t="shared" si="17"/>
        <v>0</v>
      </c>
      <c r="F57" s="1550"/>
      <c r="G57" s="1551"/>
      <c r="H57" s="1552"/>
      <c r="I57" s="1492"/>
      <c r="J57" s="1552"/>
      <c r="K57" s="1553"/>
      <c r="L57" s="1552"/>
      <c r="M57" s="1553"/>
      <c r="N57" s="1552"/>
      <c r="O57" s="1553"/>
      <c r="P57" s="1554"/>
      <c r="Q57" s="1553"/>
      <c r="R57" s="1554"/>
      <c r="S57" s="1553"/>
      <c r="T57" s="1554"/>
      <c r="U57" s="1553"/>
      <c r="V57" s="1554"/>
      <c r="W57" s="1553"/>
      <c r="X57" s="1554"/>
      <c r="Y57" s="1553"/>
      <c r="Z57" s="1554"/>
      <c r="AA57" s="1553"/>
      <c r="AB57" s="1554"/>
      <c r="AC57" s="1553"/>
      <c r="AD57" s="1554"/>
      <c r="AE57" s="1553"/>
      <c r="AF57" s="1554"/>
      <c r="AG57" s="1553"/>
      <c r="AH57" s="1554"/>
      <c r="AI57" s="1553"/>
      <c r="AJ57" s="1554"/>
      <c r="AK57" s="1553"/>
      <c r="AL57" s="1554"/>
      <c r="AM57" s="1555"/>
      <c r="AN57" s="1556"/>
      <c r="AO57" s="182" t="str">
        <f t="shared" ref="AO57:AO78" si="18">CA57&amp;CB57</f>
        <v/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17"/>
      <c r="BB57" s="17"/>
      <c r="CA57" s="30" t="str">
        <f t="shared" ref="CA57:CA78" si="19">IF(CG57=1,"* El número de Beneficiarios NO DEBE ser mayor que el total. ","")</f>
        <v/>
      </c>
      <c r="CB57" s="31" t="str">
        <f t="shared" ref="CB57:CB78" si="20">IF(CH57=1,"* No olvide digitar la columna Beneficiarios. ","")</f>
        <v/>
      </c>
      <c r="CG57" s="32">
        <f t="shared" ref="CG57:CG78" si="21">IF(C57&lt;AN57,1,0)</f>
        <v>0</v>
      </c>
      <c r="CH57" s="32">
        <f t="shared" ref="CH57:CH78" si="22">IF(AND(C57&lt;&gt;0,AN57=""),1,0)</f>
        <v>0</v>
      </c>
      <c r="CI57" s="12"/>
      <c r="CJ57" s="12"/>
      <c r="CK57" s="12"/>
      <c r="CL57" s="12"/>
    </row>
    <row r="58" spans="1:90" ht="16.350000000000001" customHeight="1" x14ac:dyDescent="0.2">
      <c r="A58" s="2650"/>
      <c r="B58" s="440" t="s">
        <v>47</v>
      </c>
      <c r="C58" s="34">
        <f t="shared" si="16"/>
        <v>0</v>
      </c>
      <c r="D58" s="35">
        <f t="shared" si="17"/>
        <v>0</v>
      </c>
      <c r="E58" s="36">
        <f t="shared" si="17"/>
        <v>0</v>
      </c>
      <c r="F58" s="214"/>
      <c r="G58" s="215"/>
      <c r="H58" s="37"/>
      <c r="I58" s="38"/>
      <c r="J58" s="37"/>
      <c r="K58" s="39"/>
      <c r="L58" s="37"/>
      <c r="M58" s="39"/>
      <c r="N58" s="37"/>
      <c r="O58" s="39"/>
      <c r="P58" s="40"/>
      <c r="Q58" s="39"/>
      <c r="R58" s="40"/>
      <c r="S58" s="39"/>
      <c r="T58" s="40"/>
      <c r="U58" s="39"/>
      <c r="V58" s="40"/>
      <c r="W58" s="39"/>
      <c r="X58" s="40"/>
      <c r="Y58" s="39"/>
      <c r="Z58" s="40"/>
      <c r="AA58" s="39"/>
      <c r="AB58" s="40"/>
      <c r="AC58" s="39"/>
      <c r="AD58" s="40"/>
      <c r="AE58" s="39"/>
      <c r="AF58" s="40"/>
      <c r="AG58" s="39"/>
      <c r="AH58" s="40"/>
      <c r="AI58" s="39"/>
      <c r="AJ58" s="40"/>
      <c r="AK58" s="39"/>
      <c r="AL58" s="40"/>
      <c r="AM58" s="41"/>
      <c r="AN58" s="216"/>
      <c r="AO58" s="182" t="str">
        <f t="shared" si="18"/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7"/>
      <c r="BB58" s="17"/>
      <c r="CA58" s="30" t="str">
        <f t="shared" si="19"/>
        <v/>
      </c>
      <c r="CB58" s="31" t="str">
        <f t="shared" si="20"/>
        <v/>
      </c>
      <c r="CG58" s="32">
        <f t="shared" si="21"/>
        <v>0</v>
      </c>
      <c r="CH58" s="32">
        <f t="shared" si="22"/>
        <v>0</v>
      </c>
      <c r="CI58" s="12"/>
      <c r="CJ58" s="12"/>
      <c r="CK58" s="12"/>
      <c r="CL58" s="12"/>
    </row>
    <row r="59" spans="1:90" ht="16.350000000000001" customHeight="1" x14ac:dyDescent="0.2">
      <c r="A59" s="2650"/>
      <c r="B59" s="440" t="s">
        <v>34</v>
      </c>
      <c r="C59" s="34">
        <f t="shared" si="16"/>
        <v>0</v>
      </c>
      <c r="D59" s="35">
        <f t="shared" si="17"/>
        <v>0</v>
      </c>
      <c r="E59" s="36">
        <f t="shared" si="17"/>
        <v>0</v>
      </c>
      <c r="F59" s="214"/>
      <c r="G59" s="215"/>
      <c r="H59" s="37"/>
      <c r="I59" s="38"/>
      <c r="J59" s="37"/>
      <c r="K59" s="39"/>
      <c r="L59" s="37"/>
      <c r="M59" s="39"/>
      <c r="N59" s="37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  <c r="AA59" s="39"/>
      <c r="AB59" s="40"/>
      <c r="AC59" s="39"/>
      <c r="AD59" s="40"/>
      <c r="AE59" s="39"/>
      <c r="AF59" s="40"/>
      <c r="AG59" s="39"/>
      <c r="AH59" s="40"/>
      <c r="AI59" s="39"/>
      <c r="AJ59" s="40"/>
      <c r="AK59" s="39"/>
      <c r="AL59" s="40"/>
      <c r="AM59" s="41"/>
      <c r="AN59" s="216"/>
      <c r="AO59" s="182" t="str">
        <f t="shared" si="18"/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7"/>
      <c r="BB59" s="17"/>
      <c r="CA59" s="30" t="str">
        <f t="shared" si="19"/>
        <v/>
      </c>
      <c r="CB59" s="31" t="str">
        <f t="shared" si="20"/>
        <v/>
      </c>
      <c r="CG59" s="32">
        <f t="shared" si="21"/>
        <v>0</v>
      </c>
      <c r="CH59" s="32">
        <f t="shared" si="22"/>
        <v>0</v>
      </c>
      <c r="CI59" s="12"/>
      <c r="CJ59" s="12"/>
      <c r="CK59" s="12"/>
      <c r="CL59" s="12"/>
    </row>
    <row r="60" spans="1:90" ht="16.350000000000001" customHeight="1" x14ac:dyDescent="0.2">
      <c r="A60" s="2650"/>
      <c r="B60" s="440" t="s">
        <v>78</v>
      </c>
      <c r="C60" s="34">
        <f t="shared" si="16"/>
        <v>0</v>
      </c>
      <c r="D60" s="35">
        <f t="shared" si="17"/>
        <v>0</v>
      </c>
      <c r="E60" s="36">
        <f t="shared" si="17"/>
        <v>0</v>
      </c>
      <c r="F60" s="214"/>
      <c r="G60" s="215"/>
      <c r="H60" s="37"/>
      <c r="I60" s="38"/>
      <c r="J60" s="37"/>
      <c r="K60" s="39"/>
      <c r="L60" s="37"/>
      <c r="M60" s="39"/>
      <c r="N60" s="37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39"/>
      <c r="Z60" s="40"/>
      <c r="AA60" s="39"/>
      <c r="AB60" s="40"/>
      <c r="AC60" s="39"/>
      <c r="AD60" s="40"/>
      <c r="AE60" s="39"/>
      <c r="AF60" s="40"/>
      <c r="AG60" s="39"/>
      <c r="AH60" s="40"/>
      <c r="AI60" s="39"/>
      <c r="AJ60" s="40"/>
      <c r="AK60" s="39"/>
      <c r="AL60" s="40"/>
      <c r="AM60" s="41"/>
      <c r="AN60" s="216"/>
      <c r="AO60" s="182" t="str">
        <f t="shared" si="18"/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7"/>
      <c r="BB60" s="17"/>
      <c r="CA60" s="30" t="str">
        <f t="shared" si="19"/>
        <v/>
      </c>
      <c r="CB60" s="31" t="str">
        <f t="shared" si="20"/>
        <v/>
      </c>
      <c r="CG60" s="32">
        <f t="shared" si="21"/>
        <v>0</v>
      </c>
      <c r="CH60" s="32">
        <f t="shared" si="22"/>
        <v>0</v>
      </c>
      <c r="CI60" s="12"/>
      <c r="CJ60" s="12"/>
      <c r="CK60" s="12"/>
      <c r="CL60" s="12"/>
    </row>
    <row r="61" spans="1:90" ht="16.350000000000001" customHeight="1" x14ac:dyDescent="0.2">
      <c r="A61" s="2650"/>
      <c r="B61" s="440" t="s">
        <v>37</v>
      </c>
      <c r="C61" s="34">
        <f t="shared" si="16"/>
        <v>0</v>
      </c>
      <c r="D61" s="35">
        <f t="shared" si="17"/>
        <v>0</v>
      </c>
      <c r="E61" s="36">
        <f t="shared" si="17"/>
        <v>0</v>
      </c>
      <c r="F61" s="214"/>
      <c r="G61" s="215"/>
      <c r="H61" s="37"/>
      <c r="I61" s="38"/>
      <c r="J61" s="37"/>
      <c r="K61" s="39"/>
      <c r="L61" s="37"/>
      <c r="M61" s="39"/>
      <c r="N61" s="37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39"/>
      <c r="Z61" s="40"/>
      <c r="AA61" s="39"/>
      <c r="AB61" s="40"/>
      <c r="AC61" s="39"/>
      <c r="AD61" s="40"/>
      <c r="AE61" s="39"/>
      <c r="AF61" s="40"/>
      <c r="AG61" s="39"/>
      <c r="AH61" s="40"/>
      <c r="AI61" s="39"/>
      <c r="AJ61" s="40"/>
      <c r="AK61" s="39"/>
      <c r="AL61" s="40"/>
      <c r="AM61" s="41"/>
      <c r="AN61" s="216"/>
      <c r="AO61" s="182" t="str">
        <f t="shared" si="18"/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7"/>
      <c r="BB61" s="17"/>
      <c r="CA61" s="30" t="str">
        <f t="shared" si="19"/>
        <v/>
      </c>
      <c r="CB61" s="31" t="str">
        <f t="shared" si="20"/>
        <v/>
      </c>
      <c r="CG61" s="32">
        <f t="shared" si="21"/>
        <v>0</v>
      </c>
      <c r="CH61" s="32">
        <f t="shared" si="22"/>
        <v>0</v>
      </c>
      <c r="CI61" s="12"/>
      <c r="CJ61" s="12"/>
      <c r="CK61" s="12"/>
      <c r="CL61" s="12"/>
    </row>
    <row r="62" spans="1:90" ht="16.350000000000001" customHeight="1" x14ac:dyDescent="0.2">
      <c r="A62" s="2770"/>
      <c r="B62" s="441" t="s">
        <v>38</v>
      </c>
      <c r="C62" s="218">
        <f t="shared" si="16"/>
        <v>0</v>
      </c>
      <c r="D62" s="50">
        <f t="shared" si="17"/>
        <v>0</v>
      </c>
      <c r="E62" s="219">
        <f t="shared" si="17"/>
        <v>0</v>
      </c>
      <c r="F62" s="220"/>
      <c r="G62" s="221"/>
      <c r="H62" s="77"/>
      <c r="I62" s="80"/>
      <c r="J62" s="77"/>
      <c r="K62" s="79"/>
      <c r="L62" s="77"/>
      <c r="M62" s="79"/>
      <c r="N62" s="77"/>
      <c r="O62" s="79"/>
      <c r="P62" s="82"/>
      <c r="Q62" s="79"/>
      <c r="R62" s="82"/>
      <c r="S62" s="79"/>
      <c r="T62" s="82"/>
      <c r="U62" s="79"/>
      <c r="V62" s="82"/>
      <c r="W62" s="79"/>
      <c r="X62" s="82"/>
      <c r="Y62" s="79"/>
      <c r="Z62" s="82"/>
      <c r="AA62" s="79"/>
      <c r="AB62" s="82"/>
      <c r="AC62" s="79"/>
      <c r="AD62" s="82"/>
      <c r="AE62" s="79"/>
      <c r="AF62" s="82"/>
      <c r="AG62" s="79"/>
      <c r="AH62" s="82"/>
      <c r="AI62" s="79"/>
      <c r="AJ62" s="82"/>
      <c r="AK62" s="79"/>
      <c r="AL62" s="82"/>
      <c r="AM62" s="83"/>
      <c r="AN62" s="222"/>
      <c r="AO62" s="182" t="str">
        <f t="shared" si="18"/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7"/>
      <c r="BB62" s="17"/>
      <c r="CA62" s="30" t="str">
        <f t="shared" si="19"/>
        <v/>
      </c>
      <c r="CB62" s="31" t="str">
        <f t="shared" si="20"/>
        <v/>
      </c>
      <c r="CG62" s="32">
        <f t="shared" si="21"/>
        <v>0</v>
      </c>
      <c r="CH62" s="32">
        <f t="shared" si="22"/>
        <v>0</v>
      </c>
      <c r="CI62" s="12"/>
      <c r="CJ62" s="12"/>
      <c r="CK62" s="12"/>
      <c r="CL62" s="12"/>
    </row>
    <row r="63" spans="1:90" ht="16.350000000000001" customHeight="1" x14ac:dyDescent="0.2">
      <c r="A63" s="2649" t="s">
        <v>79</v>
      </c>
      <c r="B63" s="1546" t="s">
        <v>34</v>
      </c>
      <c r="C63" s="1547">
        <f t="shared" si="16"/>
        <v>0</v>
      </c>
      <c r="D63" s="1557">
        <f t="shared" ref="D63:E68" si="23">SUM(J63+L63+N63)</f>
        <v>0</v>
      </c>
      <c r="E63" s="1558">
        <f t="shared" si="23"/>
        <v>0</v>
      </c>
      <c r="F63" s="1559"/>
      <c r="G63" s="1560"/>
      <c r="H63" s="1559"/>
      <c r="I63" s="1560"/>
      <c r="J63" s="1561"/>
      <c r="K63" s="1562"/>
      <c r="L63" s="1561"/>
      <c r="M63" s="1562"/>
      <c r="N63" s="1561"/>
      <c r="O63" s="1562"/>
      <c r="P63" s="1563"/>
      <c r="Q63" s="1564"/>
      <c r="R63" s="1563"/>
      <c r="S63" s="1564"/>
      <c r="T63" s="1563"/>
      <c r="U63" s="1564"/>
      <c r="V63" s="1563"/>
      <c r="W63" s="1564"/>
      <c r="X63" s="1563"/>
      <c r="Y63" s="1564"/>
      <c r="Z63" s="1563"/>
      <c r="AA63" s="1564"/>
      <c r="AB63" s="1563"/>
      <c r="AC63" s="1564"/>
      <c r="AD63" s="1563"/>
      <c r="AE63" s="1564"/>
      <c r="AF63" s="1563"/>
      <c r="AG63" s="1564"/>
      <c r="AH63" s="1563"/>
      <c r="AI63" s="1564"/>
      <c r="AJ63" s="1559"/>
      <c r="AK63" s="1564"/>
      <c r="AL63" s="1563"/>
      <c r="AM63" s="1565"/>
      <c r="AN63" s="1566"/>
      <c r="AO63" s="182" t="str">
        <f t="shared" si="18"/>
        <v/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7"/>
      <c r="BB63" s="17"/>
      <c r="CA63" s="30" t="str">
        <f t="shared" si="19"/>
        <v/>
      </c>
      <c r="CB63" s="31" t="str">
        <f t="shared" si="20"/>
        <v/>
      </c>
      <c r="CG63" s="32">
        <f t="shared" si="21"/>
        <v>0</v>
      </c>
      <c r="CH63" s="32">
        <f t="shared" si="22"/>
        <v>0</v>
      </c>
      <c r="CI63" s="12"/>
      <c r="CJ63" s="12"/>
      <c r="CK63" s="12"/>
      <c r="CL63" s="12"/>
    </row>
    <row r="64" spans="1:90" ht="16.350000000000001" customHeight="1" x14ac:dyDescent="0.2">
      <c r="A64" s="2770"/>
      <c r="B64" s="441" t="s">
        <v>37</v>
      </c>
      <c r="C64" s="218">
        <f t="shared" si="16"/>
        <v>0</v>
      </c>
      <c r="D64" s="50">
        <f t="shared" si="23"/>
        <v>0</v>
      </c>
      <c r="E64" s="219">
        <f t="shared" si="23"/>
        <v>0</v>
      </c>
      <c r="F64" s="220"/>
      <c r="G64" s="221"/>
      <c r="H64" s="220"/>
      <c r="I64" s="221"/>
      <c r="J64" s="77"/>
      <c r="K64" s="79"/>
      <c r="L64" s="77"/>
      <c r="M64" s="79"/>
      <c r="N64" s="77"/>
      <c r="O64" s="79"/>
      <c r="P64" s="230"/>
      <c r="Q64" s="231"/>
      <c r="R64" s="230"/>
      <c r="S64" s="231"/>
      <c r="T64" s="230"/>
      <c r="U64" s="231"/>
      <c r="V64" s="230"/>
      <c r="W64" s="231"/>
      <c r="X64" s="230"/>
      <c r="Y64" s="231"/>
      <c r="Z64" s="230"/>
      <c r="AA64" s="231"/>
      <c r="AB64" s="230"/>
      <c r="AC64" s="231"/>
      <c r="AD64" s="230"/>
      <c r="AE64" s="231"/>
      <c r="AF64" s="230"/>
      <c r="AG64" s="231"/>
      <c r="AH64" s="230"/>
      <c r="AI64" s="231"/>
      <c r="AJ64" s="220"/>
      <c r="AK64" s="231"/>
      <c r="AL64" s="230"/>
      <c r="AM64" s="232"/>
      <c r="AN64" s="222"/>
      <c r="AO64" s="182" t="str">
        <f t="shared" si="18"/>
        <v/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17"/>
      <c r="BB64" s="17"/>
      <c r="CA64" s="30" t="str">
        <f t="shared" si="19"/>
        <v/>
      </c>
      <c r="CB64" s="31" t="str">
        <f t="shared" si="20"/>
        <v/>
      </c>
      <c r="CG64" s="32">
        <f t="shared" si="21"/>
        <v>0</v>
      </c>
      <c r="CH64" s="32">
        <f t="shared" si="22"/>
        <v>0</v>
      </c>
      <c r="CI64" s="12"/>
      <c r="CJ64" s="12"/>
      <c r="CK64" s="12"/>
      <c r="CL64" s="12"/>
    </row>
    <row r="65" spans="1:90" ht="16.350000000000001" customHeight="1" x14ac:dyDescent="0.2">
      <c r="A65" s="2649" t="s">
        <v>80</v>
      </c>
      <c r="B65" s="1567" t="s">
        <v>33</v>
      </c>
      <c r="C65" s="1568">
        <f t="shared" si="16"/>
        <v>0</v>
      </c>
      <c r="D65" s="1557">
        <f t="shared" si="23"/>
        <v>0</v>
      </c>
      <c r="E65" s="1558">
        <f t="shared" si="23"/>
        <v>0</v>
      </c>
      <c r="F65" s="1559"/>
      <c r="G65" s="1560"/>
      <c r="H65" s="1559"/>
      <c r="I65" s="1560"/>
      <c r="J65" s="1561"/>
      <c r="K65" s="1562"/>
      <c r="L65" s="1561"/>
      <c r="M65" s="1562"/>
      <c r="N65" s="1561"/>
      <c r="O65" s="1562"/>
      <c r="P65" s="1563"/>
      <c r="Q65" s="1564"/>
      <c r="R65" s="1563"/>
      <c r="S65" s="1564"/>
      <c r="T65" s="1563"/>
      <c r="U65" s="1564"/>
      <c r="V65" s="1563"/>
      <c r="W65" s="1564"/>
      <c r="X65" s="1563"/>
      <c r="Y65" s="1564"/>
      <c r="Z65" s="1563"/>
      <c r="AA65" s="1564"/>
      <c r="AB65" s="1563"/>
      <c r="AC65" s="1564"/>
      <c r="AD65" s="1563"/>
      <c r="AE65" s="1564"/>
      <c r="AF65" s="1563"/>
      <c r="AG65" s="1564"/>
      <c r="AH65" s="1563"/>
      <c r="AI65" s="1564"/>
      <c r="AJ65" s="1559"/>
      <c r="AK65" s="1564"/>
      <c r="AL65" s="1563"/>
      <c r="AM65" s="1565"/>
      <c r="AN65" s="1566"/>
      <c r="AO65" s="182" t="str">
        <f t="shared" si="18"/>
        <v/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17"/>
      <c r="BB65" s="17"/>
      <c r="CA65" s="30" t="str">
        <f t="shared" si="19"/>
        <v/>
      </c>
      <c r="CB65" s="31" t="str">
        <f t="shared" si="20"/>
        <v/>
      </c>
      <c r="CG65" s="32">
        <f t="shared" si="21"/>
        <v>0</v>
      </c>
      <c r="CH65" s="32">
        <f t="shared" si="22"/>
        <v>0</v>
      </c>
      <c r="CI65" s="12"/>
      <c r="CJ65" s="12"/>
      <c r="CK65" s="12"/>
      <c r="CL65" s="12"/>
    </row>
    <row r="66" spans="1:90" ht="16.350000000000001" customHeight="1" x14ac:dyDescent="0.2">
      <c r="A66" s="2650"/>
      <c r="B66" s="440" t="s">
        <v>47</v>
      </c>
      <c r="C66" s="34">
        <f t="shared" si="16"/>
        <v>0</v>
      </c>
      <c r="D66" s="35">
        <f t="shared" si="23"/>
        <v>0</v>
      </c>
      <c r="E66" s="36">
        <f t="shared" si="23"/>
        <v>0</v>
      </c>
      <c r="F66" s="214"/>
      <c r="G66" s="215"/>
      <c r="H66" s="214"/>
      <c r="I66" s="215"/>
      <c r="J66" s="37"/>
      <c r="K66" s="39"/>
      <c r="L66" s="37"/>
      <c r="M66" s="39"/>
      <c r="N66" s="37"/>
      <c r="O66" s="39"/>
      <c r="P66" s="233"/>
      <c r="Q66" s="234"/>
      <c r="R66" s="233"/>
      <c r="S66" s="234"/>
      <c r="T66" s="233"/>
      <c r="U66" s="234"/>
      <c r="V66" s="233"/>
      <c r="W66" s="234"/>
      <c r="X66" s="233"/>
      <c r="Y66" s="234"/>
      <c r="Z66" s="233"/>
      <c r="AA66" s="234"/>
      <c r="AB66" s="233"/>
      <c r="AC66" s="234"/>
      <c r="AD66" s="233"/>
      <c r="AE66" s="234"/>
      <c r="AF66" s="233"/>
      <c r="AG66" s="234"/>
      <c r="AH66" s="233"/>
      <c r="AI66" s="234"/>
      <c r="AJ66" s="214"/>
      <c r="AK66" s="234"/>
      <c r="AL66" s="233"/>
      <c r="AM66" s="235"/>
      <c r="AN66" s="216"/>
      <c r="AO66" s="182" t="str">
        <f t="shared" si="18"/>
        <v/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17"/>
      <c r="BB66" s="17"/>
      <c r="CA66" s="30" t="str">
        <f t="shared" si="19"/>
        <v/>
      </c>
      <c r="CB66" s="31" t="str">
        <f t="shared" si="20"/>
        <v/>
      </c>
      <c r="CG66" s="32">
        <f t="shared" si="21"/>
        <v>0</v>
      </c>
      <c r="CH66" s="32">
        <f t="shared" si="22"/>
        <v>0</v>
      </c>
      <c r="CI66" s="12"/>
      <c r="CJ66" s="12"/>
      <c r="CK66" s="12"/>
      <c r="CL66" s="12"/>
    </row>
    <row r="67" spans="1:90" ht="16.350000000000001" customHeight="1" x14ac:dyDescent="0.2">
      <c r="A67" s="2650"/>
      <c r="B67" s="440" t="s">
        <v>34</v>
      </c>
      <c r="C67" s="34">
        <f t="shared" si="16"/>
        <v>0</v>
      </c>
      <c r="D67" s="35">
        <f t="shared" si="23"/>
        <v>0</v>
      </c>
      <c r="E67" s="36">
        <f t="shared" si="23"/>
        <v>0</v>
      </c>
      <c r="F67" s="214"/>
      <c r="G67" s="215"/>
      <c r="H67" s="214"/>
      <c r="I67" s="215"/>
      <c r="J67" s="37"/>
      <c r="K67" s="39"/>
      <c r="L67" s="37"/>
      <c r="M67" s="39"/>
      <c r="N67" s="37"/>
      <c r="O67" s="39"/>
      <c r="P67" s="233"/>
      <c r="Q67" s="234"/>
      <c r="R67" s="233"/>
      <c r="S67" s="234"/>
      <c r="T67" s="233"/>
      <c r="U67" s="234"/>
      <c r="V67" s="233"/>
      <c r="W67" s="234"/>
      <c r="X67" s="233"/>
      <c r="Y67" s="234"/>
      <c r="Z67" s="233"/>
      <c r="AA67" s="234"/>
      <c r="AB67" s="233"/>
      <c r="AC67" s="234"/>
      <c r="AD67" s="233"/>
      <c r="AE67" s="234"/>
      <c r="AF67" s="233"/>
      <c r="AG67" s="234"/>
      <c r="AH67" s="233"/>
      <c r="AI67" s="234"/>
      <c r="AJ67" s="214"/>
      <c r="AK67" s="234"/>
      <c r="AL67" s="233"/>
      <c r="AM67" s="235"/>
      <c r="AN67" s="216"/>
      <c r="AO67" s="182" t="str">
        <f t="shared" si="18"/>
        <v/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17"/>
      <c r="BB67" s="17"/>
      <c r="CA67" s="30" t="str">
        <f t="shared" si="19"/>
        <v/>
      </c>
      <c r="CB67" s="31" t="str">
        <f t="shared" si="20"/>
        <v/>
      </c>
      <c r="CG67" s="32">
        <f t="shared" si="21"/>
        <v>0</v>
      </c>
      <c r="CH67" s="32">
        <f t="shared" si="22"/>
        <v>0</v>
      </c>
      <c r="CI67" s="12"/>
      <c r="CJ67" s="12"/>
      <c r="CK67" s="12"/>
      <c r="CL67" s="12"/>
    </row>
    <row r="68" spans="1:90" ht="16.350000000000001" customHeight="1" x14ac:dyDescent="0.2">
      <c r="A68" s="2770"/>
      <c r="B68" s="441" t="s">
        <v>37</v>
      </c>
      <c r="C68" s="218">
        <f t="shared" si="16"/>
        <v>0</v>
      </c>
      <c r="D68" s="50">
        <f t="shared" si="23"/>
        <v>0</v>
      </c>
      <c r="E68" s="219">
        <f t="shared" si="23"/>
        <v>0</v>
      </c>
      <c r="F68" s="220"/>
      <c r="G68" s="221"/>
      <c r="H68" s="220"/>
      <c r="I68" s="221"/>
      <c r="J68" s="77"/>
      <c r="K68" s="79"/>
      <c r="L68" s="77"/>
      <c r="M68" s="79"/>
      <c r="N68" s="77"/>
      <c r="O68" s="79"/>
      <c r="P68" s="230"/>
      <c r="Q68" s="231"/>
      <c r="R68" s="230"/>
      <c r="S68" s="231"/>
      <c r="T68" s="230"/>
      <c r="U68" s="231"/>
      <c r="V68" s="230"/>
      <c r="W68" s="231"/>
      <c r="X68" s="230"/>
      <c r="Y68" s="231"/>
      <c r="Z68" s="230"/>
      <c r="AA68" s="231"/>
      <c r="AB68" s="230"/>
      <c r="AC68" s="231"/>
      <c r="AD68" s="230"/>
      <c r="AE68" s="231"/>
      <c r="AF68" s="230"/>
      <c r="AG68" s="231"/>
      <c r="AH68" s="230"/>
      <c r="AI68" s="231"/>
      <c r="AJ68" s="220"/>
      <c r="AK68" s="231"/>
      <c r="AL68" s="230"/>
      <c r="AM68" s="232"/>
      <c r="AN68" s="222"/>
      <c r="AO68" s="182" t="str">
        <f t="shared" si="18"/>
        <v/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17"/>
      <c r="BB68" s="17"/>
      <c r="CA68" s="30" t="str">
        <f t="shared" si="19"/>
        <v/>
      </c>
      <c r="CB68" s="31" t="str">
        <f t="shared" si="20"/>
        <v/>
      </c>
      <c r="CG68" s="32">
        <f t="shared" si="21"/>
        <v>0</v>
      </c>
      <c r="CH68" s="32">
        <f t="shared" si="22"/>
        <v>0</v>
      </c>
      <c r="CI68" s="12"/>
      <c r="CJ68" s="12"/>
      <c r="CK68" s="12"/>
      <c r="CL68" s="12"/>
    </row>
    <row r="69" spans="1:90" ht="16.350000000000001" customHeight="1" x14ac:dyDescent="0.2">
      <c r="A69" s="2649" t="s">
        <v>81</v>
      </c>
      <c r="B69" s="1567" t="s">
        <v>33</v>
      </c>
      <c r="C69" s="1568">
        <f t="shared" si="16"/>
        <v>0</v>
      </c>
      <c r="D69" s="1557">
        <f t="shared" ref="D69:D78" si="24">SUM(J69+L69+N69+P69+R69+T69+V69+X69+Z69+AB69+AD69+AF69+AH69+AJ69+AL69)</f>
        <v>0</v>
      </c>
      <c r="E69" s="1558">
        <f t="shared" ref="E69:E78" si="25">SUM(K69+M69+O69+Q69+S69+U69+W69+Y69+AA69+AC69+AE69+AG69+AI69+AK69+AM69)</f>
        <v>0</v>
      </c>
      <c r="F69" s="1559"/>
      <c r="G69" s="1560"/>
      <c r="H69" s="1559"/>
      <c r="I69" s="1564"/>
      <c r="J69" s="1561"/>
      <c r="K69" s="1562"/>
      <c r="L69" s="1561"/>
      <c r="M69" s="1562"/>
      <c r="N69" s="1561"/>
      <c r="O69" s="1562"/>
      <c r="P69" s="1561"/>
      <c r="Q69" s="1562"/>
      <c r="R69" s="1561"/>
      <c r="S69" s="1562"/>
      <c r="T69" s="1561"/>
      <c r="U69" s="1562"/>
      <c r="V69" s="1561"/>
      <c r="W69" s="1562"/>
      <c r="X69" s="1561"/>
      <c r="Y69" s="1562"/>
      <c r="Z69" s="1561"/>
      <c r="AA69" s="1562"/>
      <c r="AB69" s="1561"/>
      <c r="AC69" s="1562"/>
      <c r="AD69" s="1561"/>
      <c r="AE69" s="1562"/>
      <c r="AF69" s="1561"/>
      <c r="AG69" s="1562"/>
      <c r="AH69" s="1561"/>
      <c r="AI69" s="1562"/>
      <c r="AJ69" s="1561"/>
      <c r="AK69" s="1562"/>
      <c r="AL69" s="1561"/>
      <c r="AM69" s="1569"/>
      <c r="AN69" s="1566"/>
      <c r="AO69" s="182" t="str">
        <f t="shared" si="18"/>
        <v/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17"/>
      <c r="BB69" s="17"/>
      <c r="CA69" s="30" t="str">
        <f t="shared" si="19"/>
        <v/>
      </c>
      <c r="CB69" s="31" t="str">
        <f t="shared" si="20"/>
        <v/>
      </c>
      <c r="CG69" s="32">
        <f t="shared" si="21"/>
        <v>0</v>
      </c>
      <c r="CH69" s="32">
        <f t="shared" si="22"/>
        <v>0</v>
      </c>
      <c r="CI69" s="12"/>
      <c r="CJ69" s="12"/>
      <c r="CK69" s="12"/>
      <c r="CL69" s="12"/>
    </row>
    <row r="70" spans="1:90" ht="16.350000000000001" customHeight="1" x14ac:dyDescent="0.2">
      <c r="A70" s="2770"/>
      <c r="B70" s="440" t="s">
        <v>47</v>
      </c>
      <c r="C70" s="42">
        <f t="shared" si="16"/>
        <v>0</v>
      </c>
      <c r="D70" s="43">
        <f t="shared" si="24"/>
        <v>0</v>
      </c>
      <c r="E70" s="219">
        <f t="shared" si="25"/>
        <v>0</v>
      </c>
      <c r="F70" s="220"/>
      <c r="G70" s="221"/>
      <c r="H70" s="220"/>
      <c r="I70" s="231"/>
      <c r="J70" s="77"/>
      <c r="K70" s="79"/>
      <c r="L70" s="77"/>
      <c r="M70" s="79"/>
      <c r="N70" s="77"/>
      <c r="O70" s="79"/>
      <c r="P70" s="77"/>
      <c r="Q70" s="79"/>
      <c r="R70" s="77"/>
      <c r="S70" s="79"/>
      <c r="T70" s="77"/>
      <c r="U70" s="79"/>
      <c r="V70" s="77"/>
      <c r="W70" s="79"/>
      <c r="X70" s="77"/>
      <c r="Y70" s="79"/>
      <c r="Z70" s="77"/>
      <c r="AA70" s="79"/>
      <c r="AB70" s="77"/>
      <c r="AC70" s="79"/>
      <c r="AD70" s="77"/>
      <c r="AE70" s="79"/>
      <c r="AF70" s="77"/>
      <c r="AG70" s="79"/>
      <c r="AH70" s="77"/>
      <c r="AI70" s="79"/>
      <c r="AJ70" s="77"/>
      <c r="AK70" s="79"/>
      <c r="AL70" s="77"/>
      <c r="AM70" s="83"/>
      <c r="AN70" s="222"/>
      <c r="AO70" s="182" t="str">
        <f t="shared" si="18"/>
        <v/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17"/>
      <c r="BB70" s="17"/>
      <c r="CA70" s="30" t="str">
        <f t="shared" si="19"/>
        <v/>
      </c>
      <c r="CB70" s="31" t="str">
        <f t="shared" si="20"/>
        <v/>
      </c>
      <c r="CG70" s="32">
        <f t="shared" si="21"/>
        <v>0</v>
      </c>
      <c r="CH70" s="32">
        <f t="shared" si="22"/>
        <v>0</v>
      </c>
      <c r="CI70" s="12"/>
      <c r="CJ70" s="12"/>
      <c r="CK70" s="12"/>
      <c r="CL70" s="12"/>
    </row>
    <row r="71" spans="1:90" ht="16.350000000000001" customHeight="1" x14ac:dyDescent="0.2">
      <c r="A71" s="2649" t="s">
        <v>82</v>
      </c>
      <c r="B71" s="1567" t="s">
        <v>33</v>
      </c>
      <c r="C71" s="1568">
        <f t="shared" si="16"/>
        <v>0</v>
      </c>
      <c r="D71" s="1557">
        <f t="shared" si="24"/>
        <v>0</v>
      </c>
      <c r="E71" s="1558">
        <f t="shared" si="25"/>
        <v>0</v>
      </c>
      <c r="F71" s="1559"/>
      <c r="G71" s="1560"/>
      <c r="H71" s="1559"/>
      <c r="I71" s="1560"/>
      <c r="J71" s="1561"/>
      <c r="K71" s="1562"/>
      <c r="L71" s="1561"/>
      <c r="M71" s="1562"/>
      <c r="N71" s="1561"/>
      <c r="O71" s="1562"/>
      <c r="P71" s="1561"/>
      <c r="Q71" s="1562"/>
      <c r="R71" s="1561"/>
      <c r="S71" s="1562"/>
      <c r="T71" s="1561"/>
      <c r="U71" s="1562"/>
      <c r="V71" s="1561"/>
      <c r="W71" s="1562"/>
      <c r="X71" s="1561"/>
      <c r="Y71" s="1562"/>
      <c r="Z71" s="1561"/>
      <c r="AA71" s="1562"/>
      <c r="AB71" s="1561"/>
      <c r="AC71" s="1562"/>
      <c r="AD71" s="1561"/>
      <c r="AE71" s="1562"/>
      <c r="AF71" s="1561"/>
      <c r="AG71" s="1562"/>
      <c r="AH71" s="1561"/>
      <c r="AI71" s="1562"/>
      <c r="AJ71" s="1561"/>
      <c r="AK71" s="1562"/>
      <c r="AL71" s="1561"/>
      <c r="AM71" s="1569"/>
      <c r="AN71" s="1566"/>
      <c r="AO71" s="182" t="str">
        <f t="shared" si="18"/>
        <v/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17"/>
      <c r="BB71" s="17"/>
      <c r="CA71" s="30" t="str">
        <f t="shared" si="19"/>
        <v/>
      </c>
      <c r="CB71" s="31" t="str">
        <f t="shared" si="20"/>
        <v/>
      </c>
      <c r="CG71" s="32">
        <f t="shared" si="21"/>
        <v>0</v>
      </c>
      <c r="CH71" s="32">
        <f t="shared" si="22"/>
        <v>0</v>
      </c>
      <c r="CI71" s="12"/>
      <c r="CJ71" s="12"/>
      <c r="CK71" s="12"/>
      <c r="CL71" s="12"/>
    </row>
    <row r="72" spans="1:90" ht="16.350000000000001" customHeight="1" x14ac:dyDescent="0.2">
      <c r="A72" s="2770"/>
      <c r="B72" s="441" t="s">
        <v>47</v>
      </c>
      <c r="C72" s="218">
        <f t="shared" si="16"/>
        <v>0</v>
      </c>
      <c r="D72" s="50">
        <f t="shared" si="24"/>
        <v>0</v>
      </c>
      <c r="E72" s="219">
        <f t="shared" si="25"/>
        <v>0</v>
      </c>
      <c r="F72" s="220"/>
      <c r="G72" s="221"/>
      <c r="H72" s="220"/>
      <c r="I72" s="221"/>
      <c r="J72" s="77"/>
      <c r="K72" s="79"/>
      <c r="L72" s="77"/>
      <c r="M72" s="79"/>
      <c r="N72" s="77"/>
      <c r="O72" s="79"/>
      <c r="P72" s="77"/>
      <c r="Q72" s="79"/>
      <c r="R72" s="77"/>
      <c r="S72" s="79"/>
      <c r="T72" s="77"/>
      <c r="U72" s="79"/>
      <c r="V72" s="77"/>
      <c r="W72" s="79"/>
      <c r="X72" s="77"/>
      <c r="Y72" s="79"/>
      <c r="Z72" s="77"/>
      <c r="AA72" s="79"/>
      <c r="AB72" s="77"/>
      <c r="AC72" s="79"/>
      <c r="AD72" s="77"/>
      <c r="AE72" s="79"/>
      <c r="AF72" s="77"/>
      <c r="AG72" s="79"/>
      <c r="AH72" s="77"/>
      <c r="AI72" s="79"/>
      <c r="AJ72" s="77"/>
      <c r="AK72" s="79"/>
      <c r="AL72" s="77"/>
      <c r="AM72" s="83"/>
      <c r="AN72" s="222"/>
      <c r="AO72" s="182" t="str">
        <f t="shared" si="18"/>
        <v/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17"/>
      <c r="BB72" s="17"/>
      <c r="CA72" s="30" t="str">
        <f t="shared" si="19"/>
        <v/>
      </c>
      <c r="CB72" s="31" t="str">
        <f t="shared" si="20"/>
        <v/>
      </c>
      <c r="CG72" s="32">
        <f t="shared" si="21"/>
        <v>0</v>
      </c>
      <c r="CH72" s="32">
        <f t="shared" si="22"/>
        <v>0</v>
      </c>
      <c r="CI72" s="12"/>
      <c r="CJ72" s="12"/>
      <c r="CK72" s="12"/>
      <c r="CL72" s="12"/>
    </row>
    <row r="73" spans="1:90" ht="16.350000000000001" customHeight="1" x14ac:dyDescent="0.2">
      <c r="A73" s="2649" t="s">
        <v>83</v>
      </c>
      <c r="B73" s="1567" t="s">
        <v>33</v>
      </c>
      <c r="C73" s="1568">
        <f t="shared" si="16"/>
        <v>0</v>
      </c>
      <c r="D73" s="1557">
        <f t="shared" si="24"/>
        <v>0</v>
      </c>
      <c r="E73" s="1558">
        <f t="shared" si="25"/>
        <v>0</v>
      </c>
      <c r="F73" s="1559"/>
      <c r="G73" s="1560"/>
      <c r="H73" s="1559"/>
      <c r="I73" s="1560"/>
      <c r="J73" s="1561"/>
      <c r="K73" s="1562"/>
      <c r="L73" s="1561"/>
      <c r="M73" s="1562"/>
      <c r="N73" s="1561"/>
      <c r="O73" s="1562"/>
      <c r="P73" s="1561"/>
      <c r="Q73" s="1562"/>
      <c r="R73" s="1561"/>
      <c r="S73" s="1562"/>
      <c r="T73" s="1561"/>
      <c r="U73" s="1562"/>
      <c r="V73" s="1561"/>
      <c r="W73" s="1562"/>
      <c r="X73" s="1561"/>
      <c r="Y73" s="1562"/>
      <c r="Z73" s="1561"/>
      <c r="AA73" s="1562"/>
      <c r="AB73" s="1561"/>
      <c r="AC73" s="1562"/>
      <c r="AD73" s="1561"/>
      <c r="AE73" s="1562"/>
      <c r="AF73" s="1561"/>
      <c r="AG73" s="1562"/>
      <c r="AH73" s="1561"/>
      <c r="AI73" s="1562"/>
      <c r="AJ73" s="1561"/>
      <c r="AK73" s="1562"/>
      <c r="AL73" s="1561"/>
      <c r="AM73" s="1569"/>
      <c r="AN73" s="1566"/>
      <c r="AO73" s="182" t="str">
        <f t="shared" si="18"/>
        <v/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17"/>
      <c r="BB73" s="17"/>
      <c r="CA73" s="30" t="str">
        <f t="shared" si="19"/>
        <v/>
      </c>
      <c r="CB73" s="31" t="str">
        <f t="shared" si="20"/>
        <v/>
      </c>
      <c r="CG73" s="32">
        <f t="shared" si="21"/>
        <v>0</v>
      </c>
      <c r="CH73" s="32">
        <f t="shared" si="22"/>
        <v>0</v>
      </c>
      <c r="CI73" s="12"/>
      <c r="CJ73" s="12"/>
      <c r="CK73" s="12"/>
      <c r="CL73" s="12"/>
    </row>
    <row r="74" spans="1:90" ht="16.350000000000001" customHeight="1" x14ac:dyDescent="0.2">
      <c r="A74" s="2650"/>
      <c r="B74" s="440" t="s">
        <v>47</v>
      </c>
      <c r="C74" s="34">
        <f t="shared" si="16"/>
        <v>0</v>
      </c>
      <c r="D74" s="35">
        <f t="shared" si="24"/>
        <v>0</v>
      </c>
      <c r="E74" s="36">
        <f t="shared" si="25"/>
        <v>0</v>
      </c>
      <c r="F74" s="214"/>
      <c r="G74" s="215"/>
      <c r="H74" s="214"/>
      <c r="I74" s="215"/>
      <c r="J74" s="37"/>
      <c r="K74" s="39"/>
      <c r="L74" s="37"/>
      <c r="M74" s="39"/>
      <c r="N74" s="37"/>
      <c r="O74" s="39"/>
      <c r="P74" s="37"/>
      <c r="Q74" s="39"/>
      <c r="R74" s="37"/>
      <c r="S74" s="39"/>
      <c r="T74" s="37"/>
      <c r="U74" s="39"/>
      <c r="V74" s="37"/>
      <c r="W74" s="39"/>
      <c r="X74" s="37"/>
      <c r="Y74" s="39"/>
      <c r="Z74" s="37"/>
      <c r="AA74" s="39"/>
      <c r="AB74" s="37"/>
      <c r="AC74" s="39"/>
      <c r="AD74" s="37"/>
      <c r="AE74" s="39"/>
      <c r="AF74" s="37"/>
      <c r="AG74" s="39"/>
      <c r="AH74" s="37"/>
      <c r="AI74" s="39"/>
      <c r="AJ74" s="37"/>
      <c r="AK74" s="39"/>
      <c r="AL74" s="37"/>
      <c r="AM74" s="41"/>
      <c r="AN74" s="216"/>
      <c r="AO74" s="182" t="str">
        <f t="shared" si="18"/>
        <v/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17"/>
      <c r="BB74" s="17"/>
      <c r="CA74" s="30" t="str">
        <f t="shared" si="19"/>
        <v/>
      </c>
      <c r="CB74" s="31" t="str">
        <f t="shared" si="20"/>
        <v/>
      </c>
      <c r="CG74" s="32">
        <f t="shared" si="21"/>
        <v>0</v>
      </c>
      <c r="CH74" s="32">
        <f t="shared" si="22"/>
        <v>0</v>
      </c>
      <c r="CI74" s="12"/>
      <c r="CJ74" s="12"/>
      <c r="CK74" s="12"/>
      <c r="CL74" s="12"/>
    </row>
    <row r="75" spans="1:90" ht="16.350000000000001" customHeight="1" x14ac:dyDescent="0.2">
      <c r="A75" s="2650"/>
      <c r="B75" s="440" t="s">
        <v>34</v>
      </c>
      <c r="C75" s="34">
        <f t="shared" si="16"/>
        <v>0</v>
      </c>
      <c r="D75" s="35">
        <f t="shared" si="24"/>
        <v>0</v>
      </c>
      <c r="E75" s="36">
        <f t="shared" si="25"/>
        <v>0</v>
      </c>
      <c r="F75" s="214"/>
      <c r="G75" s="215"/>
      <c r="H75" s="214"/>
      <c r="I75" s="215"/>
      <c r="J75" s="37"/>
      <c r="K75" s="39"/>
      <c r="L75" s="37"/>
      <c r="M75" s="39"/>
      <c r="N75" s="37"/>
      <c r="O75" s="39"/>
      <c r="P75" s="37"/>
      <c r="Q75" s="39"/>
      <c r="R75" s="37"/>
      <c r="S75" s="39"/>
      <c r="T75" s="37"/>
      <c r="U75" s="39"/>
      <c r="V75" s="37"/>
      <c r="W75" s="39"/>
      <c r="X75" s="37"/>
      <c r="Y75" s="39"/>
      <c r="Z75" s="37"/>
      <c r="AA75" s="39"/>
      <c r="AB75" s="37"/>
      <c r="AC75" s="39"/>
      <c r="AD75" s="37"/>
      <c r="AE75" s="39"/>
      <c r="AF75" s="37"/>
      <c r="AG75" s="39"/>
      <c r="AH75" s="37"/>
      <c r="AI75" s="39"/>
      <c r="AJ75" s="37"/>
      <c r="AK75" s="39"/>
      <c r="AL75" s="37"/>
      <c r="AM75" s="41"/>
      <c r="AN75" s="216"/>
      <c r="AO75" s="182" t="str">
        <f t="shared" si="18"/>
        <v/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17"/>
      <c r="BB75" s="17"/>
      <c r="CA75" s="30" t="str">
        <f t="shared" si="19"/>
        <v/>
      </c>
      <c r="CB75" s="31" t="str">
        <f t="shared" si="20"/>
        <v/>
      </c>
      <c r="CG75" s="32">
        <f t="shared" si="21"/>
        <v>0</v>
      </c>
      <c r="CH75" s="32">
        <f t="shared" si="22"/>
        <v>0</v>
      </c>
      <c r="CI75" s="12"/>
      <c r="CJ75" s="12"/>
      <c r="CK75" s="12"/>
      <c r="CL75" s="12"/>
    </row>
    <row r="76" spans="1:90" ht="16.350000000000001" customHeight="1" x14ac:dyDescent="0.2">
      <c r="A76" s="2650"/>
      <c r="B76" s="440" t="s">
        <v>78</v>
      </c>
      <c r="C76" s="34">
        <f t="shared" si="16"/>
        <v>0</v>
      </c>
      <c r="D76" s="35">
        <f t="shared" si="24"/>
        <v>0</v>
      </c>
      <c r="E76" s="36">
        <f t="shared" si="25"/>
        <v>0</v>
      </c>
      <c r="F76" s="214"/>
      <c r="G76" s="215"/>
      <c r="H76" s="214"/>
      <c r="I76" s="215"/>
      <c r="J76" s="37"/>
      <c r="K76" s="39"/>
      <c r="L76" s="37"/>
      <c r="M76" s="39"/>
      <c r="N76" s="37"/>
      <c r="O76" s="39"/>
      <c r="P76" s="37"/>
      <c r="Q76" s="39"/>
      <c r="R76" s="37"/>
      <c r="S76" s="39"/>
      <c r="T76" s="37"/>
      <c r="U76" s="39"/>
      <c r="V76" s="37"/>
      <c r="W76" s="39"/>
      <c r="X76" s="37"/>
      <c r="Y76" s="39"/>
      <c r="Z76" s="37"/>
      <c r="AA76" s="39"/>
      <c r="AB76" s="37"/>
      <c r="AC76" s="39"/>
      <c r="AD76" s="37"/>
      <c r="AE76" s="39"/>
      <c r="AF76" s="37"/>
      <c r="AG76" s="39"/>
      <c r="AH76" s="37"/>
      <c r="AI76" s="39"/>
      <c r="AJ76" s="37"/>
      <c r="AK76" s="39"/>
      <c r="AL76" s="37"/>
      <c r="AM76" s="41"/>
      <c r="AN76" s="216"/>
      <c r="AO76" s="182" t="str">
        <f t="shared" si="18"/>
        <v/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17"/>
      <c r="BB76" s="17"/>
      <c r="CA76" s="30" t="str">
        <f t="shared" si="19"/>
        <v/>
      </c>
      <c r="CB76" s="31" t="str">
        <f t="shared" si="20"/>
        <v/>
      </c>
      <c r="CG76" s="32">
        <f t="shared" si="21"/>
        <v>0</v>
      </c>
      <c r="CH76" s="32">
        <f t="shared" si="22"/>
        <v>0</v>
      </c>
      <c r="CI76" s="12"/>
      <c r="CJ76" s="12"/>
      <c r="CK76" s="12"/>
      <c r="CL76" s="12"/>
    </row>
    <row r="77" spans="1:90" ht="16.350000000000001" customHeight="1" x14ac:dyDescent="0.2">
      <c r="A77" s="2650"/>
      <c r="B77" s="440" t="s">
        <v>37</v>
      </c>
      <c r="C77" s="34">
        <f t="shared" si="16"/>
        <v>0</v>
      </c>
      <c r="D77" s="35">
        <f t="shared" si="24"/>
        <v>0</v>
      </c>
      <c r="E77" s="36">
        <f t="shared" si="25"/>
        <v>0</v>
      </c>
      <c r="F77" s="214"/>
      <c r="G77" s="215"/>
      <c r="H77" s="214"/>
      <c r="I77" s="215"/>
      <c r="J77" s="37"/>
      <c r="K77" s="39"/>
      <c r="L77" s="37"/>
      <c r="M77" s="39"/>
      <c r="N77" s="37"/>
      <c r="O77" s="39"/>
      <c r="P77" s="37"/>
      <c r="Q77" s="39"/>
      <c r="R77" s="37"/>
      <c r="S77" s="39"/>
      <c r="T77" s="37"/>
      <c r="U77" s="39"/>
      <c r="V77" s="37"/>
      <c r="W77" s="39"/>
      <c r="X77" s="37"/>
      <c r="Y77" s="39"/>
      <c r="Z77" s="37"/>
      <c r="AA77" s="39"/>
      <c r="AB77" s="37"/>
      <c r="AC77" s="39"/>
      <c r="AD77" s="37"/>
      <c r="AE77" s="39"/>
      <c r="AF77" s="37"/>
      <c r="AG77" s="39"/>
      <c r="AH77" s="37"/>
      <c r="AI77" s="39"/>
      <c r="AJ77" s="37"/>
      <c r="AK77" s="39"/>
      <c r="AL77" s="37"/>
      <c r="AM77" s="41"/>
      <c r="AN77" s="216"/>
      <c r="AO77" s="182" t="str">
        <f t="shared" si="18"/>
        <v/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17"/>
      <c r="BB77" s="17"/>
      <c r="CA77" s="30" t="str">
        <f t="shared" si="19"/>
        <v/>
      </c>
      <c r="CB77" s="31" t="str">
        <f t="shared" si="20"/>
        <v/>
      </c>
      <c r="CG77" s="32">
        <f t="shared" si="21"/>
        <v>0</v>
      </c>
      <c r="CH77" s="32">
        <f t="shared" si="22"/>
        <v>0</v>
      </c>
      <c r="CI77" s="12"/>
      <c r="CJ77" s="12"/>
      <c r="CK77" s="12"/>
      <c r="CL77" s="12"/>
    </row>
    <row r="78" spans="1:90" ht="16.350000000000001" customHeight="1" x14ac:dyDescent="0.2">
      <c r="A78" s="2770"/>
      <c r="B78" s="441" t="s">
        <v>38</v>
      </c>
      <c r="C78" s="218">
        <f t="shared" si="16"/>
        <v>0</v>
      </c>
      <c r="D78" s="50">
        <f t="shared" si="24"/>
        <v>0</v>
      </c>
      <c r="E78" s="219">
        <f t="shared" si="25"/>
        <v>0</v>
      </c>
      <c r="F78" s="220"/>
      <c r="G78" s="221"/>
      <c r="H78" s="220"/>
      <c r="I78" s="221"/>
      <c r="J78" s="77"/>
      <c r="K78" s="79"/>
      <c r="L78" s="77"/>
      <c r="M78" s="79"/>
      <c r="N78" s="77"/>
      <c r="O78" s="79"/>
      <c r="P78" s="77"/>
      <c r="Q78" s="79"/>
      <c r="R78" s="77"/>
      <c r="S78" s="79"/>
      <c r="T78" s="77"/>
      <c r="U78" s="79"/>
      <c r="V78" s="77"/>
      <c r="W78" s="79"/>
      <c r="X78" s="77"/>
      <c r="Y78" s="79"/>
      <c r="Z78" s="77"/>
      <c r="AA78" s="79"/>
      <c r="AB78" s="77"/>
      <c r="AC78" s="79"/>
      <c r="AD78" s="77"/>
      <c r="AE78" s="79"/>
      <c r="AF78" s="77"/>
      <c r="AG78" s="79"/>
      <c r="AH78" s="77"/>
      <c r="AI78" s="79"/>
      <c r="AJ78" s="77"/>
      <c r="AK78" s="79"/>
      <c r="AL78" s="77"/>
      <c r="AM78" s="83"/>
      <c r="AN78" s="222"/>
      <c r="AO78" s="182" t="str">
        <f t="shared" si="18"/>
        <v/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17"/>
      <c r="BB78" s="17"/>
      <c r="CA78" s="30" t="str">
        <f t="shared" si="19"/>
        <v/>
      </c>
      <c r="CB78" s="31" t="str">
        <f t="shared" si="20"/>
        <v/>
      </c>
      <c r="CG78" s="32">
        <f t="shared" si="21"/>
        <v>0</v>
      </c>
      <c r="CH78" s="32">
        <f t="shared" si="22"/>
        <v>0</v>
      </c>
      <c r="CI78" s="12"/>
      <c r="CJ78" s="12"/>
      <c r="CK78" s="12"/>
      <c r="CL78" s="12"/>
    </row>
    <row r="79" spans="1:90" ht="31.35" customHeight="1" x14ac:dyDescent="0.2">
      <c r="A79" s="753" t="s">
        <v>84</v>
      </c>
      <c r="B79" s="754"/>
      <c r="C79" s="754"/>
      <c r="D79" s="239"/>
      <c r="E79" s="239"/>
      <c r="F79" s="239"/>
      <c r="G79" s="240"/>
      <c r="H79" s="240"/>
      <c r="I79" s="240"/>
      <c r="J79" s="240"/>
      <c r="K79" s="241"/>
      <c r="L79" s="241"/>
      <c r="M79" s="161"/>
      <c r="N79" s="192"/>
      <c r="O79" s="161"/>
      <c r="P79" s="161"/>
      <c r="Q79" s="161"/>
      <c r="R79" s="161"/>
      <c r="S79" s="161"/>
      <c r="T79" s="161"/>
      <c r="U79" s="161"/>
      <c r="V79" s="192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2"/>
      <c r="AP79" s="162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CG79" s="12"/>
      <c r="CH79" s="12"/>
      <c r="CI79" s="12"/>
      <c r="CJ79" s="12"/>
      <c r="CK79" s="12"/>
      <c r="CL79" s="12"/>
    </row>
    <row r="80" spans="1:90" ht="31.35" customHeight="1" x14ac:dyDescent="0.2">
      <c r="A80" s="2649" t="s">
        <v>85</v>
      </c>
      <c r="B80" s="2649"/>
      <c r="C80" s="2915" t="s">
        <v>86</v>
      </c>
      <c r="D80" s="2915"/>
      <c r="E80" s="2915" t="s">
        <v>87</v>
      </c>
      <c r="F80" s="2917"/>
      <c r="G80" s="2914" t="s">
        <v>88</v>
      </c>
      <c r="H80" s="2915"/>
      <c r="I80" s="2914" t="s">
        <v>89</v>
      </c>
      <c r="J80" s="2915"/>
      <c r="K80" s="242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570"/>
      <c r="Y80" s="1571"/>
      <c r="Z80" s="1571"/>
      <c r="AA80" s="1571"/>
      <c r="AB80" s="1571"/>
      <c r="AC80" s="157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2"/>
      <c r="AP80" s="162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CG80" s="12"/>
      <c r="CH80" s="12"/>
      <c r="CI80" s="12"/>
      <c r="CJ80" s="12"/>
      <c r="CK80" s="12"/>
      <c r="CL80" s="12"/>
    </row>
    <row r="81" spans="1:90" ht="31.35" customHeight="1" x14ac:dyDescent="0.2">
      <c r="A81" s="2770"/>
      <c r="B81" s="2770"/>
      <c r="C81" s="1572" t="s">
        <v>90</v>
      </c>
      <c r="D81" s="1573" t="s">
        <v>91</v>
      </c>
      <c r="E81" s="1572" t="s">
        <v>90</v>
      </c>
      <c r="F81" s="1574" t="s">
        <v>91</v>
      </c>
      <c r="G81" s="1438" t="s">
        <v>90</v>
      </c>
      <c r="H81" s="1573" t="s">
        <v>91</v>
      </c>
      <c r="I81" s="1438" t="s">
        <v>90</v>
      </c>
      <c r="J81" s="1573" t="s">
        <v>91</v>
      </c>
      <c r="K81" s="242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570"/>
      <c r="Y81" s="1571"/>
      <c r="Z81" s="1571"/>
      <c r="AA81" s="1571"/>
      <c r="AB81" s="1571"/>
      <c r="AC81" s="157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2"/>
      <c r="AP81" s="16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CG81" s="12"/>
      <c r="CH81" s="12"/>
      <c r="CI81" s="12"/>
      <c r="CJ81" s="12"/>
      <c r="CK81" s="12"/>
      <c r="CL81" s="12"/>
    </row>
    <row r="82" spans="1:90" ht="16.350000000000001" customHeight="1" x14ac:dyDescent="0.2">
      <c r="A82" s="2916" t="s">
        <v>92</v>
      </c>
      <c r="B82" s="2916"/>
      <c r="C82" s="1575"/>
      <c r="D82" s="1576"/>
      <c r="E82" s="1575"/>
      <c r="F82" s="1577"/>
      <c r="G82" s="1578"/>
      <c r="H82" s="1576"/>
      <c r="I82" s="1578"/>
      <c r="J82" s="1576"/>
      <c r="K82" s="242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579"/>
      <c r="Y82" s="1580"/>
      <c r="Z82" s="1580"/>
      <c r="AA82" s="1580"/>
      <c r="AB82" s="1580"/>
      <c r="AC82" s="1580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2"/>
      <c r="AP82" s="162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CG82" s="12"/>
      <c r="CH82" s="12"/>
      <c r="CI82" s="12"/>
      <c r="CJ82" s="12"/>
      <c r="CK82" s="12"/>
      <c r="CL82" s="12"/>
    </row>
    <row r="83" spans="1:90" ht="16.350000000000001" customHeight="1" x14ac:dyDescent="0.2">
      <c r="A83" s="2660" t="s">
        <v>93</v>
      </c>
      <c r="B83" s="2660"/>
      <c r="C83" s="253"/>
      <c r="D83" s="254"/>
      <c r="E83" s="253"/>
      <c r="F83" s="255"/>
      <c r="G83" s="256"/>
      <c r="H83" s="254"/>
      <c r="I83" s="256"/>
      <c r="J83" s="254"/>
      <c r="K83" s="242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579"/>
      <c r="Y83" s="1580"/>
      <c r="Z83" s="1580"/>
      <c r="AA83" s="1580"/>
      <c r="AB83" s="1580"/>
      <c r="AC83" s="1580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2"/>
      <c r="AP83" s="162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CG83" s="12"/>
      <c r="CH83" s="12"/>
      <c r="CI83" s="12"/>
      <c r="CJ83" s="12"/>
      <c r="CK83" s="12"/>
      <c r="CL83" s="12"/>
    </row>
    <row r="84" spans="1:90" ht="16.350000000000001" customHeight="1" x14ac:dyDescent="0.2">
      <c r="A84" s="2660" t="s">
        <v>94</v>
      </c>
      <c r="B84" s="2660"/>
      <c r="C84" s="253"/>
      <c r="D84" s="254"/>
      <c r="E84" s="253"/>
      <c r="F84" s="255"/>
      <c r="G84" s="256"/>
      <c r="H84" s="254"/>
      <c r="I84" s="256"/>
      <c r="J84" s="254"/>
      <c r="K84" s="242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579"/>
      <c r="Y84" s="1580"/>
      <c r="Z84" s="1580"/>
      <c r="AA84" s="1580"/>
      <c r="AB84" s="1580"/>
      <c r="AC84" s="1580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2"/>
      <c r="AP84" s="162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CG84" s="12"/>
      <c r="CH84" s="12"/>
      <c r="CI84" s="12"/>
      <c r="CJ84" s="12"/>
      <c r="CK84" s="12"/>
      <c r="CL84" s="12"/>
    </row>
    <row r="85" spans="1:90" ht="16.350000000000001" customHeight="1" x14ac:dyDescent="0.2">
      <c r="A85" s="2661" t="s">
        <v>95</v>
      </c>
      <c r="B85" s="2661"/>
      <c r="C85" s="77"/>
      <c r="D85" s="231"/>
      <c r="E85" s="77"/>
      <c r="F85" s="232"/>
      <c r="G85" s="257"/>
      <c r="H85" s="231"/>
      <c r="I85" s="257"/>
      <c r="J85" s="231"/>
      <c r="K85" s="242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579"/>
      <c r="Y85" s="1580"/>
      <c r="Z85" s="1580"/>
      <c r="AA85" s="1580"/>
      <c r="AB85" s="1580"/>
      <c r="AC85" s="1580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2"/>
      <c r="AP85" s="162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CG85" s="12"/>
      <c r="CH85" s="12"/>
      <c r="CI85" s="12"/>
      <c r="CJ85" s="12"/>
      <c r="CK85" s="12"/>
      <c r="CL85" s="12"/>
    </row>
    <row r="86" spans="1:90" ht="31.35" customHeight="1" x14ac:dyDescent="0.2">
      <c r="A86" s="84" t="s">
        <v>96</v>
      </c>
      <c r="B86" s="258"/>
      <c r="C86" s="258"/>
      <c r="D86" s="258"/>
      <c r="E86" s="259"/>
      <c r="F86" s="259"/>
      <c r="G86" s="259"/>
      <c r="H86" s="259"/>
      <c r="I86" s="259"/>
      <c r="J86" s="259"/>
      <c r="K86" s="260"/>
      <c r="L86" s="259"/>
      <c r="M86" s="191"/>
      <c r="N86" s="191"/>
      <c r="O86" s="161"/>
      <c r="P86" s="161"/>
      <c r="Q86" s="161"/>
      <c r="R86" s="161"/>
      <c r="S86" s="161"/>
      <c r="T86" s="161"/>
      <c r="U86" s="161"/>
      <c r="V86" s="1579"/>
      <c r="W86" s="1581"/>
      <c r="X86" s="1582"/>
      <c r="Y86" s="1582"/>
      <c r="Z86" s="1582"/>
      <c r="AA86" s="1582"/>
      <c r="AB86" s="1582"/>
      <c r="AC86" s="1582"/>
      <c r="AD86" s="161"/>
      <c r="AE86" s="161"/>
      <c r="AF86" s="161"/>
      <c r="AG86" s="161"/>
      <c r="AH86" s="1582"/>
      <c r="AI86" s="1582"/>
      <c r="AJ86" s="1582"/>
      <c r="AK86" s="1582"/>
      <c r="AL86" s="161"/>
      <c r="AM86" s="161"/>
      <c r="AN86" s="161"/>
      <c r="AO86" s="161"/>
      <c r="AP86" s="161"/>
      <c r="CG86" s="12"/>
      <c r="CH86" s="12"/>
      <c r="CI86" s="12"/>
      <c r="CJ86" s="12"/>
      <c r="CK86" s="12"/>
      <c r="CL86" s="12"/>
    </row>
    <row r="87" spans="1:90" ht="24.6" customHeight="1" x14ac:dyDescent="0.2">
      <c r="A87" s="2649" t="s">
        <v>97</v>
      </c>
      <c r="B87" s="2649" t="s">
        <v>98</v>
      </c>
      <c r="C87" s="2723" t="s">
        <v>99</v>
      </c>
      <c r="D87" s="2633" t="s">
        <v>100</v>
      </c>
      <c r="E87" s="1583"/>
      <c r="F87" s="1584"/>
      <c r="G87" s="1585"/>
      <c r="H87" s="1585"/>
      <c r="I87" s="161"/>
      <c r="J87" s="161"/>
      <c r="K87" s="161"/>
      <c r="L87" s="161"/>
      <c r="M87" s="161"/>
      <c r="N87" s="161"/>
      <c r="O87" s="161"/>
      <c r="P87" s="161"/>
      <c r="Q87" s="192"/>
      <c r="R87" s="161"/>
      <c r="S87" s="161"/>
      <c r="T87" s="161"/>
      <c r="U87" s="266"/>
      <c r="V87" s="1586"/>
      <c r="W87" s="1586"/>
      <c r="X87" s="771"/>
      <c r="Y87" s="771"/>
      <c r="Z87" s="772"/>
      <c r="AA87" s="772"/>
      <c r="AB87" s="772"/>
      <c r="AC87" s="161"/>
      <c r="AD87" s="161"/>
      <c r="AE87" s="161"/>
      <c r="AF87" s="161"/>
      <c r="AG87" s="266"/>
      <c r="AH87" s="1586"/>
      <c r="AI87" s="1586"/>
      <c r="AJ87" s="1586"/>
      <c r="AK87" s="1587"/>
      <c r="CG87" s="12"/>
      <c r="CH87" s="12"/>
      <c r="CI87" s="12"/>
      <c r="CJ87" s="12"/>
      <c r="CK87" s="12"/>
      <c r="CL87" s="12"/>
    </row>
    <row r="88" spans="1:90" ht="24.6" customHeight="1" x14ac:dyDescent="0.2">
      <c r="A88" s="2651"/>
      <c r="B88" s="2651"/>
      <c r="C88" s="2724"/>
      <c r="D88" s="2636"/>
      <c r="E88" s="5"/>
      <c r="F88" s="161"/>
      <c r="G88" s="161"/>
      <c r="H88" s="271"/>
      <c r="I88" s="241"/>
      <c r="J88" s="241"/>
      <c r="K88" s="161"/>
      <c r="L88" s="161"/>
      <c r="M88" s="161"/>
      <c r="N88" s="161"/>
      <c r="O88" s="161"/>
      <c r="P88" s="161"/>
      <c r="Q88" s="161"/>
      <c r="R88" s="161"/>
      <c r="S88" s="192"/>
      <c r="T88" s="161"/>
      <c r="U88" s="161"/>
      <c r="V88" s="1582"/>
      <c r="W88" s="1586"/>
      <c r="X88" s="1586"/>
      <c r="Y88" s="1586"/>
      <c r="Z88" s="1586"/>
      <c r="AA88" s="1586"/>
      <c r="AB88" s="1582"/>
      <c r="AC88" s="161"/>
      <c r="AD88" s="161"/>
      <c r="AE88" s="161"/>
      <c r="AF88" s="161"/>
      <c r="AG88" s="161"/>
      <c r="AH88" s="1582"/>
      <c r="AI88" s="1586"/>
      <c r="AJ88" s="1586"/>
      <c r="AK88" s="1587"/>
      <c r="CG88" s="12"/>
      <c r="CH88" s="12"/>
      <c r="CI88" s="12"/>
      <c r="CJ88" s="12"/>
      <c r="CK88" s="12"/>
      <c r="CL88" s="12"/>
    </row>
    <row r="89" spans="1:90" ht="16.350000000000001" customHeight="1" x14ac:dyDescent="0.2">
      <c r="A89" s="272" t="s">
        <v>101</v>
      </c>
      <c r="B89" s="1588">
        <v>46</v>
      </c>
      <c r="C89" s="1589">
        <v>23</v>
      </c>
      <c r="D89" s="1590">
        <v>23</v>
      </c>
      <c r="E89" s="5"/>
      <c r="F89" s="161"/>
      <c r="G89" s="161"/>
      <c r="H89" s="271"/>
      <c r="I89" s="241"/>
      <c r="J89" s="241"/>
      <c r="K89" s="161"/>
      <c r="L89" s="161"/>
      <c r="M89" s="161"/>
      <c r="N89" s="161"/>
      <c r="O89" s="161"/>
      <c r="P89" s="161"/>
      <c r="Q89" s="161"/>
      <c r="R89" s="161"/>
      <c r="S89" s="192"/>
      <c r="T89" s="161"/>
      <c r="U89" s="161"/>
      <c r="V89" s="1582"/>
      <c r="W89" s="1586"/>
      <c r="X89" s="1586"/>
      <c r="Y89" s="1586"/>
      <c r="Z89" s="1586"/>
      <c r="AA89" s="1586"/>
      <c r="AB89" s="1582"/>
      <c r="AC89" s="161"/>
      <c r="AD89" s="161"/>
      <c r="AE89" s="161"/>
      <c r="AF89" s="161"/>
      <c r="AG89" s="161"/>
      <c r="AH89" s="1582"/>
      <c r="AI89" s="1586"/>
      <c r="AJ89" s="1586"/>
      <c r="AK89" s="1587"/>
      <c r="CG89" s="12"/>
      <c r="CH89" s="12"/>
      <c r="CI89" s="12"/>
      <c r="CJ89" s="12"/>
      <c r="CK89" s="12"/>
      <c r="CL89" s="12"/>
    </row>
    <row r="90" spans="1:90" ht="27.75" customHeight="1" x14ac:dyDescent="0.2">
      <c r="A90" s="275" t="s">
        <v>102</v>
      </c>
      <c r="B90" s="276"/>
      <c r="C90" s="277"/>
      <c r="D90" s="278"/>
      <c r="E90" s="5"/>
      <c r="F90" s="161"/>
      <c r="G90" s="161"/>
      <c r="H90" s="271"/>
      <c r="I90" s="241"/>
      <c r="J90" s="241"/>
      <c r="K90" s="161"/>
      <c r="L90" s="161"/>
      <c r="M90" s="161"/>
      <c r="N90" s="161"/>
      <c r="O90" s="161"/>
      <c r="P90" s="161"/>
      <c r="Q90" s="161"/>
      <c r="R90" s="161"/>
      <c r="S90" s="192"/>
      <c r="T90" s="161"/>
      <c r="U90" s="161"/>
      <c r="V90" s="1582"/>
      <c r="W90" s="1586"/>
      <c r="X90" s="1586"/>
      <c r="Y90" s="1586"/>
      <c r="Z90" s="1586"/>
      <c r="AA90" s="1586"/>
      <c r="AB90" s="1582"/>
      <c r="AC90" s="161"/>
      <c r="AD90" s="161"/>
      <c r="AE90" s="161"/>
      <c r="AF90" s="161"/>
      <c r="AG90" s="161"/>
      <c r="AH90" s="1582"/>
      <c r="AI90" s="1586"/>
      <c r="AJ90" s="1586"/>
      <c r="AK90" s="1587"/>
      <c r="CG90" s="12"/>
      <c r="CH90" s="12"/>
      <c r="CI90" s="12"/>
      <c r="CJ90" s="12"/>
      <c r="CK90" s="12"/>
      <c r="CL90" s="12"/>
    </row>
    <row r="91" spans="1:90" ht="27.75" customHeight="1" x14ac:dyDescent="0.2">
      <c r="A91" s="275" t="s">
        <v>103</v>
      </c>
      <c r="B91" s="276"/>
      <c r="C91" s="277"/>
      <c r="D91" s="278"/>
      <c r="E91" s="5"/>
      <c r="F91" s="161"/>
      <c r="G91" s="161"/>
      <c r="H91" s="271"/>
      <c r="I91" s="241"/>
      <c r="J91" s="241"/>
      <c r="K91" s="161"/>
      <c r="L91" s="161"/>
      <c r="M91" s="161"/>
      <c r="N91" s="161"/>
      <c r="O91" s="161"/>
      <c r="P91" s="161"/>
      <c r="Q91" s="161"/>
      <c r="R91" s="161"/>
      <c r="S91" s="192"/>
      <c r="T91" s="161"/>
      <c r="U91" s="161"/>
      <c r="V91" s="1582"/>
      <c r="W91" s="1586"/>
      <c r="X91" s="1586"/>
      <c r="Y91" s="1586"/>
      <c r="Z91" s="1586"/>
      <c r="AA91" s="1586"/>
      <c r="AB91" s="1582"/>
      <c r="AC91" s="161"/>
      <c r="AD91" s="161"/>
      <c r="AE91" s="161"/>
      <c r="AF91" s="161"/>
      <c r="AG91" s="161"/>
      <c r="AH91" s="1582"/>
      <c r="AI91" s="1586"/>
      <c r="AJ91" s="1586"/>
      <c r="AK91" s="1587"/>
      <c r="CG91" s="12"/>
      <c r="CH91" s="12"/>
      <c r="CI91" s="12"/>
      <c r="CJ91" s="12"/>
      <c r="CK91" s="12"/>
      <c r="CL91" s="12"/>
    </row>
    <row r="92" spans="1:90" ht="18" customHeight="1" x14ac:dyDescent="0.2">
      <c r="A92" s="279" t="s">
        <v>104</v>
      </c>
      <c r="B92" s="276"/>
      <c r="C92" s="277"/>
      <c r="D92" s="278"/>
      <c r="E92" s="5"/>
      <c r="F92" s="161"/>
      <c r="G92" s="161"/>
      <c r="H92" s="271"/>
      <c r="I92" s="241"/>
      <c r="J92" s="241"/>
      <c r="K92" s="161"/>
      <c r="L92" s="161"/>
      <c r="M92" s="161"/>
      <c r="N92" s="161"/>
      <c r="O92" s="161"/>
      <c r="P92" s="161"/>
      <c r="Q92" s="161"/>
      <c r="R92" s="161"/>
      <c r="S92" s="192"/>
      <c r="T92" s="161"/>
      <c r="U92" s="161"/>
      <c r="V92" s="1582"/>
      <c r="W92" s="1586"/>
      <c r="X92" s="1586"/>
      <c r="Y92" s="1586"/>
      <c r="Z92" s="1586"/>
      <c r="AA92" s="1586"/>
      <c r="AB92" s="1582"/>
      <c r="AC92" s="161"/>
      <c r="AD92" s="161"/>
      <c r="AE92" s="161"/>
      <c r="AF92" s="161"/>
      <c r="AG92" s="161"/>
      <c r="AH92" s="1582"/>
      <c r="AI92" s="1586"/>
      <c r="AJ92" s="1586"/>
      <c r="AK92" s="1587"/>
      <c r="CG92" s="12"/>
      <c r="CH92" s="12"/>
      <c r="CI92" s="12"/>
      <c r="CJ92" s="12"/>
      <c r="CK92" s="12"/>
      <c r="CL92" s="12"/>
    </row>
    <row r="93" spans="1:90" ht="27.75" customHeight="1" x14ac:dyDescent="0.2">
      <c r="A93" s="280" t="s">
        <v>105</v>
      </c>
      <c r="B93" s="276"/>
      <c r="C93" s="277"/>
      <c r="D93" s="278"/>
      <c r="E93" s="5"/>
      <c r="F93" s="161"/>
      <c r="G93" s="161"/>
      <c r="H93" s="271"/>
      <c r="I93" s="241"/>
      <c r="J93" s="241"/>
      <c r="K93" s="161"/>
      <c r="L93" s="161"/>
      <c r="M93" s="161"/>
      <c r="N93" s="161"/>
      <c r="O93" s="161"/>
      <c r="P93" s="161"/>
      <c r="Q93" s="161"/>
      <c r="R93" s="161"/>
      <c r="S93" s="192"/>
      <c r="T93" s="161"/>
      <c r="U93" s="161"/>
      <c r="V93" s="1582"/>
      <c r="W93" s="1586"/>
      <c r="X93" s="1586"/>
      <c r="Y93" s="1586"/>
      <c r="Z93" s="1586"/>
      <c r="AA93" s="1586"/>
      <c r="AB93" s="1582"/>
      <c r="AC93" s="161"/>
      <c r="AD93" s="161"/>
      <c r="AE93" s="161"/>
      <c r="AF93" s="161"/>
      <c r="AG93" s="161"/>
      <c r="AH93" s="1582"/>
      <c r="AI93" s="1586"/>
      <c r="AJ93" s="1586"/>
      <c r="AK93" s="1587"/>
      <c r="CG93" s="12"/>
      <c r="CH93" s="12"/>
      <c r="CI93" s="12"/>
      <c r="CJ93" s="12"/>
      <c r="CK93" s="12"/>
      <c r="CL93" s="12"/>
    </row>
    <row r="94" spans="1:90" ht="27.75" customHeight="1" x14ac:dyDescent="0.2">
      <c r="A94" s="280" t="s">
        <v>106</v>
      </c>
      <c r="B94" s="281"/>
      <c r="C94" s="277"/>
      <c r="D94" s="278"/>
      <c r="E94" s="5"/>
      <c r="F94" s="161"/>
      <c r="G94" s="161"/>
      <c r="H94" s="271"/>
      <c r="I94" s="241"/>
      <c r="J94" s="241"/>
      <c r="K94" s="161"/>
      <c r="L94" s="161"/>
      <c r="M94" s="161"/>
      <c r="N94" s="161"/>
      <c r="O94" s="161"/>
      <c r="P94" s="161"/>
      <c r="Q94" s="161"/>
      <c r="R94" s="161"/>
      <c r="S94" s="192"/>
      <c r="T94" s="161"/>
      <c r="U94" s="161"/>
      <c r="V94" s="1582"/>
      <c r="W94" s="1586"/>
      <c r="X94" s="1586"/>
      <c r="Y94" s="1586"/>
      <c r="Z94" s="1586"/>
      <c r="AA94" s="1586"/>
      <c r="AB94" s="1582"/>
      <c r="AC94" s="161"/>
      <c r="AD94" s="161"/>
      <c r="AE94" s="161"/>
      <c r="AF94" s="161"/>
      <c r="AG94" s="161"/>
      <c r="AH94" s="1582"/>
      <c r="AI94" s="1586"/>
      <c r="AJ94" s="1591"/>
      <c r="AK94" s="1592"/>
      <c r="CG94" s="12"/>
      <c r="CH94" s="12"/>
      <c r="CI94" s="12"/>
      <c r="CJ94" s="12"/>
      <c r="CK94" s="12"/>
      <c r="CL94" s="12"/>
    </row>
    <row r="95" spans="1:90" ht="27.75" customHeight="1" x14ac:dyDescent="0.2">
      <c r="A95" s="284" t="s">
        <v>107</v>
      </c>
      <c r="B95" s="285"/>
      <c r="C95" s="286"/>
      <c r="D95" s="287"/>
      <c r="E95" s="5"/>
      <c r="F95" s="161"/>
      <c r="G95" s="161"/>
      <c r="H95" s="271"/>
      <c r="I95" s="241"/>
      <c r="J95" s="241"/>
      <c r="K95" s="161"/>
      <c r="L95" s="161"/>
      <c r="M95" s="161"/>
      <c r="N95" s="161"/>
      <c r="O95" s="161"/>
      <c r="P95" s="161"/>
      <c r="Q95" s="161"/>
      <c r="R95" s="161"/>
      <c r="S95" s="192"/>
      <c r="T95" s="161"/>
      <c r="U95" s="161"/>
      <c r="V95" s="1582"/>
      <c r="W95" s="1586"/>
      <c r="X95" s="1586"/>
      <c r="Y95" s="1586"/>
      <c r="Z95" s="1586"/>
      <c r="AA95" s="1586"/>
      <c r="AB95" s="1582"/>
      <c r="AC95" s="161"/>
      <c r="AD95" s="161"/>
      <c r="AE95" s="161"/>
      <c r="AF95" s="161"/>
      <c r="AG95" s="161"/>
      <c r="AH95" s="1582"/>
      <c r="AI95" s="1593"/>
      <c r="AJ95" s="1586"/>
      <c r="AK95" s="1587"/>
      <c r="AL95" s="1587"/>
      <c r="AM95" s="1587"/>
      <c r="AN95" s="1587"/>
      <c r="AO95" s="1587"/>
      <c r="AP95" s="1587"/>
      <c r="AQ95" s="1587"/>
      <c r="CG95" s="12"/>
      <c r="CH95" s="12"/>
      <c r="CI95" s="12"/>
      <c r="CJ95" s="12"/>
      <c r="CK95" s="12"/>
      <c r="CL95" s="12"/>
    </row>
    <row r="96" spans="1:90" ht="31.35" customHeight="1" x14ac:dyDescent="0.2">
      <c r="A96" s="289" t="s">
        <v>108</v>
      </c>
      <c r="B96" s="241"/>
      <c r="C96" s="241"/>
      <c r="D96" s="241"/>
      <c r="E96" s="8"/>
      <c r="F96" s="241"/>
      <c r="G96" s="241"/>
      <c r="H96" s="161"/>
      <c r="I96" s="161"/>
      <c r="J96" s="161"/>
      <c r="K96" s="27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579"/>
      <c r="W96" s="1582"/>
      <c r="X96" s="1582"/>
      <c r="Y96" s="1582"/>
      <c r="Z96" s="1582"/>
      <c r="AA96" s="1582"/>
      <c r="AB96" s="1582"/>
      <c r="AC96" s="161"/>
      <c r="AD96" s="161"/>
      <c r="AE96" s="161"/>
      <c r="AF96" s="161"/>
      <c r="AG96" s="161"/>
      <c r="AH96" s="161"/>
      <c r="AI96" s="161"/>
      <c r="AJ96" s="1582"/>
      <c r="AK96" s="1582"/>
      <c r="AL96" s="1582"/>
      <c r="AM96" s="1582"/>
      <c r="AN96" s="1582"/>
      <c r="AO96" s="1582"/>
      <c r="AP96" s="1582"/>
      <c r="AQ96" s="1587"/>
      <c r="CG96" s="12"/>
      <c r="CH96" s="12"/>
      <c r="CI96" s="12"/>
      <c r="CJ96" s="12"/>
      <c r="CK96" s="12"/>
      <c r="CL96" s="12"/>
    </row>
    <row r="97" spans="1:90" ht="16.350000000000001" customHeight="1" x14ac:dyDescent="0.2">
      <c r="A97" s="2649" t="s">
        <v>109</v>
      </c>
      <c r="B97" s="2649" t="s">
        <v>110</v>
      </c>
      <c r="C97" s="2913" t="s">
        <v>111</v>
      </c>
      <c r="D97" s="2914"/>
      <c r="E97" s="5"/>
      <c r="F97" s="161"/>
      <c r="G97" s="161"/>
      <c r="H97" s="161"/>
      <c r="I97" s="161"/>
      <c r="J97" s="271"/>
      <c r="K97" s="290"/>
      <c r="L97" s="241"/>
      <c r="M97" s="161"/>
      <c r="N97" s="161"/>
      <c r="O97" s="161"/>
      <c r="P97" s="161"/>
      <c r="Q97" s="161"/>
      <c r="R97" s="161"/>
      <c r="S97" s="161"/>
      <c r="T97" s="161"/>
      <c r="U97" s="192"/>
      <c r="V97" s="1582"/>
      <c r="W97" s="1582"/>
      <c r="X97" s="1582"/>
      <c r="Y97" s="1580"/>
      <c r="Z97" s="1580"/>
      <c r="AA97" s="1580"/>
      <c r="AB97" s="1580"/>
      <c r="AC97" s="1594"/>
      <c r="AD97" s="1582"/>
      <c r="AE97" s="161"/>
      <c r="AF97" s="161"/>
      <c r="AG97" s="161"/>
      <c r="AH97" s="161"/>
      <c r="AI97" s="161"/>
      <c r="AJ97" s="1582"/>
      <c r="AK97" s="1580"/>
      <c r="AL97" s="1580"/>
      <c r="AM97" s="1580"/>
      <c r="AN97" s="1580"/>
      <c r="AO97" s="1580"/>
      <c r="AP97" s="1580"/>
      <c r="AQ97" s="1587"/>
      <c r="CG97" s="12"/>
      <c r="CH97" s="12"/>
      <c r="CI97" s="12"/>
      <c r="CJ97" s="12"/>
      <c r="CK97" s="12"/>
      <c r="CL97" s="12"/>
    </row>
    <row r="98" spans="1:90" ht="27.75" customHeight="1" x14ac:dyDescent="0.2">
      <c r="A98" s="2651"/>
      <c r="B98" s="2651"/>
      <c r="C98" s="1572" t="s">
        <v>112</v>
      </c>
      <c r="D98" s="1439" t="s">
        <v>113</v>
      </c>
      <c r="E98" s="5"/>
      <c r="F98" s="161"/>
      <c r="G98" s="161"/>
      <c r="H98" s="161"/>
      <c r="I98" s="161"/>
      <c r="J98" s="271"/>
      <c r="K98" s="290"/>
      <c r="L98" s="241"/>
      <c r="M98" s="161"/>
      <c r="N98" s="161"/>
      <c r="O98" s="161"/>
      <c r="P98" s="161"/>
      <c r="Q98" s="161"/>
      <c r="R98" s="161"/>
      <c r="S98" s="161"/>
      <c r="T98" s="161"/>
      <c r="U98" s="192"/>
      <c r="V98" s="1582"/>
      <c r="W98" s="1582"/>
      <c r="X98" s="1582"/>
      <c r="Y98" s="1580"/>
      <c r="Z98" s="1580"/>
      <c r="AA98" s="1580"/>
      <c r="AB98" s="1580"/>
      <c r="AC98" s="1594"/>
      <c r="AD98" s="1582"/>
      <c r="AE98" s="161"/>
      <c r="AF98" s="161"/>
      <c r="AG98" s="161"/>
      <c r="AH98" s="161"/>
      <c r="AI98" s="161"/>
      <c r="AJ98" s="1582"/>
      <c r="AK98" s="1580"/>
      <c r="AL98" s="1580"/>
      <c r="AM98" s="1580"/>
      <c r="AN98" s="1580"/>
      <c r="AO98" s="1580"/>
      <c r="AP98" s="1580"/>
      <c r="AQ98" s="1587"/>
      <c r="CG98" s="12"/>
      <c r="CH98" s="12"/>
      <c r="CI98" s="12"/>
      <c r="CJ98" s="12"/>
      <c r="CK98" s="12"/>
      <c r="CL98" s="12"/>
    </row>
    <row r="99" spans="1:90" ht="16.350000000000001" customHeight="1" x14ac:dyDescent="0.2">
      <c r="A99" s="1595" t="s">
        <v>114</v>
      </c>
      <c r="B99" s="1596">
        <v>12</v>
      </c>
      <c r="C99" s="1597"/>
      <c r="D99" s="1598"/>
      <c r="E99" s="5"/>
      <c r="F99" s="161"/>
      <c r="G99" s="161"/>
      <c r="H99" s="161"/>
      <c r="I99" s="161"/>
      <c r="J99" s="271"/>
      <c r="K99" s="293"/>
      <c r="L99" s="241"/>
      <c r="M99" s="161"/>
      <c r="N99" s="161"/>
      <c r="O99" s="161"/>
      <c r="P99" s="161"/>
      <c r="Q99" s="161"/>
      <c r="R99" s="161"/>
      <c r="S99" s="161"/>
      <c r="T99" s="161"/>
      <c r="U99" s="192"/>
      <c r="V99" s="1582"/>
      <c r="W99" s="1582"/>
      <c r="X99" s="1582"/>
      <c r="Y99" s="1580"/>
      <c r="Z99" s="1580"/>
      <c r="AA99" s="1580"/>
      <c r="AB99" s="1580"/>
      <c r="AC99" s="1594"/>
      <c r="AD99" s="1582"/>
      <c r="AE99" s="161"/>
      <c r="AF99" s="161"/>
      <c r="AG99" s="161"/>
      <c r="AH99" s="161"/>
      <c r="AI99" s="161"/>
      <c r="AJ99" s="1582"/>
      <c r="AK99" s="1580"/>
      <c r="AL99" s="1580"/>
      <c r="AM99" s="1580"/>
      <c r="AN99" s="1580"/>
      <c r="AO99" s="1580"/>
      <c r="AP99" s="1580"/>
      <c r="AQ99" s="1587"/>
      <c r="CG99" s="12"/>
      <c r="CH99" s="12"/>
      <c r="CI99" s="12"/>
      <c r="CJ99" s="12"/>
      <c r="CK99" s="12"/>
      <c r="CL99" s="12"/>
    </row>
    <row r="100" spans="1:90" ht="16.350000000000001" customHeight="1" x14ac:dyDescent="0.2">
      <c r="A100" s="440" t="s">
        <v>115</v>
      </c>
      <c r="B100" s="151"/>
      <c r="C100" s="37"/>
      <c r="D100" s="38"/>
      <c r="E100" s="5"/>
      <c r="F100" s="161"/>
      <c r="G100" s="161"/>
      <c r="H100" s="161"/>
      <c r="I100" s="161"/>
      <c r="J100" s="271"/>
      <c r="K100" s="293"/>
      <c r="L100" s="241"/>
      <c r="M100" s="161"/>
      <c r="N100" s="161"/>
      <c r="O100" s="161"/>
      <c r="P100" s="161"/>
      <c r="Q100" s="161"/>
      <c r="R100" s="161"/>
      <c r="S100" s="161"/>
      <c r="T100" s="161"/>
      <c r="U100" s="192"/>
      <c r="V100" s="1582"/>
      <c r="W100" s="1582"/>
      <c r="X100" s="1582"/>
      <c r="Y100" s="1580"/>
      <c r="Z100" s="1580"/>
      <c r="AA100" s="1580"/>
      <c r="AB100" s="1580"/>
      <c r="AC100" s="1594"/>
      <c r="AD100" s="1582"/>
      <c r="AE100" s="161"/>
      <c r="AF100" s="161"/>
      <c r="AG100" s="161"/>
      <c r="AH100" s="161"/>
      <c r="AI100" s="161"/>
      <c r="AJ100" s="1582"/>
      <c r="AK100" s="1580"/>
      <c r="AL100" s="1580"/>
      <c r="AM100" s="1580"/>
      <c r="AN100" s="1580"/>
      <c r="AO100" s="1580"/>
      <c r="AP100" s="1580"/>
      <c r="AQ100" s="1587"/>
      <c r="CG100" s="12"/>
      <c r="CH100" s="12"/>
      <c r="CI100" s="12"/>
      <c r="CJ100" s="12"/>
      <c r="CK100" s="12"/>
      <c r="CL100" s="12"/>
    </row>
    <row r="101" spans="1:90" ht="16.350000000000001" customHeight="1" x14ac:dyDescent="0.2">
      <c r="A101" s="440" t="s">
        <v>116</v>
      </c>
      <c r="B101" s="151"/>
      <c r="C101" s="37"/>
      <c r="D101" s="38"/>
      <c r="E101" s="5"/>
      <c r="F101" s="161"/>
      <c r="G101" s="161"/>
      <c r="H101" s="161"/>
      <c r="I101" s="161"/>
      <c r="J101" s="161"/>
      <c r="K101" s="294"/>
      <c r="L101" s="241"/>
      <c r="M101" s="161"/>
      <c r="N101" s="161"/>
      <c r="O101" s="161"/>
      <c r="P101" s="161"/>
      <c r="Q101" s="161"/>
      <c r="R101" s="161"/>
      <c r="S101" s="161"/>
      <c r="T101" s="161"/>
      <c r="U101" s="192"/>
      <c r="V101" s="1582"/>
      <c r="W101" s="1582"/>
      <c r="X101" s="1582"/>
      <c r="Y101" s="1580"/>
      <c r="Z101" s="1580"/>
      <c r="AA101" s="1580"/>
      <c r="AB101" s="1580"/>
      <c r="AC101" s="1594"/>
      <c r="AD101" s="1582"/>
      <c r="AE101" s="161"/>
      <c r="AF101" s="161"/>
      <c r="AG101" s="161"/>
      <c r="AH101" s="161"/>
      <c r="AI101" s="161"/>
      <c r="AJ101" s="1582"/>
      <c r="AK101" s="1580"/>
      <c r="AL101" s="1580"/>
      <c r="AM101" s="1580"/>
      <c r="AN101" s="1580"/>
      <c r="AO101" s="1580"/>
      <c r="AP101" s="1580"/>
      <c r="AQ101" s="1587"/>
      <c r="CG101" s="12"/>
      <c r="CH101" s="12"/>
      <c r="CI101" s="12"/>
      <c r="CJ101" s="12"/>
      <c r="CK101" s="12"/>
      <c r="CL101" s="12"/>
    </row>
    <row r="102" spans="1:90" ht="16.350000000000001" customHeight="1" x14ac:dyDescent="0.2">
      <c r="A102" s="440" t="s">
        <v>117</v>
      </c>
      <c r="B102" s="151"/>
      <c r="C102" s="37"/>
      <c r="D102" s="38"/>
      <c r="E102" s="5"/>
      <c r="F102" s="161"/>
      <c r="G102" s="161"/>
      <c r="H102" s="161"/>
      <c r="I102" s="161"/>
      <c r="J102" s="161"/>
      <c r="K102" s="294"/>
      <c r="L102" s="241"/>
      <c r="M102" s="161"/>
      <c r="N102" s="161"/>
      <c r="O102" s="161"/>
      <c r="P102" s="161"/>
      <c r="Q102" s="161"/>
      <c r="R102" s="161"/>
      <c r="S102" s="161"/>
      <c r="T102" s="161"/>
      <c r="U102" s="192"/>
      <c r="V102" s="1582"/>
      <c r="W102" s="1582"/>
      <c r="X102" s="1582"/>
      <c r="Y102" s="1580"/>
      <c r="Z102" s="1580"/>
      <c r="AA102" s="1580"/>
      <c r="AB102" s="1580"/>
      <c r="AC102" s="1594"/>
      <c r="AD102" s="1582"/>
      <c r="AE102" s="161"/>
      <c r="AF102" s="161"/>
      <c r="AG102" s="161"/>
      <c r="AH102" s="161"/>
      <c r="AI102" s="161"/>
      <c r="AJ102" s="1582"/>
      <c r="AK102" s="1580"/>
      <c r="AL102" s="1580"/>
      <c r="AM102" s="1580"/>
      <c r="AN102" s="1580"/>
      <c r="AO102" s="1580"/>
      <c r="AP102" s="1580"/>
      <c r="AQ102" s="1587"/>
      <c r="CG102" s="12"/>
      <c r="CH102" s="12"/>
      <c r="CI102" s="12"/>
      <c r="CJ102" s="12"/>
      <c r="CK102" s="12"/>
      <c r="CL102" s="12"/>
    </row>
    <row r="103" spans="1:90" ht="16.350000000000001" customHeight="1" x14ac:dyDescent="0.2">
      <c r="A103" s="440" t="s">
        <v>118</v>
      </c>
      <c r="B103" s="151"/>
      <c r="C103" s="37"/>
      <c r="D103" s="38"/>
      <c r="E103" s="5"/>
      <c r="F103" s="161"/>
      <c r="G103" s="161"/>
      <c r="H103" s="161"/>
      <c r="I103" s="161"/>
      <c r="J103" s="161"/>
      <c r="K103" s="294"/>
      <c r="L103" s="241"/>
      <c r="M103" s="161"/>
      <c r="N103" s="161"/>
      <c r="O103" s="161"/>
      <c r="P103" s="161"/>
      <c r="Q103" s="161"/>
      <c r="R103" s="161"/>
      <c r="S103" s="161"/>
      <c r="T103" s="161"/>
      <c r="U103" s="192"/>
      <c r="V103" s="1582"/>
      <c r="W103" s="1582"/>
      <c r="X103" s="1582"/>
      <c r="Y103" s="1580"/>
      <c r="Z103" s="1580"/>
      <c r="AA103" s="1580"/>
      <c r="AB103" s="1580"/>
      <c r="AC103" s="1594"/>
      <c r="AD103" s="1582"/>
      <c r="AE103" s="161"/>
      <c r="AF103" s="161"/>
      <c r="AG103" s="161"/>
      <c r="AH103" s="161"/>
      <c r="AI103" s="161"/>
      <c r="AJ103" s="1582"/>
      <c r="AK103" s="1580"/>
      <c r="AL103" s="1580"/>
      <c r="AM103" s="1580"/>
      <c r="AN103" s="1580"/>
      <c r="AO103" s="1580"/>
      <c r="AP103" s="1580"/>
      <c r="AQ103" s="1587"/>
      <c r="CG103" s="12"/>
      <c r="CH103" s="12"/>
      <c r="CI103" s="12"/>
      <c r="CJ103" s="12"/>
      <c r="CK103" s="12"/>
      <c r="CL103" s="12"/>
    </row>
    <row r="104" spans="1:90" ht="16.350000000000001" customHeight="1" x14ac:dyDescent="0.2">
      <c r="A104" s="1441" t="s">
        <v>43</v>
      </c>
      <c r="B104" s="1442">
        <f>SUM(B99:B103)</f>
        <v>12</v>
      </c>
      <c r="C104" s="1599">
        <f>SUM(C99:C103)</f>
        <v>0</v>
      </c>
      <c r="D104" s="1443">
        <f>SUM(D99:D103)</f>
        <v>0</v>
      </c>
      <c r="E104" s="5"/>
      <c r="F104" s="161"/>
      <c r="G104" s="161"/>
      <c r="H104" s="161"/>
      <c r="I104" s="161"/>
      <c r="J104" s="161"/>
      <c r="K104" s="294"/>
      <c r="L104" s="241"/>
      <c r="M104" s="161"/>
      <c r="N104" s="161"/>
      <c r="O104" s="161"/>
      <c r="P104" s="161"/>
      <c r="Q104" s="161"/>
      <c r="R104" s="161"/>
      <c r="S104" s="161"/>
      <c r="T104" s="161"/>
      <c r="U104" s="192"/>
      <c r="V104" s="1582"/>
      <c r="W104" s="1582"/>
      <c r="X104" s="1582"/>
      <c r="Y104" s="1580"/>
      <c r="Z104" s="1580"/>
      <c r="AA104" s="1580"/>
      <c r="AB104" s="1580"/>
      <c r="AC104" s="1594"/>
      <c r="AD104" s="1582"/>
      <c r="AE104" s="161"/>
      <c r="AF104" s="161"/>
      <c r="AG104" s="161"/>
      <c r="AH104" s="161"/>
      <c r="AI104" s="161"/>
      <c r="AJ104" s="1582"/>
      <c r="AK104" s="1580"/>
      <c r="AL104" s="1580"/>
      <c r="AM104" s="1580"/>
      <c r="AN104" s="1580"/>
      <c r="AO104" s="1580"/>
      <c r="AP104" s="1580"/>
      <c r="AQ104" s="1587"/>
      <c r="CG104" s="12"/>
      <c r="CH104" s="12"/>
      <c r="CI104" s="12"/>
      <c r="CJ104" s="12"/>
      <c r="CK104" s="12"/>
      <c r="CL104" s="12"/>
    </row>
    <row r="105" spans="1:90" ht="31.35" customHeight="1" x14ac:dyDescent="0.2">
      <c r="A105" s="793" t="s">
        <v>119</v>
      </c>
      <c r="B105" s="266"/>
      <c r="C105" s="266"/>
      <c r="D105" s="266"/>
      <c r="E105" s="300"/>
      <c r="F105" s="300"/>
      <c r="G105" s="301"/>
      <c r="H105" s="301"/>
      <c r="I105" s="301"/>
      <c r="J105" s="301"/>
      <c r="K105" s="302"/>
      <c r="L105" s="159"/>
      <c r="M105" s="159"/>
      <c r="N105" s="161"/>
      <c r="O105" s="161"/>
      <c r="P105" s="161"/>
      <c r="Q105" s="161"/>
      <c r="R105" s="161"/>
      <c r="S105" s="161"/>
      <c r="T105" s="161"/>
      <c r="U105" s="1579"/>
      <c r="V105" s="1582"/>
      <c r="W105" s="1582"/>
      <c r="X105" s="1582"/>
      <c r="Y105" s="1582"/>
      <c r="Z105" s="1582"/>
      <c r="AA105" s="1582"/>
      <c r="AB105" s="1600"/>
      <c r="AC105" s="1582"/>
      <c r="AD105" s="161"/>
      <c r="AE105" s="161"/>
      <c r="AF105" s="161"/>
      <c r="AG105" s="161"/>
      <c r="AH105" s="161"/>
      <c r="AI105" s="1582"/>
      <c r="AJ105" s="1582"/>
      <c r="AK105" s="1582"/>
      <c r="AL105" s="1582"/>
      <c r="AM105" s="1582"/>
      <c r="AN105" s="1582"/>
      <c r="AO105" s="1582"/>
      <c r="AP105" s="1587"/>
      <c r="CG105" s="12"/>
      <c r="CH105" s="12"/>
      <c r="CI105" s="12"/>
      <c r="CJ105" s="12"/>
      <c r="CK105" s="12"/>
      <c r="CL105" s="12"/>
    </row>
    <row r="106" spans="1:90" ht="16.350000000000001" customHeight="1" x14ac:dyDescent="0.2">
      <c r="A106" s="2592" t="s">
        <v>3</v>
      </c>
      <c r="B106" s="2595" t="s">
        <v>5</v>
      </c>
      <c r="C106" s="2596"/>
      <c r="D106" s="2597"/>
      <c r="E106" s="2598" t="s">
        <v>6</v>
      </c>
      <c r="F106" s="2599"/>
      <c r="G106" s="2599"/>
      <c r="H106" s="2599"/>
      <c r="I106" s="2599"/>
      <c r="J106" s="2599"/>
      <c r="K106" s="2599"/>
      <c r="L106" s="2599"/>
      <c r="M106" s="2599"/>
      <c r="N106" s="1444"/>
      <c r="O106" s="161"/>
      <c r="P106" s="161"/>
      <c r="Q106" s="161"/>
      <c r="R106" s="161"/>
      <c r="S106" s="161"/>
      <c r="T106" s="161"/>
      <c r="U106" s="161"/>
      <c r="V106" s="192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582"/>
      <c r="AK106" s="1582"/>
      <c r="AL106" s="1582"/>
      <c r="AM106" s="1582"/>
      <c r="AN106" s="1582"/>
      <c r="AO106" s="1582"/>
      <c r="AP106" s="1582"/>
      <c r="AQ106" s="1587"/>
      <c r="CG106" s="12"/>
      <c r="CH106" s="12"/>
      <c r="CI106" s="12"/>
      <c r="CJ106" s="12"/>
      <c r="CK106" s="12"/>
      <c r="CL106" s="12"/>
    </row>
    <row r="107" spans="1:90" ht="16.350000000000001" customHeight="1" x14ac:dyDescent="0.2">
      <c r="A107" s="2593"/>
      <c r="B107" s="2598"/>
      <c r="C107" s="2599"/>
      <c r="D107" s="2600"/>
      <c r="E107" s="2856" t="s">
        <v>12</v>
      </c>
      <c r="F107" s="2860"/>
      <c r="G107" s="2856" t="s">
        <v>13</v>
      </c>
      <c r="H107" s="2860"/>
      <c r="I107" s="2856" t="s">
        <v>14</v>
      </c>
      <c r="J107" s="2860"/>
      <c r="K107" s="2856" t="s">
        <v>15</v>
      </c>
      <c r="L107" s="2860"/>
      <c r="M107" s="2856" t="s">
        <v>16</v>
      </c>
      <c r="N107" s="2860"/>
      <c r="O107" s="161"/>
      <c r="P107" s="161"/>
      <c r="Q107" s="161"/>
      <c r="R107" s="161"/>
      <c r="S107" s="161"/>
      <c r="T107" s="161"/>
      <c r="U107" s="161"/>
      <c r="V107" s="161"/>
      <c r="W107" s="192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582"/>
      <c r="AK107" s="1582"/>
      <c r="AL107" s="1582"/>
      <c r="AM107" s="1582"/>
      <c r="AN107" s="1582"/>
      <c r="AO107" s="1582"/>
      <c r="AP107" s="1582"/>
      <c r="AQ107" s="1587"/>
      <c r="CG107" s="12"/>
      <c r="CH107" s="12"/>
      <c r="CI107" s="12"/>
      <c r="CJ107" s="12"/>
      <c r="CK107" s="12"/>
      <c r="CL107" s="12"/>
    </row>
    <row r="108" spans="1:90" ht="16.350000000000001" customHeight="1" x14ac:dyDescent="0.2">
      <c r="A108" s="2594"/>
      <c r="B108" s="1445" t="s">
        <v>29</v>
      </c>
      <c r="C108" s="1446" t="s">
        <v>30</v>
      </c>
      <c r="D108" s="438" t="s">
        <v>31</v>
      </c>
      <c r="E108" s="1457" t="s">
        <v>30</v>
      </c>
      <c r="F108" s="1447" t="s">
        <v>31</v>
      </c>
      <c r="G108" s="1457" t="s">
        <v>30</v>
      </c>
      <c r="H108" s="1447" t="s">
        <v>31</v>
      </c>
      <c r="I108" s="1457" t="s">
        <v>30</v>
      </c>
      <c r="J108" s="1447" t="s">
        <v>31</v>
      </c>
      <c r="K108" s="1457" t="s">
        <v>30</v>
      </c>
      <c r="L108" s="1447" t="s">
        <v>31</v>
      </c>
      <c r="M108" s="1457" t="s">
        <v>30</v>
      </c>
      <c r="N108" s="1447" t="s">
        <v>31</v>
      </c>
      <c r="O108" s="402"/>
      <c r="P108" s="161"/>
      <c r="Q108" s="294"/>
      <c r="R108" s="161"/>
      <c r="S108" s="161"/>
      <c r="T108" s="161"/>
      <c r="U108" s="161"/>
      <c r="V108" s="161"/>
      <c r="W108" s="161"/>
      <c r="X108" s="161"/>
      <c r="Y108" s="161"/>
      <c r="Z108" s="161"/>
      <c r="AA108" s="192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CG108" s="12"/>
      <c r="CH108" s="12"/>
      <c r="CI108" s="12"/>
      <c r="CJ108" s="12"/>
      <c r="CK108" s="12"/>
      <c r="CL108" s="12"/>
    </row>
    <row r="109" spans="1:90" ht="16.350000000000001" customHeight="1" x14ac:dyDescent="0.2">
      <c r="A109" s="1601" t="s">
        <v>120</v>
      </c>
      <c r="B109" s="1602">
        <f>SUM(C109:D109)</f>
        <v>0</v>
      </c>
      <c r="C109" s="1603">
        <f>SUM(E109+G109+I109+K109+M109)</f>
        <v>0</v>
      </c>
      <c r="D109" s="1558">
        <f>SUM(F109+H109+J109+L109+N109)</f>
        <v>0</v>
      </c>
      <c r="E109" s="1589"/>
      <c r="F109" s="1590"/>
      <c r="G109" s="1589"/>
      <c r="H109" s="1590"/>
      <c r="I109" s="1589"/>
      <c r="J109" s="1604"/>
      <c r="K109" s="1589"/>
      <c r="L109" s="1604"/>
      <c r="M109" s="1605"/>
      <c r="N109" s="1604"/>
      <c r="O109" s="1606"/>
      <c r="P109" s="161"/>
      <c r="Q109" s="294"/>
      <c r="R109" s="161"/>
      <c r="S109" s="161"/>
      <c r="T109" s="161"/>
      <c r="U109" s="161"/>
      <c r="V109" s="161"/>
      <c r="W109" s="161"/>
      <c r="X109" s="161"/>
      <c r="Y109" s="161"/>
      <c r="Z109" s="161"/>
      <c r="AA109" s="192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CG109" s="12"/>
      <c r="CH109" s="12"/>
      <c r="CI109" s="12"/>
      <c r="CJ109" s="12"/>
      <c r="CK109" s="12"/>
      <c r="CL109" s="12"/>
    </row>
    <row r="110" spans="1:90" ht="25.35" customHeight="1" x14ac:dyDescent="0.2">
      <c r="A110" s="316" t="s">
        <v>121</v>
      </c>
      <c r="B110" s="317">
        <f>SUM(C110:D110)</f>
        <v>0</v>
      </c>
      <c r="C110" s="806">
        <f>SUM(E110+G110+I110+K110+M110)</f>
        <v>0</v>
      </c>
      <c r="D110" s="185">
        <f>SUM(F110+H110+J110+L110+N110)</f>
        <v>0</v>
      </c>
      <c r="E110" s="404"/>
      <c r="F110" s="320"/>
      <c r="G110" s="404"/>
      <c r="H110" s="405"/>
      <c r="I110" s="404"/>
      <c r="J110" s="320"/>
      <c r="K110" s="404"/>
      <c r="L110" s="320"/>
      <c r="M110" s="322"/>
      <c r="N110" s="405"/>
      <c r="O110" s="1606"/>
      <c r="P110" s="161"/>
      <c r="Q110" s="294"/>
      <c r="R110" s="161"/>
      <c r="S110" s="161"/>
      <c r="T110" s="161"/>
      <c r="U110" s="161"/>
      <c r="V110" s="161"/>
      <c r="W110" s="161"/>
      <c r="X110" s="161"/>
      <c r="Y110" s="161"/>
      <c r="Z110" s="161"/>
      <c r="AA110" s="192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CG110" s="12"/>
      <c r="CH110" s="12"/>
      <c r="CI110" s="12"/>
      <c r="CJ110" s="12"/>
      <c r="CK110" s="12"/>
      <c r="CL110" s="12"/>
    </row>
    <row r="111" spans="1:90" ht="21" customHeight="1" x14ac:dyDescent="0.25">
      <c r="A111" s="793" t="s">
        <v>122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323"/>
    </row>
    <row r="112" spans="1:90" ht="20.25" customHeight="1" x14ac:dyDescent="0.2">
      <c r="A112" s="2592" t="s">
        <v>3</v>
      </c>
      <c r="B112" s="2595" t="s">
        <v>5</v>
      </c>
      <c r="C112" s="2596"/>
      <c r="D112" s="2597"/>
      <c r="E112" s="2856" t="s">
        <v>6</v>
      </c>
      <c r="F112" s="2705"/>
      <c r="G112" s="2705"/>
      <c r="H112" s="2705"/>
      <c r="I112" s="2705"/>
      <c r="J112" s="2705"/>
      <c r="K112" s="2705"/>
      <c r="L112" s="2705"/>
      <c r="M112" s="2705"/>
      <c r="N112" s="2705"/>
      <c r="O112" s="2705"/>
      <c r="P112" s="2705"/>
      <c r="Q112" s="2705"/>
      <c r="R112" s="2705"/>
      <c r="S112" s="2705"/>
      <c r="T112" s="2705"/>
      <c r="U112" s="2705"/>
      <c r="V112" s="2705"/>
      <c r="W112" s="2705"/>
      <c r="X112" s="2705"/>
      <c r="Y112" s="2705"/>
      <c r="Z112" s="2705"/>
      <c r="AA112" s="2705"/>
      <c r="AB112" s="2705"/>
      <c r="AC112" s="2705"/>
      <c r="AD112" s="2705"/>
      <c r="AE112" s="2705"/>
      <c r="AF112" s="2705"/>
      <c r="AG112" s="2705"/>
      <c r="AH112" s="2705"/>
      <c r="AI112" s="2705"/>
      <c r="AJ112" s="2705"/>
      <c r="AK112" s="2705"/>
      <c r="AL112" s="2857"/>
      <c r="AM112" s="2597" t="s">
        <v>8</v>
      </c>
    </row>
    <row r="113" spans="1:86" ht="20.25" customHeight="1" x14ac:dyDescent="0.2">
      <c r="A113" s="2593"/>
      <c r="B113" s="2598"/>
      <c r="C113" s="2599"/>
      <c r="D113" s="2600"/>
      <c r="E113" s="2856" t="s">
        <v>12</v>
      </c>
      <c r="F113" s="2860"/>
      <c r="G113" s="2856" t="s">
        <v>13</v>
      </c>
      <c r="H113" s="2860"/>
      <c r="I113" s="2856" t="s">
        <v>14</v>
      </c>
      <c r="J113" s="2860"/>
      <c r="K113" s="2856" t="s">
        <v>15</v>
      </c>
      <c r="L113" s="2860"/>
      <c r="M113" s="2856" t="s">
        <v>16</v>
      </c>
      <c r="N113" s="2860"/>
      <c r="O113" s="2858" t="s">
        <v>17</v>
      </c>
      <c r="P113" s="2859"/>
      <c r="Q113" s="2858" t="s">
        <v>18</v>
      </c>
      <c r="R113" s="2859"/>
      <c r="S113" s="2858" t="s">
        <v>19</v>
      </c>
      <c r="T113" s="2859"/>
      <c r="U113" s="2858" t="s">
        <v>20</v>
      </c>
      <c r="V113" s="2859"/>
      <c r="W113" s="2858" t="s">
        <v>21</v>
      </c>
      <c r="X113" s="2859"/>
      <c r="Y113" s="2858" t="s">
        <v>22</v>
      </c>
      <c r="Z113" s="2859"/>
      <c r="AA113" s="2858" t="s">
        <v>23</v>
      </c>
      <c r="AB113" s="2859"/>
      <c r="AC113" s="2858" t="s">
        <v>24</v>
      </c>
      <c r="AD113" s="2859"/>
      <c r="AE113" s="2858" t="s">
        <v>25</v>
      </c>
      <c r="AF113" s="2859"/>
      <c r="AG113" s="2858" t="s">
        <v>26</v>
      </c>
      <c r="AH113" s="2859"/>
      <c r="AI113" s="2858" t="s">
        <v>27</v>
      </c>
      <c r="AJ113" s="2859"/>
      <c r="AK113" s="2858" t="s">
        <v>28</v>
      </c>
      <c r="AL113" s="2861"/>
      <c r="AM113" s="2604"/>
    </row>
    <row r="114" spans="1:86" ht="25.5" customHeight="1" x14ac:dyDescent="0.2">
      <c r="A114" s="2594"/>
      <c r="B114" s="1445" t="s">
        <v>29</v>
      </c>
      <c r="C114" s="1446" t="s">
        <v>30</v>
      </c>
      <c r="D114" s="438" t="s">
        <v>31</v>
      </c>
      <c r="E114" s="1457" t="s">
        <v>30</v>
      </c>
      <c r="F114" s="1447" t="s">
        <v>31</v>
      </c>
      <c r="G114" s="1457" t="s">
        <v>30</v>
      </c>
      <c r="H114" s="1447" t="s">
        <v>31</v>
      </c>
      <c r="I114" s="1457" t="s">
        <v>30</v>
      </c>
      <c r="J114" s="1447" t="s">
        <v>31</v>
      </c>
      <c r="K114" s="1457" t="s">
        <v>30</v>
      </c>
      <c r="L114" s="1447" t="s">
        <v>31</v>
      </c>
      <c r="M114" s="1457" t="s">
        <v>30</v>
      </c>
      <c r="N114" s="1447" t="s">
        <v>31</v>
      </c>
      <c r="O114" s="1457" t="s">
        <v>30</v>
      </c>
      <c r="P114" s="436" t="s">
        <v>31</v>
      </c>
      <c r="Q114" s="1457" t="s">
        <v>30</v>
      </c>
      <c r="R114" s="436" t="s">
        <v>31</v>
      </c>
      <c r="S114" s="1457" t="s">
        <v>30</v>
      </c>
      <c r="T114" s="436" t="s">
        <v>31</v>
      </c>
      <c r="U114" s="1457" t="s">
        <v>30</v>
      </c>
      <c r="V114" s="436" t="s">
        <v>31</v>
      </c>
      <c r="W114" s="1457" t="s">
        <v>30</v>
      </c>
      <c r="X114" s="436" t="s">
        <v>31</v>
      </c>
      <c r="Y114" s="1457" t="s">
        <v>30</v>
      </c>
      <c r="Z114" s="436" t="s">
        <v>31</v>
      </c>
      <c r="AA114" s="1457" t="s">
        <v>30</v>
      </c>
      <c r="AB114" s="436" t="s">
        <v>31</v>
      </c>
      <c r="AC114" s="1457" t="s">
        <v>30</v>
      </c>
      <c r="AD114" s="436" t="s">
        <v>31</v>
      </c>
      <c r="AE114" s="1457" t="s">
        <v>30</v>
      </c>
      <c r="AF114" s="436" t="s">
        <v>31</v>
      </c>
      <c r="AG114" s="1457" t="s">
        <v>30</v>
      </c>
      <c r="AH114" s="436" t="s">
        <v>31</v>
      </c>
      <c r="AI114" s="1457" t="s">
        <v>30</v>
      </c>
      <c r="AJ114" s="436" t="s">
        <v>31</v>
      </c>
      <c r="AK114" s="1457" t="s">
        <v>30</v>
      </c>
      <c r="AL114" s="22" t="s">
        <v>31</v>
      </c>
      <c r="AM114" s="2600"/>
    </row>
    <row r="115" spans="1:86" ht="22.5" customHeight="1" x14ac:dyDescent="0.2">
      <c r="A115" s="1449" t="s">
        <v>123</v>
      </c>
      <c r="B115" s="1450">
        <f>SUM(C115:D115)</f>
        <v>0</v>
      </c>
      <c r="C115" s="1451">
        <f>+E115+G115+I115+K115+M115+O115+Q115+S115+U115+W115+Y115+AA115+AC115+AE115+AG115+AI115+AK115</f>
        <v>0</v>
      </c>
      <c r="D115" s="1452">
        <f>+F115+H115+J115+L115+N115+P115+R115+T115+V115+X115+Z115+AB115+AD115+AF115+AH115+AJ115+AL115</f>
        <v>0</v>
      </c>
      <c r="E115" s="1607"/>
      <c r="F115" s="1453"/>
      <c r="G115" s="1607"/>
      <c r="H115" s="1453"/>
      <c r="I115" s="1607"/>
      <c r="J115" s="1608"/>
      <c r="K115" s="1607"/>
      <c r="L115" s="1608"/>
      <c r="M115" s="1454"/>
      <c r="N115" s="1608"/>
      <c r="O115" s="1454"/>
      <c r="P115" s="1608"/>
      <c r="Q115" s="1454"/>
      <c r="R115" s="1608"/>
      <c r="S115" s="1454"/>
      <c r="T115" s="1608"/>
      <c r="U115" s="1454"/>
      <c r="V115" s="1608"/>
      <c r="W115" s="1454"/>
      <c r="X115" s="1608"/>
      <c r="Y115" s="1454"/>
      <c r="Z115" s="1608"/>
      <c r="AA115" s="1454"/>
      <c r="AB115" s="1608"/>
      <c r="AC115" s="1454"/>
      <c r="AD115" s="1608"/>
      <c r="AE115" s="1454"/>
      <c r="AF115" s="1608"/>
      <c r="AG115" s="1454"/>
      <c r="AH115" s="1608"/>
      <c r="AI115" s="1454"/>
      <c r="AJ115" s="1608"/>
      <c r="AK115" s="1454"/>
      <c r="AL115" s="1609"/>
      <c r="AM115" s="1453"/>
      <c r="AN115" s="2" t="str">
        <f>CA115&amp;CB115</f>
        <v/>
      </c>
      <c r="CA115" s="4" t="str">
        <f>IF(CG115=1,"* No olvide ingresar la Población SENAME (Digite CERO si no tiene). ","")</f>
        <v/>
      </c>
      <c r="CB115" s="4" t="str">
        <f>IF(CH115=1,"* La Población SENAME ingresada NO PUEDE superar la suma de ambos sexos. ","")</f>
        <v/>
      </c>
      <c r="CG115" s="4">
        <f>IF(AND(B115&lt;&gt;0,AM115=""),1,0)</f>
        <v>0</v>
      </c>
      <c r="CH115" s="4">
        <f>IF(AM115&gt;B115,1,0)</f>
        <v>0</v>
      </c>
    </row>
    <row r="116" spans="1:86" ht="27" customHeight="1" x14ac:dyDescent="0.25">
      <c r="A116" s="141" t="s">
        <v>124</v>
      </c>
      <c r="B116" s="323"/>
      <c r="C116" s="323"/>
      <c r="E116" s="323"/>
    </row>
    <row r="117" spans="1:86" ht="21.75" customHeight="1" x14ac:dyDescent="0.2">
      <c r="A117" s="2609" t="s">
        <v>125</v>
      </c>
      <c r="B117" s="2858" t="s">
        <v>126</v>
      </c>
      <c r="C117" s="2711"/>
      <c r="D117" s="2861"/>
      <c r="E117" s="2672" t="s">
        <v>127</v>
      </c>
    </row>
    <row r="118" spans="1:86" ht="30.75" customHeight="1" x14ac:dyDescent="0.2">
      <c r="A118" s="2611"/>
      <c r="B118" s="1610" t="s">
        <v>128</v>
      </c>
      <c r="C118" s="1610" t="s">
        <v>129</v>
      </c>
      <c r="D118" s="1611" t="s">
        <v>130</v>
      </c>
      <c r="E118" s="2731"/>
    </row>
    <row r="119" spans="1:86" ht="22.5" customHeight="1" x14ac:dyDescent="0.25">
      <c r="A119" s="1455" t="s">
        <v>43</v>
      </c>
      <c r="B119" s="1607"/>
      <c r="C119" s="1607"/>
      <c r="D119" s="1612"/>
      <c r="E119" s="1613"/>
    </row>
    <row r="120" spans="1:86" ht="21.75" customHeight="1" x14ac:dyDescent="0.2">
      <c r="A120" s="793" t="s">
        <v>131</v>
      </c>
      <c r="B120" s="266"/>
      <c r="C120" s="266"/>
      <c r="H120" s="340"/>
      <c r="I120" s="340"/>
      <c r="J120" s="159"/>
    </row>
    <row r="121" spans="1:86" x14ac:dyDescent="0.2">
      <c r="A121" s="2592" t="s">
        <v>3</v>
      </c>
      <c r="B121" s="2595" t="s">
        <v>5</v>
      </c>
      <c r="C121" s="2596"/>
      <c r="D121" s="2597"/>
      <c r="E121" s="2856"/>
      <c r="F121" s="2705"/>
      <c r="G121" s="2705"/>
      <c r="H121" s="2705"/>
      <c r="I121" s="2705"/>
      <c r="J121" s="2860"/>
    </row>
    <row r="122" spans="1:86" x14ac:dyDescent="0.2">
      <c r="A122" s="2593"/>
      <c r="B122" s="2598"/>
      <c r="C122" s="2599"/>
      <c r="D122" s="2600"/>
      <c r="E122" s="2856" t="s">
        <v>132</v>
      </c>
      <c r="F122" s="2860"/>
      <c r="G122" s="2856" t="s">
        <v>133</v>
      </c>
      <c r="H122" s="2860"/>
      <c r="I122" s="2856" t="s">
        <v>134</v>
      </c>
      <c r="J122" s="2860"/>
    </row>
    <row r="123" spans="1:86" x14ac:dyDescent="0.2">
      <c r="A123" s="2594"/>
      <c r="B123" s="1445" t="s">
        <v>29</v>
      </c>
      <c r="C123" s="1446" t="s">
        <v>30</v>
      </c>
      <c r="D123" s="438" t="s">
        <v>31</v>
      </c>
      <c r="E123" s="1457" t="s">
        <v>30</v>
      </c>
      <c r="F123" s="1447" t="s">
        <v>31</v>
      </c>
      <c r="G123" s="1457" t="s">
        <v>30</v>
      </c>
      <c r="H123" s="1447" t="s">
        <v>31</v>
      </c>
      <c r="I123" s="1457" t="s">
        <v>30</v>
      </c>
      <c r="J123" s="1447" t="s">
        <v>31</v>
      </c>
    </row>
    <row r="124" spans="1:86" ht="27" customHeight="1" x14ac:dyDescent="0.2">
      <c r="A124" s="1601" t="s">
        <v>135</v>
      </c>
      <c r="B124" s="1602">
        <f>SUM(C124:D124)</f>
        <v>0</v>
      </c>
      <c r="C124" s="1603">
        <f t="shared" ref="C124:D126" si="26">+E124+G124+I124</f>
        <v>0</v>
      </c>
      <c r="D124" s="1558">
        <f t="shared" si="26"/>
        <v>0</v>
      </c>
      <c r="E124" s="1589"/>
      <c r="F124" s="1590"/>
      <c r="G124" s="1589"/>
      <c r="H124" s="1590"/>
      <c r="I124" s="1589"/>
      <c r="J124" s="1604"/>
    </row>
    <row r="125" spans="1:86" ht="26.25" customHeight="1" x14ac:dyDescent="0.2">
      <c r="A125" s="341" t="s">
        <v>136</v>
      </c>
      <c r="B125" s="342">
        <f>SUM(C125:D125)</f>
        <v>0</v>
      </c>
      <c r="C125" s="343">
        <f t="shared" si="26"/>
        <v>0</v>
      </c>
      <c r="D125" s="344">
        <f t="shared" si="26"/>
        <v>0</v>
      </c>
      <c r="E125" s="345"/>
      <c r="F125" s="346"/>
      <c r="G125" s="345"/>
      <c r="H125" s="346"/>
      <c r="I125" s="345"/>
      <c r="J125" s="347"/>
    </row>
    <row r="126" spans="1:86" ht="41.25" customHeight="1" x14ac:dyDescent="0.2">
      <c r="A126" s="348" t="s">
        <v>137</v>
      </c>
      <c r="B126" s="633">
        <f>SUM(C126:D126)</f>
        <v>0</v>
      </c>
      <c r="C126" s="806">
        <f t="shared" si="26"/>
        <v>0</v>
      </c>
      <c r="D126" s="185">
        <f t="shared" si="26"/>
        <v>0</v>
      </c>
      <c r="E126" s="634"/>
      <c r="F126" s="320"/>
      <c r="G126" s="634"/>
      <c r="H126" s="635"/>
      <c r="I126" s="634"/>
      <c r="J126" s="320"/>
    </row>
    <row r="127" spans="1:86" ht="24" customHeight="1" x14ac:dyDescent="0.25">
      <c r="A127" s="636" t="s">
        <v>138</v>
      </c>
      <c r="B127" s="1456"/>
      <c r="C127" s="351"/>
      <c r="D127" s="351"/>
      <c r="F127" s="352"/>
      <c r="G127" s="353"/>
      <c r="H127" s="353"/>
      <c r="I127" s="323"/>
    </row>
    <row r="128" spans="1:86" ht="30" customHeight="1" x14ac:dyDescent="0.2">
      <c r="A128" s="2597" t="s">
        <v>3</v>
      </c>
      <c r="B128" s="2592" t="s">
        <v>43</v>
      </c>
      <c r="C128" s="2595" t="s">
        <v>139</v>
      </c>
      <c r="D128" s="2597"/>
      <c r="E128" s="2595" t="s">
        <v>140</v>
      </c>
      <c r="F128" s="2597"/>
      <c r="G128" s="2856" t="s">
        <v>141</v>
      </c>
      <c r="H128" s="2705"/>
      <c r="I128" s="2860"/>
    </row>
    <row r="129" spans="1:90" ht="47.25" customHeight="1" x14ac:dyDescent="0.2">
      <c r="A129" s="2600"/>
      <c r="B129" s="2753"/>
      <c r="C129" s="1457" t="s">
        <v>30</v>
      </c>
      <c r="D129" s="1614" t="s">
        <v>31</v>
      </c>
      <c r="E129" s="1458" t="s">
        <v>142</v>
      </c>
      <c r="F129" s="1447" t="s">
        <v>143</v>
      </c>
      <c r="G129" s="1458" t="s">
        <v>144</v>
      </c>
      <c r="H129" s="1615" t="s">
        <v>145</v>
      </c>
      <c r="I129" s="1447" t="s">
        <v>146</v>
      </c>
    </row>
    <row r="130" spans="1:90" ht="22.5" customHeight="1" x14ac:dyDescent="0.2">
      <c r="A130" s="1460" t="s">
        <v>147</v>
      </c>
      <c r="B130" s="1461">
        <f>SUM(C130:D130)</f>
        <v>0</v>
      </c>
      <c r="C130" s="1462"/>
      <c r="D130" s="1608"/>
      <c r="E130" s="1462"/>
      <c r="F130" s="1453"/>
      <c r="G130" s="1462"/>
      <c r="H130" s="1462"/>
      <c r="I130" s="1453"/>
    </row>
    <row r="131" spans="1:90" ht="21.75" customHeight="1" x14ac:dyDescent="0.25">
      <c r="A131" s="84" t="s">
        <v>148</v>
      </c>
      <c r="B131" s="323"/>
      <c r="C131" s="323"/>
    </row>
    <row r="132" spans="1:90" ht="14.25" customHeight="1" x14ac:dyDescent="0.2">
      <c r="A132" s="2592" t="s">
        <v>3</v>
      </c>
      <c r="B132" s="2592" t="s">
        <v>4</v>
      </c>
      <c r="C132" s="2595" t="s">
        <v>5</v>
      </c>
      <c r="D132" s="2596"/>
      <c r="E132" s="2597"/>
      <c r="F132" s="2856" t="s">
        <v>6</v>
      </c>
      <c r="G132" s="2705"/>
      <c r="H132" s="2705"/>
      <c r="I132" s="2705"/>
      <c r="J132" s="2705"/>
      <c r="K132" s="2705"/>
      <c r="L132" s="2705"/>
      <c r="M132" s="2705"/>
      <c r="N132" s="2705"/>
      <c r="O132" s="2705"/>
      <c r="P132" s="2705"/>
      <c r="Q132" s="2705"/>
      <c r="R132" s="2705"/>
      <c r="S132" s="2705"/>
      <c r="T132" s="2705"/>
      <c r="U132" s="2705"/>
      <c r="V132" s="2705"/>
      <c r="W132" s="2705"/>
      <c r="X132" s="2705"/>
      <c r="Y132" s="2705"/>
      <c r="Z132" s="2705"/>
      <c r="AA132" s="2705"/>
      <c r="AB132" s="2705"/>
      <c r="AC132" s="2705"/>
      <c r="AD132" s="2705"/>
      <c r="AE132" s="2705"/>
      <c r="AF132" s="2705"/>
      <c r="AG132" s="2705"/>
      <c r="AH132" s="2705"/>
      <c r="AI132" s="2705"/>
      <c r="AJ132" s="2705"/>
      <c r="AK132" s="2705"/>
      <c r="AL132" s="2705"/>
      <c r="AM132" s="2857"/>
      <c r="AN132" s="2597" t="s">
        <v>7</v>
      </c>
      <c r="AO132" s="2597" t="s">
        <v>8</v>
      </c>
      <c r="AP132" s="2597" t="s">
        <v>9</v>
      </c>
      <c r="AQ132" s="2597" t="s">
        <v>10</v>
      </c>
      <c r="AR132" s="2597" t="s">
        <v>149</v>
      </c>
      <c r="AS132" s="2597" t="s">
        <v>150</v>
      </c>
    </row>
    <row r="133" spans="1:90" x14ac:dyDescent="0.2">
      <c r="A133" s="2593"/>
      <c r="B133" s="2593"/>
      <c r="C133" s="2598"/>
      <c r="D133" s="2599"/>
      <c r="E133" s="2600"/>
      <c r="F133" s="2856" t="s">
        <v>12</v>
      </c>
      <c r="G133" s="2860"/>
      <c r="H133" s="2856" t="s">
        <v>13</v>
      </c>
      <c r="I133" s="2860"/>
      <c r="J133" s="2856" t="s">
        <v>14</v>
      </c>
      <c r="K133" s="2860"/>
      <c r="L133" s="2856" t="s">
        <v>15</v>
      </c>
      <c r="M133" s="2860"/>
      <c r="N133" s="2856" t="s">
        <v>16</v>
      </c>
      <c r="O133" s="2860"/>
      <c r="P133" s="2858" t="s">
        <v>17</v>
      </c>
      <c r="Q133" s="2859"/>
      <c r="R133" s="2858" t="s">
        <v>18</v>
      </c>
      <c r="S133" s="2859"/>
      <c r="T133" s="2858" t="s">
        <v>19</v>
      </c>
      <c r="U133" s="2859"/>
      <c r="V133" s="2858" t="s">
        <v>20</v>
      </c>
      <c r="W133" s="2859"/>
      <c r="X133" s="2858" t="s">
        <v>21</v>
      </c>
      <c r="Y133" s="2859"/>
      <c r="Z133" s="2858" t="s">
        <v>22</v>
      </c>
      <c r="AA133" s="2859"/>
      <c r="AB133" s="2858" t="s">
        <v>23</v>
      </c>
      <c r="AC133" s="2859"/>
      <c r="AD133" s="2858" t="s">
        <v>24</v>
      </c>
      <c r="AE133" s="2859"/>
      <c r="AF133" s="2858" t="s">
        <v>25</v>
      </c>
      <c r="AG133" s="2859"/>
      <c r="AH133" s="2858" t="s">
        <v>26</v>
      </c>
      <c r="AI133" s="2859"/>
      <c r="AJ133" s="2858" t="s">
        <v>27</v>
      </c>
      <c r="AK133" s="2859"/>
      <c r="AL133" s="2858" t="s">
        <v>28</v>
      </c>
      <c r="AM133" s="2861"/>
      <c r="AN133" s="2604"/>
      <c r="AO133" s="2604"/>
      <c r="AP133" s="2604"/>
      <c r="AQ133" s="2604"/>
      <c r="AR133" s="2604"/>
      <c r="AS133" s="2604"/>
    </row>
    <row r="134" spans="1:90" x14ac:dyDescent="0.2">
      <c r="A134" s="2753"/>
      <c r="B134" s="2753"/>
      <c r="C134" s="420" t="s">
        <v>29</v>
      </c>
      <c r="D134" s="421" t="s">
        <v>30</v>
      </c>
      <c r="E134" s="436" t="s">
        <v>31</v>
      </c>
      <c r="F134" s="1457" t="s">
        <v>30</v>
      </c>
      <c r="G134" s="436" t="s">
        <v>31</v>
      </c>
      <c r="H134" s="1457" t="s">
        <v>30</v>
      </c>
      <c r="I134" s="436" t="s">
        <v>31</v>
      </c>
      <c r="J134" s="1457" t="s">
        <v>30</v>
      </c>
      <c r="K134" s="436" t="s">
        <v>31</v>
      </c>
      <c r="L134" s="1457" t="s">
        <v>30</v>
      </c>
      <c r="M134" s="436" t="s">
        <v>31</v>
      </c>
      <c r="N134" s="1457" t="s">
        <v>30</v>
      </c>
      <c r="O134" s="436" t="s">
        <v>31</v>
      </c>
      <c r="P134" s="1457" t="s">
        <v>30</v>
      </c>
      <c r="Q134" s="436" t="s">
        <v>31</v>
      </c>
      <c r="R134" s="1457" t="s">
        <v>30</v>
      </c>
      <c r="S134" s="436" t="s">
        <v>31</v>
      </c>
      <c r="T134" s="1457" t="s">
        <v>30</v>
      </c>
      <c r="U134" s="436" t="s">
        <v>31</v>
      </c>
      <c r="V134" s="1457" t="s">
        <v>30</v>
      </c>
      <c r="W134" s="436" t="s">
        <v>31</v>
      </c>
      <c r="X134" s="1457" t="s">
        <v>30</v>
      </c>
      <c r="Y134" s="436" t="s">
        <v>31</v>
      </c>
      <c r="Z134" s="1457" t="s">
        <v>30</v>
      </c>
      <c r="AA134" s="436" t="s">
        <v>31</v>
      </c>
      <c r="AB134" s="1457" t="s">
        <v>30</v>
      </c>
      <c r="AC134" s="436" t="s">
        <v>31</v>
      </c>
      <c r="AD134" s="1457" t="s">
        <v>30</v>
      </c>
      <c r="AE134" s="436" t="s">
        <v>31</v>
      </c>
      <c r="AF134" s="1457" t="s">
        <v>30</v>
      </c>
      <c r="AG134" s="436" t="s">
        <v>31</v>
      </c>
      <c r="AH134" s="1457" t="s">
        <v>30</v>
      </c>
      <c r="AI134" s="436" t="s">
        <v>31</v>
      </c>
      <c r="AJ134" s="1457" t="s">
        <v>30</v>
      </c>
      <c r="AK134" s="436" t="s">
        <v>31</v>
      </c>
      <c r="AL134" s="1457" t="s">
        <v>30</v>
      </c>
      <c r="AM134" s="22" t="s">
        <v>31</v>
      </c>
      <c r="AN134" s="2600"/>
      <c r="AO134" s="2600"/>
      <c r="AP134" s="2600"/>
      <c r="AQ134" s="2600"/>
      <c r="AR134" s="2600"/>
      <c r="AS134" s="2600"/>
    </row>
    <row r="135" spans="1:90" ht="14.25" customHeight="1" x14ac:dyDescent="0.2">
      <c r="A135" s="2609" t="s">
        <v>151</v>
      </c>
      <c r="B135" s="1616" t="s">
        <v>33</v>
      </c>
      <c r="C135" s="1617">
        <f t="shared" ref="C135:C147" si="27">SUM(D135+E135)</f>
        <v>0</v>
      </c>
      <c r="D135" s="1618">
        <f t="shared" ref="D135:D147" si="28">SUM(F135+H135+J135+L135+N135+P135+R135+T135+V135+X135+Z135+AB135+AD135+AF135+AH135+AJ135+AL135)</f>
        <v>0</v>
      </c>
      <c r="E135" s="1558">
        <f t="shared" ref="E135:E147" si="29">SUM(G135+I135+K135+M135+O135+Q135+S135+U135+W135+Y135+AA135+AC135+AE135+AG135+AI135+AK135+AM135)</f>
        <v>0</v>
      </c>
      <c r="F135" s="1597"/>
      <c r="G135" s="1598"/>
      <c r="H135" s="1597"/>
      <c r="I135" s="1598"/>
      <c r="J135" s="1597"/>
      <c r="K135" s="1619"/>
      <c r="L135" s="1597"/>
      <c r="M135" s="1619"/>
      <c r="N135" s="1597"/>
      <c r="O135" s="1619"/>
      <c r="P135" s="1597"/>
      <c r="Q135" s="1619"/>
      <c r="R135" s="1597"/>
      <c r="S135" s="1619"/>
      <c r="T135" s="1597"/>
      <c r="U135" s="1619"/>
      <c r="V135" s="1597"/>
      <c r="W135" s="1619"/>
      <c r="X135" s="1597"/>
      <c r="Y135" s="1619"/>
      <c r="Z135" s="1597"/>
      <c r="AA135" s="1619"/>
      <c r="AB135" s="1597"/>
      <c r="AC135" s="1619"/>
      <c r="AD135" s="1597"/>
      <c r="AE135" s="1619"/>
      <c r="AF135" s="1597"/>
      <c r="AG135" s="1619"/>
      <c r="AH135" s="1597"/>
      <c r="AI135" s="1619"/>
      <c r="AJ135" s="1597"/>
      <c r="AK135" s="1619"/>
      <c r="AL135" s="1620"/>
      <c r="AM135" s="1621"/>
      <c r="AN135" s="1598"/>
      <c r="AO135" s="1598"/>
      <c r="AP135" s="1598"/>
      <c r="AQ135" s="1598"/>
      <c r="AR135" s="1598"/>
      <c r="AS135" s="1598"/>
      <c r="AT135" s="182" t="str">
        <f>CA135&amp;CB135&amp;CC135&amp;CD135&amp;CE135&amp;CF135</f>
        <v/>
      </c>
      <c r="CA135" s="30" t="str">
        <f t="shared" ref="CA135:CA147" si="30">IF(CG135=1,"* El número de Beneficiarios NO DEBE ser mayor que el Total. ","")</f>
        <v/>
      </c>
      <c r="CB135" s="31" t="str">
        <f t="shared" ref="CB135:CB147" si="31">IF(CH135=1,"* Los Niños, Niñas, Adolescentes y Jóvenes de Programa SENAME NO DEBE ser mayor que el Total. ","")</f>
        <v/>
      </c>
      <c r="CC135" s="31" t="str">
        <f t="shared" ref="CC135:CC147" si="32">IF(CI135=1,"* El número de personas pertenecientes a Pueblos Originarios NO DEBE ser mayor que el Total. ","")</f>
        <v/>
      </c>
      <c r="CD135" s="31" t="str">
        <f t="shared" ref="CD135:CD147" si="33">IF(CJ135=1,"* El número de personas Migrantes NO DEBE ser mayor que el Total. ","")</f>
        <v/>
      </c>
      <c r="CE135" s="31"/>
      <c r="CF135" s="30" t="str">
        <f>IF(CL135=1,"* No olvide digitar la columna Beneficiarios y/o Niños, Niñas, Adolescentes y Jóvenes de Programa SENAME y/o Pueblos Originarios y/o Migrantes y/o Demencia (Digite CEROS si no tiene). ","")</f>
        <v/>
      </c>
      <c r="CG135" s="32">
        <f t="shared" ref="CG135:CJ147" si="34">IF($C135&lt;AN135,1,0)</f>
        <v>0</v>
      </c>
      <c r="CH135" s="32">
        <f t="shared" si="34"/>
        <v>0</v>
      </c>
      <c r="CI135" s="32">
        <f t="shared" si="34"/>
        <v>0</v>
      </c>
      <c r="CJ135" s="32">
        <f t="shared" si="34"/>
        <v>0</v>
      </c>
      <c r="CK135" s="32"/>
      <c r="CL135" s="32">
        <f t="shared" ref="CL135:CL147" si="35">IF(AND(C135&lt;&gt;0,OR(AN135="",AO135="",AP135="",AQ135="")),1,0)</f>
        <v>0</v>
      </c>
    </row>
    <row r="136" spans="1:90" ht="14.25" customHeight="1" x14ac:dyDescent="0.2">
      <c r="A136" s="2610"/>
      <c r="B136" s="33" t="s">
        <v>34</v>
      </c>
      <c r="C136" s="34">
        <f t="shared" si="27"/>
        <v>0</v>
      </c>
      <c r="D136" s="35">
        <f t="shared" si="28"/>
        <v>0</v>
      </c>
      <c r="E136" s="36">
        <f t="shared" si="29"/>
        <v>0</v>
      </c>
      <c r="F136" s="37"/>
      <c r="G136" s="38"/>
      <c r="H136" s="37"/>
      <c r="I136" s="38"/>
      <c r="J136" s="37"/>
      <c r="K136" s="39"/>
      <c r="L136" s="37"/>
      <c r="M136" s="39"/>
      <c r="N136" s="37"/>
      <c r="O136" s="39"/>
      <c r="P136" s="37"/>
      <c r="Q136" s="39"/>
      <c r="R136" s="37"/>
      <c r="S136" s="39"/>
      <c r="T136" s="37"/>
      <c r="U136" s="39"/>
      <c r="V136" s="37"/>
      <c r="W136" s="39"/>
      <c r="X136" s="37"/>
      <c r="Y136" s="39"/>
      <c r="Z136" s="37"/>
      <c r="AA136" s="39"/>
      <c r="AB136" s="37"/>
      <c r="AC136" s="39"/>
      <c r="AD136" s="37"/>
      <c r="AE136" s="39"/>
      <c r="AF136" s="37"/>
      <c r="AG136" s="39"/>
      <c r="AH136" s="37"/>
      <c r="AI136" s="39"/>
      <c r="AJ136" s="37"/>
      <c r="AK136" s="39"/>
      <c r="AL136" s="40"/>
      <c r="AM136" s="41"/>
      <c r="AN136" s="38"/>
      <c r="AO136" s="38"/>
      <c r="AP136" s="38"/>
      <c r="AQ136" s="38"/>
      <c r="AR136" s="38"/>
      <c r="AS136" s="38"/>
      <c r="AT136" s="182" t="str">
        <f t="shared" ref="AT136:AT147" si="36">CA136&amp;CB136&amp;CC136&amp;CD136&amp;CE136&amp;CF136</f>
        <v/>
      </c>
      <c r="CA136" s="30" t="str">
        <f t="shared" si="30"/>
        <v/>
      </c>
      <c r="CB136" s="31" t="str">
        <f t="shared" si="31"/>
        <v/>
      </c>
      <c r="CC136" s="31" t="str">
        <f t="shared" si="32"/>
        <v/>
      </c>
      <c r="CD136" s="31" t="str">
        <f t="shared" si="33"/>
        <v/>
      </c>
      <c r="CE136" s="31"/>
      <c r="CF136" s="30" t="str">
        <f t="shared" ref="CF136:CF147" si="37">IF(CL136=1,"* No olvide digitar la columna Beneficiarios y/o Niños, Niñas, Adolescentes y Jóvenes de Programa SENAME y/o Pueblos Originarios y/o Migrantes y/o Demencia (Digite CEROS si no tiene). ","")</f>
        <v/>
      </c>
      <c r="CG136" s="32">
        <f t="shared" si="34"/>
        <v>0</v>
      </c>
      <c r="CH136" s="32">
        <f t="shared" si="34"/>
        <v>0</v>
      </c>
      <c r="CI136" s="32">
        <f t="shared" si="34"/>
        <v>0</v>
      </c>
      <c r="CJ136" s="32">
        <f t="shared" si="34"/>
        <v>0</v>
      </c>
      <c r="CK136" s="32"/>
      <c r="CL136" s="32">
        <f t="shared" si="35"/>
        <v>0</v>
      </c>
    </row>
    <row r="137" spans="1:90" ht="14.25" customHeight="1" x14ac:dyDescent="0.2">
      <c r="A137" s="2610"/>
      <c r="B137" s="33" t="s">
        <v>35</v>
      </c>
      <c r="C137" s="34">
        <f t="shared" si="27"/>
        <v>0</v>
      </c>
      <c r="D137" s="35">
        <f t="shared" si="28"/>
        <v>0</v>
      </c>
      <c r="E137" s="36">
        <f t="shared" si="29"/>
        <v>0</v>
      </c>
      <c r="F137" s="37"/>
      <c r="G137" s="38"/>
      <c r="H137" s="37"/>
      <c r="I137" s="38"/>
      <c r="J137" s="37"/>
      <c r="K137" s="39"/>
      <c r="L137" s="37"/>
      <c r="M137" s="39"/>
      <c r="N137" s="37"/>
      <c r="O137" s="39"/>
      <c r="P137" s="37"/>
      <c r="Q137" s="39"/>
      <c r="R137" s="37"/>
      <c r="S137" s="39"/>
      <c r="T137" s="37"/>
      <c r="U137" s="39"/>
      <c r="V137" s="37"/>
      <c r="W137" s="39"/>
      <c r="X137" s="37"/>
      <c r="Y137" s="39"/>
      <c r="Z137" s="37"/>
      <c r="AA137" s="39"/>
      <c r="AB137" s="37"/>
      <c r="AC137" s="39"/>
      <c r="AD137" s="37"/>
      <c r="AE137" s="39"/>
      <c r="AF137" s="37"/>
      <c r="AG137" s="39"/>
      <c r="AH137" s="37"/>
      <c r="AI137" s="39"/>
      <c r="AJ137" s="37"/>
      <c r="AK137" s="39"/>
      <c r="AL137" s="40"/>
      <c r="AM137" s="41"/>
      <c r="AN137" s="38"/>
      <c r="AO137" s="38"/>
      <c r="AP137" s="38"/>
      <c r="AQ137" s="38"/>
      <c r="AR137" s="38"/>
      <c r="AS137" s="38"/>
      <c r="AT137" s="182" t="str">
        <f t="shared" si="36"/>
        <v/>
      </c>
      <c r="CA137" s="30" t="str">
        <f t="shared" si="30"/>
        <v/>
      </c>
      <c r="CB137" s="31" t="str">
        <f t="shared" si="31"/>
        <v/>
      </c>
      <c r="CC137" s="31" t="str">
        <f t="shared" si="32"/>
        <v/>
      </c>
      <c r="CD137" s="31" t="str">
        <f t="shared" si="33"/>
        <v/>
      </c>
      <c r="CE137" s="31"/>
      <c r="CF137" s="30" t="str">
        <f t="shared" si="37"/>
        <v/>
      </c>
      <c r="CG137" s="32">
        <f t="shared" si="34"/>
        <v>0</v>
      </c>
      <c r="CH137" s="32">
        <f t="shared" si="34"/>
        <v>0</v>
      </c>
      <c r="CI137" s="32">
        <f t="shared" si="34"/>
        <v>0</v>
      </c>
      <c r="CJ137" s="32">
        <f t="shared" si="34"/>
        <v>0</v>
      </c>
      <c r="CK137" s="32"/>
      <c r="CL137" s="32">
        <f t="shared" si="35"/>
        <v>0</v>
      </c>
    </row>
    <row r="138" spans="1:90" ht="14.25" customHeight="1" x14ac:dyDescent="0.2">
      <c r="A138" s="2610"/>
      <c r="B138" s="33" t="s">
        <v>36</v>
      </c>
      <c r="C138" s="34">
        <f t="shared" si="27"/>
        <v>0</v>
      </c>
      <c r="D138" s="35">
        <f t="shared" si="28"/>
        <v>0</v>
      </c>
      <c r="E138" s="36">
        <f t="shared" si="29"/>
        <v>0</v>
      </c>
      <c r="F138" s="37"/>
      <c r="G138" s="38"/>
      <c r="H138" s="37"/>
      <c r="I138" s="38"/>
      <c r="J138" s="37"/>
      <c r="K138" s="39"/>
      <c r="L138" s="37"/>
      <c r="M138" s="39"/>
      <c r="N138" s="37"/>
      <c r="O138" s="39"/>
      <c r="P138" s="37"/>
      <c r="Q138" s="39"/>
      <c r="R138" s="37"/>
      <c r="S138" s="39"/>
      <c r="T138" s="37"/>
      <c r="U138" s="39"/>
      <c r="V138" s="37"/>
      <c r="W138" s="39"/>
      <c r="X138" s="37"/>
      <c r="Y138" s="39"/>
      <c r="Z138" s="37"/>
      <c r="AA138" s="39"/>
      <c r="AB138" s="37"/>
      <c r="AC138" s="39"/>
      <c r="AD138" s="37"/>
      <c r="AE138" s="39"/>
      <c r="AF138" s="37"/>
      <c r="AG138" s="39"/>
      <c r="AH138" s="37"/>
      <c r="AI138" s="39"/>
      <c r="AJ138" s="37"/>
      <c r="AK138" s="39"/>
      <c r="AL138" s="40"/>
      <c r="AM138" s="41"/>
      <c r="AN138" s="38"/>
      <c r="AO138" s="38"/>
      <c r="AP138" s="38"/>
      <c r="AQ138" s="38"/>
      <c r="AR138" s="38"/>
      <c r="AS138" s="38"/>
      <c r="AT138" s="182" t="str">
        <f t="shared" si="36"/>
        <v/>
      </c>
      <c r="CA138" s="30" t="str">
        <f t="shared" si="30"/>
        <v/>
      </c>
      <c r="CB138" s="31" t="str">
        <f t="shared" si="31"/>
        <v/>
      </c>
      <c r="CC138" s="31" t="str">
        <f t="shared" si="32"/>
        <v/>
      </c>
      <c r="CD138" s="31" t="str">
        <f t="shared" si="33"/>
        <v/>
      </c>
      <c r="CE138" s="31"/>
      <c r="CF138" s="30" t="str">
        <f t="shared" si="37"/>
        <v/>
      </c>
      <c r="CG138" s="32">
        <f t="shared" si="34"/>
        <v>0</v>
      </c>
      <c r="CH138" s="32">
        <f t="shared" si="34"/>
        <v>0</v>
      </c>
      <c r="CI138" s="32">
        <f t="shared" si="34"/>
        <v>0</v>
      </c>
      <c r="CJ138" s="32">
        <f t="shared" si="34"/>
        <v>0</v>
      </c>
      <c r="CK138" s="32"/>
      <c r="CL138" s="32">
        <f t="shared" si="35"/>
        <v>0</v>
      </c>
    </row>
    <row r="139" spans="1:90" ht="14.25" customHeight="1" x14ac:dyDescent="0.2">
      <c r="A139" s="2610"/>
      <c r="B139" s="33" t="s">
        <v>37</v>
      </c>
      <c r="C139" s="34">
        <f t="shared" si="27"/>
        <v>0</v>
      </c>
      <c r="D139" s="35">
        <f t="shared" si="28"/>
        <v>0</v>
      </c>
      <c r="E139" s="36">
        <f t="shared" si="29"/>
        <v>0</v>
      </c>
      <c r="F139" s="37"/>
      <c r="G139" s="38"/>
      <c r="H139" s="37"/>
      <c r="I139" s="38"/>
      <c r="J139" s="37"/>
      <c r="K139" s="39"/>
      <c r="L139" s="37"/>
      <c r="M139" s="39"/>
      <c r="N139" s="37"/>
      <c r="O139" s="39"/>
      <c r="P139" s="37"/>
      <c r="Q139" s="39"/>
      <c r="R139" s="37"/>
      <c r="S139" s="39"/>
      <c r="T139" s="37"/>
      <c r="U139" s="39"/>
      <c r="V139" s="37"/>
      <c r="W139" s="39"/>
      <c r="X139" s="37"/>
      <c r="Y139" s="39"/>
      <c r="Z139" s="37"/>
      <c r="AA139" s="39"/>
      <c r="AB139" s="37"/>
      <c r="AC139" s="39"/>
      <c r="AD139" s="37"/>
      <c r="AE139" s="39"/>
      <c r="AF139" s="37"/>
      <c r="AG139" s="39"/>
      <c r="AH139" s="37"/>
      <c r="AI139" s="39"/>
      <c r="AJ139" s="37"/>
      <c r="AK139" s="39"/>
      <c r="AL139" s="40"/>
      <c r="AM139" s="41"/>
      <c r="AN139" s="38"/>
      <c r="AO139" s="38"/>
      <c r="AP139" s="38"/>
      <c r="AQ139" s="38"/>
      <c r="AR139" s="38"/>
      <c r="AS139" s="38"/>
      <c r="AT139" s="182" t="str">
        <f t="shared" si="36"/>
        <v/>
      </c>
      <c r="CA139" s="30" t="str">
        <f t="shared" si="30"/>
        <v/>
      </c>
      <c r="CB139" s="31" t="str">
        <f t="shared" si="31"/>
        <v/>
      </c>
      <c r="CC139" s="31" t="str">
        <f t="shared" si="32"/>
        <v/>
      </c>
      <c r="CD139" s="31" t="str">
        <f t="shared" si="33"/>
        <v/>
      </c>
      <c r="CE139" s="31"/>
      <c r="CF139" s="30" t="str">
        <f t="shared" si="37"/>
        <v/>
      </c>
      <c r="CG139" s="32">
        <f t="shared" si="34"/>
        <v>0</v>
      </c>
      <c r="CH139" s="32">
        <f t="shared" si="34"/>
        <v>0</v>
      </c>
      <c r="CI139" s="32">
        <f t="shared" si="34"/>
        <v>0</v>
      </c>
      <c r="CJ139" s="32">
        <f t="shared" si="34"/>
        <v>0</v>
      </c>
      <c r="CK139" s="32"/>
      <c r="CL139" s="32">
        <f t="shared" si="35"/>
        <v>0</v>
      </c>
    </row>
    <row r="140" spans="1:90" ht="14.25" customHeight="1" x14ac:dyDescent="0.2">
      <c r="A140" s="2610"/>
      <c r="B140" s="33" t="s">
        <v>38</v>
      </c>
      <c r="C140" s="34">
        <f t="shared" si="27"/>
        <v>0</v>
      </c>
      <c r="D140" s="35">
        <f t="shared" si="28"/>
        <v>0</v>
      </c>
      <c r="E140" s="36">
        <f t="shared" si="29"/>
        <v>0</v>
      </c>
      <c r="F140" s="37"/>
      <c r="G140" s="38"/>
      <c r="H140" s="37"/>
      <c r="I140" s="38"/>
      <c r="J140" s="37"/>
      <c r="K140" s="39"/>
      <c r="L140" s="37"/>
      <c r="M140" s="39"/>
      <c r="N140" s="37"/>
      <c r="O140" s="39"/>
      <c r="P140" s="37"/>
      <c r="Q140" s="39"/>
      <c r="R140" s="37"/>
      <c r="S140" s="39"/>
      <c r="T140" s="37"/>
      <c r="U140" s="39"/>
      <c r="V140" s="37"/>
      <c r="W140" s="39"/>
      <c r="X140" s="37"/>
      <c r="Y140" s="39"/>
      <c r="Z140" s="37"/>
      <c r="AA140" s="39"/>
      <c r="AB140" s="37"/>
      <c r="AC140" s="39"/>
      <c r="AD140" s="37"/>
      <c r="AE140" s="39"/>
      <c r="AF140" s="37"/>
      <c r="AG140" s="39"/>
      <c r="AH140" s="37"/>
      <c r="AI140" s="39"/>
      <c r="AJ140" s="37"/>
      <c r="AK140" s="39"/>
      <c r="AL140" s="40"/>
      <c r="AM140" s="41"/>
      <c r="AN140" s="38"/>
      <c r="AO140" s="38"/>
      <c r="AP140" s="38"/>
      <c r="AQ140" s="38"/>
      <c r="AR140" s="38"/>
      <c r="AS140" s="38"/>
      <c r="AT140" s="182" t="str">
        <f t="shared" si="36"/>
        <v/>
      </c>
      <c r="CA140" s="30" t="str">
        <f t="shared" si="30"/>
        <v/>
      </c>
      <c r="CB140" s="31" t="str">
        <f t="shared" si="31"/>
        <v/>
      </c>
      <c r="CC140" s="31" t="str">
        <f t="shared" si="32"/>
        <v/>
      </c>
      <c r="CD140" s="31" t="str">
        <f t="shared" si="33"/>
        <v/>
      </c>
      <c r="CE140" s="31"/>
      <c r="CF140" s="30" t="str">
        <f t="shared" si="37"/>
        <v/>
      </c>
      <c r="CG140" s="32">
        <f t="shared" si="34"/>
        <v>0</v>
      </c>
      <c r="CH140" s="32">
        <f t="shared" si="34"/>
        <v>0</v>
      </c>
      <c r="CI140" s="32">
        <f t="shared" si="34"/>
        <v>0</v>
      </c>
      <c r="CJ140" s="32">
        <f t="shared" si="34"/>
        <v>0</v>
      </c>
      <c r="CK140" s="32"/>
      <c r="CL140" s="32">
        <f t="shared" si="35"/>
        <v>0</v>
      </c>
    </row>
    <row r="141" spans="1:90" ht="14.25" customHeight="1" x14ac:dyDescent="0.2">
      <c r="A141" s="2610"/>
      <c r="B141" s="33" t="s">
        <v>39</v>
      </c>
      <c r="C141" s="42">
        <f t="shared" si="27"/>
        <v>0</v>
      </c>
      <c r="D141" s="43">
        <f t="shared" si="28"/>
        <v>0</v>
      </c>
      <c r="E141" s="44">
        <f t="shared" si="29"/>
        <v>0</v>
      </c>
      <c r="F141" s="45"/>
      <c r="G141" s="46"/>
      <c r="H141" s="45"/>
      <c r="I141" s="46"/>
      <c r="J141" s="45"/>
      <c r="K141" s="47"/>
      <c r="L141" s="45"/>
      <c r="M141" s="47"/>
      <c r="N141" s="45"/>
      <c r="O141" s="47"/>
      <c r="P141" s="45"/>
      <c r="Q141" s="47"/>
      <c r="R141" s="45"/>
      <c r="S141" s="47"/>
      <c r="T141" s="45"/>
      <c r="U141" s="47"/>
      <c r="V141" s="45"/>
      <c r="W141" s="47"/>
      <c r="X141" s="45"/>
      <c r="Y141" s="47"/>
      <c r="Z141" s="45"/>
      <c r="AA141" s="47"/>
      <c r="AB141" s="45"/>
      <c r="AC141" s="47"/>
      <c r="AD141" s="45"/>
      <c r="AE141" s="47"/>
      <c r="AF141" s="45"/>
      <c r="AG141" s="47"/>
      <c r="AH141" s="45"/>
      <c r="AI141" s="47"/>
      <c r="AJ141" s="45"/>
      <c r="AK141" s="47"/>
      <c r="AL141" s="48"/>
      <c r="AM141" s="49"/>
      <c r="AN141" s="46"/>
      <c r="AO141" s="46"/>
      <c r="AP141" s="46"/>
      <c r="AQ141" s="46"/>
      <c r="AR141" s="46"/>
      <c r="AS141" s="46"/>
      <c r="AT141" s="182" t="str">
        <f t="shared" si="36"/>
        <v/>
      </c>
      <c r="CA141" s="30" t="str">
        <f t="shared" si="30"/>
        <v/>
      </c>
      <c r="CB141" s="31" t="str">
        <f t="shared" si="31"/>
        <v/>
      </c>
      <c r="CC141" s="31" t="str">
        <f t="shared" si="32"/>
        <v/>
      </c>
      <c r="CD141" s="31" t="str">
        <f t="shared" si="33"/>
        <v/>
      </c>
      <c r="CE141" s="31"/>
      <c r="CF141" s="30" t="str">
        <f t="shared" si="37"/>
        <v/>
      </c>
      <c r="CG141" s="32">
        <f t="shared" si="34"/>
        <v>0</v>
      </c>
      <c r="CH141" s="32">
        <f t="shared" si="34"/>
        <v>0</v>
      </c>
      <c r="CI141" s="32">
        <f t="shared" si="34"/>
        <v>0</v>
      </c>
      <c r="CJ141" s="32">
        <f t="shared" si="34"/>
        <v>0</v>
      </c>
      <c r="CK141" s="32"/>
      <c r="CL141" s="32">
        <f t="shared" si="35"/>
        <v>0</v>
      </c>
    </row>
    <row r="142" spans="1:90" ht="21" customHeight="1" x14ac:dyDescent="0.2">
      <c r="A142" s="2610"/>
      <c r="B142" s="33" t="s">
        <v>40</v>
      </c>
      <c r="C142" s="42">
        <f t="shared" si="27"/>
        <v>0</v>
      </c>
      <c r="D142" s="43">
        <f t="shared" si="28"/>
        <v>0</v>
      </c>
      <c r="E142" s="44">
        <f t="shared" si="29"/>
        <v>0</v>
      </c>
      <c r="F142" s="45"/>
      <c r="G142" s="46"/>
      <c r="H142" s="45"/>
      <c r="I142" s="46"/>
      <c r="J142" s="45"/>
      <c r="K142" s="47"/>
      <c r="L142" s="45"/>
      <c r="M142" s="47"/>
      <c r="N142" s="45"/>
      <c r="O142" s="47"/>
      <c r="P142" s="45"/>
      <c r="Q142" s="47"/>
      <c r="R142" s="45"/>
      <c r="S142" s="47"/>
      <c r="T142" s="45"/>
      <c r="U142" s="47"/>
      <c r="V142" s="45"/>
      <c r="W142" s="47"/>
      <c r="X142" s="45"/>
      <c r="Y142" s="47"/>
      <c r="Z142" s="45"/>
      <c r="AA142" s="47"/>
      <c r="AB142" s="45"/>
      <c r="AC142" s="47"/>
      <c r="AD142" s="45"/>
      <c r="AE142" s="47"/>
      <c r="AF142" s="45"/>
      <c r="AG142" s="47"/>
      <c r="AH142" s="45"/>
      <c r="AI142" s="47"/>
      <c r="AJ142" s="45"/>
      <c r="AK142" s="47"/>
      <c r="AL142" s="48"/>
      <c r="AM142" s="49"/>
      <c r="AN142" s="46"/>
      <c r="AO142" s="46"/>
      <c r="AP142" s="46"/>
      <c r="AQ142" s="46"/>
      <c r="AR142" s="46"/>
      <c r="AS142" s="46"/>
      <c r="AT142" s="182" t="str">
        <f t="shared" si="36"/>
        <v/>
      </c>
      <c r="CA142" s="30" t="str">
        <f t="shared" si="30"/>
        <v/>
      </c>
      <c r="CB142" s="31" t="str">
        <f t="shared" si="31"/>
        <v/>
      </c>
      <c r="CC142" s="31" t="str">
        <f t="shared" si="32"/>
        <v/>
      </c>
      <c r="CD142" s="31" t="str">
        <f t="shared" si="33"/>
        <v/>
      </c>
      <c r="CE142" s="31"/>
      <c r="CF142" s="30" t="str">
        <f t="shared" si="37"/>
        <v/>
      </c>
      <c r="CG142" s="32">
        <f t="shared" si="34"/>
        <v>0</v>
      </c>
      <c r="CH142" s="32">
        <f t="shared" si="34"/>
        <v>0</v>
      </c>
      <c r="CI142" s="32">
        <f t="shared" si="34"/>
        <v>0</v>
      </c>
      <c r="CJ142" s="32">
        <f t="shared" si="34"/>
        <v>0</v>
      </c>
      <c r="CK142" s="32"/>
      <c r="CL142" s="32">
        <f t="shared" si="35"/>
        <v>0</v>
      </c>
    </row>
    <row r="143" spans="1:90" ht="14.25" customHeight="1" x14ac:dyDescent="0.2">
      <c r="A143" s="2610"/>
      <c r="B143" s="33" t="s">
        <v>41</v>
      </c>
      <c r="C143" s="42">
        <f t="shared" si="27"/>
        <v>0</v>
      </c>
      <c r="D143" s="43">
        <f t="shared" si="28"/>
        <v>0</v>
      </c>
      <c r="E143" s="44">
        <f t="shared" si="29"/>
        <v>0</v>
      </c>
      <c r="F143" s="45"/>
      <c r="G143" s="46"/>
      <c r="H143" s="45"/>
      <c r="I143" s="46"/>
      <c r="J143" s="45"/>
      <c r="K143" s="47"/>
      <c r="L143" s="45"/>
      <c r="M143" s="47"/>
      <c r="N143" s="45"/>
      <c r="O143" s="47"/>
      <c r="P143" s="45"/>
      <c r="Q143" s="47"/>
      <c r="R143" s="45"/>
      <c r="S143" s="47"/>
      <c r="T143" s="45"/>
      <c r="U143" s="47"/>
      <c r="V143" s="45"/>
      <c r="W143" s="47"/>
      <c r="X143" s="45"/>
      <c r="Y143" s="47"/>
      <c r="Z143" s="45"/>
      <c r="AA143" s="47"/>
      <c r="AB143" s="45"/>
      <c r="AC143" s="47"/>
      <c r="AD143" s="45"/>
      <c r="AE143" s="47"/>
      <c r="AF143" s="45"/>
      <c r="AG143" s="47"/>
      <c r="AH143" s="45"/>
      <c r="AI143" s="47"/>
      <c r="AJ143" s="45"/>
      <c r="AK143" s="47"/>
      <c r="AL143" s="48"/>
      <c r="AM143" s="49"/>
      <c r="AN143" s="46"/>
      <c r="AO143" s="46"/>
      <c r="AP143" s="46"/>
      <c r="AQ143" s="46"/>
      <c r="AR143" s="46"/>
      <c r="AS143" s="46"/>
      <c r="AT143" s="182" t="str">
        <f t="shared" si="36"/>
        <v/>
      </c>
      <c r="CA143" s="30" t="str">
        <f t="shared" si="30"/>
        <v/>
      </c>
      <c r="CB143" s="31" t="str">
        <f t="shared" si="31"/>
        <v/>
      </c>
      <c r="CC143" s="31" t="str">
        <f t="shared" si="32"/>
        <v/>
      </c>
      <c r="CD143" s="31" t="str">
        <f t="shared" si="33"/>
        <v/>
      </c>
      <c r="CE143" s="31"/>
      <c r="CF143" s="30" t="str">
        <f t="shared" si="37"/>
        <v/>
      </c>
      <c r="CG143" s="32">
        <f t="shared" si="34"/>
        <v>0</v>
      </c>
      <c r="CH143" s="32">
        <f t="shared" si="34"/>
        <v>0</v>
      </c>
      <c r="CI143" s="32">
        <f t="shared" si="34"/>
        <v>0</v>
      </c>
      <c r="CJ143" s="32">
        <f t="shared" si="34"/>
        <v>0</v>
      </c>
      <c r="CK143" s="32"/>
      <c r="CL143" s="32">
        <f t="shared" si="35"/>
        <v>0</v>
      </c>
    </row>
    <row r="144" spans="1:90" ht="24.75" customHeight="1" x14ac:dyDescent="0.2">
      <c r="A144" s="2610"/>
      <c r="B144" s="362" t="s">
        <v>42</v>
      </c>
      <c r="C144" s="42">
        <f t="shared" si="27"/>
        <v>0</v>
      </c>
      <c r="D144" s="50">
        <f t="shared" si="28"/>
        <v>0</v>
      </c>
      <c r="E144" s="44">
        <f t="shared" si="29"/>
        <v>0</v>
      </c>
      <c r="F144" s="45"/>
      <c r="G144" s="46"/>
      <c r="H144" s="45"/>
      <c r="I144" s="46"/>
      <c r="J144" s="45"/>
      <c r="K144" s="47"/>
      <c r="L144" s="45"/>
      <c r="M144" s="47"/>
      <c r="N144" s="45"/>
      <c r="O144" s="47"/>
      <c r="P144" s="45"/>
      <c r="Q144" s="47"/>
      <c r="R144" s="45"/>
      <c r="S144" s="47"/>
      <c r="T144" s="45"/>
      <c r="U144" s="47"/>
      <c r="V144" s="45"/>
      <c r="W144" s="47"/>
      <c r="X144" s="45"/>
      <c r="Y144" s="47"/>
      <c r="Z144" s="45"/>
      <c r="AA144" s="47"/>
      <c r="AB144" s="45"/>
      <c r="AC144" s="47"/>
      <c r="AD144" s="45"/>
      <c r="AE144" s="47"/>
      <c r="AF144" s="45"/>
      <c r="AG144" s="47"/>
      <c r="AH144" s="45"/>
      <c r="AI144" s="47"/>
      <c r="AJ144" s="45"/>
      <c r="AK144" s="47"/>
      <c r="AL144" s="48"/>
      <c r="AM144" s="49"/>
      <c r="AN144" s="46"/>
      <c r="AO144" s="46"/>
      <c r="AP144" s="46"/>
      <c r="AQ144" s="46"/>
      <c r="AR144" s="46"/>
      <c r="AS144" s="46"/>
      <c r="AT144" s="182" t="str">
        <f t="shared" si="36"/>
        <v/>
      </c>
      <c r="CA144" s="30" t="str">
        <f t="shared" si="30"/>
        <v/>
      </c>
      <c r="CB144" s="31" t="str">
        <f t="shared" si="31"/>
        <v/>
      </c>
      <c r="CC144" s="31" t="str">
        <f t="shared" si="32"/>
        <v/>
      </c>
      <c r="CD144" s="31" t="str">
        <f t="shared" si="33"/>
        <v/>
      </c>
      <c r="CE144" s="31"/>
      <c r="CF144" s="30" t="str">
        <f t="shared" si="37"/>
        <v/>
      </c>
      <c r="CG144" s="32">
        <f t="shared" si="34"/>
        <v>0</v>
      </c>
      <c r="CH144" s="32">
        <f t="shared" si="34"/>
        <v>0</v>
      </c>
      <c r="CI144" s="32">
        <f t="shared" si="34"/>
        <v>0</v>
      </c>
      <c r="CJ144" s="32">
        <f t="shared" si="34"/>
        <v>0</v>
      </c>
      <c r="CK144" s="32"/>
      <c r="CL144" s="32">
        <f t="shared" si="35"/>
        <v>0</v>
      </c>
    </row>
    <row r="145" spans="1:90" ht="14.25" customHeight="1" x14ac:dyDescent="0.2">
      <c r="A145" s="2746"/>
      <c r="B145" s="1468" t="s">
        <v>43</v>
      </c>
      <c r="C145" s="1469">
        <f t="shared" si="27"/>
        <v>0</v>
      </c>
      <c r="D145" s="1622">
        <f t="shared" si="28"/>
        <v>0</v>
      </c>
      <c r="E145" s="1452">
        <f t="shared" si="29"/>
        <v>0</v>
      </c>
      <c r="F145" s="1471">
        <f>SUM(F135:F144)</f>
        <v>0</v>
      </c>
      <c r="G145" s="1472">
        <f t="shared" ref="G145:AS145" si="38">SUM(G135:G144)</f>
        <v>0</v>
      </c>
      <c r="H145" s="1471">
        <f t="shared" si="38"/>
        <v>0</v>
      </c>
      <c r="I145" s="1472">
        <f t="shared" si="38"/>
        <v>0</v>
      </c>
      <c r="J145" s="1471">
        <f t="shared" si="38"/>
        <v>0</v>
      </c>
      <c r="K145" s="1623">
        <f t="shared" si="38"/>
        <v>0</v>
      </c>
      <c r="L145" s="1471">
        <f t="shared" si="38"/>
        <v>0</v>
      </c>
      <c r="M145" s="1623">
        <f t="shared" si="38"/>
        <v>0</v>
      </c>
      <c r="N145" s="1471">
        <f t="shared" si="38"/>
        <v>0</v>
      </c>
      <c r="O145" s="1623">
        <f t="shared" si="38"/>
        <v>0</v>
      </c>
      <c r="P145" s="1471">
        <f t="shared" si="38"/>
        <v>0</v>
      </c>
      <c r="Q145" s="1623">
        <f t="shared" si="38"/>
        <v>0</v>
      </c>
      <c r="R145" s="1471">
        <f t="shared" si="38"/>
        <v>0</v>
      </c>
      <c r="S145" s="1623">
        <f t="shared" si="38"/>
        <v>0</v>
      </c>
      <c r="T145" s="1471">
        <f t="shared" si="38"/>
        <v>0</v>
      </c>
      <c r="U145" s="1623">
        <f t="shared" si="38"/>
        <v>0</v>
      </c>
      <c r="V145" s="1471">
        <f t="shared" si="38"/>
        <v>0</v>
      </c>
      <c r="W145" s="1623">
        <f t="shared" si="38"/>
        <v>0</v>
      </c>
      <c r="X145" s="1471">
        <f t="shared" si="38"/>
        <v>0</v>
      </c>
      <c r="Y145" s="1623">
        <f t="shared" si="38"/>
        <v>0</v>
      </c>
      <c r="Z145" s="1471">
        <f t="shared" si="38"/>
        <v>0</v>
      </c>
      <c r="AA145" s="1623">
        <f t="shared" si="38"/>
        <v>0</v>
      </c>
      <c r="AB145" s="1471">
        <f t="shared" si="38"/>
        <v>0</v>
      </c>
      <c r="AC145" s="1623">
        <f t="shared" si="38"/>
        <v>0</v>
      </c>
      <c r="AD145" s="1471">
        <f t="shared" si="38"/>
        <v>0</v>
      </c>
      <c r="AE145" s="1623">
        <f t="shared" si="38"/>
        <v>0</v>
      </c>
      <c r="AF145" s="1471">
        <f t="shared" si="38"/>
        <v>0</v>
      </c>
      <c r="AG145" s="1623">
        <f t="shared" si="38"/>
        <v>0</v>
      </c>
      <c r="AH145" s="1471">
        <f t="shared" si="38"/>
        <v>0</v>
      </c>
      <c r="AI145" s="1623">
        <f t="shared" si="38"/>
        <v>0</v>
      </c>
      <c r="AJ145" s="1471">
        <f t="shared" si="38"/>
        <v>0</v>
      </c>
      <c r="AK145" s="1623">
        <f t="shared" si="38"/>
        <v>0</v>
      </c>
      <c r="AL145" s="1474">
        <f t="shared" si="38"/>
        <v>0</v>
      </c>
      <c r="AM145" s="1624">
        <f t="shared" si="38"/>
        <v>0</v>
      </c>
      <c r="AN145" s="1472">
        <f t="shared" si="38"/>
        <v>0</v>
      </c>
      <c r="AO145" s="1472">
        <f t="shared" si="38"/>
        <v>0</v>
      </c>
      <c r="AP145" s="1472">
        <f t="shared" si="38"/>
        <v>0</v>
      </c>
      <c r="AQ145" s="1472">
        <f t="shared" si="38"/>
        <v>0</v>
      </c>
      <c r="AR145" s="1472">
        <f t="shared" si="38"/>
        <v>0</v>
      </c>
      <c r="AS145" s="1472">
        <f t="shared" si="38"/>
        <v>0</v>
      </c>
      <c r="AT145" s="182"/>
      <c r="CA145" s="30" t="str">
        <f t="shared" si="30"/>
        <v/>
      </c>
      <c r="CB145" s="31" t="str">
        <f t="shared" si="31"/>
        <v/>
      </c>
      <c r="CC145" s="31" t="str">
        <f t="shared" si="32"/>
        <v/>
      </c>
      <c r="CD145" s="31" t="str">
        <f t="shared" si="33"/>
        <v/>
      </c>
      <c r="CE145" s="31"/>
      <c r="CF145" s="30" t="str">
        <f t="shared" si="37"/>
        <v/>
      </c>
      <c r="CG145" s="32">
        <f t="shared" si="34"/>
        <v>0</v>
      </c>
      <c r="CH145" s="32">
        <f t="shared" si="34"/>
        <v>0</v>
      </c>
      <c r="CI145" s="32">
        <f t="shared" si="34"/>
        <v>0</v>
      </c>
      <c r="CJ145" s="32">
        <f t="shared" si="34"/>
        <v>0</v>
      </c>
      <c r="CK145" s="32"/>
      <c r="CL145" s="32">
        <f t="shared" si="35"/>
        <v>0</v>
      </c>
    </row>
    <row r="146" spans="1:90" x14ac:dyDescent="0.2">
      <c r="A146" s="2918" t="s">
        <v>44</v>
      </c>
      <c r="B146" s="2919"/>
      <c r="C146" s="1617">
        <f t="shared" si="27"/>
        <v>0</v>
      </c>
      <c r="D146" s="1618">
        <f t="shared" si="28"/>
        <v>0</v>
      </c>
      <c r="E146" s="1558">
        <f t="shared" si="29"/>
        <v>0</v>
      </c>
      <c r="F146" s="1597"/>
      <c r="G146" s="1598"/>
      <c r="H146" s="1597"/>
      <c r="I146" s="1598"/>
      <c r="J146" s="1597"/>
      <c r="K146" s="1619"/>
      <c r="L146" s="1597"/>
      <c r="M146" s="1619"/>
      <c r="N146" s="1597"/>
      <c r="O146" s="1619"/>
      <c r="P146" s="1597"/>
      <c r="Q146" s="1619"/>
      <c r="R146" s="1597"/>
      <c r="S146" s="1619"/>
      <c r="T146" s="1597"/>
      <c r="U146" s="1619"/>
      <c r="V146" s="1597"/>
      <c r="W146" s="1619"/>
      <c r="X146" s="1597"/>
      <c r="Y146" s="1619"/>
      <c r="Z146" s="1597"/>
      <c r="AA146" s="1619"/>
      <c r="AB146" s="1597"/>
      <c r="AC146" s="1619"/>
      <c r="AD146" s="1597"/>
      <c r="AE146" s="1619"/>
      <c r="AF146" s="1597"/>
      <c r="AG146" s="1619"/>
      <c r="AH146" s="1597"/>
      <c r="AI146" s="1619"/>
      <c r="AJ146" s="1597"/>
      <c r="AK146" s="1619"/>
      <c r="AL146" s="1620"/>
      <c r="AM146" s="1621"/>
      <c r="AN146" s="1598"/>
      <c r="AO146" s="1598"/>
      <c r="AP146" s="1598"/>
      <c r="AQ146" s="1598"/>
      <c r="AR146" s="1598"/>
      <c r="AS146" s="1598"/>
      <c r="AT146" s="182" t="str">
        <f t="shared" si="36"/>
        <v/>
      </c>
      <c r="CA146" s="30" t="str">
        <f t="shared" si="30"/>
        <v/>
      </c>
      <c r="CB146" s="31" t="str">
        <f t="shared" si="31"/>
        <v/>
      </c>
      <c r="CC146" s="31" t="str">
        <f t="shared" si="32"/>
        <v/>
      </c>
      <c r="CD146" s="31" t="str">
        <f t="shared" si="33"/>
        <v/>
      </c>
      <c r="CE146" s="31"/>
      <c r="CF146" s="30" t="str">
        <f t="shared" si="37"/>
        <v/>
      </c>
      <c r="CG146" s="32">
        <f t="shared" si="34"/>
        <v>0</v>
      </c>
      <c r="CH146" s="32">
        <f t="shared" si="34"/>
        <v>0</v>
      </c>
      <c r="CI146" s="32">
        <f t="shared" si="34"/>
        <v>0</v>
      </c>
      <c r="CJ146" s="32">
        <f t="shared" si="34"/>
        <v>0</v>
      </c>
      <c r="CK146" s="32"/>
      <c r="CL146" s="32">
        <f t="shared" si="35"/>
        <v>0</v>
      </c>
    </row>
    <row r="147" spans="1:90" x14ac:dyDescent="0.2">
      <c r="A147" s="2784" t="s">
        <v>152</v>
      </c>
      <c r="B147" s="2785"/>
      <c r="C147" s="463">
        <f t="shared" si="27"/>
        <v>0</v>
      </c>
      <c r="D147" s="464">
        <f t="shared" si="28"/>
        <v>0</v>
      </c>
      <c r="E147" s="185">
        <f t="shared" si="29"/>
        <v>0</v>
      </c>
      <c r="F147" s="458"/>
      <c r="G147" s="78"/>
      <c r="H147" s="458"/>
      <c r="I147" s="78"/>
      <c r="J147" s="458"/>
      <c r="K147" s="460"/>
      <c r="L147" s="458"/>
      <c r="M147" s="460"/>
      <c r="N147" s="458"/>
      <c r="O147" s="460"/>
      <c r="P147" s="458"/>
      <c r="Q147" s="460"/>
      <c r="R147" s="458"/>
      <c r="S147" s="460"/>
      <c r="T147" s="458"/>
      <c r="U147" s="460"/>
      <c r="V147" s="458"/>
      <c r="W147" s="460"/>
      <c r="X147" s="458"/>
      <c r="Y147" s="460"/>
      <c r="Z147" s="458"/>
      <c r="AA147" s="460"/>
      <c r="AB147" s="458"/>
      <c r="AC147" s="460"/>
      <c r="AD147" s="458"/>
      <c r="AE147" s="460"/>
      <c r="AF147" s="458"/>
      <c r="AG147" s="460"/>
      <c r="AH147" s="458"/>
      <c r="AI147" s="460"/>
      <c r="AJ147" s="458"/>
      <c r="AK147" s="460"/>
      <c r="AL147" s="81"/>
      <c r="AM147" s="465"/>
      <c r="AN147" s="78"/>
      <c r="AO147" s="78"/>
      <c r="AP147" s="78"/>
      <c r="AQ147" s="78"/>
      <c r="AR147" s="78"/>
      <c r="AS147" s="78"/>
      <c r="AT147" s="182" t="str">
        <f t="shared" si="36"/>
        <v/>
      </c>
      <c r="CA147" s="30" t="str">
        <f t="shared" si="30"/>
        <v/>
      </c>
      <c r="CB147" s="31" t="str">
        <f t="shared" si="31"/>
        <v/>
      </c>
      <c r="CC147" s="31" t="str">
        <f t="shared" si="32"/>
        <v/>
      </c>
      <c r="CD147" s="31" t="str">
        <f t="shared" si="33"/>
        <v/>
      </c>
      <c r="CE147" s="31"/>
      <c r="CF147" s="30" t="str">
        <f t="shared" si="37"/>
        <v/>
      </c>
      <c r="CG147" s="32">
        <f t="shared" si="34"/>
        <v>0</v>
      </c>
      <c r="CH147" s="32">
        <f t="shared" si="34"/>
        <v>0</v>
      </c>
      <c r="CI147" s="32">
        <f t="shared" si="34"/>
        <v>0</v>
      </c>
      <c r="CJ147" s="32">
        <f t="shared" si="34"/>
        <v>0</v>
      </c>
      <c r="CK147" s="32"/>
      <c r="CL147" s="32">
        <f t="shared" si="35"/>
        <v>0</v>
      </c>
    </row>
    <row r="148" spans="1:90" ht="24" customHeight="1" x14ac:dyDescent="0.25">
      <c r="A148" s="84" t="s">
        <v>153</v>
      </c>
      <c r="B148" s="323"/>
      <c r="C148" s="323"/>
      <c r="D148" s="323"/>
      <c r="E148" s="5"/>
    </row>
    <row r="149" spans="1:90" x14ac:dyDescent="0.2">
      <c r="A149" s="2592" t="s">
        <v>3</v>
      </c>
      <c r="B149" s="2592" t="s">
        <v>4</v>
      </c>
      <c r="C149" s="2595" t="s">
        <v>5</v>
      </c>
      <c r="D149" s="2596"/>
      <c r="E149" s="2597"/>
      <c r="F149" s="2856" t="s">
        <v>6</v>
      </c>
      <c r="G149" s="2705"/>
      <c r="H149" s="2705"/>
      <c r="I149" s="2705"/>
      <c r="J149" s="2705"/>
      <c r="K149" s="2705"/>
      <c r="L149" s="2705"/>
      <c r="M149" s="2705"/>
      <c r="N149" s="2705"/>
      <c r="O149" s="2705"/>
      <c r="P149" s="2705"/>
      <c r="Q149" s="2705"/>
      <c r="R149" s="2705"/>
      <c r="S149" s="2705"/>
      <c r="T149" s="2705"/>
      <c r="U149" s="2705"/>
      <c r="V149" s="2705"/>
      <c r="W149" s="2705"/>
      <c r="X149" s="2705"/>
      <c r="Y149" s="2705"/>
      <c r="Z149" s="2705"/>
      <c r="AA149" s="2705"/>
      <c r="AB149" s="2705"/>
      <c r="AC149" s="2705"/>
      <c r="AD149" s="2705"/>
      <c r="AE149" s="2705"/>
      <c r="AF149" s="2705"/>
      <c r="AG149" s="2705"/>
      <c r="AH149" s="2705"/>
      <c r="AI149" s="2705"/>
      <c r="AJ149" s="2705"/>
      <c r="AK149" s="2705"/>
      <c r="AL149" s="2705"/>
      <c r="AM149" s="2857"/>
      <c r="AN149" s="2597" t="s">
        <v>7</v>
      </c>
      <c r="AO149" s="2597" t="s">
        <v>8</v>
      </c>
      <c r="AP149" s="2609" t="s">
        <v>9</v>
      </c>
      <c r="AQ149" s="2597" t="s">
        <v>10</v>
      </c>
    </row>
    <row r="150" spans="1:90" ht="18" customHeight="1" x14ac:dyDescent="0.2">
      <c r="A150" s="2593"/>
      <c r="B150" s="2593"/>
      <c r="C150" s="2598"/>
      <c r="D150" s="2599"/>
      <c r="E150" s="2600"/>
      <c r="F150" s="2856" t="s">
        <v>12</v>
      </c>
      <c r="G150" s="2860"/>
      <c r="H150" s="2856" t="s">
        <v>13</v>
      </c>
      <c r="I150" s="2860"/>
      <c r="J150" s="2856" t="s">
        <v>14</v>
      </c>
      <c r="K150" s="2860"/>
      <c r="L150" s="2856" t="s">
        <v>15</v>
      </c>
      <c r="M150" s="2860"/>
      <c r="N150" s="2856" t="s">
        <v>16</v>
      </c>
      <c r="O150" s="2860"/>
      <c r="P150" s="2858" t="s">
        <v>17</v>
      </c>
      <c r="Q150" s="2859"/>
      <c r="R150" s="2858" t="s">
        <v>18</v>
      </c>
      <c r="S150" s="2859"/>
      <c r="T150" s="2858" t="s">
        <v>19</v>
      </c>
      <c r="U150" s="2859"/>
      <c r="V150" s="2858" t="s">
        <v>20</v>
      </c>
      <c r="W150" s="2859"/>
      <c r="X150" s="2858" t="s">
        <v>21</v>
      </c>
      <c r="Y150" s="2859"/>
      <c r="Z150" s="2858" t="s">
        <v>22</v>
      </c>
      <c r="AA150" s="2859"/>
      <c r="AB150" s="2858" t="s">
        <v>23</v>
      </c>
      <c r="AC150" s="2859"/>
      <c r="AD150" s="2858" t="s">
        <v>24</v>
      </c>
      <c r="AE150" s="2859"/>
      <c r="AF150" s="2858" t="s">
        <v>25</v>
      </c>
      <c r="AG150" s="2859"/>
      <c r="AH150" s="2858" t="s">
        <v>26</v>
      </c>
      <c r="AI150" s="2859"/>
      <c r="AJ150" s="2858" t="s">
        <v>27</v>
      </c>
      <c r="AK150" s="2859"/>
      <c r="AL150" s="2858" t="s">
        <v>28</v>
      </c>
      <c r="AM150" s="2861"/>
      <c r="AN150" s="2604"/>
      <c r="AO150" s="2604"/>
      <c r="AP150" s="2610"/>
      <c r="AQ150" s="2604"/>
    </row>
    <row r="151" spans="1:90" ht="33.75" customHeight="1" x14ac:dyDescent="0.2">
      <c r="A151" s="2753"/>
      <c r="B151" s="2753"/>
      <c r="C151" s="420" t="s">
        <v>29</v>
      </c>
      <c r="D151" s="421" t="s">
        <v>30</v>
      </c>
      <c r="E151" s="436" t="s">
        <v>31</v>
      </c>
      <c r="F151" s="1457" t="s">
        <v>30</v>
      </c>
      <c r="G151" s="436" t="s">
        <v>31</v>
      </c>
      <c r="H151" s="1457" t="s">
        <v>30</v>
      </c>
      <c r="I151" s="436" t="s">
        <v>31</v>
      </c>
      <c r="J151" s="1457" t="s">
        <v>30</v>
      </c>
      <c r="K151" s="436" t="s">
        <v>31</v>
      </c>
      <c r="L151" s="1457" t="s">
        <v>30</v>
      </c>
      <c r="M151" s="436" t="s">
        <v>31</v>
      </c>
      <c r="N151" s="1457" t="s">
        <v>30</v>
      </c>
      <c r="O151" s="436" t="s">
        <v>31</v>
      </c>
      <c r="P151" s="1457" t="s">
        <v>30</v>
      </c>
      <c r="Q151" s="436" t="s">
        <v>31</v>
      </c>
      <c r="R151" s="1457" t="s">
        <v>30</v>
      </c>
      <c r="S151" s="436" t="s">
        <v>31</v>
      </c>
      <c r="T151" s="1457" t="s">
        <v>30</v>
      </c>
      <c r="U151" s="436" t="s">
        <v>31</v>
      </c>
      <c r="V151" s="1457" t="s">
        <v>30</v>
      </c>
      <c r="W151" s="436" t="s">
        <v>31</v>
      </c>
      <c r="X151" s="1457" t="s">
        <v>30</v>
      </c>
      <c r="Y151" s="436" t="s">
        <v>31</v>
      </c>
      <c r="Z151" s="1457" t="s">
        <v>30</v>
      </c>
      <c r="AA151" s="436" t="s">
        <v>31</v>
      </c>
      <c r="AB151" s="1457" t="s">
        <v>30</v>
      </c>
      <c r="AC151" s="436" t="s">
        <v>31</v>
      </c>
      <c r="AD151" s="1457" t="s">
        <v>30</v>
      </c>
      <c r="AE151" s="436" t="s">
        <v>31</v>
      </c>
      <c r="AF151" s="1457" t="s">
        <v>30</v>
      </c>
      <c r="AG151" s="436" t="s">
        <v>31</v>
      </c>
      <c r="AH151" s="1457" t="s">
        <v>30</v>
      </c>
      <c r="AI151" s="436" t="s">
        <v>31</v>
      </c>
      <c r="AJ151" s="1457" t="s">
        <v>30</v>
      </c>
      <c r="AK151" s="436" t="s">
        <v>31</v>
      </c>
      <c r="AL151" s="1457" t="s">
        <v>30</v>
      </c>
      <c r="AM151" s="22" t="s">
        <v>31</v>
      </c>
      <c r="AN151" s="2600"/>
      <c r="AO151" s="2600"/>
      <c r="AP151" s="2746"/>
      <c r="AQ151" s="2600"/>
    </row>
    <row r="152" spans="1:90" x14ac:dyDescent="0.2">
      <c r="A152" s="2740" t="s">
        <v>154</v>
      </c>
      <c r="B152" s="1625" t="s">
        <v>155</v>
      </c>
      <c r="C152" s="1626">
        <f>SUM(D152+E152)</f>
        <v>26</v>
      </c>
      <c r="D152" s="1627">
        <f t="shared" ref="D152:E155" si="39">SUM(F152+H152+J152+L152+N152+P152+R152+T152+V152+X152+Z152+AB152+AD152+AF152+AH152+AJ152+AL152)</f>
        <v>5</v>
      </c>
      <c r="E152" s="1628">
        <f t="shared" si="39"/>
        <v>21</v>
      </c>
      <c r="F152" s="1597">
        <v>0</v>
      </c>
      <c r="G152" s="1619">
        <v>0</v>
      </c>
      <c r="H152" s="1597">
        <v>0</v>
      </c>
      <c r="I152" s="1619">
        <v>1</v>
      </c>
      <c r="J152" s="1597">
        <v>2</v>
      </c>
      <c r="K152" s="1619">
        <v>10</v>
      </c>
      <c r="L152" s="1597">
        <v>3</v>
      </c>
      <c r="M152" s="1619">
        <v>3</v>
      </c>
      <c r="N152" s="1597">
        <v>0</v>
      </c>
      <c r="O152" s="1619">
        <v>0</v>
      </c>
      <c r="P152" s="1597">
        <v>0</v>
      </c>
      <c r="Q152" s="1619">
        <v>1</v>
      </c>
      <c r="R152" s="1597">
        <v>0</v>
      </c>
      <c r="S152" s="1619">
        <v>1</v>
      </c>
      <c r="T152" s="1597">
        <v>0</v>
      </c>
      <c r="U152" s="1619">
        <v>2</v>
      </c>
      <c r="V152" s="1597">
        <v>0</v>
      </c>
      <c r="W152" s="1619">
        <v>0</v>
      </c>
      <c r="X152" s="1597">
        <v>0</v>
      </c>
      <c r="Y152" s="1619">
        <v>1</v>
      </c>
      <c r="Z152" s="1597">
        <v>0</v>
      </c>
      <c r="AA152" s="1619">
        <v>1</v>
      </c>
      <c r="AB152" s="1597">
        <v>0</v>
      </c>
      <c r="AC152" s="1619">
        <v>0</v>
      </c>
      <c r="AD152" s="1597">
        <v>0</v>
      </c>
      <c r="AE152" s="1619">
        <v>0</v>
      </c>
      <c r="AF152" s="1597">
        <v>0</v>
      </c>
      <c r="AG152" s="1619">
        <v>1</v>
      </c>
      <c r="AH152" s="1597">
        <v>0</v>
      </c>
      <c r="AI152" s="1619">
        <v>0</v>
      </c>
      <c r="AJ152" s="1597">
        <v>0</v>
      </c>
      <c r="AK152" s="1619">
        <v>0</v>
      </c>
      <c r="AL152" s="1597">
        <v>0</v>
      </c>
      <c r="AM152" s="1621">
        <v>0</v>
      </c>
      <c r="AN152" s="1598">
        <v>26</v>
      </c>
      <c r="AO152" s="1598">
        <v>0</v>
      </c>
      <c r="AP152" s="1596">
        <v>0</v>
      </c>
      <c r="AQ152" s="1598">
        <v>0</v>
      </c>
      <c r="AR152" s="182" t="str">
        <f>CONCATENATE(CF152,CA152,CB152,CC152,CD152,CE152)</f>
        <v/>
      </c>
      <c r="CA152" s="30" t="str">
        <f>IF(CG152=1,"* El número de Beneficiarios NO DEBE ser mayor que el Total. ","")</f>
        <v/>
      </c>
      <c r="CB152" s="31" t="str">
        <f>IF(CH152=1,"* Los Niños, Niñas, Adolescentes y Jóvenes de Programa SENAME NO DEBE ser mayor que el Total. ","")</f>
        <v/>
      </c>
      <c r="CC152" s="31" t="str">
        <f>IF(CI152=1,"* El número de personas pertenecientes a Pueblos Originarios NO DEBE ser mayor que el Total. ","")</f>
        <v/>
      </c>
      <c r="CD152" s="31" t="str">
        <f>IF(CJ152=1,"* El número de personas Migrantes NO DEBE ser mayor que el Total. ","")</f>
        <v/>
      </c>
      <c r="CE152" s="31"/>
      <c r="CF152" s="30" t="str">
        <f>IF(CL152=1,"* No olvide digitar la columna Beneficiarios y/o Niños, Niñas, Adolescentes y Jóvenes de Programa SENAME y/o Pueblos Originarios y/o Migrantes y/o Demencia (Digite CEROS si no tiene). ","")</f>
        <v/>
      </c>
      <c r="CG152" s="32">
        <f t="shared" ref="CG152:CJ154" si="40">IF($C152&lt;AN152,1,0)</f>
        <v>0</v>
      </c>
      <c r="CH152" s="32">
        <f t="shared" si="40"/>
        <v>0</v>
      </c>
      <c r="CI152" s="32">
        <f t="shared" si="40"/>
        <v>0</v>
      </c>
      <c r="CJ152" s="32">
        <f t="shared" si="40"/>
        <v>0</v>
      </c>
      <c r="CK152" s="32"/>
      <c r="CL152" s="32">
        <f>IF(AND(C152&lt;&gt;0,OR(AN152="",AO152="",AP152="",AQ152="")),1,0)</f>
        <v>0</v>
      </c>
    </row>
    <row r="153" spans="1:90" x14ac:dyDescent="0.2">
      <c r="A153" s="2741"/>
      <c r="B153" s="380" t="s">
        <v>156</v>
      </c>
      <c r="C153" s="381">
        <f>SUM(D153+E153)</f>
        <v>0</v>
      </c>
      <c r="D153" s="382">
        <f t="shared" si="39"/>
        <v>0</v>
      </c>
      <c r="E153" s="383">
        <f t="shared" si="39"/>
        <v>0</v>
      </c>
      <c r="F153" s="37"/>
      <c r="G153" s="39"/>
      <c r="H153" s="37"/>
      <c r="I153" s="39"/>
      <c r="J153" s="37"/>
      <c r="K153" s="39"/>
      <c r="L153" s="37"/>
      <c r="M153" s="39"/>
      <c r="N153" s="37"/>
      <c r="O153" s="39"/>
      <c r="P153" s="37"/>
      <c r="Q153" s="39"/>
      <c r="R153" s="37"/>
      <c r="S153" s="39"/>
      <c r="T153" s="37"/>
      <c r="U153" s="39"/>
      <c r="V153" s="37"/>
      <c r="W153" s="39"/>
      <c r="X153" s="37"/>
      <c r="Y153" s="39"/>
      <c r="Z153" s="37"/>
      <c r="AA153" s="39"/>
      <c r="AB153" s="37"/>
      <c r="AC153" s="39"/>
      <c r="AD153" s="37"/>
      <c r="AE153" s="39"/>
      <c r="AF153" s="37"/>
      <c r="AG153" s="39"/>
      <c r="AH153" s="37"/>
      <c r="AI153" s="39"/>
      <c r="AJ153" s="37"/>
      <c r="AK153" s="39"/>
      <c r="AL153" s="37"/>
      <c r="AM153" s="41"/>
      <c r="AN153" s="38"/>
      <c r="AO153" s="38"/>
      <c r="AP153" s="151"/>
      <c r="AQ153" s="38"/>
      <c r="AR153" s="182" t="str">
        <f>CONCATENATE(CF153,CA153,CB153,CC153,CD153,CE153)</f>
        <v/>
      </c>
      <c r="CA153" s="30" t="str">
        <f>IF(CG153=1,"* El número de Beneficiarios NO DEBE ser mayor que el Total. ","")</f>
        <v/>
      </c>
      <c r="CB153" s="31" t="str">
        <f>IF(CH153=1,"* Los Niños, Niñas, Adolescentes y Jóvenes de Programa SENAME NO DEBE ser mayor que el Total. ","")</f>
        <v/>
      </c>
      <c r="CC153" s="31" t="str">
        <f>IF(CI153=1,"* El número de personas pertenecientes a Pueblos Originarios NO DEBE ser mayor que el Total. ","")</f>
        <v/>
      </c>
      <c r="CD153" s="31" t="str">
        <f>IF(CJ153=1,"* El número de personas Migrantes NO DEBE ser mayor que el Total. ","")</f>
        <v/>
      </c>
      <c r="CE153" s="31"/>
      <c r="CF153" s="30" t="str">
        <f>IF(CL153=1,"* No olvide digitar la columna Beneficiarios y/o Niños, Niñas, Adolescentes y Jóvenes de Programa SENAME y/o Pueblos Originarios y/o Migrantes y/o Demencia (Digite CEROS si no tiene). ","")</f>
        <v/>
      </c>
      <c r="CG153" s="32">
        <f t="shared" si="40"/>
        <v>0</v>
      </c>
      <c r="CH153" s="32">
        <f t="shared" si="40"/>
        <v>0</v>
      </c>
      <c r="CI153" s="32">
        <f t="shared" si="40"/>
        <v>0</v>
      </c>
      <c r="CJ153" s="32">
        <f t="shared" si="40"/>
        <v>0</v>
      </c>
      <c r="CK153" s="32"/>
      <c r="CL153" s="32">
        <f>IF(AND(C153&lt;&gt;0,OR(AN153="",AO153="",AP153="",AQ153="")),1,0)</f>
        <v>0</v>
      </c>
    </row>
    <row r="154" spans="1:90" x14ac:dyDescent="0.2">
      <c r="A154" s="2741"/>
      <c r="B154" s="380" t="s">
        <v>157</v>
      </c>
      <c r="C154" s="381">
        <f>SUM(D154+E154)</f>
        <v>0</v>
      </c>
      <c r="D154" s="382">
        <f t="shared" si="39"/>
        <v>0</v>
      </c>
      <c r="E154" s="383">
        <f t="shared" si="39"/>
        <v>0</v>
      </c>
      <c r="F154" s="77"/>
      <c r="G154" s="79"/>
      <c r="H154" s="77"/>
      <c r="I154" s="79"/>
      <c r="J154" s="77"/>
      <c r="K154" s="79"/>
      <c r="L154" s="77"/>
      <c r="M154" s="79"/>
      <c r="N154" s="77"/>
      <c r="O154" s="79"/>
      <c r="P154" s="77"/>
      <c r="Q154" s="79"/>
      <c r="R154" s="77"/>
      <c r="S154" s="79"/>
      <c r="T154" s="77"/>
      <c r="U154" s="79"/>
      <c r="V154" s="77"/>
      <c r="W154" s="79"/>
      <c r="X154" s="77"/>
      <c r="Y154" s="79"/>
      <c r="Z154" s="77"/>
      <c r="AA154" s="79"/>
      <c r="AB154" s="77"/>
      <c r="AC154" s="79"/>
      <c r="AD154" s="77"/>
      <c r="AE154" s="79"/>
      <c r="AF154" s="77"/>
      <c r="AG154" s="79"/>
      <c r="AH154" s="77"/>
      <c r="AI154" s="79"/>
      <c r="AJ154" s="77"/>
      <c r="AK154" s="79"/>
      <c r="AL154" s="77"/>
      <c r="AM154" s="83"/>
      <c r="AN154" s="80"/>
      <c r="AO154" s="80"/>
      <c r="AP154" s="106"/>
      <c r="AQ154" s="80"/>
      <c r="AR154" s="182" t="str">
        <f>CONCATENATE(CF154,CA154,CB154,CC154,CD154,CE154)</f>
        <v/>
      </c>
      <c r="CA154" s="30" t="str">
        <f>IF(CG154=1,"* El número de Beneficiarios NO DEBE ser mayor que el Total. ","")</f>
        <v/>
      </c>
      <c r="CB154" s="31" t="str">
        <f>IF(CH154=1,"* Los Niños, Niñas, Adolescentes y Jóvenes de Programa SENAME NO DEBE ser mayor que el Total. ","")</f>
        <v/>
      </c>
      <c r="CC154" s="31" t="str">
        <f>IF(CI154=1,"* El número de personas pertenecientes a Pueblos Originarios NO DEBE ser mayor que el Total. ","")</f>
        <v/>
      </c>
      <c r="CD154" s="31" t="str">
        <f>IF(CJ154=1,"* El número de personas Migrantes NO DEBE ser mayor que el Total. ","")</f>
        <v/>
      </c>
      <c r="CE154" s="31"/>
      <c r="CF154" s="30" t="str">
        <f>IF(CL154=1,"* No olvide digitar la columna Beneficiarios y/o Niños, Niñas, Adolescentes y Jóvenes de Programa SENAME y/o Pueblos Originarios y/o Migrantes y/o Demencia (Digite CEROS si no tiene). ","")</f>
        <v/>
      </c>
      <c r="CG154" s="32">
        <f t="shared" si="40"/>
        <v>0</v>
      </c>
      <c r="CH154" s="32">
        <f t="shared" si="40"/>
        <v>0</v>
      </c>
      <c r="CI154" s="32">
        <f t="shared" si="40"/>
        <v>0</v>
      </c>
      <c r="CJ154" s="32">
        <f t="shared" si="40"/>
        <v>0</v>
      </c>
      <c r="CK154" s="32"/>
      <c r="CL154" s="32">
        <f>IF(AND(C154&lt;&gt;0,OR(AN154="",AO154="",AP154="",AQ154="")),1,0)</f>
        <v>0</v>
      </c>
    </row>
    <row r="155" spans="1:90" x14ac:dyDescent="0.2">
      <c r="A155" s="2820"/>
      <c r="B155" s="1476" t="s">
        <v>43</v>
      </c>
      <c r="C155" s="1477">
        <f>SUM(D155+E155)</f>
        <v>26</v>
      </c>
      <c r="D155" s="1629">
        <f t="shared" si="39"/>
        <v>5</v>
      </c>
      <c r="E155" s="1478">
        <f t="shared" si="39"/>
        <v>21</v>
      </c>
      <c r="F155" s="1479">
        <f t="shared" ref="F155:AQ155" si="41">SUM(F152:F154)</f>
        <v>0</v>
      </c>
      <c r="G155" s="1480">
        <f t="shared" si="41"/>
        <v>0</v>
      </c>
      <c r="H155" s="1479">
        <f t="shared" si="41"/>
        <v>0</v>
      </c>
      <c r="I155" s="1480">
        <f t="shared" si="41"/>
        <v>1</v>
      </c>
      <c r="J155" s="1479">
        <f t="shared" si="41"/>
        <v>2</v>
      </c>
      <c r="K155" s="1526">
        <f t="shared" si="41"/>
        <v>10</v>
      </c>
      <c r="L155" s="1479">
        <f t="shared" si="41"/>
        <v>3</v>
      </c>
      <c r="M155" s="1526">
        <f t="shared" si="41"/>
        <v>3</v>
      </c>
      <c r="N155" s="1479">
        <f t="shared" si="41"/>
        <v>0</v>
      </c>
      <c r="O155" s="1526">
        <f t="shared" si="41"/>
        <v>0</v>
      </c>
      <c r="P155" s="1479">
        <f t="shared" si="41"/>
        <v>0</v>
      </c>
      <c r="Q155" s="1526">
        <f t="shared" si="41"/>
        <v>1</v>
      </c>
      <c r="R155" s="1479">
        <f t="shared" si="41"/>
        <v>0</v>
      </c>
      <c r="S155" s="1526">
        <f t="shared" si="41"/>
        <v>1</v>
      </c>
      <c r="T155" s="1479">
        <f t="shared" si="41"/>
        <v>0</v>
      </c>
      <c r="U155" s="1526">
        <f t="shared" si="41"/>
        <v>2</v>
      </c>
      <c r="V155" s="1479">
        <f t="shared" si="41"/>
        <v>0</v>
      </c>
      <c r="W155" s="1526">
        <f t="shared" si="41"/>
        <v>0</v>
      </c>
      <c r="X155" s="1479">
        <f t="shared" si="41"/>
        <v>0</v>
      </c>
      <c r="Y155" s="1526">
        <f t="shared" si="41"/>
        <v>1</v>
      </c>
      <c r="Z155" s="1479">
        <f t="shared" si="41"/>
        <v>0</v>
      </c>
      <c r="AA155" s="1526">
        <f t="shared" si="41"/>
        <v>1</v>
      </c>
      <c r="AB155" s="1479">
        <f t="shared" si="41"/>
        <v>0</v>
      </c>
      <c r="AC155" s="1526">
        <f t="shared" si="41"/>
        <v>0</v>
      </c>
      <c r="AD155" s="1479">
        <f t="shared" si="41"/>
        <v>0</v>
      </c>
      <c r="AE155" s="1526">
        <f t="shared" si="41"/>
        <v>0</v>
      </c>
      <c r="AF155" s="1479">
        <f t="shared" si="41"/>
        <v>0</v>
      </c>
      <c r="AG155" s="1526">
        <f t="shared" si="41"/>
        <v>1</v>
      </c>
      <c r="AH155" s="1479">
        <f t="shared" si="41"/>
        <v>0</v>
      </c>
      <c r="AI155" s="1526">
        <f t="shared" si="41"/>
        <v>0</v>
      </c>
      <c r="AJ155" s="1479">
        <f t="shared" si="41"/>
        <v>0</v>
      </c>
      <c r="AK155" s="1526">
        <f t="shared" si="41"/>
        <v>0</v>
      </c>
      <c r="AL155" s="1481">
        <f t="shared" si="41"/>
        <v>0</v>
      </c>
      <c r="AM155" s="1630">
        <f t="shared" si="41"/>
        <v>0</v>
      </c>
      <c r="AN155" s="1480">
        <f t="shared" si="41"/>
        <v>26</v>
      </c>
      <c r="AO155" s="1480">
        <f t="shared" si="41"/>
        <v>0</v>
      </c>
      <c r="AP155" s="1482">
        <f t="shared" si="41"/>
        <v>0</v>
      </c>
      <c r="AQ155" s="1480">
        <f t="shared" si="41"/>
        <v>0</v>
      </c>
    </row>
    <row r="175" spans="1:104" ht="14.25" customHeight="1" x14ac:dyDescent="0.2"/>
    <row r="176" spans="1:104" s="394" customFormat="1" ht="16.5" hidden="1" customHeight="1" x14ac:dyDescent="0.2">
      <c r="A176" s="394">
        <f>SUM(C23,C25:C27,C51:C52,C57:C78,B109:B110,B89:D95,B104,C43:C46,C82:J85,B115,B119:E119,B124:B126,B130,C135:C147,C152:C155,B39,B33)</f>
        <v>466</v>
      </c>
      <c r="B176" s="394">
        <f>SUM(CG8:CL155)</f>
        <v>0</v>
      </c>
      <c r="BX176" s="395"/>
      <c r="BY176" s="395"/>
      <c r="BZ176" s="395"/>
      <c r="CA176" s="395"/>
      <c r="CB176" s="395"/>
      <c r="CC176" s="395"/>
      <c r="CD176" s="395"/>
      <c r="CE176" s="395"/>
      <c r="CF176" s="395"/>
      <c r="CG176" s="395"/>
      <c r="CH176" s="395"/>
      <c r="CI176" s="395"/>
      <c r="CJ176" s="395"/>
      <c r="CK176" s="395"/>
      <c r="CL176" s="395"/>
      <c r="CM176" s="395"/>
      <c r="CN176" s="395"/>
      <c r="CO176" s="395"/>
      <c r="CP176" s="395"/>
      <c r="CQ176" s="395"/>
      <c r="CR176" s="395"/>
      <c r="CS176" s="395"/>
      <c r="CT176" s="395"/>
      <c r="CU176" s="395"/>
      <c r="CV176" s="395"/>
      <c r="CW176" s="395"/>
      <c r="CX176" s="395"/>
      <c r="CY176" s="395"/>
      <c r="CZ176" s="395"/>
    </row>
    <row r="177" ht="16.5" customHeight="1" x14ac:dyDescent="0.2"/>
    <row r="178" ht="15.6" customHeight="1" x14ac:dyDescent="0.2"/>
  </sheetData>
  <mergeCells count="225">
    <mergeCell ref="A152:A155"/>
    <mergeCell ref="AB150:AC150"/>
    <mergeCell ref="AD150:AE150"/>
    <mergeCell ref="AF150:AG150"/>
    <mergeCell ref="AH150:AI150"/>
    <mergeCell ref="AJ150:AK150"/>
    <mergeCell ref="AL150:AM150"/>
    <mergeCell ref="AO149:AO151"/>
    <mergeCell ref="AP149:AP151"/>
    <mergeCell ref="AQ149:AQ151"/>
    <mergeCell ref="F150:G150"/>
    <mergeCell ref="H150:I150"/>
    <mergeCell ref="J150:K150"/>
    <mergeCell ref="L150:M150"/>
    <mergeCell ref="N150:O150"/>
    <mergeCell ref="P150:Q150"/>
    <mergeCell ref="R150:S150"/>
    <mergeCell ref="A147:B147"/>
    <mergeCell ref="A149:A151"/>
    <mergeCell ref="B149:B151"/>
    <mergeCell ref="C149:E150"/>
    <mergeCell ref="F149:AM149"/>
    <mergeCell ref="AN149:AN151"/>
    <mergeCell ref="T150:U150"/>
    <mergeCell ref="V150:W150"/>
    <mergeCell ref="X150:Y150"/>
    <mergeCell ref="Z150:AA150"/>
    <mergeCell ref="A135:A145"/>
    <mergeCell ref="A146:B146"/>
    <mergeCell ref="T133:U133"/>
    <mergeCell ref="V133:W133"/>
    <mergeCell ref="X133:Y133"/>
    <mergeCell ref="Z133:AA133"/>
    <mergeCell ref="AB133:AC133"/>
    <mergeCell ref="AD133:AE133"/>
    <mergeCell ref="H133:I133"/>
    <mergeCell ref="J133:K133"/>
    <mergeCell ref="L133:M133"/>
    <mergeCell ref="N133:O133"/>
    <mergeCell ref="P133:Q133"/>
    <mergeCell ref="R133:S133"/>
    <mergeCell ref="AN132:AN134"/>
    <mergeCell ref="AO132:AO134"/>
    <mergeCell ref="AP132:AP134"/>
    <mergeCell ref="AQ132:AQ134"/>
    <mergeCell ref="AR132:AR134"/>
    <mergeCell ref="AS132:AS134"/>
    <mergeCell ref="A128:A129"/>
    <mergeCell ref="B128:B129"/>
    <mergeCell ref="C128:D128"/>
    <mergeCell ref="E128:F128"/>
    <mergeCell ref="G128:I128"/>
    <mergeCell ref="A132:A134"/>
    <mergeCell ref="B132:B134"/>
    <mergeCell ref="C132:E133"/>
    <mergeCell ref="F132:AM132"/>
    <mergeCell ref="F133:G133"/>
    <mergeCell ref="AF133:AG133"/>
    <mergeCell ref="AH133:AI133"/>
    <mergeCell ref="AJ133:AK133"/>
    <mergeCell ref="AL133:AM133"/>
    <mergeCell ref="A117:A118"/>
    <mergeCell ref="B117:D117"/>
    <mergeCell ref="E117:E118"/>
    <mergeCell ref="A121:A123"/>
    <mergeCell ref="B121:D122"/>
    <mergeCell ref="E121:J121"/>
    <mergeCell ref="E122:F122"/>
    <mergeCell ref="G122:H122"/>
    <mergeCell ref="I122:J122"/>
    <mergeCell ref="A112:A114"/>
    <mergeCell ref="B112:D113"/>
    <mergeCell ref="E112:AL112"/>
    <mergeCell ref="AM112:AM114"/>
    <mergeCell ref="E113:F113"/>
    <mergeCell ref="G113:H113"/>
    <mergeCell ref="I113:J113"/>
    <mergeCell ref="K113:L113"/>
    <mergeCell ref="M113:N113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A97:A98"/>
    <mergeCell ref="B97:B98"/>
    <mergeCell ref="C97:D97"/>
    <mergeCell ref="A106:A108"/>
    <mergeCell ref="B106:D107"/>
    <mergeCell ref="E106:M106"/>
    <mergeCell ref="E107:F107"/>
    <mergeCell ref="G107:H107"/>
    <mergeCell ref="I107:J107"/>
    <mergeCell ref="K107:L107"/>
    <mergeCell ref="M107:N107"/>
    <mergeCell ref="A84:B84"/>
    <mergeCell ref="A85:B85"/>
    <mergeCell ref="A87:A88"/>
    <mergeCell ref="B87:B88"/>
    <mergeCell ref="C87:C88"/>
    <mergeCell ref="D87:D88"/>
    <mergeCell ref="C80:D80"/>
    <mergeCell ref="E80:F80"/>
    <mergeCell ref="G80:H80"/>
    <mergeCell ref="I80:J80"/>
    <mergeCell ref="A82:B82"/>
    <mergeCell ref="A83:B83"/>
    <mergeCell ref="A63:A64"/>
    <mergeCell ref="A65:A68"/>
    <mergeCell ref="A69:A70"/>
    <mergeCell ref="A71:A72"/>
    <mergeCell ref="A73:A78"/>
    <mergeCell ref="A80:B81"/>
    <mergeCell ref="A57:A62"/>
    <mergeCell ref="AN54:AN56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A53:M53"/>
    <mergeCell ref="A54:B56"/>
    <mergeCell ref="C54:E55"/>
    <mergeCell ref="F54:AM54"/>
    <mergeCell ref="X55:Y55"/>
    <mergeCell ref="Z55:AA55"/>
    <mergeCell ref="AB55:AC55"/>
    <mergeCell ref="V49:W49"/>
    <mergeCell ref="X49:Y49"/>
    <mergeCell ref="Z49:AA49"/>
    <mergeCell ref="AB49:AC49"/>
    <mergeCell ref="AD49:AE49"/>
    <mergeCell ref="AF49:AG49"/>
    <mergeCell ref="AD55:AE55"/>
    <mergeCell ref="AF55:AG55"/>
    <mergeCell ref="AH55:AI55"/>
    <mergeCell ref="AJ55:AK55"/>
    <mergeCell ref="AL55:AM55"/>
    <mergeCell ref="AN48:AN50"/>
    <mergeCell ref="F49:G49"/>
    <mergeCell ref="H49:I49"/>
    <mergeCell ref="J49:K49"/>
    <mergeCell ref="L49:M49"/>
    <mergeCell ref="N49:O49"/>
    <mergeCell ref="P49:Q49"/>
    <mergeCell ref="R49:S49"/>
    <mergeCell ref="T49:U49"/>
    <mergeCell ref="AH49:AI49"/>
    <mergeCell ref="AJ49:AK49"/>
    <mergeCell ref="AL49:AM49"/>
    <mergeCell ref="A41:A42"/>
    <mergeCell ref="B41:B42"/>
    <mergeCell ref="C41:C42"/>
    <mergeCell ref="A43:A44"/>
    <mergeCell ref="A45:A46"/>
    <mergeCell ref="A48:B50"/>
    <mergeCell ref="C48:E49"/>
    <mergeCell ref="AJ29:AK29"/>
    <mergeCell ref="AL29:AM29"/>
    <mergeCell ref="F48:AM48"/>
    <mergeCell ref="AN29:AO29"/>
    <mergeCell ref="A35:A36"/>
    <mergeCell ref="B35:B36"/>
    <mergeCell ref="C35:D35"/>
    <mergeCell ref="E35:G35"/>
    <mergeCell ref="H35:M35"/>
    <mergeCell ref="X29:Y29"/>
    <mergeCell ref="Z29:AA29"/>
    <mergeCell ref="AB29:AC29"/>
    <mergeCell ref="AD29:AE29"/>
    <mergeCell ref="AF29:AG29"/>
    <mergeCell ref="AH29:AI29"/>
    <mergeCell ref="L29:M29"/>
    <mergeCell ref="N29:O29"/>
    <mergeCell ref="P29:Q29"/>
    <mergeCell ref="R29:S29"/>
    <mergeCell ref="T29:U29"/>
    <mergeCell ref="V29:W29"/>
    <mergeCell ref="A13:A23"/>
    <mergeCell ref="A24:B24"/>
    <mergeCell ref="A26:A27"/>
    <mergeCell ref="A29:A30"/>
    <mergeCell ref="B29:B30"/>
    <mergeCell ref="C29:D29"/>
    <mergeCell ref="E29:G29"/>
    <mergeCell ref="H29:I29"/>
    <mergeCell ref="J29:K29"/>
    <mergeCell ref="AO10:AO12"/>
    <mergeCell ref="AP10:AP12"/>
    <mergeCell ref="AQ10:AQ12"/>
    <mergeCell ref="AR10:AR12"/>
    <mergeCell ref="F11:G11"/>
    <mergeCell ref="H11:I11"/>
    <mergeCell ref="J11:K11"/>
    <mergeCell ref="L11:M11"/>
    <mergeCell ref="N11:O11"/>
    <mergeCell ref="P11:Q11"/>
    <mergeCell ref="AL11:AM11"/>
    <mergeCell ref="Z11:AA11"/>
    <mergeCell ref="AB11:AC11"/>
    <mergeCell ref="AD11:AE11"/>
    <mergeCell ref="AF11:AG11"/>
    <mergeCell ref="AH11:AI11"/>
    <mergeCell ref="AJ11:AK11"/>
    <mergeCell ref="A6:W6"/>
    <mergeCell ref="A10:A12"/>
    <mergeCell ref="B10:B12"/>
    <mergeCell ref="C10:E11"/>
    <mergeCell ref="F10:AM10"/>
    <mergeCell ref="AN10:AN12"/>
    <mergeCell ref="R11:S11"/>
    <mergeCell ref="T11:U11"/>
    <mergeCell ref="V11:W11"/>
    <mergeCell ref="X11:Y11"/>
  </mergeCells>
  <dataValidations count="2">
    <dataValidation showInputMessage="1" showErrorMessage="1" sqref="AT135:AT147" xr:uid="{6950FD2A-1E4A-4B97-AFE1-8E22F8C287F6}"/>
    <dataValidation type="whole" allowBlank="1" showInputMessage="1" showErrorMessage="1" sqref="E35:E38 AN116:AN1048576 A1:AO27 B31:D32 E28:AO32 B28:D28 A28:A31 AR135:AS1048576 AP1:AQ1048576 CG1:XFD1048576 AO34:AO1048576 AN34:AN114 CA1:CF114 CA116:CF1048576 AR1:AS131 N34:AM1048576 A40:M1048576 B37:D38 A35:A37 A34:M34 F36:G38 H37:M38 AU1:BZ1048576 AT1:AT134 AT148:AT1048576" xr:uid="{649E8372-153A-40C5-82B5-59EC7CB4E67E}">
      <formula1>0</formula1>
      <formula2>1E+30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Z17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2.42578125" style="2" customWidth="1"/>
    <col min="9" max="9" width="12.140625" style="2" customWidth="1"/>
    <col min="10" max="10" width="12.28515625" style="2" customWidth="1"/>
    <col min="11" max="13" width="12" style="2" customWidth="1"/>
    <col min="14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2" customWidth="1"/>
    <col min="106" max="16384" width="11.42578125" style="2"/>
  </cols>
  <sheetData>
    <row r="1" spans="1:90" ht="16.350000000000001" customHeight="1" x14ac:dyDescent="0.2">
      <c r="A1" s="1" t="s">
        <v>0</v>
      </c>
    </row>
    <row r="2" spans="1:90" ht="16.350000000000001" customHeight="1" x14ac:dyDescent="0.2">
      <c r="A2" s="1" t="str">
        <f>CONCATENATE("COMUNA: ",[8]NOMBRE!B2," - ","( ",[8]NOMBRE!C2,[8]NOMBRE!D2,[8]NOMBRE!E2,[8]NOMBRE!F2,[8]NOMBRE!G2," )")</f>
        <v>COMUNA: LINARES - ( 07401 )</v>
      </c>
    </row>
    <row r="3" spans="1:90" ht="16.350000000000001" customHeight="1" x14ac:dyDescent="0.2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</row>
    <row r="4" spans="1:90" ht="16.350000000000001" customHeight="1" x14ac:dyDescent="0.2">
      <c r="A4" s="1" t="str">
        <f>CONCATENATE("MES: ",[8]NOMBRE!B6," - ","( ",[8]NOMBRE!C6,[8]NOMBRE!D6," )")</f>
        <v>MES: JULIO - ( 07 )</v>
      </c>
    </row>
    <row r="5" spans="1:90" ht="16.350000000000001" customHeight="1" x14ac:dyDescent="0.2">
      <c r="A5" s="1" t="str">
        <f>CONCATENATE("AÑO: ",[8]NOMBRE!B7)</f>
        <v>AÑO: 2021</v>
      </c>
    </row>
    <row r="6" spans="1:90" ht="15" x14ac:dyDescent="0.2">
      <c r="A6" s="2591" t="s">
        <v>1</v>
      </c>
      <c r="B6" s="2591"/>
      <c r="C6" s="2591"/>
      <c r="D6" s="2591"/>
      <c r="E6" s="2591"/>
      <c r="F6" s="2591"/>
      <c r="G6" s="2591"/>
      <c r="H6" s="2591"/>
      <c r="I6" s="2591"/>
      <c r="J6" s="2591"/>
      <c r="K6" s="2591"/>
      <c r="L6" s="2591"/>
      <c r="M6" s="2591"/>
      <c r="N6" s="2591"/>
      <c r="O6" s="2591"/>
      <c r="P6" s="2591"/>
      <c r="Q6" s="2591"/>
      <c r="R6" s="2591"/>
      <c r="S6" s="2591"/>
      <c r="T6" s="2591"/>
      <c r="U6" s="2591"/>
      <c r="V6" s="2591"/>
      <c r="W6" s="2591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90" ht="15" x14ac:dyDescent="0.2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90" ht="31.35" customHeight="1" x14ac:dyDescent="0.2">
      <c r="A8" s="668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5"/>
      <c r="N8" s="5"/>
      <c r="O8" s="5"/>
      <c r="P8" s="5"/>
      <c r="Q8" s="5"/>
      <c r="R8" s="5"/>
      <c r="S8" s="5"/>
      <c r="T8" s="5"/>
      <c r="U8" s="5"/>
      <c r="V8" s="1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CG8" s="12"/>
      <c r="CH8" s="12"/>
      <c r="CI8" s="12"/>
      <c r="CJ8" s="12"/>
      <c r="CK8" s="12"/>
      <c r="CL8" s="12"/>
    </row>
    <row r="9" spans="1:90" ht="31.35" customHeight="1" x14ac:dyDescent="0.2">
      <c r="A9" s="13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4"/>
      <c r="M9" s="1"/>
      <c r="N9" s="1"/>
      <c r="O9" s="5"/>
      <c r="P9" s="5"/>
      <c r="Q9" s="5"/>
      <c r="R9" s="5"/>
      <c r="S9" s="5"/>
      <c r="T9" s="5"/>
      <c r="U9" s="5"/>
      <c r="V9" s="1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CG9" s="12"/>
      <c r="CH9" s="12"/>
      <c r="CI9" s="12"/>
      <c r="CJ9" s="12"/>
      <c r="CK9" s="12"/>
      <c r="CL9" s="12"/>
    </row>
    <row r="10" spans="1:90" ht="25.35" customHeight="1" x14ac:dyDescent="0.2">
      <c r="A10" s="2592" t="s">
        <v>3</v>
      </c>
      <c r="B10" s="2592" t="s">
        <v>4</v>
      </c>
      <c r="C10" s="2595" t="s">
        <v>5</v>
      </c>
      <c r="D10" s="2596"/>
      <c r="E10" s="2597"/>
      <c r="F10" s="2890" t="s">
        <v>6</v>
      </c>
      <c r="G10" s="2705"/>
      <c r="H10" s="2705"/>
      <c r="I10" s="2705"/>
      <c r="J10" s="2705"/>
      <c r="K10" s="2705"/>
      <c r="L10" s="2705"/>
      <c r="M10" s="2705"/>
      <c r="N10" s="2705"/>
      <c r="O10" s="2705"/>
      <c r="P10" s="2705"/>
      <c r="Q10" s="2705"/>
      <c r="R10" s="2705"/>
      <c r="S10" s="2705"/>
      <c r="T10" s="2705"/>
      <c r="U10" s="2705"/>
      <c r="V10" s="2705"/>
      <c r="W10" s="2705"/>
      <c r="X10" s="2705"/>
      <c r="Y10" s="2705"/>
      <c r="Z10" s="2705"/>
      <c r="AA10" s="2705"/>
      <c r="AB10" s="2705"/>
      <c r="AC10" s="2705"/>
      <c r="AD10" s="2705"/>
      <c r="AE10" s="2705"/>
      <c r="AF10" s="2705"/>
      <c r="AG10" s="2705"/>
      <c r="AH10" s="2705"/>
      <c r="AI10" s="2705"/>
      <c r="AJ10" s="2705"/>
      <c r="AK10" s="2705"/>
      <c r="AL10" s="2705"/>
      <c r="AM10" s="2891"/>
      <c r="AN10" s="2597" t="s">
        <v>7</v>
      </c>
      <c r="AO10" s="2597" t="s">
        <v>8</v>
      </c>
      <c r="AP10" s="2597" t="s">
        <v>9</v>
      </c>
      <c r="AQ10" s="2597" t="s">
        <v>10</v>
      </c>
      <c r="AR10" s="2597" t="s">
        <v>11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CG10" s="12"/>
      <c r="CH10" s="12"/>
      <c r="CI10" s="12"/>
      <c r="CJ10" s="12"/>
      <c r="CK10" s="12"/>
      <c r="CL10" s="12"/>
    </row>
    <row r="11" spans="1:90" ht="19.5" customHeight="1" x14ac:dyDescent="0.2">
      <c r="A11" s="2593"/>
      <c r="B11" s="2593"/>
      <c r="C11" s="2598"/>
      <c r="D11" s="2599"/>
      <c r="E11" s="2600"/>
      <c r="F11" s="2890" t="s">
        <v>12</v>
      </c>
      <c r="G11" s="2866"/>
      <c r="H11" s="2890" t="s">
        <v>13</v>
      </c>
      <c r="I11" s="2866"/>
      <c r="J11" s="2890" t="s">
        <v>14</v>
      </c>
      <c r="K11" s="2866"/>
      <c r="L11" s="2890" t="s">
        <v>15</v>
      </c>
      <c r="M11" s="2866"/>
      <c r="N11" s="2890" t="s">
        <v>16</v>
      </c>
      <c r="O11" s="2866"/>
      <c r="P11" s="2892" t="s">
        <v>17</v>
      </c>
      <c r="Q11" s="2881"/>
      <c r="R11" s="2892" t="s">
        <v>18</v>
      </c>
      <c r="S11" s="2881"/>
      <c r="T11" s="2892" t="s">
        <v>19</v>
      </c>
      <c r="U11" s="2881"/>
      <c r="V11" s="2892" t="s">
        <v>20</v>
      </c>
      <c r="W11" s="2881"/>
      <c r="X11" s="2892" t="s">
        <v>21</v>
      </c>
      <c r="Y11" s="2881"/>
      <c r="Z11" s="2892" t="s">
        <v>22</v>
      </c>
      <c r="AA11" s="2881"/>
      <c r="AB11" s="2892" t="s">
        <v>23</v>
      </c>
      <c r="AC11" s="2881"/>
      <c r="AD11" s="2892" t="s">
        <v>24</v>
      </c>
      <c r="AE11" s="2881"/>
      <c r="AF11" s="2892" t="s">
        <v>25</v>
      </c>
      <c r="AG11" s="2881"/>
      <c r="AH11" s="2892" t="s">
        <v>26</v>
      </c>
      <c r="AI11" s="2881"/>
      <c r="AJ11" s="2892" t="s">
        <v>27</v>
      </c>
      <c r="AK11" s="2881"/>
      <c r="AL11" s="2892" t="s">
        <v>28</v>
      </c>
      <c r="AM11" s="2893"/>
      <c r="AN11" s="2604"/>
      <c r="AO11" s="2604"/>
      <c r="AP11" s="2604"/>
      <c r="AQ11" s="2604"/>
      <c r="AR11" s="2604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CG11" s="12"/>
      <c r="CH11" s="12"/>
      <c r="CI11" s="12"/>
      <c r="CJ11" s="12"/>
      <c r="CK11" s="12"/>
      <c r="CL11" s="12"/>
    </row>
    <row r="12" spans="1:90" ht="19.5" customHeight="1" x14ac:dyDescent="0.2">
      <c r="A12" s="2594"/>
      <c r="B12" s="2594"/>
      <c r="C12" s="420" t="s">
        <v>29</v>
      </c>
      <c r="D12" s="421" t="s">
        <v>30</v>
      </c>
      <c r="E12" s="436" t="s">
        <v>31</v>
      </c>
      <c r="F12" s="1750" t="s">
        <v>30</v>
      </c>
      <c r="G12" s="436" t="s">
        <v>31</v>
      </c>
      <c r="H12" s="1750" t="s">
        <v>30</v>
      </c>
      <c r="I12" s="436" t="s">
        <v>31</v>
      </c>
      <c r="J12" s="1750" t="s">
        <v>30</v>
      </c>
      <c r="K12" s="436" t="s">
        <v>31</v>
      </c>
      <c r="L12" s="1750" t="s">
        <v>30</v>
      </c>
      <c r="M12" s="436" t="s">
        <v>31</v>
      </c>
      <c r="N12" s="1750" t="s">
        <v>30</v>
      </c>
      <c r="O12" s="436" t="s">
        <v>31</v>
      </c>
      <c r="P12" s="1750" t="s">
        <v>30</v>
      </c>
      <c r="Q12" s="436" t="s">
        <v>31</v>
      </c>
      <c r="R12" s="1750" t="s">
        <v>30</v>
      </c>
      <c r="S12" s="436" t="s">
        <v>31</v>
      </c>
      <c r="T12" s="1750" t="s">
        <v>30</v>
      </c>
      <c r="U12" s="436" t="s">
        <v>31</v>
      </c>
      <c r="V12" s="1750" t="s">
        <v>30</v>
      </c>
      <c r="W12" s="436" t="s">
        <v>31</v>
      </c>
      <c r="X12" s="1750" t="s">
        <v>30</v>
      </c>
      <c r="Y12" s="436" t="s">
        <v>31</v>
      </c>
      <c r="Z12" s="1750" t="s">
        <v>30</v>
      </c>
      <c r="AA12" s="436" t="s">
        <v>31</v>
      </c>
      <c r="AB12" s="1750" t="s">
        <v>30</v>
      </c>
      <c r="AC12" s="436" t="s">
        <v>31</v>
      </c>
      <c r="AD12" s="1750" t="s">
        <v>30</v>
      </c>
      <c r="AE12" s="436" t="s">
        <v>31</v>
      </c>
      <c r="AF12" s="1750" t="s">
        <v>30</v>
      </c>
      <c r="AG12" s="436" t="s">
        <v>31</v>
      </c>
      <c r="AH12" s="1750" t="s">
        <v>30</v>
      </c>
      <c r="AI12" s="436" t="s">
        <v>31</v>
      </c>
      <c r="AJ12" s="1750" t="s">
        <v>30</v>
      </c>
      <c r="AK12" s="436" t="s">
        <v>31</v>
      </c>
      <c r="AL12" s="1750" t="s">
        <v>30</v>
      </c>
      <c r="AM12" s="22" t="s">
        <v>31</v>
      </c>
      <c r="AN12" s="2600"/>
      <c r="AO12" s="2600"/>
      <c r="AP12" s="2600"/>
      <c r="AQ12" s="2600"/>
      <c r="AR12" s="2600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CG12" s="12"/>
      <c r="CH12" s="12"/>
      <c r="CI12" s="12"/>
      <c r="CJ12" s="12"/>
      <c r="CK12" s="12"/>
      <c r="CL12" s="12"/>
    </row>
    <row r="13" spans="1:90" ht="16.350000000000001" customHeight="1" x14ac:dyDescent="0.2">
      <c r="A13" s="2609" t="s">
        <v>32</v>
      </c>
      <c r="B13" s="1779" t="s">
        <v>33</v>
      </c>
      <c r="C13" s="1701">
        <f t="shared" ref="C13:C27" si="0">SUM(D13+E13)</f>
        <v>0</v>
      </c>
      <c r="D13" s="1780">
        <f t="shared" ref="D13:D27" si="1">SUM(F13+H13+J13+L13+N13+P13+R13+T13+V13+X13+Z13+AB13+AD13+AF13+AH13+AJ13+AL13)</f>
        <v>0</v>
      </c>
      <c r="E13" s="1703">
        <f t="shared" ref="E13:E27" si="2">SUM(G13+I13+K13+M13+O13+Q13+S13+U13+W13+Y13+AA13+AC13+AE13+AG13+AI13+AK13+AM13)</f>
        <v>0</v>
      </c>
      <c r="F13" s="1706"/>
      <c r="G13" s="1741"/>
      <c r="H13" s="1706"/>
      <c r="I13" s="1741"/>
      <c r="J13" s="1706"/>
      <c r="K13" s="1781"/>
      <c r="L13" s="1706"/>
      <c r="M13" s="1781"/>
      <c r="N13" s="1706"/>
      <c r="O13" s="1781"/>
      <c r="P13" s="1706"/>
      <c r="Q13" s="1781"/>
      <c r="R13" s="1706"/>
      <c r="S13" s="1781"/>
      <c r="T13" s="1706"/>
      <c r="U13" s="1781"/>
      <c r="V13" s="1706"/>
      <c r="W13" s="1781"/>
      <c r="X13" s="1706"/>
      <c r="Y13" s="1781"/>
      <c r="Z13" s="1706"/>
      <c r="AA13" s="1781"/>
      <c r="AB13" s="1706"/>
      <c r="AC13" s="1781"/>
      <c r="AD13" s="1706"/>
      <c r="AE13" s="1781"/>
      <c r="AF13" s="1706"/>
      <c r="AG13" s="1781"/>
      <c r="AH13" s="1706"/>
      <c r="AI13" s="1781"/>
      <c r="AJ13" s="1706"/>
      <c r="AK13" s="1781"/>
      <c r="AL13" s="1782"/>
      <c r="AM13" s="1783"/>
      <c r="AN13" s="1741"/>
      <c r="AO13" s="1741"/>
      <c r="AP13" s="1741"/>
      <c r="AQ13" s="1741"/>
      <c r="AR13" s="1741"/>
      <c r="AS13" s="182" t="str">
        <f t="shared" ref="AS13:AS22" si="3">CONCATENATE(CA13,CB13,CC13,CD13,CE13,CF13)</f>
        <v/>
      </c>
      <c r="AT13" s="29"/>
      <c r="AU13" s="29"/>
      <c r="AV13" s="29"/>
      <c r="AW13" s="29"/>
      <c r="AX13" s="29"/>
      <c r="AY13" s="29"/>
      <c r="AZ13" s="29"/>
      <c r="BA13" s="29"/>
      <c r="BB13" s="17"/>
      <c r="BC13" s="17"/>
      <c r="BD13" s="17"/>
      <c r="CA13" s="30" t="str">
        <f t="shared" ref="CA13:CA22" si="4">IF(CG13=1,"* El número de Beneficiarios NO DEBE ser mayor que el Total. ","")</f>
        <v/>
      </c>
      <c r="CB13" s="31" t="str">
        <f t="shared" ref="CB13:CB22" si="5">IF(CH13=1,"* Los Niños, Niñas, Adolescentes y Jóvenes de Programa SENAME NO DEBE ser mayor que el Total. ","")</f>
        <v/>
      </c>
      <c r="CC13" s="31" t="str">
        <f>IF(CI13=1,"* El número de personas pertenecientes a Pueblos Originarios NO DEBE ser mayor que el Total. ","")</f>
        <v/>
      </c>
      <c r="CD13" s="31" t="str">
        <f t="shared" ref="CD13:CD27" si="6">IF(CJ13=1,"* El número de personas Migrantes NO DEBE ser mayor que el Total. ","")</f>
        <v/>
      </c>
      <c r="CE13" s="31" t="str">
        <f t="shared" ref="CE13:CE27" si="7">IF(CK13=1,"* El número de personas con Demencia NO DEBE ser mayor que el Total. ","")</f>
        <v/>
      </c>
      <c r="CF13" s="30" t="str">
        <f t="shared" ref="CF13:CF27" si="8">IF(CL13=1,"* No olvide digitar la columna Beneficiarios y/o Niños, Niñas, Adolescentes y Jóvenes de Programa SENAME y/o Pueblos Originarios y/o Migrantes y/o Demencia (Digite CEROS si no tiene). ","")</f>
        <v/>
      </c>
      <c r="CG13" s="32">
        <f t="shared" ref="CG13:CK27" si="9">IF($C13&lt;AN13,1,0)</f>
        <v>0</v>
      </c>
      <c r="CH13" s="32">
        <f t="shared" si="9"/>
        <v>0</v>
      </c>
      <c r="CI13" s="32">
        <f t="shared" si="9"/>
        <v>0</v>
      </c>
      <c r="CJ13" s="32">
        <f t="shared" si="9"/>
        <v>0</v>
      </c>
      <c r="CK13" s="32">
        <f t="shared" si="9"/>
        <v>0</v>
      </c>
      <c r="CL13" s="32">
        <f t="shared" ref="CL13:CL27" si="10">IF(AND(C13&lt;&gt;0,OR(AN13="",AO13="",AP13="",AQ13="",AR13="")),1,0)</f>
        <v>0</v>
      </c>
    </row>
    <row r="14" spans="1:90" ht="16.350000000000001" customHeight="1" x14ac:dyDescent="0.2">
      <c r="A14" s="2610"/>
      <c r="B14" s="33" t="s">
        <v>34</v>
      </c>
      <c r="C14" s="34">
        <f t="shared" si="0"/>
        <v>6</v>
      </c>
      <c r="D14" s="35">
        <f t="shared" si="1"/>
        <v>0</v>
      </c>
      <c r="E14" s="36">
        <f t="shared" si="2"/>
        <v>6</v>
      </c>
      <c r="F14" s="37">
        <v>0</v>
      </c>
      <c r="G14" s="38">
        <v>0</v>
      </c>
      <c r="H14" s="37">
        <v>0</v>
      </c>
      <c r="I14" s="38">
        <v>0</v>
      </c>
      <c r="J14" s="37">
        <v>0</v>
      </c>
      <c r="K14" s="39">
        <v>0</v>
      </c>
      <c r="L14" s="37">
        <v>0</v>
      </c>
      <c r="M14" s="39">
        <v>1</v>
      </c>
      <c r="N14" s="37">
        <v>0</v>
      </c>
      <c r="O14" s="39">
        <v>0</v>
      </c>
      <c r="P14" s="37">
        <v>0</v>
      </c>
      <c r="Q14" s="39">
        <v>2</v>
      </c>
      <c r="R14" s="37">
        <v>0</v>
      </c>
      <c r="S14" s="39">
        <v>0</v>
      </c>
      <c r="T14" s="37">
        <v>0</v>
      </c>
      <c r="U14" s="39">
        <v>0</v>
      </c>
      <c r="V14" s="37">
        <v>0</v>
      </c>
      <c r="W14" s="39">
        <v>1</v>
      </c>
      <c r="X14" s="37">
        <v>0</v>
      </c>
      <c r="Y14" s="39">
        <v>1</v>
      </c>
      <c r="Z14" s="37">
        <v>0</v>
      </c>
      <c r="AA14" s="39">
        <v>0</v>
      </c>
      <c r="AB14" s="37">
        <v>0</v>
      </c>
      <c r="AC14" s="39">
        <v>0</v>
      </c>
      <c r="AD14" s="37">
        <v>0</v>
      </c>
      <c r="AE14" s="39">
        <v>1</v>
      </c>
      <c r="AF14" s="37">
        <v>0</v>
      </c>
      <c r="AG14" s="39">
        <v>0</v>
      </c>
      <c r="AH14" s="37">
        <v>0</v>
      </c>
      <c r="AI14" s="39">
        <v>0</v>
      </c>
      <c r="AJ14" s="37">
        <v>0</v>
      </c>
      <c r="AK14" s="39">
        <v>0</v>
      </c>
      <c r="AL14" s="40">
        <v>0</v>
      </c>
      <c r="AM14" s="41">
        <v>0</v>
      </c>
      <c r="AN14" s="38">
        <v>6</v>
      </c>
      <c r="AO14" s="38">
        <v>0</v>
      </c>
      <c r="AP14" s="38">
        <v>0</v>
      </c>
      <c r="AQ14" s="38">
        <v>0</v>
      </c>
      <c r="AR14" s="38">
        <v>0</v>
      </c>
      <c r="AS14" s="182" t="str">
        <f t="shared" si="3"/>
        <v/>
      </c>
      <c r="AT14" s="29"/>
      <c r="AU14" s="29"/>
      <c r="AV14" s="29"/>
      <c r="AW14" s="29"/>
      <c r="AX14" s="29"/>
      <c r="AY14" s="29"/>
      <c r="AZ14" s="29"/>
      <c r="BA14" s="29"/>
      <c r="BB14" s="17"/>
      <c r="BC14" s="17"/>
      <c r="BD14" s="17"/>
      <c r="CA14" s="30" t="str">
        <f t="shared" si="4"/>
        <v/>
      </c>
      <c r="CB14" s="31" t="str">
        <f t="shared" si="5"/>
        <v/>
      </c>
      <c r="CC14" s="31" t="str">
        <f t="shared" ref="CC14:CC27" si="11">IF(CI14=1,"* El total de personas pertenecientes a Pueblos Originarios NO DEBE ser mayor que el Total. ","")</f>
        <v/>
      </c>
      <c r="CD14" s="31" t="str">
        <f t="shared" si="6"/>
        <v/>
      </c>
      <c r="CE14" s="31" t="str">
        <f t="shared" si="7"/>
        <v/>
      </c>
      <c r="CF14" s="30" t="str">
        <f t="shared" si="8"/>
        <v/>
      </c>
      <c r="CG14" s="32">
        <f t="shared" si="9"/>
        <v>0</v>
      </c>
      <c r="CH14" s="32">
        <f t="shared" si="9"/>
        <v>0</v>
      </c>
      <c r="CI14" s="32">
        <f t="shared" si="9"/>
        <v>0</v>
      </c>
      <c r="CJ14" s="32">
        <f t="shared" si="9"/>
        <v>0</v>
      </c>
      <c r="CK14" s="32">
        <f t="shared" si="9"/>
        <v>0</v>
      </c>
      <c r="CL14" s="32">
        <f t="shared" si="10"/>
        <v>0</v>
      </c>
    </row>
    <row r="15" spans="1:90" ht="16.350000000000001" customHeight="1" x14ac:dyDescent="0.2">
      <c r="A15" s="2610"/>
      <c r="B15" s="33" t="s">
        <v>35</v>
      </c>
      <c r="C15" s="34">
        <f t="shared" si="0"/>
        <v>97</v>
      </c>
      <c r="D15" s="35">
        <f t="shared" si="1"/>
        <v>46</v>
      </c>
      <c r="E15" s="36">
        <f t="shared" si="2"/>
        <v>51</v>
      </c>
      <c r="F15" s="37">
        <v>0</v>
      </c>
      <c r="G15" s="38">
        <v>0</v>
      </c>
      <c r="H15" s="37">
        <v>0</v>
      </c>
      <c r="I15" s="38">
        <v>0</v>
      </c>
      <c r="J15" s="37">
        <v>0</v>
      </c>
      <c r="K15" s="39">
        <v>0</v>
      </c>
      <c r="L15" s="37">
        <v>0</v>
      </c>
      <c r="M15" s="39">
        <v>1</v>
      </c>
      <c r="N15" s="37">
        <v>0</v>
      </c>
      <c r="O15" s="39">
        <v>0</v>
      </c>
      <c r="P15" s="37">
        <v>3</v>
      </c>
      <c r="Q15" s="39">
        <v>0</v>
      </c>
      <c r="R15" s="37">
        <v>6</v>
      </c>
      <c r="S15" s="39">
        <v>5</v>
      </c>
      <c r="T15" s="37">
        <v>6</v>
      </c>
      <c r="U15" s="39">
        <v>2</v>
      </c>
      <c r="V15" s="37">
        <v>6</v>
      </c>
      <c r="W15" s="39">
        <v>0</v>
      </c>
      <c r="X15" s="37">
        <v>2</v>
      </c>
      <c r="Y15" s="39">
        <v>4</v>
      </c>
      <c r="Z15" s="37">
        <v>3</v>
      </c>
      <c r="AA15" s="39">
        <v>12</v>
      </c>
      <c r="AB15" s="37">
        <v>6</v>
      </c>
      <c r="AC15" s="39">
        <v>12</v>
      </c>
      <c r="AD15" s="37">
        <v>7</v>
      </c>
      <c r="AE15" s="39">
        <v>9</v>
      </c>
      <c r="AF15" s="37">
        <v>3</v>
      </c>
      <c r="AG15" s="39">
        <v>5</v>
      </c>
      <c r="AH15" s="37">
        <v>4</v>
      </c>
      <c r="AI15" s="39">
        <v>1</v>
      </c>
      <c r="AJ15" s="37">
        <v>0</v>
      </c>
      <c r="AK15" s="39">
        <v>0</v>
      </c>
      <c r="AL15" s="40">
        <v>0</v>
      </c>
      <c r="AM15" s="41">
        <v>0</v>
      </c>
      <c r="AN15" s="38">
        <v>97</v>
      </c>
      <c r="AO15" s="38">
        <v>0</v>
      </c>
      <c r="AP15" s="38">
        <v>0</v>
      </c>
      <c r="AQ15" s="38">
        <v>0</v>
      </c>
      <c r="AR15" s="38">
        <v>0</v>
      </c>
      <c r="AS15" s="182" t="str">
        <f t="shared" si="3"/>
        <v/>
      </c>
      <c r="AT15" s="29"/>
      <c r="AU15" s="29"/>
      <c r="AV15" s="29"/>
      <c r="AW15" s="29"/>
      <c r="AX15" s="29"/>
      <c r="AY15" s="29"/>
      <c r="AZ15" s="29"/>
      <c r="BA15" s="29"/>
      <c r="BB15" s="17"/>
      <c r="BC15" s="17"/>
      <c r="BD15" s="17"/>
      <c r="CA15" s="30" t="str">
        <f t="shared" si="4"/>
        <v/>
      </c>
      <c r="CB15" s="31" t="str">
        <f t="shared" si="5"/>
        <v/>
      </c>
      <c r="CC15" s="31" t="str">
        <f t="shared" si="11"/>
        <v/>
      </c>
      <c r="CD15" s="31" t="str">
        <f t="shared" si="6"/>
        <v/>
      </c>
      <c r="CE15" s="31" t="str">
        <f t="shared" si="7"/>
        <v/>
      </c>
      <c r="CF15" s="30" t="str">
        <f t="shared" si="8"/>
        <v/>
      </c>
      <c r="CG15" s="32">
        <f t="shared" si="9"/>
        <v>0</v>
      </c>
      <c r="CH15" s="32">
        <f t="shared" si="9"/>
        <v>0</v>
      </c>
      <c r="CI15" s="32">
        <f t="shared" si="9"/>
        <v>0</v>
      </c>
      <c r="CJ15" s="32">
        <f t="shared" si="9"/>
        <v>0</v>
      </c>
      <c r="CK15" s="32">
        <f t="shared" si="9"/>
        <v>0</v>
      </c>
      <c r="CL15" s="32">
        <f t="shared" si="10"/>
        <v>0</v>
      </c>
    </row>
    <row r="16" spans="1:90" ht="16.350000000000001" customHeight="1" x14ac:dyDescent="0.2">
      <c r="A16" s="2610"/>
      <c r="B16" s="33" t="s">
        <v>36</v>
      </c>
      <c r="C16" s="34">
        <f t="shared" si="0"/>
        <v>0</v>
      </c>
      <c r="D16" s="35">
        <f t="shared" si="1"/>
        <v>0</v>
      </c>
      <c r="E16" s="36">
        <f t="shared" si="2"/>
        <v>0</v>
      </c>
      <c r="F16" s="37"/>
      <c r="G16" s="38"/>
      <c r="H16" s="37"/>
      <c r="I16" s="38"/>
      <c r="J16" s="37"/>
      <c r="K16" s="39"/>
      <c r="L16" s="37"/>
      <c r="M16" s="39"/>
      <c r="N16" s="37"/>
      <c r="O16" s="39"/>
      <c r="P16" s="37"/>
      <c r="Q16" s="39"/>
      <c r="R16" s="37"/>
      <c r="S16" s="39"/>
      <c r="T16" s="37"/>
      <c r="U16" s="39"/>
      <c r="V16" s="37"/>
      <c r="W16" s="39"/>
      <c r="X16" s="37"/>
      <c r="Y16" s="39"/>
      <c r="Z16" s="37"/>
      <c r="AA16" s="39"/>
      <c r="AB16" s="37"/>
      <c r="AC16" s="39"/>
      <c r="AD16" s="37"/>
      <c r="AE16" s="39"/>
      <c r="AF16" s="37"/>
      <c r="AG16" s="39"/>
      <c r="AH16" s="37"/>
      <c r="AI16" s="39"/>
      <c r="AJ16" s="37"/>
      <c r="AK16" s="39"/>
      <c r="AL16" s="40"/>
      <c r="AM16" s="41"/>
      <c r="AN16" s="38"/>
      <c r="AO16" s="38">
        <v>0</v>
      </c>
      <c r="AP16" s="38">
        <v>0</v>
      </c>
      <c r="AQ16" s="38">
        <v>0</v>
      </c>
      <c r="AR16" s="38">
        <v>0</v>
      </c>
      <c r="AS16" s="182" t="str">
        <f t="shared" si="3"/>
        <v/>
      </c>
      <c r="AT16" s="29"/>
      <c r="AU16" s="29"/>
      <c r="AV16" s="29"/>
      <c r="AW16" s="29"/>
      <c r="AX16" s="29"/>
      <c r="AY16" s="29"/>
      <c r="AZ16" s="29"/>
      <c r="BA16" s="29"/>
      <c r="BB16" s="17"/>
      <c r="BC16" s="17"/>
      <c r="BD16" s="17"/>
      <c r="CA16" s="30" t="str">
        <f t="shared" si="4"/>
        <v/>
      </c>
      <c r="CB16" s="31" t="str">
        <f t="shared" si="5"/>
        <v/>
      </c>
      <c r="CC16" s="31" t="str">
        <f t="shared" si="11"/>
        <v/>
      </c>
      <c r="CD16" s="31" t="str">
        <f t="shared" si="6"/>
        <v/>
      </c>
      <c r="CE16" s="31" t="str">
        <f t="shared" si="7"/>
        <v/>
      </c>
      <c r="CF16" s="30" t="str">
        <f t="shared" si="8"/>
        <v/>
      </c>
      <c r="CG16" s="32">
        <f t="shared" si="9"/>
        <v>0</v>
      </c>
      <c r="CH16" s="32">
        <f t="shared" si="9"/>
        <v>0</v>
      </c>
      <c r="CI16" s="32">
        <f t="shared" si="9"/>
        <v>0</v>
      </c>
      <c r="CJ16" s="32">
        <f t="shared" si="9"/>
        <v>0</v>
      </c>
      <c r="CK16" s="32">
        <f t="shared" si="9"/>
        <v>0</v>
      </c>
      <c r="CL16" s="32">
        <f t="shared" si="10"/>
        <v>0</v>
      </c>
    </row>
    <row r="17" spans="1:90" ht="16.350000000000001" customHeight="1" x14ac:dyDescent="0.2">
      <c r="A17" s="2610"/>
      <c r="B17" s="33" t="s">
        <v>37</v>
      </c>
      <c r="C17" s="34">
        <f t="shared" si="0"/>
        <v>58</v>
      </c>
      <c r="D17" s="35">
        <f t="shared" si="1"/>
        <v>22</v>
      </c>
      <c r="E17" s="36">
        <f t="shared" si="2"/>
        <v>36</v>
      </c>
      <c r="F17" s="37">
        <v>0</v>
      </c>
      <c r="G17" s="38">
        <v>0</v>
      </c>
      <c r="H17" s="37">
        <v>0</v>
      </c>
      <c r="I17" s="38">
        <v>0</v>
      </c>
      <c r="J17" s="37">
        <v>0</v>
      </c>
      <c r="K17" s="39">
        <v>0</v>
      </c>
      <c r="L17" s="37">
        <v>1</v>
      </c>
      <c r="M17" s="39">
        <v>3</v>
      </c>
      <c r="N17" s="37">
        <v>0</v>
      </c>
      <c r="O17" s="39">
        <v>2</v>
      </c>
      <c r="P17" s="37">
        <v>4</v>
      </c>
      <c r="Q17" s="39">
        <v>7</v>
      </c>
      <c r="R17" s="37">
        <v>5</v>
      </c>
      <c r="S17" s="39">
        <v>1</v>
      </c>
      <c r="T17" s="37">
        <v>1</v>
      </c>
      <c r="U17" s="39">
        <v>5</v>
      </c>
      <c r="V17" s="37">
        <v>3</v>
      </c>
      <c r="W17" s="39">
        <v>2</v>
      </c>
      <c r="X17" s="37">
        <v>3</v>
      </c>
      <c r="Y17" s="39">
        <v>2</v>
      </c>
      <c r="Z17" s="37">
        <v>1</v>
      </c>
      <c r="AA17" s="39">
        <v>7</v>
      </c>
      <c r="AB17" s="37">
        <v>1</v>
      </c>
      <c r="AC17" s="39">
        <v>2</v>
      </c>
      <c r="AD17" s="37">
        <v>0</v>
      </c>
      <c r="AE17" s="39">
        <v>1</v>
      </c>
      <c r="AF17" s="37">
        <v>2</v>
      </c>
      <c r="AG17" s="39">
        <v>2</v>
      </c>
      <c r="AH17" s="37">
        <v>1</v>
      </c>
      <c r="AI17" s="39">
        <v>0</v>
      </c>
      <c r="AJ17" s="37">
        <v>0</v>
      </c>
      <c r="AK17" s="39">
        <v>1</v>
      </c>
      <c r="AL17" s="40">
        <v>0</v>
      </c>
      <c r="AM17" s="41">
        <v>1</v>
      </c>
      <c r="AN17" s="38">
        <v>58</v>
      </c>
      <c r="AO17" s="38">
        <v>0</v>
      </c>
      <c r="AP17" s="38">
        <v>0</v>
      </c>
      <c r="AQ17" s="38">
        <v>0</v>
      </c>
      <c r="AR17" s="38">
        <v>0</v>
      </c>
      <c r="AS17" s="182" t="str">
        <f t="shared" si="3"/>
        <v/>
      </c>
      <c r="AT17" s="29"/>
      <c r="AU17" s="29"/>
      <c r="AV17" s="29"/>
      <c r="AW17" s="29"/>
      <c r="AX17" s="29"/>
      <c r="AY17" s="29"/>
      <c r="AZ17" s="29"/>
      <c r="BA17" s="29"/>
      <c r="BB17" s="17"/>
      <c r="BC17" s="17"/>
      <c r="BD17" s="17"/>
      <c r="CA17" s="30" t="str">
        <f t="shared" si="4"/>
        <v/>
      </c>
      <c r="CB17" s="31" t="str">
        <f t="shared" si="5"/>
        <v/>
      </c>
      <c r="CC17" s="31" t="str">
        <f t="shared" si="11"/>
        <v/>
      </c>
      <c r="CD17" s="31" t="str">
        <f t="shared" si="6"/>
        <v/>
      </c>
      <c r="CE17" s="31" t="str">
        <f t="shared" si="7"/>
        <v/>
      </c>
      <c r="CF17" s="30" t="str">
        <f t="shared" si="8"/>
        <v/>
      </c>
      <c r="CG17" s="32">
        <f t="shared" si="9"/>
        <v>0</v>
      </c>
      <c r="CH17" s="32">
        <f t="shared" si="9"/>
        <v>0</v>
      </c>
      <c r="CI17" s="32">
        <f t="shared" si="9"/>
        <v>0</v>
      </c>
      <c r="CJ17" s="32">
        <f t="shared" si="9"/>
        <v>0</v>
      </c>
      <c r="CK17" s="32">
        <f t="shared" si="9"/>
        <v>0</v>
      </c>
      <c r="CL17" s="32">
        <f t="shared" si="10"/>
        <v>0</v>
      </c>
    </row>
    <row r="18" spans="1:90" ht="16.350000000000001" customHeight="1" x14ac:dyDescent="0.2">
      <c r="A18" s="2610"/>
      <c r="B18" s="33" t="s">
        <v>38</v>
      </c>
      <c r="C18" s="34">
        <f t="shared" si="0"/>
        <v>0</v>
      </c>
      <c r="D18" s="35">
        <f t="shared" si="1"/>
        <v>0</v>
      </c>
      <c r="E18" s="36">
        <f t="shared" si="2"/>
        <v>0</v>
      </c>
      <c r="F18" s="37"/>
      <c r="G18" s="38"/>
      <c r="H18" s="37"/>
      <c r="I18" s="38"/>
      <c r="J18" s="37"/>
      <c r="K18" s="39"/>
      <c r="L18" s="37"/>
      <c r="M18" s="39"/>
      <c r="N18" s="37"/>
      <c r="O18" s="39"/>
      <c r="P18" s="37"/>
      <c r="Q18" s="39"/>
      <c r="R18" s="37"/>
      <c r="S18" s="39"/>
      <c r="T18" s="37"/>
      <c r="U18" s="39"/>
      <c r="V18" s="37"/>
      <c r="W18" s="39"/>
      <c r="X18" s="37"/>
      <c r="Y18" s="39"/>
      <c r="Z18" s="37"/>
      <c r="AA18" s="39"/>
      <c r="AB18" s="37"/>
      <c r="AC18" s="39"/>
      <c r="AD18" s="37"/>
      <c r="AE18" s="39"/>
      <c r="AF18" s="37"/>
      <c r="AG18" s="39"/>
      <c r="AH18" s="37"/>
      <c r="AI18" s="39"/>
      <c r="AJ18" s="37"/>
      <c r="AK18" s="39"/>
      <c r="AL18" s="40"/>
      <c r="AM18" s="41"/>
      <c r="AN18" s="38"/>
      <c r="AO18" s="38">
        <v>0</v>
      </c>
      <c r="AP18" s="38">
        <v>0</v>
      </c>
      <c r="AQ18" s="38">
        <v>0</v>
      </c>
      <c r="AR18" s="38">
        <v>0</v>
      </c>
      <c r="AS18" s="182" t="str">
        <f t="shared" si="3"/>
        <v/>
      </c>
      <c r="AT18" s="29"/>
      <c r="AU18" s="29"/>
      <c r="AV18" s="29"/>
      <c r="AW18" s="29"/>
      <c r="AX18" s="29"/>
      <c r="AY18" s="29"/>
      <c r="AZ18" s="29"/>
      <c r="BA18" s="29"/>
      <c r="BB18" s="17"/>
      <c r="BC18" s="17"/>
      <c r="BD18" s="17"/>
      <c r="CA18" s="30" t="str">
        <f t="shared" si="4"/>
        <v/>
      </c>
      <c r="CB18" s="31" t="str">
        <f t="shared" si="5"/>
        <v/>
      </c>
      <c r="CC18" s="31" t="str">
        <f t="shared" si="11"/>
        <v/>
      </c>
      <c r="CD18" s="31" t="str">
        <f t="shared" si="6"/>
        <v/>
      </c>
      <c r="CE18" s="31" t="str">
        <f t="shared" si="7"/>
        <v/>
      </c>
      <c r="CF18" s="30" t="str">
        <f t="shared" si="8"/>
        <v/>
      </c>
      <c r="CG18" s="32">
        <f t="shared" si="9"/>
        <v>0</v>
      </c>
      <c r="CH18" s="32">
        <f t="shared" si="9"/>
        <v>0</v>
      </c>
      <c r="CI18" s="32">
        <f t="shared" si="9"/>
        <v>0</v>
      </c>
      <c r="CJ18" s="32">
        <f t="shared" si="9"/>
        <v>0</v>
      </c>
      <c r="CK18" s="32">
        <f t="shared" si="9"/>
        <v>0</v>
      </c>
      <c r="CL18" s="32">
        <f t="shared" si="10"/>
        <v>0</v>
      </c>
    </row>
    <row r="19" spans="1:90" ht="16.350000000000001" customHeight="1" x14ac:dyDescent="0.2">
      <c r="A19" s="2610"/>
      <c r="B19" s="33" t="s">
        <v>39</v>
      </c>
      <c r="C19" s="42">
        <f t="shared" si="0"/>
        <v>72</v>
      </c>
      <c r="D19" s="43">
        <f t="shared" si="1"/>
        <v>54</v>
      </c>
      <c r="E19" s="44">
        <f t="shared" si="2"/>
        <v>18</v>
      </c>
      <c r="F19" s="45">
        <v>10</v>
      </c>
      <c r="G19" s="46">
        <v>0</v>
      </c>
      <c r="H19" s="45">
        <v>12</v>
      </c>
      <c r="I19" s="46">
        <v>2</v>
      </c>
      <c r="J19" s="45">
        <v>20</v>
      </c>
      <c r="K19" s="47">
        <v>11</v>
      </c>
      <c r="L19" s="45">
        <v>12</v>
      </c>
      <c r="M19" s="47">
        <v>5</v>
      </c>
      <c r="N19" s="45">
        <v>0</v>
      </c>
      <c r="O19" s="47">
        <v>0</v>
      </c>
      <c r="P19" s="45">
        <v>0</v>
      </c>
      <c r="Q19" s="47">
        <v>0</v>
      </c>
      <c r="R19" s="45">
        <v>0</v>
      </c>
      <c r="S19" s="47">
        <v>0</v>
      </c>
      <c r="T19" s="45">
        <v>0</v>
      </c>
      <c r="U19" s="47">
        <v>0</v>
      </c>
      <c r="V19" s="45">
        <v>0</v>
      </c>
      <c r="W19" s="47">
        <v>0</v>
      </c>
      <c r="X19" s="45">
        <v>0</v>
      </c>
      <c r="Y19" s="47">
        <v>0</v>
      </c>
      <c r="Z19" s="45">
        <v>0</v>
      </c>
      <c r="AA19" s="47">
        <v>0</v>
      </c>
      <c r="AB19" s="45">
        <v>0</v>
      </c>
      <c r="AC19" s="47">
        <v>0</v>
      </c>
      <c r="AD19" s="45">
        <v>0</v>
      </c>
      <c r="AE19" s="47">
        <v>0</v>
      </c>
      <c r="AF19" s="45">
        <v>0</v>
      </c>
      <c r="AG19" s="47">
        <v>0</v>
      </c>
      <c r="AH19" s="45">
        <v>0</v>
      </c>
      <c r="AI19" s="47">
        <v>0</v>
      </c>
      <c r="AJ19" s="45">
        <v>0</v>
      </c>
      <c r="AK19" s="47">
        <v>0</v>
      </c>
      <c r="AL19" s="48">
        <v>0</v>
      </c>
      <c r="AM19" s="49">
        <v>0</v>
      </c>
      <c r="AN19" s="46">
        <v>72</v>
      </c>
      <c r="AO19" s="46">
        <v>0</v>
      </c>
      <c r="AP19" s="46">
        <v>0</v>
      </c>
      <c r="AQ19" s="46">
        <v>0</v>
      </c>
      <c r="AR19" s="46">
        <v>0</v>
      </c>
      <c r="AS19" s="182" t="str">
        <f t="shared" si="3"/>
        <v/>
      </c>
      <c r="AT19" s="29"/>
      <c r="AU19" s="29"/>
      <c r="AV19" s="29"/>
      <c r="AW19" s="29"/>
      <c r="AX19" s="29"/>
      <c r="AY19" s="29"/>
      <c r="AZ19" s="29"/>
      <c r="BA19" s="29"/>
      <c r="BB19" s="17"/>
      <c r="BC19" s="17"/>
      <c r="BD19" s="17"/>
      <c r="CA19" s="30" t="str">
        <f t="shared" si="4"/>
        <v/>
      </c>
      <c r="CB19" s="31" t="str">
        <f t="shared" si="5"/>
        <v/>
      </c>
      <c r="CC19" s="31" t="str">
        <f t="shared" si="11"/>
        <v/>
      </c>
      <c r="CD19" s="31" t="str">
        <f t="shared" si="6"/>
        <v/>
      </c>
      <c r="CE19" s="31" t="str">
        <f t="shared" si="7"/>
        <v/>
      </c>
      <c r="CF19" s="30" t="str">
        <f t="shared" si="8"/>
        <v/>
      </c>
      <c r="CG19" s="32">
        <f t="shared" si="9"/>
        <v>0</v>
      </c>
      <c r="CH19" s="32">
        <f t="shared" si="9"/>
        <v>0</v>
      </c>
      <c r="CI19" s="32">
        <f t="shared" si="9"/>
        <v>0</v>
      </c>
      <c r="CJ19" s="32">
        <f t="shared" si="9"/>
        <v>0</v>
      </c>
      <c r="CK19" s="32">
        <f t="shared" si="9"/>
        <v>0</v>
      </c>
      <c r="CL19" s="32">
        <f t="shared" si="10"/>
        <v>0</v>
      </c>
    </row>
    <row r="20" spans="1:90" ht="25.35" customHeight="1" x14ac:dyDescent="0.2">
      <c r="A20" s="2610"/>
      <c r="B20" s="33" t="s">
        <v>40</v>
      </c>
      <c r="C20" s="42">
        <f t="shared" si="0"/>
        <v>0</v>
      </c>
      <c r="D20" s="43">
        <f t="shared" si="1"/>
        <v>0</v>
      </c>
      <c r="E20" s="44">
        <f t="shared" si="2"/>
        <v>0</v>
      </c>
      <c r="F20" s="45"/>
      <c r="G20" s="46"/>
      <c r="H20" s="45"/>
      <c r="I20" s="46"/>
      <c r="J20" s="45"/>
      <c r="K20" s="47"/>
      <c r="L20" s="45"/>
      <c r="M20" s="47"/>
      <c r="N20" s="45"/>
      <c r="O20" s="47"/>
      <c r="P20" s="45"/>
      <c r="Q20" s="47"/>
      <c r="R20" s="45"/>
      <c r="S20" s="47"/>
      <c r="T20" s="45"/>
      <c r="U20" s="47"/>
      <c r="V20" s="45"/>
      <c r="W20" s="47"/>
      <c r="X20" s="45"/>
      <c r="Y20" s="47"/>
      <c r="Z20" s="45"/>
      <c r="AA20" s="47"/>
      <c r="AB20" s="45"/>
      <c r="AC20" s="47"/>
      <c r="AD20" s="45"/>
      <c r="AE20" s="47"/>
      <c r="AF20" s="45"/>
      <c r="AG20" s="47"/>
      <c r="AH20" s="45"/>
      <c r="AI20" s="47"/>
      <c r="AJ20" s="45"/>
      <c r="AK20" s="47"/>
      <c r="AL20" s="48"/>
      <c r="AM20" s="49"/>
      <c r="AN20" s="46"/>
      <c r="AO20" s="46"/>
      <c r="AP20" s="46"/>
      <c r="AQ20" s="46"/>
      <c r="AR20" s="46"/>
      <c r="AS20" s="182" t="str">
        <f t="shared" si="3"/>
        <v/>
      </c>
      <c r="AT20" s="29"/>
      <c r="AU20" s="29"/>
      <c r="AV20" s="29"/>
      <c r="AW20" s="29"/>
      <c r="AX20" s="29"/>
      <c r="AY20" s="29"/>
      <c r="AZ20" s="29"/>
      <c r="BA20" s="29"/>
      <c r="BB20" s="17"/>
      <c r="BC20" s="17"/>
      <c r="BD20" s="17"/>
      <c r="CA20" s="30" t="str">
        <f t="shared" si="4"/>
        <v/>
      </c>
      <c r="CB20" s="31" t="str">
        <f t="shared" si="5"/>
        <v/>
      </c>
      <c r="CC20" s="31" t="str">
        <f t="shared" si="11"/>
        <v/>
      </c>
      <c r="CD20" s="31" t="str">
        <f t="shared" si="6"/>
        <v/>
      </c>
      <c r="CE20" s="31" t="str">
        <f t="shared" si="7"/>
        <v/>
      </c>
      <c r="CF20" s="30" t="str">
        <f t="shared" si="8"/>
        <v/>
      </c>
      <c r="CG20" s="32">
        <f t="shared" si="9"/>
        <v>0</v>
      </c>
      <c r="CH20" s="32">
        <f t="shared" si="9"/>
        <v>0</v>
      </c>
      <c r="CI20" s="32">
        <f t="shared" si="9"/>
        <v>0</v>
      </c>
      <c r="CJ20" s="32">
        <f t="shared" si="9"/>
        <v>0</v>
      </c>
      <c r="CK20" s="32">
        <f t="shared" si="9"/>
        <v>0</v>
      </c>
      <c r="CL20" s="32">
        <f t="shared" si="10"/>
        <v>0</v>
      </c>
    </row>
    <row r="21" spans="1:90" ht="16.350000000000001" customHeight="1" x14ac:dyDescent="0.2">
      <c r="A21" s="2610"/>
      <c r="B21" s="33" t="s">
        <v>41</v>
      </c>
      <c r="C21" s="42">
        <f t="shared" si="0"/>
        <v>0</v>
      </c>
      <c r="D21" s="43">
        <f t="shared" si="1"/>
        <v>0</v>
      </c>
      <c r="E21" s="44">
        <f t="shared" si="2"/>
        <v>0</v>
      </c>
      <c r="F21" s="45"/>
      <c r="G21" s="46"/>
      <c r="H21" s="45"/>
      <c r="I21" s="46"/>
      <c r="J21" s="45"/>
      <c r="K21" s="47"/>
      <c r="L21" s="45"/>
      <c r="M21" s="47"/>
      <c r="N21" s="45"/>
      <c r="O21" s="47"/>
      <c r="P21" s="45"/>
      <c r="Q21" s="47"/>
      <c r="R21" s="45"/>
      <c r="S21" s="47"/>
      <c r="T21" s="45"/>
      <c r="U21" s="47"/>
      <c r="V21" s="45"/>
      <c r="W21" s="47"/>
      <c r="X21" s="45"/>
      <c r="Y21" s="47"/>
      <c r="Z21" s="45"/>
      <c r="AA21" s="47"/>
      <c r="AB21" s="45"/>
      <c r="AC21" s="47"/>
      <c r="AD21" s="45"/>
      <c r="AE21" s="47"/>
      <c r="AF21" s="45"/>
      <c r="AG21" s="47"/>
      <c r="AH21" s="45"/>
      <c r="AI21" s="47"/>
      <c r="AJ21" s="45"/>
      <c r="AK21" s="47"/>
      <c r="AL21" s="48"/>
      <c r="AM21" s="49"/>
      <c r="AN21" s="46"/>
      <c r="AO21" s="46"/>
      <c r="AP21" s="46"/>
      <c r="AQ21" s="46"/>
      <c r="AR21" s="46"/>
      <c r="AS21" s="182" t="str">
        <f t="shared" si="3"/>
        <v/>
      </c>
      <c r="AT21" s="29"/>
      <c r="AU21" s="29"/>
      <c r="AV21" s="29"/>
      <c r="AW21" s="29"/>
      <c r="AX21" s="29"/>
      <c r="AY21" s="29"/>
      <c r="AZ21" s="29"/>
      <c r="BA21" s="29"/>
      <c r="BB21" s="17"/>
      <c r="BC21" s="17"/>
      <c r="BD21" s="17"/>
      <c r="CA21" s="30" t="str">
        <f t="shared" si="4"/>
        <v/>
      </c>
      <c r="CB21" s="31" t="str">
        <f t="shared" si="5"/>
        <v/>
      </c>
      <c r="CC21" s="31" t="str">
        <f t="shared" si="11"/>
        <v/>
      </c>
      <c r="CD21" s="31" t="str">
        <f t="shared" si="6"/>
        <v/>
      </c>
      <c r="CE21" s="31" t="str">
        <f t="shared" si="7"/>
        <v/>
      </c>
      <c r="CF21" s="30" t="str">
        <f t="shared" si="8"/>
        <v/>
      </c>
      <c r="CG21" s="32">
        <f t="shared" si="9"/>
        <v>0</v>
      </c>
      <c r="CH21" s="32">
        <f t="shared" si="9"/>
        <v>0</v>
      </c>
      <c r="CI21" s="32">
        <f t="shared" si="9"/>
        <v>0</v>
      </c>
      <c r="CJ21" s="32">
        <f t="shared" si="9"/>
        <v>0</v>
      </c>
      <c r="CK21" s="32">
        <f t="shared" si="9"/>
        <v>0</v>
      </c>
      <c r="CL21" s="32">
        <f t="shared" si="10"/>
        <v>0</v>
      </c>
    </row>
    <row r="22" spans="1:90" ht="36" customHeight="1" x14ac:dyDescent="0.2">
      <c r="A22" s="2610"/>
      <c r="B22" s="33" t="s">
        <v>42</v>
      </c>
      <c r="C22" s="42">
        <f t="shared" si="0"/>
        <v>0</v>
      </c>
      <c r="D22" s="50">
        <f t="shared" si="1"/>
        <v>0</v>
      </c>
      <c r="E22" s="44">
        <f t="shared" si="2"/>
        <v>0</v>
      </c>
      <c r="F22" s="45"/>
      <c r="G22" s="46"/>
      <c r="H22" s="45"/>
      <c r="I22" s="46"/>
      <c r="J22" s="45"/>
      <c r="K22" s="47"/>
      <c r="L22" s="45"/>
      <c r="M22" s="47"/>
      <c r="N22" s="45"/>
      <c r="O22" s="47"/>
      <c r="P22" s="45"/>
      <c r="Q22" s="47"/>
      <c r="R22" s="45"/>
      <c r="S22" s="47"/>
      <c r="T22" s="45"/>
      <c r="U22" s="47"/>
      <c r="V22" s="45"/>
      <c r="W22" s="47"/>
      <c r="X22" s="45"/>
      <c r="Y22" s="47"/>
      <c r="Z22" s="45"/>
      <c r="AA22" s="47"/>
      <c r="AB22" s="45"/>
      <c r="AC22" s="47"/>
      <c r="AD22" s="45"/>
      <c r="AE22" s="47"/>
      <c r="AF22" s="45"/>
      <c r="AG22" s="47"/>
      <c r="AH22" s="45"/>
      <c r="AI22" s="47"/>
      <c r="AJ22" s="45"/>
      <c r="AK22" s="47"/>
      <c r="AL22" s="48"/>
      <c r="AM22" s="49"/>
      <c r="AN22" s="46"/>
      <c r="AO22" s="46"/>
      <c r="AP22" s="46"/>
      <c r="AQ22" s="46"/>
      <c r="AR22" s="46"/>
      <c r="AS22" s="182" t="str">
        <f t="shared" si="3"/>
        <v/>
      </c>
      <c r="AT22" s="29"/>
      <c r="AU22" s="29"/>
      <c r="AV22" s="29"/>
      <c r="AW22" s="29"/>
      <c r="AX22" s="29"/>
      <c r="AY22" s="29"/>
      <c r="AZ22" s="29"/>
      <c r="BA22" s="29"/>
      <c r="BB22" s="17"/>
      <c r="BC22" s="17"/>
      <c r="BD22" s="17"/>
      <c r="CA22" s="30" t="str">
        <f t="shared" si="4"/>
        <v/>
      </c>
      <c r="CB22" s="31" t="str">
        <f t="shared" si="5"/>
        <v/>
      </c>
      <c r="CC22" s="31" t="str">
        <f t="shared" si="11"/>
        <v/>
      </c>
      <c r="CD22" s="31" t="str">
        <f t="shared" si="6"/>
        <v/>
      </c>
      <c r="CE22" s="31" t="str">
        <f t="shared" si="7"/>
        <v/>
      </c>
      <c r="CF22" s="30" t="str">
        <f t="shared" si="8"/>
        <v/>
      </c>
      <c r="CG22" s="32">
        <f t="shared" si="9"/>
        <v>0</v>
      </c>
      <c r="CH22" s="32">
        <f t="shared" si="9"/>
        <v>0</v>
      </c>
      <c r="CI22" s="32">
        <f t="shared" si="9"/>
        <v>0</v>
      </c>
      <c r="CJ22" s="32">
        <f t="shared" si="9"/>
        <v>0</v>
      </c>
      <c r="CK22" s="32">
        <f t="shared" si="9"/>
        <v>0</v>
      </c>
      <c r="CL22" s="32">
        <f t="shared" si="10"/>
        <v>0</v>
      </c>
    </row>
    <row r="23" spans="1:90" ht="16.350000000000001" customHeight="1" x14ac:dyDescent="0.2">
      <c r="A23" s="2611"/>
      <c r="B23" s="1784" t="s">
        <v>43</v>
      </c>
      <c r="C23" s="1785">
        <f t="shared" si="0"/>
        <v>233</v>
      </c>
      <c r="D23" s="1786">
        <f t="shared" si="1"/>
        <v>122</v>
      </c>
      <c r="E23" s="1761">
        <f t="shared" si="2"/>
        <v>111</v>
      </c>
      <c r="F23" s="1787">
        <f>SUM(F13:F22)</f>
        <v>10</v>
      </c>
      <c r="G23" s="1788">
        <f t="shared" ref="G23:AR23" si="12">SUM(G13:G22)</f>
        <v>0</v>
      </c>
      <c r="H23" s="1787">
        <f t="shared" si="12"/>
        <v>12</v>
      </c>
      <c r="I23" s="1788">
        <f t="shared" si="12"/>
        <v>2</v>
      </c>
      <c r="J23" s="1787">
        <f t="shared" si="12"/>
        <v>20</v>
      </c>
      <c r="K23" s="1789">
        <f t="shared" si="12"/>
        <v>11</v>
      </c>
      <c r="L23" s="1787">
        <f t="shared" si="12"/>
        <v>13</v>
      </c>
      <c r="M23" s="1789">
        <f t="shared" si="12"/>
        <v>10</v>
      </c>
      <c r="N23" s="1787">
        <f t="shared" si="12"/>
        <v>0</v>
      </c>
      <c r="O23" s="1789">
        <f t="shared" si="12"/>
        <v>2</v>
      </c>
      <c r="P23" s="1787">
        <f t="shared" si="12"/>
        <v>7</v>
      </c>
      <c r="Q23" s="1789">
        <f t="shared" si="12"/>
        <v>9</v>
      </c>
      <c r="R23" s="1787">
        <f t="shared" si="12"/>
        <v>11</v>
      </c>
      <c r="S23" s="1789">
        <f t="shared" si="12"/>
        <v>6</v>
      </c>
      <c r="T23" s="1787">
        <f t="shared" si="12"/>
        <v>7</v>
      </c>
      <c r="U23" s="1789">
        <f t="shared" si="12"/>
        <v>7</v>
      </c>
      <c r="V23" s="1787">
        <f t="shared" si="12"/>
        <v>9</v>
      </c>
      <c r="W23" s="1789">
        <f t="shared" si="12"/>
        <v>3</v>
      </c>
      <c r="X23" s="1787">
        <f t="shared" si="12"/>
        <v>5</v>
      </c>
      <c r="Y23" s="1789">
        <f t="shared" si="12"/>
        <v>7</v>
      </c>
      <c r="Z23" s="1787">
        <f t="shared" si="12"/>
        <v>4</v>
      </c>
      <c r="AA23" s="1789">
        <f t="shared" si="12"/>
        <v>19</v>
      </c>
      <c r="AB23" s="1787">
        <f t="shared" si="12"/>
        <v>7</v>
      </c>
      <c r="AC23" s="1789">
        <f t="shared" si="12"/>
        <v>14</v>
      </c>
      <c r="AD23" s="1787">
        <f t="shared" si="12"/>
        <v>7</v>
      </c>
      <c r="AE23" s="1789">
        <f t="shared" si="12"/>
        <v>11</v>
      </c>
      <c r="AF23" s="1787">
        <f t="shared" si="12"/>
        <v>5</v>
      </c>
      <c r="AG23" s="1789">
        <f t="shared" si="12"/>
        <v>7</v>
      </c>
      <c r="AH23" s="1787">
        <f t="shared" si="12"/>
        <v>5</v>
      </c>
      <c r="AI23" s="1789">
        <f t="shared" si="12"/>
        <v>1</v>
      </c>
      <c r="AJ23" s="1787">
        <f t="shared" si="12"/>
        <v>0</v>
      </c>
      <c r="AK23" s="1789">
        <f t="shared" si="12"/>
        <v>1</v>
      </c>
      <c r="AL23" s="1790">
        <f t="shared" si="12"/>
        <v>0</v>
      </c>
      <c r="AM23" s="1791">
        <f t="shared" si="12"/>
        <v>1</v>
      </c>
      <c r="AN23" s="1788">
        <f t="shared" si="12"/>
        <v>233</v>
      </c>
      <c r="AO23" s="1788">
        <f t="shared" si="12"/>
        <v>0</v>
      </c>
      <c r="AP23" s="1788">
        <f t="shared" si="12"/>
        <v>0</v>
      </c>
      <c r="AQ23" s="1788">
        <f t="shared" si="12"/>
        <v>0</v>
      </c>
      <c r="AR23" s="1788">
        <f t="shared" si="12"/>
        <v>0</v>
      </c>
      <c r="AS23" s="182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CA23" s="30"/>
      <c r="CB23" s="31"/>
      <c r="CC23" s="31" t="str">
        <f t="shared" si="11"/>
        <v/>
      </c>
      <c r="CD23" s="31" t="str">
        <f t="shared" si="6"/>
        <v/>
      </c>
      <c r="CE23" s="31" t="str">
        <f t="shared" si="7"/>
        <v/>
      </c>
      <c r="CF23" s="30" t="str">
        <f t="shared" si="8"/>
        <v/>
      </c>
      <c r="CG23" s="32">
        <f t="shared" si="9"/>
        <v>0</v>
      </c>
      <c r="CH23" s="32">
        <f t="shared" si="9"/>
        <v>0</v>
      </c>
      <c r="CI23" s="32">
        <f t="shared" si="9"/>
        <v>0</v>
      </c>
      <c r="CJ23" s="32">
        <f t="shared" si="9"/>
        <v>0</v>
      </c>
      <c r="CK23" s="32">
        <f t="shared" si="9"/>
        <v>0</v>
      </c>
      <c r="CL23" s="32">
        <f t="shared" si="10"/>
        <v>0</v>
      </c>
    </row>
    <row r="24" spans="1:90" ht="19.5" customHeight="1" x14ac:dyDescent="0.2">
      <c r="A24" s="2920" t="s">
        <v>44</v>
      </c>
      <c r="B24" s="2921"/>
      <c r="C24" s="1806">
        <f t="shared" si="0"/>
        <v>0</v>
      </c>
      <c r="D24" s="1807">
        <f t="shared" si="1"/>
        <v>0</v>
      </c>
      <c r="E24" s="1761">
        <f t="shared" si="2"/>
        <v>0</v>
      </c>
      <c r="F24" s="1808"/>
      <c r="G24" s="1809"/>
      <c r="H24" s="1808"/>
      <c r="I24" s="1809"/>
      <c r="J24" s="1808"/>
      <c r="K24" s="1810"/>
      <c r="L24" s="1808"/>
      <c r="M24" s="1810"/>
      <c r="N24" s="1808"/>
      <c r="O24" s="1810"/>
      <c r="P24" s="1808"/>
      <c r="Q24" s="1810"/>
      <c r="R24" s="1808"/>
      <c r="S24" s="1810"/>
      <c r="T24" s="1808"/>
      <c r="U24" s="1810"/>
      <c r="V24" s="1808"/>
      <c r="W24" s="1810"/>
      <c r="X24" s="1808"/>
      <c r="Y24" s="1810"/>
      <c r="Z24" s="1808"/>
      <c r="AA24" s="1810"/>
      <c r="AB24" s="1808"/>
      <c r="AC24" s="1810"/>
      <c r="AD24" s="1808"/>
      <c r="AE24" s="1810"/>
      <c r="AF24" s="1808"/>
      <c r="AG24" s="1810"/>
      <c r="AH24" s="1808"/>
      <c r="AI24" s="1810"/>
      <c r="AJ24" s="1808"/>
      <c r="AK24" s="1810"/>
      <c r="AL24" s="1811"/>
      <c r="AM24" s="1812"/>
      <c r="AN24" s="1809"/>
      <c r="AO24" s="1809"/>
      <c r="AP24" s="1809"/>
      <c r="AQ24" s="1809"/>
      <c r="AR24" s="1809"/>
      <c r="AS24" s="182" t="str">
        <f>CONCATENATE(CA24,CB24,CC24,CD24,CE24,CF24)</f>
        <v/>
      </c>
      <c r="AT24" s="29"/>
      <c r="AU24" s="29"/>
      <c r="AV24" s="29"/>
      <c r="AW24" s="29"/>
      <c r="AX24" s="29"/>
      <c r="AY24" s="29"/>
      <c r="AZ24" s="29"/>
      <c r="BA24" s="29"/>
      <c r="BB24" s="17"/>
      <c r="BC24" s="17"/>
      <c r="BD24" s="17"/>
      <c r="CA24" s="30" t="str">
        <f>IF(CG24=1,"* El número de Beneficiarios NO DEBE ser mayor que el Total. ","")</f>
        <v/>
      </c>
      <c r="CB24" s="31" t="str">
        <f>IF(CH24=1,"* Los Niños, Niñas, Adolescentes y Jóvenes de Programa SENAME NO DEBE ser mayor que el Total. ","")</f>
        <v/>
      </c>
      <c r="CC24" s="31" t="str">
        <f t="shared" si="11"/>
        <v/>
      </c>
      <c r="CD24" s="31" t="str">
        <f t="shared" si="6"/>
        <v/>
      </c>
      <c r="CE24" s="31" t="str">
        <f t="shared" si="7"/>
        <v/>
      </c>
      <c r="CF24" s="30" t="str">
        <f t="shared" si="8"/>
        <v/>
      </c>
      <c r="CG24" s="32">
        <f t="shared" si="9"/>
        <v>0</v>
      </c>
      <c r="CH24" s="32">
        <f t="shared" si="9"/>
        <v>0</v>
      </c>
      <c r="CI24" s="32">
        <f t="shared" si="9"/>
        <v>0</v>
      </c>
      <c r="CJ24" s="32">
        <f t="shared" si="9"/>
        <v>0</v>
      </c>
      <c r="CK24" s="32">
        <f t="shared" si="9"/>
        <v>0</v>
      </c>
      <c r="CL24" s="32">
        <f t="shared" si="10"/>
        <v>0</v>
      </c>
    </row>
    <row r="25" spans="1:90" ht="19.5" customHeight="1" x14ac:dyDescent="0.2">
      <c r="A25" s="1813" t="s">
        <v>45</v>
      </c>
      <c r="B25" s="63" t="s">
        <v>34</v>
      </c>
      <c r="C25" s="422">
        <f t="shared" si="0"/>
        <v>0</v>
      </c>
      <c r="D25" s="423">
        <f t="shared" si="1"/>
        <v>0</v>
      </c>
      <c r="E25" s="66">
        <f t="shared" si="2"/>
        <v>0</v>
      </c>
      <c r="F25" s="424"/>
      <c r="G25" s="68"/>
      <c r="H25" s="424"/>
      <c r="I25" s="68"/>
      <c r="J25" s="424"/>
      <c r="K25" s="425"/>
      <c r="L25" s="424"/>
      <c r="M25" s="425"/>
      <c r="N25" s="424"/>
      <c r="O25" s="425"/>
      <c r="P25" s="424"/>
      <c r="Q25" s="425"/>
      <c r="R25" s="424"/>
      <c r="S25" s="425"/>
      <c r="T25" s="424"/>
      <c r="U25" s="425"/>
      <c r="V25" s="424"/>
      <c r="W25" s="425"/>
      <c r="X25" s="424"/>
      <c r="Y25" s="425"/>
      <c r="Z25" s="424"/>
      <c r="AA25" s="425"/>
      <c r="AB25" s="424"/>
      <c r="AC25" s="425"/>
      <c r="AD25" s="424"/>
      <c r="AE25" s="425"/>
      <c r="AF25" s="424"/>
      <c r="AG25" s="425"/>
      <c r="AH25" s="424"/>
      <c r="AI25" s="425"/>
      <c r="AJ25" s="424"/>
      <c r="AK25" s="425"/>
      <c r="AL25" s="70"/>
      <c r="AM25" s="426"/>
      <c r="AN25" s="68"/>
      <c r="AO25" s="68"/>
      <c r="AP25" s="68"/>
      <c r="AQ25" s="68"/>
      <c r="AR25" s="68"/>
      <c r="AS25" s="182" t="str">
        <f>CONCATENATE(CA25,CB25,CC25,CD25,CE25,CF25)</f>
        <v/>
      </c>
      <c r="AT25" s="29"/>
      <c r="AU25" s="29"/>
      <c r="AV25" s="29"/>
      <c r="AW25" s="29"/>
      <c r="AX25" s="29"/>
      <c r="AY25" s="29"/>
      <c r="AZ25" s="29"/>
      <c r="BA25" s="29"/>
      <c r="BB25" s="17"/>
      <c r="BC25" s="17"/>
      <c r="BD25" s="17"/>
      <c r="CA25" s="30" t="str">
        <f>IF(CG25=1,"* El número de Beneficiarios NO DEBE ser mayor que el Total. ","")</f>
        <v/>
      </c>
      <c r="CB25" s="31" t="str">
        <f>IF(CH25=1,"* Los Niños, Niñas, Adolescentes y Jóvenes de Programa SENAME NO DEBE ser mayor que el Total. ","")</f>
        <v/>
      </c>
      <c r="CC25" s="31" t="str">
        <f t="shared" si="11"/>
        <v/>
      </c>
      <c r="CD25" s="31" t="str">
        <f t="shared" si="6"/>
        <v/>
      </c>
      <c r="CE25" s="31" t="str">
        <f t="shared" si="7"/>
        <v/>
      </c>
      <c r="CF25" s="30" t="str">
        <f t="shared" si="8"/>
        <v/>
      </c>
      <c r="CG25" s="32">
        <f t="shared" si="9"/>
        <v>0</v>
      </c>
      <c r="CH25" s="32">
        <f t="shared" si="9"/>
        <v>0</v>
      </c>
      <c r="CI25" s="32">
        <f t="shared" si="9"/>
        <v>0</v>
      </c>
      <c r="CJ25" s="32">
        <f t="shared" si="9"/>
        <v>0</v>
      </c>
      <c r="CK25" s="32">
        <f t="shared" si="9"/>
        <v>0</v>
      </c>
      <c r="CL25" s="32">
        <f t="shared" si="10"/>
        <v>0</v>
      </c>
    </row>
    <row r="26" spans="1:90" ht="19.5" customHeight="1" x14ac:dyDescent="0.2">
      <c r="A26" s="2609" t="s">
        <v>46</v>
      </c>
      <c r="B26" s="1752" t="s">
        <v>34</v>
      </c>
      <c r="C26" s="1701">
        <f t="shared" si="0"/>
        <v>81</v>
      </c>
      <c r="D26" s="1780">
        <f t="shared" si="1"/>
        <v>20</v>
      </c>
      <c r="E26" s="1703">
        <f t="shared" si="2"/>
        <v>61</v>
      </c>
      <c r="F26" s="1706">
        <v>0</v>
      </c>
      <c r="G26" s="1741">
        <v>0</v>
      </c>
      <c r="H26" s="1706">
        <v>0</v>
      </c>
      <c r="I26" s="1741">
        <v>0</v>
      </c>
      <c r="J26" s="1706">
        <v>0</v>
      </c>
      <c r="K26" s="1781">
        <v>0</v>
      </c>
      <c r="L26" s="1706">
        <v>1</v>
      </c>
      <c r="M26" s="1781">
        <v>10</v>
      </c>
      <c r="N26" s="1706">
        <v>1</v>
      </c>
      <c r="O26" s="1781">
        <v>4</v>
      </c>
      <c r="P26" s="1706">
        <v>7</v>
      </c>
      <c r="Q26" s="1781">
        <v>13</v>
      </c>
      <c r="R26" s="1706">
        <v>2</v>
      </c>
      <c r="S26" s="1781">
        <v>2</v>
      </c>
      <c r="T26" s="1706">
        <v>1</v>
      </c>
      <c r="U26" s="1781">
        <v>5</v>
      </c>
      <c r="V26" s="1706">
        <v>1</v>
      </c>
      <c r="W26" s="1781">
        <v>1</v>
      </c>
      <c r="X26" s="1706">
        <v>1</v>
      </c>
      <c r="Y26" s="1781">
        <v>6</v>
      </c>
      <c r="Z26" s="1706">
        <v>1</v>
      </c>
      <c r="AA26" s="1781">
        <v>7</v>
      </c>
      <c r="AB26" s="1706">
        <v>2</v>
      </c>
      <c r="AC26" s="1781">
        <v>5</v>
      </c>
      <c r="AD26" s="1706">
        <v>2</v>
      </c>
      <c r="AE26" s="1781">
        <v>2</v>
      </c>
      <c r="AF26" s="1706">
        <v>1</v>
      </c>
      <c r="AG26" s="1781">
        <v>4</v>
      </c>
      <c r="AH26" s="1706">
        <v>0</v>
      </c>
      <c r="AI26" s="1781">
        <v>2</v>
      </c>
      <c r="AJ26" s="1706">
        <v>0</v>
      </c>
      <c r="AK26" s="1781">
        <v>0</v>
      </c>
      <c r="AL26" s="1782">
        <v>0</v>
      </c>
      <c r="AM26" s="1783">
        <v>0</v>
      </c>
      <c r="AN26" s="1741">
        <v>81</v>
      </c>
      <c r="AO26" s="1741">
        <v>0</v>
      </c>
      <c r="AP26" s="1741">
        <v>0</v>
      </c>
      <c r="AQ26" s="1741">
        <v>0</v>
      </c>
      <c r="AR26" s="1741">
        <v>0</v>
      </c>
      <c r="AS26" s="182" t="str">
        <f>CONCATENATE(CA26,CB26,CC26,CD26,CE26,CF26)</f>
        <v/>
      </c>
      <c r="AT26" s="29"/>
      <c r="AU26" s="29"/>
      <c r="AV26" s="29"/>
      <c r="AW26" s="29"/>
      <c r="AX26" s="29"/>
      <c r="AY26" s="29"/>
      <c r="AZ26" s="29"/>
      <c r="BA26" s="29"/>
      <c r="BB26" s="17"/>
      <c r="BC26" s="17"/>
      <c r="BD26" s="17"/>
      <c r="CA26" s="30" t="str">
        <f>IF(CG26=1,"* El número de Beneficiarios NO DEBE ser mayor que el Total. ","")</f>
        <v/>
      </c>
      <c r="CB26" s="31" t="str">
        <f>IF(CH26=1,"* Los Niños, Niñas, Adolescentes y Jóvenes de Programa SENAME NO DEBE ser mayor que el Total. ","")</f>
        <v/>
      </c>
      <c r="CC26" s="31" t="str">
        <f t="shared" si="11"/>
        <v/>
      </c>
      <c r="CD26" s="31" t="str">
        <f t="shared" si="6"/>
        <v/>
      </c>
      <c r="CE26" s="31" t="str">
        <f t="shared" si="7"/>
        <v/>
      </c>
      <c r="CF26" s="30" t="str">
        <f t="shared" si="8"/>
        <v/>
      </c>
      <c r="CG26" s="32">
        <f t="shared" si="9"/>
        <v>0</v>
      </c>
      <c r="CH26" s="32">
        <f t="shared" si="9"/>
        <v>0</v>
      </c>
      <c r="CI26" s="32">
        <f t="shared" si="9"/>
        <v>0</v>
      </c>
      <c r="CJ26" s="32">
        <f t="shared" si="9"/>
        <v>0</v>
      </c>
      <c r="CK26" s="32">
        <f t="shared" si="9"/>
        <v>0</v>
      </c>
      <c r="CL26" s="32">
        <f t="shared" si="10"/>
        <v>0</v>
      </c>
    </row>
    <row r="27" spans="1:90" ht="19.5" customHeight="1" x14ac:dyDescent="0.2">
      <c r="A27" s="2611"/>
      <c r="B27" s="444" t="s">
        <v>47</v>
      </c>
      <c r="C27" s="406">
        <f t="shared" si="0"/>
        <v>0</v>
      </c>
      <c r="D27" s="407">
        <f t="shared" si="1"/>
        <v>0</v>
      </c>
      <c r="E27" s="76">
        <f t="shared" si="2"/>
        <v>0</v>
      </c>
      <c r="F27" s="77"/>
      <c r="G27" s="654"/>
      <c r="H27" s="77"/>
      <c r="I27" s="79"/>
      <c r="J27" s="77"/>
      <c r="K27" s="79"/>
      <c r="L27" s="77"/>
      <c r="M27" s="79"/>
      <c r="N27" s="77"/>
      <c r="O27" s="80"/>
      <c r="P27" s="77"/>
      <c r="Q27" s="654"/>
      <c r="R27" s="920"/>
      <c r="S27" s="79"/>
      <c r="T27" s="77"/>
      <c r="U27" s="79"/>
      <c r="V27" s="77"/>
      <c r="W27" s="79"/>
      <c r="X27" s="77"/>
      <c r="Y27" s="654"/>
      <c r="Z27" s="77"/>
      <c r="AA27" s="654"/>
      <c r="AB27" s="77"/>
      <c r="AC27" s="79"/>
      <c r="AD27" s="77"/>
      <c r="AE27" s="654"/>
      <c r="AF27" s="77"/>
      <c r="AG27" s="654"/>
      <c r="AH27" s="77"/>
      <c r="AI27" s="79"/>
      <c r="AJ27" s="77"/>
      <c r="AK27" s="79"/>
      <c r="AL27" s="82"/>
      <c r="AM27" s="83"/>
      <c r="AN27" s="80"/>
      <c r="AO27" s="80"/>
      <c r="AP27" s="80"/>
      <c r="AQ27" s="80"/>
      <c r="AR27" s="80"/>
      <c r="AS27" s="182" t="str">
        <f>CONCATENATE(CA27,CB27,CC27,CD27,CE27,CF27)</f>
        <v/>
      </c>
      <c r="AT27" s="29"/>
      <c r="AU27" s="29"/>
      <c r="AV27" s="29"/>
      <c r="AW27" s="29"/>
      <c r="AX27" s="29"/>
      <c r="AY27" s="29"/>
      <c r="AZ27" s="29"/>
      <c r="BA27" s="29"/>
      <c r="BB27" s="17"/>
      <c r="BC27" s="17"/>
      <c r="BD27" s="17"/>
      <c r="CA27" s="30" t="str">
        <f>IF(CG27=1,"* El número de Beneficiarios NO DEBE ser mayor que el Total. ","")</f>
        <v/>
      </c>
      <c r="CB27" s="31" t="str">
        <f>IF(CH27=1,"* Los Niños, Niñas, Adolescentes y Jóvenes de Programa SENAME NO DEBE ser mayor que el Total. ","")</f>
        <v/>
      </c>
      <c r="CC27" s="31" t="str">
        <f t="shared" si="11"/>
        <v/>
      </c>
      <c r="CD27" s="31" t="str">
        <f t="shared" si="6"/>
        <v/>
      </c>
      <c r="CE27" s="31" t="str">
        <f t="shared" si="7"/>
        <v/>
      </c>
      <c r="CF27" s="30" t="str">
        <f t="shared" si="8"/>
        <v/>
      </c>
      <c r="CG27" s="32">
        <f t="shared" si="9"/>
        <v>0</v>
      </c>
      <c r="CH27" s="32">
        <f t="shared" si="9"/>
        <v>0</v>
      </c>
      <c r="CI27" s="32">
        <f t="shared" si="9"/>
        <v>0</v>
      </c>
      <c r="CJ27" s="32">
        <f t="shared" si="9"/>
        <v>0</v>
      </c>
      <c r="CK27" s="32">
        <f t="shared" si="9"/>
        <v>0</v>
      </c>
      <c r="CL27" s="32">
        <f t="shared" si="10"/>
        <v>0</v>
      </c>
    </row>
    <row r="28" spans="1:90" ht="31.35" customHeight="1" x14ac:dyDescent="0.2">
      <c r="A28" s="84" t="s">
        <v>48</v>
      </c>
      <c r="B28" s="14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"/>
      <c r="N28" s="1"/>
      <c r="O28" s="5"/>
      <c r="P28" s="5"/>
      <c r="Q28" s="5"/>
      <c r="R28" s="5"/>
      <c r="S28" s="5"/>
      <c r="T28" s="5"/>
      <c r="U28" s="5"/>
      <c r="V28" s="1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6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CG28" s="12"/>
      <c r="CH28" s="12"/>
      <c r="CI28" s="12"/>
      <c r="CJ28" s="12"/>
      <c r="CK28" s="12"/>
      <c r="CL28" s="12"/>
    </row>
    <row r="29" spans="1:90" ht="31.5" customHeight="1" x14ac:dyDescent="0.2">
      <c r="A29" s="2609" t="s">
        <v>3</v>
      </c>
      <c r="B29" s="2609" t="s">
        <v>49</v>
      </c>
      <c r="C29" s="2890" t="s">
        <v>50</v>
      </c>
      <c r="D29" s="2866"/>
      <c r="E29" s="2890" t="s">
        <v>51</v>
      </c>
      <c r="F29" s="2705"/>
      <c r="G29" s="2866"/>
      <c r="H29" s="2890" t="s">
        <v>12</v>
      </c>
      <c r="I29" s="2866"/>
      <c r="J29" s="2890" t="s">
        <v>13</v>
      </c>
      <c r="K29" s="2866"/>
      <c r="L29" s="2890" t="s">
        <v>14</v>
      </c>
      <c r="M29" s="2866"/>
      <c r="N29" s="2890" t="s">
        <v>15</v>
      </c>
      <c r="O29" s="2866"/>
      <c r="P29" s="2890" t="s">
        <v>16</v>
      </c>
      <c r="Q29" s="2866"/>
      <c r="R29" s="2892" t="s">
        <v>17</v>
      </c>
      <c r="S29" s="2881"/>
      <c r="T29" s="2711" t="s">
        <v>18</v>
      </c>
      <c r="U29" s="2711"/>
      <c r="V29" s="2892" t="s">
        <v>19</v>
      </c>
      <c r="W29" s="2881"/>
      <c r="X29" s="2892" t="s">
        <v>20</v>
      </c>
      <c r="Y29" s="2881"/>
      <c r="Z29" s="2892" t="s">
        <v>21</v>
      </c>
      <c r="AA29" s="2881"/>
      <c r="AB29" s="2892" t="s">
        <v>22</v>
      </c>
      <c r="AC29" s="2881"/>
      <c r="AD29" s="2892" t="s">
        <v>23</v>
      </c>
      <c r="AE29" s="2881"/>
      <c r="AF29" s="2892" t="s">
        <v>24</v>
      </c>
      <c r="AG29" s="2881"/>
      <c r="AH29" s="2892" t="s">
        <v>25</v>
      </c>
      <c r="AI29" s="2881"/>
      <c r="AJ29" s="2892" t="s">
        <v>26</v>
      </c>
      <c r="AK29" s="2881"/>
      <c r="AL29" s="2892" t="s">
        <v>27</v>
      </c>
      <c r="AM29" s="2881"/>
      <c r="AN29" s="2892" t="s">
        <v>28</v>
      </c>
      <c r="AO29" s="2881"/>
      <c r="AP29" s="1238"/>
      <c r="AQ29" s="1239"/>
      <c r="AR29" s="1238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X29" s="2"/>
      <c r="BY29" s="2"/>
      <c r="CG29" s="12"/>
      <c r="CH29" s="12"/>
      <c r="CI29" s="12"/>
      <c r="CJ29" s="12"/>
      <c r="CK29" s="12"/>
      <c r="CL29" s="12"/>
    </row>
    <row r="30" spans="1:90" ht="65.25" customHeight="1" x14ac:dyDescent="0.2">
      <c r="A30" s="2823"/>
      <c r="B30" s="2823"/>
      <c r="C30" s="1240" t="s">
        <v>52</v>
      </c>
      <c r="D30" s="1240" t="s">
        <v>53</v>
      </c>
      <c r="E30" s="1750" t="s">
        <v>29</v>
      </c>
      <c r="F30" s="1775" t="s">
        <v>30</v>
      </c>
      <c r="G30" s="1751" t="s">
        <v>31</v>
      </c>
      <c r="H30" s="1750" t="s">
        <v>30</v>
      </c>
      <c r="I30" s="1751" t="s">
        <v>31</v>
      </c>
      <c r="J30" s="1750" t="s">
        <v>30</v>
      </c>
      <c r="K30" s="1751" t="s">
        <v>31</v>
      </c>
      <c r="L30" s="1750" t="s">
        <v>30</v>
      </c>
      <c r="M30" s="1751" t="s">
        <v>31</v>
      </c>
      <c r="N30" s="1750" t="s">
        <v>30</v>
      </c>
      <c r="O30" s="1751" t="s">
        <v>31</v>
      </c>
      <c r="P30" s="1750" t="s">
        <v>30</v>
      </c>
      <c r="Q30" s="1751" t="s">
        <v>31</v>
      </c>
      <c r="R30" s="1750" t="s">
        <v>30</v>
      </c>
      <c r="S30" s="1751" t="s">
        <v>31</v>
      </c>
      <c r="T30" s="1750" t="s">
        <v>30</v>
      </c>
      <c r="U30" s="446" t="s">
        <v>31</v>
      </c>
      <c r="V30" s="1750" t="s">
        <v>30</v>
      </c>
      <c r="W30" s="1751" t="s">
        <v>31</v>
      </c>
      <c r="X30" s="1750" t="s">
        <v>30</v>
      </c>
      <c r="Y30" s="1751" t="s">
        <v>31</v>
      </c>
      <c r="Z30" s="1750" t="s">
        <v>30</v>
      </c>
      <c r="AA30" s="1751" t="s">
        <v>31</v>
      </c>
      <c r="AB30" s="1750" t="s">
        <v>30</v>
      </c>
      <c r="AC30" s="1751" t="s">
        <v>31</v>
      </c>
      <c r="AD30" s="1750" t="s">
        <v>30</v>
      </c>
      <c r="AE30" s="1751" t="s">
        <v>31</v>
      </c>
      <c r="AF30" s="1750" t="s">
        <v>30</v>
      </c>
      <c r="AG30" s="1751" t="s">
        <v>31</v>
      </c>
      <c r="AH30" s="1750" t="s">
        <v>30</v>
      </c>
      <c r="AI30" s="1751" t="s">
        <v>31</v>
      </c>
      <c r="AJ30" s="1750" t="s">
        <v>30</v>
      </c>
      <c r="AK30" s="1751" t="s">
        <v>31</v>
      </c>
      <c r="AL30" s="1750" t="s">
        <v>30</v>
      </c>
      <c r="AM30" s="1751" t="s">
        <v>31</v>
      </c>
      <c r="AN30" s="1750" t="s">
        <v>30</v>
      </c>
      <c r="AO30" s="1751" t="s">
        <v>31</v>
      </c>
      <c r="AP30" s="1814"/>
      <c r="AQ30" s="1815"/>
      <c r="AR30" s="1814"/>
      <c r="AS30" s="1816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X30" s="2"/>
      <c r="BY30" s="2"/>
      <c r="CG30" s="12"/>
      <c r="CH30" s="12"/>
      <c r="CI30" s="12"/>
      <c r="CJ30" s="12"/>
      <c r="CK30" s="12"/>
      <c r="CL30" s="12"/>
    </row>
    <row r="31" spans="1:90" ht="19.5" customHeight="1" x14ac:dyDescent="0.2">
      <c r="A31" s="1817" t="s">
        <v>54</v>
      </c>
      <c r="B31" s="1818">
        <f>SUM(C31:D31)</f>
        <v>0</v>
      </c>
      <c r="C31" s="1741"/>
      <c r="D31" s="1740"/>
      <c r="E31" s="1819">
        <f>SUM(F31+G31)</f>
        <v>0</v>
      </c>
      <c r="F31" s="1820">
        <f>SUM(H31+J31+L31+N31+P31+R31+T31+V31+X31+Z31+AB31+AD31+AF31+AH31+AJ31+AL31+AN31)</f>
        <v>0</v>
      </c>
      <c r="G31" s="1821">
        <f>SUM(I31+K31+M31+O31+Q31+S31+U31+W31+Y31+AA31+AC31+AE31+AG31+AI31+AK31+AM31+AO31)</f>
        <v>0</v>
      </c>
      <c r="H31" s="1706"/>
      <c r="I31" s="1741"/>
      <c r="J31" s="1706"/>
      <c r="K31" s="1781"/>
      <c r="L31" s="1706"/>
      <c r="M31" s="1781"/>
      <c r="N31" s="1706"/>
      <c r="O31" s="1781"/>
      <c r="P31" s="1706"/>
      <c r="Q31" s="1741"/>
      <c r="R31" s="1706"/>
      <c r="S31" s="1741"/>
      <c r="T31" s="1782"/>
      <c r="U31" s="1781"/>
      <c r="V31" s="1706"/>
      <c r="W31" s="1781"/>
      <c r="X31" s="1706"/>
      <c r="Y31" s="1781"/>
      <c r="Z31" s="1706"/>
      <c r="AA31" s="1741"/>
      <c r="AB31" s="1706"/>
      <c r="AC31" s="1741"/>
      <c r="AD31" s="1706"/>
      <c r="AE31" s="1781"/>
      <c r="AF31" s="1706"/>
      <c r="AG31" s="1741"/>
      <c r="AH31" s="1706"/>
      <c r="AI31" s="1741"/>
      <c r="AJ31" s="1706"/>
      <c r="AK31" s="1781"/>
      <c r="AL31" s="1706"/>
      <c r="AM31" s="1781"/>
      <c r="AN31" s="1782"/>
      <c r="AO31" s="1781"/>
      <c r="AP31" s="1822"/>
      <c r="AQ31" s="1823"/>
      <c r="AR31" s="1822"/>
      <c r="AS31" s="1824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X31" s="2"/>
      <c r="BY31" s="2"/>
      <c r="CG31" s="12"/>
      <c r="CH31" s="12"/>
      <c r="CI31" s="12"/>
      <c r="CJ31" s="12"/>
      <c r="CK31" s="12"/>
      <c r="CL31" s="12"/>
    </row>
    <row r="32" spans="1:90" ht="19.5" customHeight="1" x14ac:dyDescent="0.2">
      <c r="A32" s="104" t="s">
        <v>55</v>
      </c>
      <c r="B32" s="105">
        <f>SUM(C32:D32)</f>
        <v>0</v>
      </c>
      <c r="C32" s="80"/>
      <c r="D32" s="106"/>
      <c r="E32" s="107">
        <f>SUM(F32+G32)</f>
        <v>0</v>
      </c>
      <c r="F32" s="108">
        <f>SUM(H32+J32+L32+N32+P32+R32+T32+V32+X32+Z32+AB32+AD32+AF32+AH32+AJ32+AL32+AN32)</f>
        <v>0</v>
      </c>
      <c r="G32" s="109">
        <f>SUM(I32+K32+M32+O32+Q32+S32+U32+W32+Y32+AA32+AC32+AE32+AG32+AI32+AK32+AM32+AO32)</f>
        <v>0</v>
      </c>
      <c r="H32" s="77"/>
      <c r="I32" s="80"/>
      <c r="J32" s="77"/>
      <c r="K32" s="79"/>
      <c r="L32" s="77"/>
      <c r="M32" s="79"/>
      <c r="N32" s="77"/>
      <c r="O32" s="79"/>
      <c r="P32" s="77"/>
      <c r="Q32" s="80"/>
      <c r="R32" s="77"/>
      <c r="S32" s="80"/>
      <c r="T32" s="82"/>
      <c r="U32" s="79"/>
      <c r="V32" s="77"/>
      <c r="W32" s="79"/>
      <c r="X32" s="77"/>
      <c r="Y32" s="79"/>
      <c r="Z32" s="77"/>
      <c r="AA32" s="80"/>
      <c r="AB32" s="77"/>
      <c r="AC32" s="80"/>
      <c r="AD32" s="77"/>
      <c r="AE32" s="79"/>
      <c r="AF32" s="77"/>
      <c r="AG32" s="80"/>
      <c r="AH32" s="77"/>
      <c r="AI32" s="80"/>
      <c r="AJ32" s="77"/>
      <c r="AK32" s="79"/>
      <c r="AL32" s="77"/>
      <c r="AM32" s="79"/>
      <c r="AN32" s="82"/>
      <c r="AO32" s="79"/>
      <c r="AP32" s="1822"/>
      <c r="AQ32" s="1823"/>
      <c r="AR32" s="1822"/>
      <c r="AS32" s="1824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X32" s="2"/>
      <c r="BY32" s="2"/>
      <c r="CG32" s="12"/>
      <c r="CH32" s="12"/>
      <c r="CI32" s="12"/>
      <c r="CJ32" s="12"/>
      <c r="CK32" s="12"/>
      <c r="CL32" s="12"/>
    </row>
    <row r="33" spans="1:90" ht="16.5" customHeight="1" x14ac:dyDescent="0.25">
      <c r="A33" s="1825" t="s">
        <v>43</v>
      </c>
      <c r="B33" s="1826">
        <f t="shared" ref="B33:H33" si="13">SUM(B31:B32)</f>
        <v>0</v>
      </c>
      <c r="C33" s="1827">
        <f t="shared" si="13"/>
        <v>0</v>
      </c>
      <c r="D33" s="1826">
        <f t="shared" si="13"/>
        <v>0</v>
      </c>
      <c r="E33" s="1828">
        <f t="shared" si="13"/>
        <v>0</v>
      </c>
      <c r="F33" s="1828">
        <f t="shared" si="13"/>
        <v>0</v>
      </c>
      <c r="G33" s="1828">
        <f t="shared" si="13"/>
        <v>0</v>
      </c>
      <c r="H33" s="1800">
        <f t="shared" si="13"/>
        <v>0</v>
      </c>
      <c r="I33" s="1829">
        <f t="shared" ref="I33:AO33" si="14">SUM(I31:I32)</f>
        <v>0</v>
      </c>
      <c r="J33" s="1800">
        <f t="shared" si="14"/>
        <v>0</v>
      </c>
      <c r="K33" s="1829">
        <f t="shared" si="14"/>
        <v>0</v>
      </c>
      <c r="L33" s="1800">
        <f t="shared" si="14"/>
        <v>0</v>
      </c>
      <c r="M33" s="1829">
        <f t="shared" si="14"/>
        <v>0</v>
      </c>
      <c r="N33" s="1800">
        <f t="shared" si="14"/>
        <v>0</v>
      </c>
      <c r="O33" s="1829">
        <f t="shared" si="14"/>
        <v>0</v>
      </c>
      <c r="P33" s="1800">
        <f t="shared" si="14"/>
        <v>0</v>
      </c>
      <c r="Q33" s="1829">
        <f t="shared" si="14"/>
        <v>0</v>
      </c>
      <c r="R33" s="1800">
        <f t="shared" si="14"/>
        <v>0</v>
      </c>
      <c r="S33" s="1829">
        <f t="shared" si="14"/>
        <v>0</v>
      </c>
      <c r="T33" s="1800">
        <f t="shared" si="14"/>
        <v>0</v>
      </c>
      <c r="U33" s="1829">
        <f t="shared" si="14"/>
        <v>0</v>
      </c>
      <c r="V33" s="1800">
        <f t="shared" si="14"/>
        <v>0</v>
      </c>
      <c r="W33" s="1829">
        <f t="shared" si="14"/>
        <v>0</v>
      </c>
      <c r="X33" s="1800">
        <f t="shared" si="14"/>
        <v>0</v>
      </c>
      <c r="Y33" s="1829">
        <f t="shared" si="14"/>
        <v>0</v>
      </c>
      <c r="Z33" s="1800">
        <f t="shared" si="14"/>
        <v>0</v>
      </c>
      <c r="AA33" s="1829">
        <f t="shared" si="14"/>
        <v>0</v>
      </c>
      <c r="AB33" s="1800">
        <f t="shared" si="14"/>
        <v>0</v>
      </c>
      <c r="AC33" s="1829">
        <f t="shared" si="14"/>
        <v>0</v>
      </c>
      <c r="AD33" s="1800">
        <f t="shared" si="14"/>
        <v>0</v>
      </c>
      <c r="AE33" s="1829">
        <f t="shared" si="14"/>
        <v>0</v>
      </c>
      <c r="AF33" s="1800">
        <f t="shared" si="14"/>
        <v>0</v>
      </c>
      <c r="AG33" s="1829">
        <f t="shared" si="14"/>
        <v>0</v>
      </c>
      <c r="AH33" s="1800">
        <f t="shared" si="14"/>
        <v>0</v>
      </c>
      <c r="AI33" s="1829">
        <f t="shared" si="14"/>
        <v>0</v>
      </c>
      <c r="AJ33" s="1800">
        <f t="shared" si="14"/>
        <v>0</v>
      </c>
      <c r="AK33" s="1829">
        <f t="shared" si="14"/>
        <v>0</v>
      </c>
      <c r="AL33" s="1800">
        <f t="shared" si="14"/>
        <v>0</v>
      </c>
      <c r="AM33" s="1829">
        <f t="shared" si="14"/>
        <v>0</v>
      </c>
      <c r="AN33" s="1800">
        <f t="shared" si="14"/>
        <v>0</v>
      </c>
      <c r="AO33" s="1801">
        <f t="shared" si="14"/>
        <v>0</v>
      </c>
      <c r="AP33" s="1830"/>
      <c r="AQ33" s="1823"/>
      <c r="AR33" s="1822"/>
      <c r="AS33" s="1824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X33" s="2"/>
      <c r="BY33" s="2"/>
      <c r="CG33" s="12"/>
      <c r="CH33" s="12"/>
      <c r="CI33" s="12"/>
      <c r="CJ33" s="12"/>
      <c r="CK33" s="12"/>
      <c r="CL33" s="12"/>
    </row>
    <row r="34" spans="1:90" ht="27" customHeight="1" x14ac:dyDescent="0.2">
      <c r="A34" s="84" t="s">
        <v>56</v>
      </c>
      <c r="B34" s="14"/>
      <c r="C34" s="85"/>
      <c r="D34" s="14"/>
      <c r="E34" s="14"/>
      <c r="F34" s="14"/>
      <c r="G34" s="14"/>
      <c r="H34" s="14"/>
      <c r="I34" s="14"/>
      <c r="J34" s="14"/>
      <c r="K34" s="14"/>
      <c r="L34" s="14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1238"/>
      <c r="AQ34" s="5"/>
      <c r="AR34" s="5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CG34" s="12"/>
      <c r="CH34" s="12"/>
      <c r="CI34" s="12"/>
      <c r="CJ34" s="12"/>
      <c r="CK34" s="12"/>
      <c r="CL34" s="12"/>
    </row>
    <row r="35" spans="1:90" ht="23.25" customHeight="1" x14ac:dyDescent="0.2">
      <c r="A35" s="2922" t="s">
        <v>3</v>
      </c>
      <c r="B35" s="2922" t="s">
        <v>57</v>
      </c>
      <c r="C35" s="2923" t="s">
        <v>58</v>
      </c>
      <c r="D35" s="2924"/>
      <c r="E35" s="2923" t="s">
        <v>51</v>
      </c>
      <c r="F35" s="2925"/>
      <c r="G35" s="2924"/>
      <c r="H35" s="2926" t="s">
        <v>59</v>
      </c>
      <c r="I35" s="2927"/>
      <c r="J35" s="2927"/>
      <c r="K35" s="2927"/>
      <c r="L35" s="2927"/>
      <c r="M35" s="2928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CG35" s="12"/>
      <c r="CH35" s="12"/>
      <c r="CI35" s="12"/>
      <c r="CJ35" s="12"/>
      <c r="CK35" s="12"/>
      <c r="CL35" s="12"/>
    </row>
    <row r="36" spans="1:90" ht="62.25" customHeight="1" x14ac:dyDescent="0.2">
      <c r="A36" s="2746"/>
      <c r="B36" s="2746"/>
      <c r="C36" s="453" t="s">
        <v>52</v>
      </c>
      <c r="D36" s="453" t="s">
        <v>53</v>
      </c>
      <c r="E36" s="1832" t="s">
        <v>29</v>
      </c>
      <c r="F36" s="1833" t="s">
        <v>30</v>
      </c>
      <c r="G36" s="1834" t="s">
        <v>31</v>
      </c>
      <c r="H36" s="1835" t="s">
        <v>60</v>
      </c>
      <c r="I36" s="1836" t="s">
        <v>61</v>
      </c>
      <c r="J36" s="1836" t="s">
        <v>62</v>
      </c>
      <c r="K36" s="1836" t="s">
        <v>63</v>
      </c>
      <c r="L36" s="1836" t="s">
        <v>64</v>
      </c>
      <c r="M36" s="1837" t="s">
        <v>65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CG36" s="12"/>
      <c r="CH36" s="12"/>
      <c r="CI36" s="12"/>
      <c r="CJ36" s="12"/>
      <c r="CK36" s="12"/>
      <c r="CL36" s="12"/>
    </row>
    <row r="37" spans="1:90" ht="18.75" customHeight="1" x14ac:dyDescent="0.2">
      <c r="A37" s="1817" t="s">
        <v>54</v>
      </c>
      <c r="B37" s="1818">
        <f>SUM(C37:D37)</f>
        <v>0</v>
      </c>
      <c r="C37" s="1838"/>
      <c r="D37" s="1838"/>
      <c r="E37" s="1839">
        <f>SUM(F37:G37)</f>
        <v>0</v>
      </c>
      <c r="F37" s="1840"/>
      <c r="G37" s="1838"/>
      <c r="H37" s="1841"/>
      <c r="I37" s="1842"/>
      <c r="J37" s="1842"/>
      <c r="K37" s="1842"/>
      <c r="L37" s="1842"/>
      <c r="M37" s="1843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CG37" s="12"/>
      <c r="CH37" s="12"/>
      <c r="CI37" s="12"/>
      <c r="CJ37" s="12"/>
      <c r="CK37" s="12"/>
      <c r="CL37" s="12"/>
    </row>
    <row r="38" spans="1:90" ht="18.75" customHeight="1" x14ac:dyDescent="0.2">
      <c r="A38" s="454" t="s">
        <v>55</v>
      </c>
      <c r="B38" s="455">
        <f>SUM(C38:D38)</f>
        <v>0</v>
      </c>
      <c r="C38" s="654"/>
      <c r="D38" s="654"/>
      <c r="E38" s="456">
        <f>SUM(F38:G38)</f>
        <v>0</v>
      </c>
      <c r="F38" s="894"/>
      <c r="G38" s="654"/>
      <c r="H38" s="458"/>
      <c r="I38" s="459"/>
      <c r="J38" s="459"/>
      <c r="K38" s="459"/>
      <c r="L38" s="459"/>
      <c r="M38" s="46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CG38" s="12"/>
      <c r="CH38" s="12"/>
      <c r="CI38" s="12"/>
      <c r="CJ38" s="12"/>
      <c r="CK38" s="12"/>
      <c r="CL38" s="12"/>
    </row>
    <row r="39" spans="1:90" ht="14.25" customHeight="1" x14ac:dyDescent="0.25">
      <c r="A39" s="1844" t="s">
        <v>43</v>
      </c>
      <c r="B39" s="1845">
        <f t="shared" ref="B39:M39" si="15">SUM(B37:B38)</f>
        <v>0</v>
      </c>
      <c r="C39" s="1846">
        <f t="shared" si="15"/>
        <v>0</v>
      </c>
      <c r="D39" s="1847">
        <f t="shared" si="15"/>
        <v>0</v>
      </c>
      <c r="E39" s="1848">
        <f t="shared" si="15"/>
        <v>0</v>
      </c>
      <c r="F39" s="1849">
        <f t="shared" si="15"/>
        <v>0</v>
      </c>
      <c r="G39" s="1849">
        <f t="shared" si="15"/>
        <v>0</v>
      </c>
      <c r="H39" s="1846">
        <f t="shared" si="15"/>
        <v>0</v>
      </c>
      <c r="I39" s="1850">
        <f t="shared" si="15"/>
        <v>0</v>
      </c>
      <c r="J39" s="1850">
        <f t="shared" si="15"/>
        <v>0</v>
      </c>
      <c r="K39" s="1850">
        <f t="shared" si="15"/>
        <v>0</v>
      </c>
      <c r="L39" s="1850">
        <f t="shared" si="15"/>
        <v>0</v>
      </c>
      <c r="M39" s="1851">
        <f t="shared" si="15"/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CG39" s="12"/>
      <c r="CH39" s="12"/>
      <c r="CI39" s="12"/>
      <c r="CJ39" s="12"/>
      <c r="CK39" s="12"/>
      <c r="CL39" s="12"/>
    </row>
    <row r="40" spans="1:90" ht="31.35" customHeight="1" x14ac:dyDescent="0.2">
      <c r="A40" s="141" t="s">
        <v>66</v>
      </c>
      <c r="B40" s="14"/>
      <c r="C40" s="14"/>
      <c r="D40" s="8"/>
      <c r="E40" s="8"/>
      <c r="F40" s="8"/>
      <c r="G40" s="8"/>
      <c r="H40" s="8"/>
      <c r="I40" s="8"/>
      <c r="J40" s="8"/>
      <c r="K40" s="8"/>
      <c r="L40" s="142"/>
      <c r="M40" s="5"/>
      <c r="N40" s="5"/>
      <c r="O40" s="5"/>
      <c r="P40" s="5"/>
      <c r="Q40" s="5"/>
      <c r="R40" s="5"/>
      <c r="S40" s="5"/>
      <c r="T40" s="5"/>
      <c r="U40" s="5"/>
      <c r="V40" s="1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6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CG40" s="12"/>
      <c r="CH40" s="12"/>
      <c r="CI40" s="12"/>
      <c r="CJ40" s="12"/>
      <c r="CK40" s="12"/>
      <c r="CL40" s="12"/>
    </row>
    <row r="41" spans="1:90" ht="16.350000000000001" customHeight="1" x14ac:dyDescent="0.2">
      <c r="A41" s="2592" t="s">
        <v>3</v>
      </c>
      <c r="B41" s="2609" t="s">
        <v>4</v>
      </c>
      <c r="C41" s="2609" t="s">
        <v>5</v>
      </c>
      <c r="D41" s="143"/>
      <c r="E41" s="143"/>
      <c r="F41" s="143"/>
      <c r="G41" s="143"/>
      <c r="H41" s="143"/>
      <c r="I41" s="143"/>
      <c r="J41" s="143"/>
      <c r="K41" s="143"/>
      <c r="L41" s="144"/>
      <c r="M41" s="145"/>
      <c r="N41" s="5"/>
      <c r="O41" s="5"/>
      <c r="P41" s="5"/>
      <c r="Q41" s="5"/>
      <c r="R41" s="5"/>
      <c r="S41" s="5"/>
      <c r="T41" s="5"/>
      <c r="U41" s="5"/>
      <c r="V41" s="11"/>
      <c r="W41" s="5"/>
      <c r="X41" s="1852"/>
      <c r="Y41" s="1853"/>
      <c r="Z41" s="1853"/>
      <c r="AA41" s="1853"/>
      <c r="AB41" s="1853"/>
      <c r="AC41" s="1853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6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CG41" s="12"/>
      <c r="CH41" s="12"/>
      <c r="CI41" s="12"/>
      <c r="CJ41" s="12"/>
      <c r="CK41" s="12"/>
      <c r="CL41" s="12"/>
    </row>
    <row r="42" spans="1:90" ht="16.350000000000001" customHeight="1" x14ac:dyDescent="0.2">
      <c r="A42" s="2753"/>
      <c r="B42" s="2746"/>
      <c r="C42" s="2746"/>
      <c r="D42" s="148"/>
      <c r="E42" s="143"/>
      <c r="F42" s="143"/>
      <c r="G42" s="143"/>
      <c r="H42" s="143"/>
      <c r="I42" s="143"/>
      <c r="J42" s="143"/>
      <c r="K42" s="143"/>
      <c r="L42" s="144"/>
      <c r="M42" s="145"/>
      <c r="N42" s="5"/>
      <c r="O42" s="5"/>
      <c r="P42" s="5"/>
      <c r="Q42" s="5"/>
      <c r="R42" s="5"/>
      <c r="S42" s="5"/>
      <c r="T42" s="5"/>
      <c r="U42" s="5"/>
      <c r="V42" s="11"/>
      <c r="W42" s="5"/>
      <c r="X42" s="1852"/>
      <c r="Y42" s="1853"/>
      <c r="Z42" s="1853"/>
      <c r="AA42" s="1853"/>
      <c r="AB42" s="1853"/>
      <c r="AC42" s="1853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CG42" s="12"/>
      <c r="CH42" s="12"/>
      <c r="CI42" s="12"/>
      <c r="CJ42" s="12"/>
      <c r="CK42" s="12"/>
      <c r="CL42" s="12"/>
    </row>
    <row r="43" spans="1:90" ht="16.350000000000001" customHeight="1" x14ac:dyDescent="0.2">
      <c r="A43" s="2609" t="s">
        <v>67</v>
      </c>
      <c r="B43" s="63" t="s">
        <v>47</v>
      </c>
      <c r="C43" s="149"/>
      <c r="D43" s="148"/>
      <c r="E43" s="143"/>
      <c r="F43" s="143"/>
      <c r="G43" s="143"/>
      <c r="H43" s="5"/>
      <c r="I43" s="143"/>
      <c r="J43" s="143"/>
      <c r="K43" s="5"/>
      <c r="L43" s="144"/>
      <c r="M43" s="145"/>
      <c r="N43" s="5"/>
      <c r="O43" s="5"/>
      <c r="P43" s="5"/>
      <c r="Q43" s="5"/>
      <c r="R43" s="5"/>
      <c r="S43" s="5"/>
      <c r="T43" s="5"/>
      <c r="U43" s="5"/>
      <c r="V43" s="11"/>
      <c r="W43" s="5"/>
      <c r="X43" s="1852"/>
      <c r="Y43" s="1853"/>
      <c r="Z43" s="1853"/>
      <c r="AA43" s="1853"/>
      <c r="AB43" s="1853"/>
      <c r="AC43" s="1853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CG43" s="12"/>
      <c r="CH43" s="12"/>
      <c r="CI43" s="12"/>
      <c r="CJ43" s="12"/>
      <c r="CK43" s="12"/>
      <c r="CL43" s="12"/>
    </row>
    <row r="44" spans="1:90" ht="16.350000000000001" customHeight="1" x14ac:dyDescent="0.2">
      <c r="A44" s="2746"/>
      <c r="B44" s="150" t="s">
        <v>68</v>
      </c>
      <c r="C44" s="151"/>
      <c r="D44" s="148"/>
      <c r="E44" s="143"/>
      <c r="F44" s="143"/>
      <c r="G44" s="143"/>
      <c r="H44" s="143"/>
      <c r="I44" s="143"/>
      <c r="J44" s="143"/>
      <c r="K44" s="143"/>
      <c r="L44" s="144"/>
      <c r="M44" s="145"/>
      <c r="N44" s="5"/>
      <c r="O44" s="5"/>
      <c r="P44" s="5"/>
      <c r="Q44" s="5"/>
      <c r="R44" s="5"/>
      <c r="S44" s="5"/>
      <c r="T44" s="5"/>
      <c r="U44" s="5"/>
      <c r="V44" s="11"/>
      <c r="W44" s="5"/>
      <c r="X44" s="1852"/>
      <c r="Y44" s="1853"/>
      <c r="Z44" s="1853"/>
      <c r="AA44" s="1853"/>
      <c r="AB44" s="1853"/>
      <c r="AC44" s="1853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CG44" s="12"/>
      <c r="CH44" s="12"/>
      <c r="CI44" s="12"/>
      <c r="CJ44" s="12"/>
      <c r="CK44" s="12"/>
      <c r="CL44" s="12"/>
    </row>
    <row r="45" spans="1:90" ht="16.350000000000001" customHeight="1" x14ac:dyDescent="0.2">
      <c r="A45" s="2609" t="s">
        <v>69</v>
      </c>
      <c r="B45" s="63" t="s">
        <v>47</v>
      </c>
      <c r="C45" s="149"/>
      <c r="D45" s="148"/>
      <c r="E45" s="143"/>
      <c r="F45" s="143"/>
      <c r="G45" s="143"/>
      <c r="H45" s="143"/>
      <c r="I45" s="143"/>
      <c r="J45" s="143"/>
      <c r="K45" s="143"/>
      <c r="L45" s="144"/>
      <c r="M45" s="145"/>
      <c r="N45" s="5"/>
      <c r="O45" s="5"/>
      <c r="P45" s="5"/>
      <c r="Q45" s="5"/>
      <c r="R45" s="5"/>
      <c r="S45" s="5"/>
      <c r="T45" s="5"/>
      <c r="U45" s="5"/>
      <c r="V45" s="11"/>
      <c r="W45" s="5"/>
      <c r="X45" s="1852"/>
      <c r="Y45" s="1853"/>
      <c r="Z45" s="1853"/>
      <c r="AA45" s="1853"/>
      <c r="AB45" s="1853"/>
      <c r="AC45" s="1853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CG45" s="12"/>
      <c r="CH45" s="12"/>
      <c r="CI45" s="12"/>
      <c r="CJ45" s="12"/>
      <c r="CK45" s="12"/>
      <c r="CL45" s="12"/>
    </row>
    <row r="46" spans="1:90" ht="16.350000000000001" customHeight="1" x14ac:dyDescent="0.2">
      <c r="A46" s="2746"/>
      <c r="B46" s="152" t="s">
        <v>68</v>
      </c>
      <c r="C46" s="106"/>
      <c r="D46" s="153"/>
      <c r="E46" s="143"/>
      <c r="F46" s="143"/>
      <c r="G46" s="143"/>
      <c r="H46" s="143"/>
      <c r="I46" s="143"/>
      <c r="J46" s="143"/>
      <c r="K46" s="143"/>
      <c r="L46" s="144"/>
      <c r="M46" s="145"/>
      <c r="N46" s="5"/>
      <c r="O46" s="5"/>
      <c r="P46" s="5"/>
      <c r="Q46" s="5"/>
      <c r="R46" s="5"/>
      <c r="S46" s="5"/>
      <c r="T46" s="5"/>
      <c r="U46" s="5"/>
      <c r="V46" s="11"/>
      <c r="W46" s="5"/>
      <c r="X46" s="1852"/>
      <c r="Y46" s="1853"/>
      <c r="Z46" s="1853"/>
      <c r="AA46" s="1853"/>
      <c r="AB46" s="1853"/>
      <c r="AC46" s="1853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CG46" s="12"/>
      <c r="CH46" s="12"/>
      <c r="CI46" s="12"/>
      <c r="CJ46" s="12"/>
      <c r="CK46" s="12"/>
      <c r="CL46" s="12"/>
    </row>
    <row r="47" spans="1:90" ht="31.35" customHeight="1" x14ac:dyDescent="0.2">
      <c r="A47" s="84" t="s">
        <v>70</v>
      </c>
      <c r="B47" s="711"/>
      <c r="C47" s="711"/>
      <c r="D47" s="155"/>
      <c r="E47" s="155"/>
      <c r="F47" s="155"/>
      <c r="G47" s="155"/>
      <c r="H47" s="155"/>
      <c r="I47" s="155"/>
      <c r="J47" s="155"/>
      <c r="K47" s="155"/>
      <c r="L47" s="156"/>
      <c r="M47" s="157"/>
      <c r="N47" s="158"/>
      <c r="O47" s="159"/>
      <c r="P47" s="159"/>
      <c r="Q47" s="159"/>
      <c r="R47" s="159"/>
      <c r="S47" s="159"/>
      <c r="T47" s="159"/>
      <c r="U47" s="159"/>
      <c r="V47" s="160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1"/>
      <c r="AO47" s="162"/>
      <c r="AP47" s="162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CG47" s="12"/>
      <c r="CH47" s="12"/>
      <c r="CI47" s="12"/>
      <c r="CJ47" s="12"/>
      <c r="CK47" s="12"/>
      <c r="CL47" s="12"/>
    </row>
    <row r="48" spans="1:90" ht="16.350000000000001" customHeight="1" x14ac:dyDescent="0.2">
      <c r="A48" s="2625" t="s">
        <v>71</v>
      </c>
      <c r="B48" s="2626"/>
      <c r="C48" s="2631" t="s">
        <v>5</v>
      </c>
      <c r="D48" s="2632"/>
      <c r="E48" s="2633"/>
      <c r="F48" s="2929" t="s">
        <v>72</v>
      </c>
      <c r="G48" s="2705"/>
      <c r="H48" s="2705"/>
      <c r="I48" s="2705"/>
      <c r="J48" s="2705"/>
      <c r="K48" s="2705"/>
      <c r="L48" s="2705"/>
      <c r="M48" s="2705"/>
      <c r="N48" s="2705"/>
      <c r="O48" s="2705"/>
      <c r="P48" s="2705"/>
      <c r="Q48" s="2705"/>
      <c r="R48" s="2705"/>
      <c r="S48" s="2705"/>
      <c r="T48" s="2705"/>
      <c r="U48" s="2705"/>
      <c r="V48" s="2705"/>
      <c r="W48" s="2705"/>
      <c r="X48" s="2705"/>
      <c r="Y48" s="2705"/>
      <c r="Z48" s="2705"/>
      <c r="AA48" s="2705"/>
      <c r="AB48" s="2705"/>
      <c r="AC48" s="2705"/>
      <c r="AD48" s="2705"/>
      <c r="AE48" s="2705"/>
      <c r="AF48" s="2705"/>
      <c r="AG48" s="2705"/>
      <c r="AH48" s="2705"/>
      <c r="AI48" s="2705"/>
      <c r="AJ48" s="2705"/>
      <c r="AK48" s="2705"/>
      <c r="AL48" s="2705"/>
      <c r="AM48" s="2930"/>
      <c r="AN48" s="2597" t="s">
        <v>7</v>
      </c>
      <c r="AO48" s="163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CG48" s="12"/>
      <c r="CH48" s="12"/>
      <c r="CI48" s="12"/>
      <c r="CJ48" s="12"/>
      <c r="CK48" s="12"/>
      <c r="CL48" s="12"/>
    </row>
    <row r="49" spans="1:90" ht="16.350000000000001" customHeight="1" x14ac:dyDescent="0.2">
      <c r="A49" s="2627"/>
      <c r="B49" s="2628"/>
      <c r="C49" s="2756"/>
      <c r="D49" s="2635"/>
      <c r="E49" s="2757"/>
      <c r="F49" s="2929" t="s">
        <v>12</v>
      </c>
      <c r="G49" s="2931"/>
      <c r="H49" s="2705" t="s">
        <v>13</v>
      </c>
      <c r="I49" s="2931"/>
      <c r="J49" s="2932" t="s">
        <v>14</v>
      </c>
      <c r="K49" s="2933"/>
      <c r="L49" s="2929" t="s">
        <v>15</v>
      </c>
      <c r="M49" s="2931"/>
      <c r="N49" s="2929" t="s">
        <v>16</v>
      </c>
      <c r="O49" s="2931"/>
      <c r="P49" s="2934" t="s">
        <v>17</v>
      </c>
      <c r="Q49" s="2935"/>
      <c r="R49" s="2934" t="s">
        <v>18</v>
      </c>
      <c r="S49" s="2935"/>
      <c r="T49" s="2934" t="s">
        <v>19</v>
      </c>
      <c r="U49" s="2935"/>
      <c r="V49" s="2934" t="s">
        <v>20</v>
      </c>
      <c r="W49" s="2935"/>
      <c r="X49" s="2934" t="s">
        <v>21</v>
      </c>
      <c r="Y49" s="2935"/>
      <c r="Z49" s="2934" t="s">
        <v>22</v>
      </c>
      <c r="AA49" s="2935"/>
      <c r="AB49" s="2934" t="s">
        <v>23</v>
      </c>
      <c r="AC49" s="2935"/>
      <c r="AD49" s="2934" t="s">
        <v>24</v>
      </c>
      <c r="AE49" s="2935"/>
      <c r="AF49" s="2934" t="s">
        <v>25</v>
      </c>
      <c r="AG49" s="2935"/>
      <c r="AH49" s="2934" t="s">
        <v>26</v>
      </c>
      <c r="AI49" s="2935"/>
      <c r="AJ49" s="2934" t="s">
        <v>27</v>
      </c>
      <c r="AK49" s="2935"/>
      <c r="AL49" s="2711" t="s">
        <v>28</v>
      </c>
      <c r="AM49" s="2936"/>
      <c r="AN49" s="2604"/>
      <c r="AO49" s="163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CG49" s="12"/>
      <c r="CH49" s="12"/>
      <c r="CI49" s="12"/>
      <c r="CJ49" s="12"/>
      <c r="CK49" s="12"/>
      <c r="CL49" s="12"/>
    </row>
    <row r="50" spans="1:90" ht="16.350000000000001" customHeight="1" x14ac:dyDescent="0.2">
      <c r="A50" s="2754"/>
      <c r="B50" s="2755"/>
      <c r="C50" s="712" t="s">
        <v>29</v>
      </c>
      <c r="D50" s="713" t="s">
        <v>30</v>
      </c>
      <c r="E50" s="905" t="s">
        <v>31</v>
      </c>
      <c r="F50" s="1854" t="s">
        <v>30</v>
      </c>
      <c r="G50" s="1855" t="s">
        <v>31</v>
      </c>
      <c r="H50" s="1854" t="s">
        <v>30</v>
      </c>
      <c r="I50" s="1855" t="s">
        <v>31</v>
      </c>
      <c r="J50" s="1854" t="s">
        <v>30</v>
      </c>
      <c r="K50" s="1855" t="s">
        <v>31</v>
      </c>
      <c r="L50" s="1854" t="s">
        <v>30</v>
      </c>
      <c r="M50" s="1855" t="s">
        <v>31</v>
      </c>
      <c r="N50" s="1854" t="s">
        <v>30</v>
      </c>
      <c r="O50" s="1855" t="s">
        <v>31</v>
      </c>
      <c r="P50" s="1854" t="s">
        <v>30</v>
      </c>
      <c r="Q50" s="1855" t="s">
        <v>31</v>
      </c>
      <c r="R50" s="1854" t="s">
        <v>30</v>
      </c>
      <c r="S50" s="1855" t="s">
        <v>31</v>
      </c>
      <c r="T50" s="1854" t="s">
        <v>30</v>
      </c>
      <c r="U50" s="1855" t="s">
        <v>31</v>
      </c>
      <c r="V50" s="1854" t="s">
        <v>30</v>
      </c>
      <c r="W50" s="1855" t="s">
        <v>31</v>
      </c>
      <c r="X50" s="1854" t="s">
        <v>30</v>
      </c>
      <c r="Y50" s="1855" t="s">
        <v>31</v>
      </c>
      <c r="Z50" s="1854" t="s">
        <v>30</v>
      </c>
      <c r="AA50" s="1855" t="s">
        <v>31</v>
      </c>
      <c r="AB50" s="1854" t="s">
        <v>30</v>
      </c>
      <c r="AC50" s="1855" t="s">
        <v>31</v>
      </c>
      <c r="AD50" s="1854" t="s">
        <v>30</v>
      </c>
      <c r="AE50" s="1855" t="s">
        <v>31</v>
      </c>
      <c r="AF50" s="1854" t="s">
        <v>30</v>
      </c>
      <c r="AG50" s="1855" t="s">
        <v>31</v>
      </c>
      <c r="AH50" s="1854" t="s">
        <v>30</v>
      </c>
      <c r="AI50" s="1855" t="s">
        <v>31</v>
      </c>
      <c r="AJ50" s="1854" t="s">
        <v>30</v>
      </c>
      <c r="AK50" s="1855" t="s">
        <v>31</v>
      </c>
      <c r="AL50" s="1856" t="s">
        <v>30</v>
      </c>
      <c r="AM50" s="1857" t="s">
        <v>31</v>
      </c>
      <c r="AN50" s="2732"/>
      <c r="AO50" s="170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CG50" s="12"/>
      <c r="CH50" s="12"/>
      <c r="CI50" s="12"/>
      <c r="CJ50" s="12"/>
      <c r="CK50" s="12"/>
      <c r="CL50" s="12"/>
    </row>
    <row r="51" spans="1:90" ht="20.25" customHeight="1" x14ac:dyDescent="0.2">
      <c r="A51" s="439" t="s">
        <v>73</v>
      </c>
      <c r="B51" s="172" t="s">
        <v>74</v>
      </c>
      <c r="C51" s="1858">
        <f>SUM(D51+E51)</f>
        <v>0</v>
      </c>
      <c r="D51" s="1859">
        <f>SUM(F51+H51+J51+L51+N51+P51+R51+T51+V51+X51+Z51+AB51+AD51+AF51+AH51+AJ51+AL51)</f>
        <v>0</v>
      </c>
      <c r="E51" s="1860">
        <f>SUM(G51+I51+K51+M51+O51+Q51+S51+U51+W51+Y51+AA51+AC51+AE51+AG51+AI51+AK51+AM51)</f>
        <v>0</v>
      </c>
      <c r="F51" s="1861"/>
      <c r="G51" s="1862"/>
      <c r="H51" s="1861"/>
      <c r="I51" s="1862"/>
      <c r="J51" s="1861"/>
      <c r="K51" s="1862"/>
      <c r="L51" s="1861"/>
      <c r="M51" s="1862"/>
      <c r="N51" s="1861"/>
      <c r="O51" s="1862"/>
      <c r="P51" s="1863"/>
      <c r="Q51" s="1862"/>
      <c r="R51" s="1863"/>
      <c r="S51" s="1862"/>
      <c r="T51" s="1863"/>
      <c r="U51" s="1862"/>
      <c r="V51" s="1863"/>
      <c r="W51" s="1862"/>
      <c r="X51" s="1863"/>
      <c r="Y51" s="1862"/>
      <c r="Z51" s="1863"/>
      <c r="AA51" s="1862"/>
      <c r="AB51" s="1863"/>
      <c r="AC51" s="1862"/>
      <c r="AD51" s="1863"/>
      <c r="AE51" s="1862"/>
      <c r="AF51" s="1863"/>
      <c r="AG51" s="1862"/>
      <c r="AH51" s="1863"/>
      <c r="AI51" s="1862"/>
      <c r="AJ51" s="1863"/>
      <c r="AK51" s="1862"/>
      <c r="AL51" s="723"/>
      <c r="AM51" s="1864"/>
      <c r="AN51" s="1865"/>
      <c r="AO51" s="182" t="str">
        <f>CA51&amp;CB51</f>
        <v/>
      </c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17"/>
      <c r="BB51" s="17"/>
      <c r="CA51" s="30" t="str">
        <f>IF(CG51=1,"* El número de Beneficiarios NO DEBE ser mayor que el total. ","")</f>
        <v/>
      </c>
      <c r="CB51" s="31" t="str">
        <f>IF(CH51=1,"* No olvide digitar la columna Beneficiarios. ","")</f>
        <v/>
      </c>
      <c r="CC51" s="30"/>
      <c r="CD51" s="30"/>
      <c r="CE51" s="30"/>
      <c r="CF51" s="30"/>
      <c r="CG51" s="32">
        <f>IF(C51&lt;AN51,1,0)</f>
        <v>0</v>
      </c>
      <c r="CH51" s="32">
        <f>IF(AND(C51&lt;&gt;0,AN51=""),1,0)</f>
        <v>0</v>
      </c>
      <c r="CI51" s="12"/>
      <c r="CJ51" s="12"/>
      <c r="CK51" s="12"/>
      <c r="CL51" s="12"/>
    </row>
    <row r="52" spans="1:90" ht="20.25" customHeight="1" x14ac:dyDescent="0.2">
      <c r="A52" s="1866" t="s">
        <v>75</v>
      </c>
      <c r="B52" s="1867" t="s">
        <v>74</v>
      </c>
      <c r="C52" s="463">
        <f>SUM(D52+E52)</f>
        <v>0</v>
      </c>
      <c r="D52" s="464">
        <f>SUM(F52+H52+J52+L52+N52+P52+R52+T52+V52+X52+Z52+AB52+AD52+AF52+AH52+AJ52+AL52)</f>
        <v>0</v>
      </c>
      <c r="E52" s="653">
        <f>SUM(G52+I52+K52+M52+O52+Q52+S52+U52+W52+Y52+AA52+AC52+AE52+AG52+AI52+AK52+AM52)</f>
        <v>0</v>
      </c>
      <c r="F52" s="458"/>
      <c r="G52" s="460"/>
      <c r="H52" s="458"/>
      <c r="I52" s="460"/>
      <c r="J52" s="458"/>
      <c r="K52" s="460"/>
      <c r="L52" s="458"/>
      <c r="M52" s="460"/>
      <c r="N52" s="458"/>
      <c r="O52" s="460"/>
      <c r="P52" s="920"/>
      <c r="Q52" s="460"/>
      <c r="R52" s="920"/>
      <c r="S52" s="460"/>
      <c r="T52" s="920"/>
      <c r="U52" s="460"/>
      <c r="V52" s="920"/>
      <c r="W52" s="460"/>
      <c r="X52" s="920"/>
      <c r="Y52" s="460"/>
      <c r="Z52" s="920"/>
      <c r="AA52" s="460"/>
      <c r="AB52" s="920"/>
      <c r="AC52" s="460"/>
      <c r="AD52" s="920"/>
      <c r="AE52" s="460"/>
      <c r="AF52" s="920"/>
      <c r="AG52" s="460"/>
      <c r="AH52" s="920"/>
      <c r="AI52" s="460"/>
      <c r="AJ52" s="920"/>
      <c r="AK52" s="460"/>
      <c r="AL52" s="188"/>
      <c r="AM52" s="465"/>
      <c r="AN52" s="921"/>
      <c r="AO52" s="182" t="str">
        <f>CA52&amp;CB52</f>
        <v/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17"/>
      <c r="BB52" s="17"/>
      <c r="CA52" s="30" t="str">
        <f>IF(CG52=1,"* El número de Beneficiarios NO DEBE ser mayor que el total. ","")</f>
        <v/>
      </c>
      <c r="CB52" s="31" t="str">
        <f>IF(CH52=1,"* No olvide digitar la columna Beneficiarios. ","")</f>
        <v/>
      </c>
      <c r="CC52" s="30"/>
      <c r="CD52" s="30"/>
      <c r="CE52" s="30"/>
      <c r="CF52" s="30"/>
      <c r="CG52" s="32">
        <f>IF(C52&lt;AN52,1,0)</f>
        <v>0</v>
      </c>
      <c r="CH52" s="32">
        <f>IF(AND(C52&lt;&gt;0,AN52=""),1,0)</f>
        <v>0</v>
      </c>
      <c r="CI52" s="12"/>
      <c r="CJ52" s="12"/>
      <c r="CK52" s="12"/>
      <c r="CL52" s="12"/>
    </row>
    <row r="53" spans="1:90" ht="31.35" customHeight="1" x14ac:dyDescent="0.2">
      <c r="A53" s="2713" t="s">
        <v>76</v>
      </c>
      <c r="B53" s="2713"/>
      <c r="C53" s="2713"/>
      <c r="D53" s="2713"/>
      <c r="E53" s="2713"/>
      <c r="F53" s="2713"/>
      <c r="G53" s="2713"/>
      <c r="H53" s="2713"/>
      <c r="I53" s="2713"/>
      <c r="J53" s="2713"/>
      <c r="K53" s="2713"/>
      <c r="L53" s="2713"/>
      <c r="M53" s="2713"/>
      <c r="N53" s="191"/>
      <c r="O53" s="161"/>
      <c r="P53" s="161"/>
      <c r="Q53" s="161"/>
      <c r="R53" s="161"/>
      <c r="S53" s="161"/>
      <c r="T53" s="161"/>
      <c r="U53" s="161"/>
      <c r="V53" s="192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70"/>
      <c r="AP53" s="162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CG53" s="12"/>
      <c r="CH53" s="12"/>
      <c r="CI53" s="12"/>
      <c r="CJ53" s="12"/>
      <c r="CK53" s="12"/>
      <c r="CL53" s="12"/>
    </row>
    <row r="54" spans="1:90" ht="16.350000000000001" customHeight="1" x14ac:dyDescent="0.2">
      <c r="A54" s="2625" t="s">
        <v>3</v>
      </c>
      <c r="B54" s="2626"/>
      <c r="C54" s="2632" t="s">
        <v>5</v>
      </c>
      <c r="D54" s="2632"/>
      <c r="E54" s="2633"/>
      <c r="F54" s="2932" t="s">
        <v>72</v>
      </c>
      <c r="G54" s="2714"/>
      <c r="H54" s="2714"/>
      <c r="I54" s="2714"/>
      <c r="J54" s="2714"/>
      <c r="K54" s="2714"/>
      <c r="L54" s="2714"/>
      <c r="M54" s="2714"/>
      <c r="N54" s="2714"/>
      <c r="O54" s="2714"/>
      <c r="P54" s="2714"/>
      <c r="Q54" s="2714"/>
      <c r="R54" s="2714"/>
      <c r="S54" s="2714"/>
      <c r="T54" s="2714"/>
      <c r="U54" s="2714"/>
      <c r="V54" s="2714"/>
      <c r="W54" s="2714"/>
      <c r="X54" s="2714"/>
      <c r="Y54" s="2714"/>
      <c r="Z54" s="2714"/>
      <c r="AA54" s="2714"/>
      <c r="AB54" s="2714"/>
      <c r="AC54" s="2714"/>
      <c r="AD54" s="2714"/>
      <c r="AE54" s="2714"/>
      <c r="AF54" s="2714"/>
      <c r="AG54" s="2714"/>
      <c r="AH54" s="2714"/>
      <c r="AI54" s="2714"/>
      <c r="AJ54" s="2714"/>
      <c r="AK54" s="2714"/>
      <c r="AL54" s="2714"/>
      <c r="AM54" s="2937"/>
      <c r="AN54" s="2597" t="s">
        <v>7</v>
      </c>
      <c r="AO54" s="170"/>
      <c r="AP54" s="1868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CG54" s="12"/>
      <c r="CH54" s="12"/>
      <c r="CI54" s="12"/>
      <c r="CJ54" s="12"/>
      <c r="CK54" s="12"/>
      <c r="CL54" s="12"/>
    </row>
    <row r="55" spans="1:90" ht="16.350000000000001" customHeight="1" x14ac:dyDescent="0.2">
      <c r="A55" s="2627"/>
      <c r="B55" s="2628"/>
      <c r="C55" s="2635"/>
      <c r="D55" s="2635"/>
      <c r="E55" s="2757"/>
      <c r="F55" s="2941" t="s">
        <v>12</v>
      </c>
      <c r="G55" s="2941"/>
      <c r="H55" s="2923" t="s">
        <v>13</v>
      </c>
      <c r="I55" s="2924"/>
      <c r="J55" s="2942" t="s">
        <v>14</v>
      </c>
      <c r="K55" s="2943"/>
      <c r="L55" s="2923" t="s">
        <v>15</v>
      </c>
      <c r="M55" s="2924"/>
      <c r="N55" s="2923" t="s">
        <v>16</v>
      </c>
      <c r="O55" s="2924"/>
      <c r="P55" s="2938" t="s">
        <v>17</v>
      </c>
      <c r="Q55" s="2939"/>
      <c r="R55" s="2938" t="s">
        <v>18</v>
      </c>
      <c r="S55" s="2939"/>
      <c r="T55" s="2938" t="s">
        <v>19</v>
      </c>
      <c r="U55" s="2939"/>
      <c r="V55" s="2938" t="s">
        <v>20</v>
      </c>
      <c r="W55" s="2939"/>
      <c r="X55" s="2938" t="s">
        <v>21</v>
      </c>
      <c r="Y55" s="2939"/>
      <c r="Z55" s="2938" t="s">
        <v>22</v>
      </c>
      <c r="AA55" s="2939"/>
      <c r="AB55" s="2938" t="s">
        <v>23</v>
      </c>
      <c r="AC55" s="2939"/>
      <c r="AD55" s="2938" t="s">
        <v>24</v>
      </c>
      <c r="AE55" s="2939"/>
      <c r="AF55" s="2938" t="s">
        <v>25</v>
      </c>
      <c r="AG55" s="2939"/>
      <c r="AH55" s="2938" t="s">
        <v>26</v>
      </c>
      <c r="AI55" s="2939"/>
      <c r="AJ55" s="2938" t="s">
        <v>27</v>
      </c>
      <c r="AK55" s="2939"/>
      <c r="AL55" s="2938" t="s">
        <v>28</v>
      </c>
      <c r="AM55" s="2940"/>
      <c r="AN55" s="2604"/>
      <c r="AO55" s="170"/>
      <c r="AP55" s="1869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CG55" s="12"/>
      <c r="CH55" s="12"/>
      <c r="CI55" s="12"/>
      <c r="CJ55" s="12"/>
      <c r="CK55" s="12"/>
      <c r="CL55" s="12"/>
    </row>
    <row r="56" spans="1:90" ht="16.350000000000001" customHeight="1" x14ac:dyDescent="0.2">
      <c r="A56" s="2754"/>
      <c r="B56" s="2755"/>
      <c r="C56" s="1870" t="s">
        <v>29</v>
      </c>
      <c r="D56" s="1871" t="s">
        <v>30</v>
      </c>
      <c r="E56" s="197" t="s">
        <v>31</v>
      </c>
      <c r="F56" s="420" t="s">
        <v>30</v>
      </c>
      <c r="G56" s="435" t="s">
        <v>31</v>
      </c>
      <c r="H56" s="420" t="s">
        <v>30</v>
      </c>
      <c r="I56" s="435" t="s">
        <v>31</v>
      </c>
      <c r="J56" s="420" t="s">
        <v>30</v>
      </c>
      <c r="K56" s="435" t="s">
        <v>31</v>
      </c>
      <c r="L56" s="420" t="s">
        <v>30</v>
      </c>
      <c r="M56" s="435" t="s">
        <v>31</v>
      </c>
      <c r="N56" s="420" t="s">
        <v>30</v>
      </c>
      <c r="O56" s="435" t="s">
        <v>31</v>
      </c>
      <c r="P56" s="420" t="s">
        <v>30</v>
      </c>
      <c r="Q56" s="435" t="s">
        <v>31</v>
      </c>
      <c r="R56" s="420" t="s">
        <v>30</v>
      </c>
      <c r="S56" s="435" t="s">
        <v>31</v>
      </c>
      <c r="T56" s="420" t="s">
        <v>30</v>
      </c>
      <c r="U56" s="435" t="s">
        <v>31</v>
      </c>
      <c r="V56" s="420" t="s">
        <v>30</v>
      </c>
      <c r="W56" s="435" t="s">
        <v>31</v>
      </c>
      <c r="X56" s="420" t="s">
        <v>30</v>
      </c>
      <c r="Y56" s="435" t="s">
        <v>31</v>
      </c>
      <c r="Z56" s="420" t="s">
        <v>30</v>
      </c>
      <c r="AA56" s="435" t="s">
        <v>31</v>
      </c>
      <c r="AB56" s="420" t="s">
        <v>30</v>
      </c>
      <c r="AC56" s="435" t="s">
        <v>31</v>
      </c>
      <c r="AD56" s="420" t="s">
        <v>30</v>
      </c>
      <c r="AE56" s="435" t="s">
        <v>31</v>
      </c>
      <c r="AF56" s="420" t="s">
        <v>30</v>
      </c>
      <c r="AG56" s="435" t="s">
        <v>31</v>
      </c>
      <c r="AH56" s="420" t="s">
        <v>30</v>
      </c>
      <c r="AI56" s="435" t="s">
        <v>31</v>
      </c>
      <c r="AJ56" s="420" t="s">
        <v>30</v>
      </c>
      <c r="AK56" s="435" t="s">
        <v>31</v>
      </c>
      <c r="AL56" s="396" t="s">
        <v>30</v>
      </c>
      <c r="AM56" s="200" t="s">
        <v>31</v>
      </c>
      <c r="AN56" s="2732"/>
      <c r="AO56" s="170"/>
      <c r="AP56" s="1869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CG56" s="12"/>
      <c r="CH56" s="12"/>
      <c r="CI56" s="12"/>
      <c r="CJ56" s="12"/>
      <c r="CK56" s="12"/>
      <c r="CL56" s="12"/>
    </row>
    <row r="57" spans="1:90" ht="16.350000000000001" customHeight="1" x14ac:dyDescent="0.2">
      <c r="A57" s="2649" t="s">
        <v>77</v>
      </c>
      <c r="B57" s="1872" t="s">
        <v>33</v>
      </c>
      <c r="C57" s="1873">
        <f t="shared" ref="C57:C78" si="16">SUM(D57+E57)</f>
        <v>0</v>
      </c>
      <c r="D57" s="1874">
        <f t="shared" ref="D57:E62" si="17">SUM(H57+J57+L57+N57+P57+R57+T57+V57+X57+Z57+AB57+AD57+AF57+AH57+AJ57+AL57)</f>
        <v>0</v>
      </c>
      <c r="E57" s="1875">
        <f t="shared" si="17"/>
        <v>0</v>
      </c>
      <c r="F57" s="1876"/>
      <c r="G57" s="1877"/>
      <c r="H57" s="1878"/>
      <c r="I57" s="1879"/>
      <c r="J57" s="1878"/>
      <c r="K57" s="1880"/>
      <c r="L57" s="1878"/>
      <c r="M57" s="1880"/>
      <c r="N57" s="1878"/>
      <c r="O57" s="1880"/>
      <c r="P57" s="1881"/>
      <c r="Q57" s="1880"/>
      <c r="R57" s="1881"/>
      <c r="S57" s="1880"/>
      <c r="T57" s="1881"/>
      <c r="U57" s="1880"/>
      <c r="V57" s="1881"/>
      <c r="W57" s="1880"/>
      <c r="X57" s="1881"/>
      <c r="Y57" s="1880"/>
      <c r="Z57" s="1881"/>
      <c r="AA57" s="1880"/>
      <c r="AB57" s="1881"/>
      <c r="AC57" s="1880"/>
      <c r="AD57" s="1881"/>
      <c r="AE57" s="1880"/>
      <c r="AF57" s="1881"/>
      <c r="AG57" s="1880"/>
      <c r="AH57" s="1881"/>
      <c r="AI57" s="1880"/>
      <c r="AJ57" s="1881"/>
      <c r="AK57" s="1880"/>
      <c r="AL57" s="1881"/>
      <c r="AM57" s="1882"/>
      <c r="AN57" s="1883"/>
      <c r="AO57" s="182" t="str">
        <f t="shared" ref="AO57:AO78" si="18">CA57&amp;CB57</f>
        <v/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17"/>
      <c r="BB57" s="17"/>
      <c r="CA57" s="30" t="str">
        <f t="shared" ref="CA57:CA78" si="19">IF(CG57=1,"* El número de Beneficiarios NO DEBE ser mayor que el total. ","")</f>
        <v/>
      </c>
      <c r="CB57" s="31" t="str">
        <f t="shared" ref="CB57:CB78" si="20">IF(CH57=1,"* No olvide digitar la columna Beneficiarios. ","")</f>
        <v/>
      </c>
      <c r="CG57" s="32">
        <f t="shared" ref="CG57:CG78" si="21">IF(C57&lt;AN57,1,0)</f>
        <v>0</v>
      </c>
      <c r="CH57" s="32">
        <f t="shared" ref="CH57:CH78" si="22">IF(AND(C57&lt;&gt;0,AN57=""),1,0)</f>
        <v>0</v>
      </c>
      <c r="CI57" s="12"/>
      <c r="CJ57" s="12"/>
      <c r="CK57" s="12"/>
      <c r="CL57" s="12"/>
    </row>
    <row r="58" spans="1:90" ht="16.350000000000001" customHeight="1" x14ac:dyDescent="0.2">
      <c r="A58" s="2650"/>
      <c r="B58" s="440" t="s">
        <v>47</v>
      </c>
      <c r="C58" s="34">
        <f t="shared" si="16"/>
        <v>0</v>
      </c>
      <c r="D58" s="35">
        <f t="shared" si="17"/>
        <v>0</v>
      </c>
      <c r="E58" s="36">
        <f t="shared" si="17"/>
        <v>0</v>
      </c>
      <c r="F58" s="214"/>
      <c r="G58" s="215"/>
      <c r="H58" s="37"/>
      <c r="I58" s="38"/>
      <c r="J58" s="37"/>
      <c r="K58" s="39"/>
      <c r="L58" s="37"/>
      <c r="M58" s="39"/>
      <c r="N58" s="37"/>
      <c r="O58" s="39"/>
      <c r="P58" s="40"/>
      <c r="Q58" s="39"/>
      <c r="R58" s="40"/>
      <c r="S58" s="39"/>
      <c r="T58" s="40"/>
      <c r="U58" s="39"/>
      <c r="V58" s="40"/>
      <c r="W58" s="39"/>
      <c r="X58" s="40"/>
      <c r="Y58" s="39"/>
      <c r="Z58" s="40"/>
      <c r="AA58" s="39"/>
      <c r="AB58" s="40"/>
      <c r="AC58" s="39"/>
      <c r="AD58" s="40"/>
      <c r="AE58" s="39"/>
      <c r="AF58" s="40"/>
      <c r="AG58" s="39"/>
      <c r="AH58" s="40"/>
      <c r="AI58" s="39"/>
      <c r="AJ58" s="40"/>
      <c r="AK58" s="39"/>
      <c r="AL58" s="40"/>
      <c r="AM58" s="41"/>
      <c r="AN58" s="216"/>
      <c r="AO58" s="182" t="str">
        <f t="shared" si="18"/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7"/>
      <c r="BB58" s="17"/>
      <c r="CA58" s="30" t="str">
        <f t="shared" si="19"/>
        <v/>
      </c>
      <c r="CB58" s="31" t="str">
        <f t="shared" si="20"/>
        <v/>
      </c>
      <c r="CG58" s="32">
        <f t="shared" si="21"/>
        <v>0</v>
      </c>
      <c r="CH58" s="32">
        <f t="shared" si="22"/>
        <v>0</v>
      </c>
      <c r="CI58" s="12"/>
      <c r="CJ58" s="12"/>
      <c r="CK58" s="12"/>
      <c r="CL58" s="12"/>
    </row>
    <row r="59" spans="1:90" ht="16.350000000000001" customHeight="1" x14ac:dyDescent="0.2">
      <c r="A59" s="2650"/>
      <c r="B59" s="440" t="s">
        <v>34</v>
      </c>
      <c r="C59" s="34">
        <f t="shared" si="16"/>
        <v>0</v>
      </c>
      <c r="D59" s="35">
        <f t="shared" si="17"/>
        <v>0</v>
      </c>
      <c r="E59" s="36">
        <f t="shared" si="17"/>
        <v>0</v>
      </c>
      <c r="F59" s="214"/>
      <c r="G59" s="215"/>
      <c r="H59" s="37"/>
      <c r="I59" s="38"/>
      <c r="J59" s="37"/>
      <c r="K59" s="39"/>
      <c r="L59" s="37"/>
      <c r="M59" s="39"/>
      <c r="N59" s="37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  <c r="AA59" s="39"/>
      <c r="AB59" s="40"/>
      <c r="AC59" s="39"/>
      <c r="AD59" s="40"/>
      <c r="AE59" s="39"/>
      <c r="AF59" s="40"/>
      <c r="AG59" s="39"/>
      <c r="AH59" s="40"/>
      <c r="AI59" s="39"/>
      <c r="AJ59" s="40"/>
      <c r="AK59" s="39"/>
      <c r="AL59" s="40"/>
      <c r="AM59" s="41"/>
      <c r="AN59" s="216"/>
      <c r="AO59" s="182" t="str">
        <f t="shared" si="18"/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7"/>
      <c r="BB59" s="17"/>
      <c r="CA59" s="30" t="str">
        <f t="shared" si="19"/>
        <v/>
      </c>
      <c r="CB59" s="31" t="str">
        <f t="shared" si="20"/>
        <v/>
      </c>
      <c r="CG59" s="32">
        <f t="shared" si="21"/>
        <v>0</v>
      </c>
      <c r="CH59" s="32">
        <f t="shared" si="22"/>
        <v>0</v>
      </c>
      <c r="CI59" s="12"/>
      <c r="CJ59" s="12"/>
      <c r="CK59" s="12"/>
      <c r="CL59" s="12"/>
    </row>
    <row r="60" spans="1:90" ht="16.350000000000001" customHeight="1" x14ac:dyDescent="0.2">
      <c r="A60" s="2650"/>
      <c r="B60" s="440" t="s">
        <v>78</v>
      </c>
      <c r="C60" s="34">
        <f t="shared" si="16"/>
        <v>0</v>
      </c>
      <c r="D60" s="35">
        <f t="shared" si="17"/>
        <v>0</v>
      </c>
      <c r="E60" s="36">
        <f t="shared" si="17"/>
        <v>0</v>
      </c>
      <c r="F60" s="214"/>
      <c r="G60" s="215"/>
      <c r="H60" s="37"/>
      <c r="I60" s="38"/>
      <c r="J60" s="37"/>
      <c r="K60" s="39"/>
      <c r="L60" s="37"/>
      <c r="M60" s="39"/>
      <c r="N60" s="37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39"/>
      <c r="Z60" s="40"/>
      <c r="AA60" s="39"/>
      <c r="AB60" s="40"/>
      <c r="AC60" s="39"/>
      <c r="AD60" s="40"/>
      <c r="AE60" s="39"/>
      <c r="AF60" s="40"/>
      <c r="AG60" s="39"/>
      <c r="AH60" s="40"/>
      <c r="AI60" s="39"/>
      <c r="AJ60" s="40"/>
      <c r="AK60" s="39"/>
      <c r="AL60" s="40"/>
      <c r="AM60" s="41"/>
      <c r="AN60" s="216"/>
      <c r="AO60" s="182" t="str">
        <f t="shared" si="18"/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7"/>
      <c r="BB60" s="17"/>
      <c r="CA60" s="30" t="str">
        <f t="shared" si="19"/>
        <v/>
      </c>
      <c r="CB60" s="31" t="str">
        <f t="shared" si="20"/>
        <v/>
      </c>
      <c r="CG60" s="32">
        <f t="shared" si="21"/>
        <v>0</v>
      </c>
      <c r="CH60" s="32">
        <f t="shared" si="22"/>
        <v>0</v>
      </c>
      <c r="CI60" s="12"/>
      <c r="CJ60" s="12"/>
      <c r="CK60" s="12"/>
      <c r="CL60" s="12"/>
    </row>
    <row r="61" spans="1:90" ht="16.350000000000001" customHeight="1" x14ac:dyDescent="0.2">
      <c r="A61" s="2650"/>
      <c r="B61" s="440" t="s">
        <v>37</v>
      </c>
      <c r="C61" s="34">
        <f t="shared" si="16"/>
        <v>0</v>
      </c>
      <c r="D61" s="35">
        <f t="shared" si="17"/>
        <v>0</v>
      </c>
      <c r="E61" s="36">
        <f t="shared" si="17"/>
        <v>0</v>
      </c>
      <c r="F61" s="214"/>
      <c r="G61" s="215"/>
      <c r="H61" s="37"/>
      <c r="I61" s="38"/>
      <c r="J61" s="37"/>
      <c r="K61" s="39"/>
      <c r="L61" s="37"/>
      <c r="M61" s="39"/>
      <c r="N61" s="37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39"/>
      <c r="Z61" s="40"/>
      <c r="AA61" s="39"/>
      <c r="AB61" s="40"/>
      <c r="AC61" s="39"/>
      <c r="AD61" s="40"/>
      <c r="AE61" s="39"/>
      <c r="AF61" s="40"/>
      <c r="AG61" s="39"/>
      <c r="AH61" s="40"/>
      <c r="AI61" s="39"/>
      <c r="AJ61" s="40"/>
      <c r="AK61" s="39"/>
      <c r="AL61" s="40"/>
      <c r="AM61" s="41"/>
      <c r="AN61" s="216"/>
      <c r="AO61" s="182" t="str">
        <f t="shared" si="18"/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7"/>
      <c r="BB61" s="17"/>
      <c r="CA61" s="30" t="str">
        <f t="shared" si="19"/>
        <v/>
      </c>
      <c r="CB61" s="31" t="str">
        <f t="shared" si="20"/>
        <v/>
      </c>
      <c r="CG61" s="32">
        <f t="shared" si="21"/>
        <v>0</v>
      </c>
      <c r="CH61" s="32">
        <f t="shared" si="22"/>
        <v>0</v>
      </c>
      <c r="CI61" s="12"/>
      <c r="CJ61" s="12"/>
      <c r="CK61" s="12"/>
      <c r="CL61" s="12"/>
    </row>
    <row r="62" spans="1:90" ht="16.350000000000001" customHeight="1" x14ac:dyDescent="0.2">
      <c r="A62" s="2770"/>
      <c r="B62" s="441" t="s">
        <v>38</v>
      </c>
      <c r="C62" s="218">
        <f t="shared" si="16"/>
        <v>0</v>
      </c>
      <c r="D62" s="50">
        <f t="shared" si="17"/>
        <v>0</v>
      </c>
      <c r="E62" s="219">
        <f t="shared" si="17"/>
        <v>0</v>
      </c>
      <c r="F62" s="220"/>
      <c r="G62" s="221"/>
      <c r="H62" s="77"/>
      <c r="I62" s="80"/>
      <c r="J62" s="77"/>
      <c r="K62" s="79"/>
      <c r="L62" s="77"/>
      <c r="M62" s="79"/>
      <c r="N62" s="77"/>
      <c r="O62" s="79"/>
      <c r="P62" s="82"/>
      <c r="Q62" s="79"/>
      <c r="R62" s="82"/>
      <c r="S62" s="79"/>
      <c r="T62" s="82"/>
      <c r="U62" s="79"/>
      <c r="V62" s="82"/>
      <c r="W62" s="79"/>
      <c r="X62" s="82"/>
      <c r="Y62" s="79"/>
      <c r="Z62" s="82"/>
      <c r="AA62" s="79"/>
      <c r="AB62" s="82"/>
      <c r="AC62" s="79"/>
      <c r="AD62" s="82"/>
      <c r="AE62" s="79"/>
      <c r="AF62" s="82"/>
      <c r="AG62" s="79"/>
      <c r="AH62" s="82"/>
      <c r="AI62" s="79"/>
      <c r="AJ62" s="82"/>
      <c r="AK62" s="79"/>
      <c r="AL62" s="82"/>
      <c r="AM62" s="83"/>
      <c r="AN62" s="222"/>
      <c r="AO62" s="182" t="str">
        <f t="shared" si="18"/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7"/>
      <c r="BB62" s="17"/>
      <c r="CA62" s="30" t="str">
        <f t="shared" si="19"/>
        <v/>
      </c>
      <c r="CB62" s="31" t="str">
        <f t="shared" si="20"/>
        <v/>
      </c>
      <c r="CG62" s="32">
        <f t="shared" si="21"/>
        <v>0</v>
      </c>
      <c r="CH62" s="32">
        <f t="shared" si="22"/>
        <v>0</v>
      </c>
      <c r="CI62" s="12"/>
      <c r="CJ62" s="12"/>
      <c r="CK62" s="12"/>
      <c r="CL62" s="12"/>
    </row>
    <row r="63" spans="1:90" ht="16.350000000000001" customHeight="1" x14ac:dyDescent="0.2">
      <c r="A63" s="2649" t="s">
        <v>79</v>
      </c>
      <c r="B63" s="1884" t="s">
        <v>34</v>
      </c>
      <c r="C63" s="1885">
        <f t="shared" si="16"/>
        <v>0</v>
      </c>
      <c r="D63" s="1886">
        <f t="shared" ref="D63:E68" si="23">SUM(J63+L63+N63)</f>
        <v>0</v>
      </c>
      <c r="E63" s="1875">
        <f t="shared" si="23"/>
        <v>0</v>
      </c>
      <c r="F63" s="1887"/>
      <c r="G63" s="1877"/>
      <c r="H63" s="1887"/>
      <c r="I63" s="1877"/>
      <c r="J63" s="1841"/>
      <c r="K63" s="1843"/>
      <c r="L63" s="1841"/>
      <c r="M63" s="1843"/>
      <c r="N63" s="1841"/>
      <c r="O63" s="1843"/>
      <c r="P63" s="1888"/>
      <c r="Q63" s="1889"/>
      <c r="R63" s="1888"/>
      <c r="S63" s="1889"/>
      <c r="T63" s="1888"/>
      <c r="U63" s="1889"/>
      <c r="V63" s="1888"/>
      <c r="W63" s="1889"/>
      <c r="X63" s="1888"/>
      <c r="Y63" s="1889"/>
      <c r="Z63" s="1888"/>
      <c r="AA63" s="1889"/>
      <c r="AB63" s="1888"/>
      <c r="AC63" s="1889"/>
      <c r="AD63" s="1888"/>
      <c r="AE63" s="1889"/>
      <c r="AF63" s="1888"/>
      <c r="AG63" s="1889"/>
      <c r="AH63" s="1888"/>
      <c r="AI63" s="1889"/>
      <c r="AJ63" s="1887"/>
      <c r="AK63" s="1889"/>
      <c r="AL63" s="1888"/>
      <c r="AM63" s="1890"/>
      <c r="AN63" s="1883"/>
      <c r="AO63" s="182" t="str">
        <f t="shared" si="18"/>
        <v/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7"/>
      <c r="BB63" s="17"/>
      <c r="CA63" s="30" t="str">
        <f t="shared" si="19"/>
        <v/>
      </c>
      <c r="CB63" s="31" t="str">
        <f t="shared" si="20"/>
        <v/>
      </c>
      <c r="CG63" s="32">
        <f t="shared" si="21"/>
        <v>0</v>
      </c>
      <c r="CH63" s="32">
        <f t="shared" si="22"/>
        <v>0</v>
      </c>
      <c r="CI63" s="12"/>
      <c r="CJ63" s="12"/>
      <c r="CK63" s="12"/>
      <c r="CL63" s="12"/>
    </row>
    <row r="64" spans="1:90" ht="16.350000000000001" customHeight="1" x14ac:dyDescent="0.2">
      <c r="A64" s="2770"/>
      <c r="B64" s="441" t="s">
        <v>37</v>
      </c>
      <c r="C64" s="218">
        <f t="shared" si="16"/>
        <v>0</v>
      </c>
      <c r="D64" s="50">
        <f t="shared" si="23"/>
        <v>0</v>
      </c>
      <c r="E64" s="219">
        <f t="shared" si="23"/>
        <v>0</v>
      </c>
      <c r="F64" s="220"/>
      <c r="G64" s="221"/>
      <c r="H64" s="220"/>
      <c r="I64" s="221"/>
      <c r="J64" s="77"/>
      <c r="K64" s="79"/>
      <c r="L64" s="77"/>
      <c r="M64" s="79"/>
      <c r="N64" s="77"/>
      <c r="O64" s="79"/>
      <c r="P64" s="230"/>
      <c r="Q64" s="231"/>
      <c r="R64" s="230"/>
      <c r="S64" s="231"/>
      <c r="T64" s="230"/>
      <c r="U64" s="231"/>
      <c r="V64" s="230"/>
      <c r="W64" s="231"/>
      <c r="X64" s="230"/>
      <c r="Y64" s="231"/>
      <c r="Z64" s="230"/>
      <c r="AA64" s="231"/>
      <c r="AB64" s="230"/>
      <c r="AC64" s="231"/>
      <c r="AD64" s="230"/>
      <c r="AE64" s="231"/>
      <c r="AF64" s="230"/>
      <c r="AG64" s="231"/>
      <c r="AH64" s="230"/>
      <c r="AI64" s="231"/>
      <c r="AJ64" s="220"/>
      <c r="AK64" s="231"/>
      <c r="AL64" s="230"/>
      <c r="AM64" s="232"/>
      <c r="AN64" s="222"/>
      <c r="AO64" s="182" t="str">
        <f t="shared" si="18"/>
        <v/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17"/>
      <c r="BB64" s="17"/>
      <c r="CA64" s="30" t="str">
        <f t="shared" si="19"/>
        <v/>
      </c>
      <c r="CB64" s="31" t="str">
        <f t="shared" si="20"/>
        <v/>
      </c>
      <c r="CG64" s="32">
        <f t="shared" si="21"/>
        <v>0</v>
      </c>
      <c r="CH64" s="32">
        <f t="shared" si="22"/>
        <v>0</v>
      </c>
      <c r="CI64" s="12"/>
      <c r="CJ64" s="12"/>
      <c r="CK64" s="12"/>
      <c r="CL64" s="12"/>
    </row>
    <row r="65" spans="1:90" ht="16.350000000000001" customHeight="1" x14ac:dyDescent="0.2">
      <c r="A65" s="2649" t="s">
        <v>80</v>
      </c>
      <c r="B65" s="1884" t="s">
        <v>33</v>
      </c>
      <c r="C65" s="1885">
        <f t="shared" si="16"/>
        <v>0</v>
      </c>
      <c r="D65" s="1886">
        <f t="shared" si="23"/>
        <v>0</v>
      </c>
      <c r="E65" s="1875">
        <f t="shared" si="23"/>
        <v>0</v>
      </c>
      <c r="F65" s="1887"/>
      <c r="G65" s="1877"/>
      <c r="H65" s="1887"/>
      <c r="I65" s="1877"/>
      <c r="J65" s="1841"/>
      <c r="K65" s="1843"/>
      <c r="L65" s="1841"/>
      <c r="M65" s="1843"/>
      <c r="N65" s="1841"/>
      <c r="O65" s="1843"/>
      <c r="P65" s="1888"/>
      <c r="Q65" s="1889"/>
      <c r="R65" s="1888"/>
      <c r="S65" s="1889"/>
      <c r="T65" s="1888"/>
      <c r="U65" s="1889"/>
      <c r="V65" s="1888"/>
      <c r="W65" s="1889"/>
      <c r="X65" s="1888"/>
      <c r="Y65" s="1889"/>
      <c r="Z65" s="1888"/>
      <c r="AA65" s="1889"/>
      <c r="AB65" s="1888"/>
      <c r="AC65" s="1889"/>
      <c r="AD65" s="1888"/>
      <c r="AE65" s="1889"/>
      <c r="AF65" s="1888"/>
      <c r="AG65" s="1889"/>
      <c r="AH65" s="1888"/>
      <c r="AI65" s="1889"/>
      <c r="AJ65" s="1887"/>
      <c r="AK65" s="1889"/>
      <c r="AL65" s="1888"/>
      <c r="AM65" s="1890"/>
      <c r="AN65" s="1883"/>
      <c r="AO65" s="182" t="str">
        <f t="shared" si="18"/>
        <v/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17"/>
      <c r="BB65" s="17"/>
      <c r="CA65" s="30" t="str">
        <f t="shared" si="19"/>
        <v/>
      </c>
      <c r="CB65" s="31" t="str">
        <f t="shared" si="20"/>
        <v/>
      </c>
      <c r="CG65" s="32">
        <f t="shared" si="21"/>
        <v>0</v>
      </c>
      <c r="CH65" s="32">
        <f t="shared" si="22"/>
        <v>0</v>
      </c>
      <c r="CI65" s="12"/>
      <c r="CJ65" s="12"/>
      <c r="CK65" s="12"/>
      <c r="CL65" s="12"/>
    </row>
    <row r="66" spans="1:90" ht="16.350000000000001" customHeight="1" x14ac:dyDescent="0.2">
      <c r="A66" s="2650"/>
      <c r="B66" s="440" t="s">
        <v>47</v>
      </c>
      <c r="C66" s="34">
        <f t="shared" si="16"/>
        <v>0</v>
      </c>
      <c r="D66" s="35">
        <f t="shared" si="23"/>
        <v>0</v>
      </c>
      <c r="E66" s="36">
        <f t="shared" si="23"/>
        <v>0</v>
      </c>
      <c r="F66" s="214"/>
      <c r="G66" s="215"/>
      <c r="H66" s="214"/>
      <c r="I66" s="215"/>
      <c r="J66" s="37"/>
      <c r="K66" s="39"/>
      <c r="L66" s="37"/>
      <c r="M66" s="39"/>
      <c r="N66" s="37"/>
      <c r="O66" s="39"/>
      <c r="P66" s="233"/>
      <c r="Q66" s="234"/>
      <c r="R66" s="233"/>
      <c r="S66" s="234"/>
      <c r="T66" s="233"/>
      <c r="U66" s="234"/>
      <c r="V66" s="233"/>
      <c r="W66" s="234"/>
      <c r="X66" s="233"/>
      <c r="Y66" s="234"/>
      <c r="Z66" s="233"/>
      <c r="AA66" s="234"/>
      <c r="AB66" s="233"/>
      <c r="AC66" s="234"/>
      <c r="AD66" s="233"/>
      <c r="AE66" s="234"/>
      <c r="AF66" s="233"/>
      <c r="AG66" s="234"/>
      <c r="AH66" s="233"/>
      <c r="AI66" s="234"/>
      <c r="AJ66" s="214"/>
      <c r="AK66" s="234"/>
      <c r="AL66" s="233"/>
      <c r="AM66" s="235"/>
      <c r="AN66" s="216"/>
      <c r="AO66" s="182" t="str">
        <f t="shared" si="18"/>
        <v/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17"/>
      <c r="BB66" s="17"/>
      <c r="CA66" s="30" t="str">
        <f t="shared" si="19"/>
        <v/>
      </c>
      <c r="CB66" s="31" t="str">
        <f t="shared" si="20"/>
        <v/>
      </c>
      <c r="CG66" s="32">
        <f t="shared" si="21"/>
        <v>0</v>
      </c>
      <c r="CH66" s="32">
        <f t="shared" si="22"/>
        <v>0</v>
      </c>
      <c r="CI66" s="12"/>
      <c r="CJ66" s="12"/>
      <c r="CK66" s="12"/>
      <c r="CL66" s="12"/>
    </row>
    <row r="67" spans="1:90" ht="16.350000000000001" customHeight="1" x14ac:dyDescent="0.2">
      <c r="A67" s="2650"/>
      <c r="B67" s="440" t="s">
        <v>34</v>
      </c>
      <c r="C67" s="34">
        <f t="shared" si="16"/>
        <v>0</v>
      </c>
      <c r="D67" s="35">
        <f t="shared" si="23"/>
        <v>0</v>
      </c>
      <c r="E67" s="36">
        <f t="shared" si="23"/>
        <v>0</v>
      </c>
      <c r="F67" s="214"/>
      <c r="G67" s="215"/>
      <c r="H67" s="214"/>
      <c r="I67" s="215"/>
      <c r="J67" s="37"/>
      <c r="K67" s="39"/>
      <c r="L67" s="37"/>
      <c r="M67" s="39"/>
      <c r="N67" s="37"/>
      <c r="O67" s="39"/>
      <c r="P67" s="233"/>
      <c r="Q67" s="234"/>
      <c r="R67" s="233"/>
      <c r="S67" s="234"/>
      <c r="T67" s="233"/>
      <c r="U67" s="234"/>
      <c r="V67" s="233"/>
      <c r="W67" s="234"/>
      <c r="X67" s="233"/>
      <c r="Y67" s="234"/>
      <c r="Z67" s="233"/>
      <c r="AA67" s="234"/>
      <c r="AB67" s="233"/>
      <c r="AC67" s="234"/>
      <c r="AD67" s="233"/>
      <c r="AE67" s="234"/>
      <c r="AF67" s="233"/>
      <c r="AG67" s="234"/>
      <c r="AH67" s="233"/>
      <c r="AI67" s="234"/>
      <c r="AJ67" s="214"/>
      <c r="AK67" s="234"/>
      <c r="AL67" s="233"/>
      <c r="AM67" s="235"/>
      <c r="AN67" s="216"/>
      <c r="AO67" s="182" t="str">
        <f t="shared" si="18"/>
        <v/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17"/>
      <c r="BB67" s="17"/>
      <c r="CA67" s="30" t="str">
        <f t="shared" si="19"/>
        <v/>
      </c>
      <c r="CB67" s="31" t="str">
        <f t="shared" si="20"/>
        <v/>
      </c>
      <c r="CG67" s="32">
        <f t="shared" si="21"/>
        <v>0</v>
      </c>
      <c r="CH67" s="32">
        <f t="shared" si="22"/>
        <v>0</v>
      </c>
      <c r="CI67" s="12"/>
      <c r="CJ67" s="12"/>
      <c r="CK67" s="12"/>
      <c r="CL67" s="12"/>
    </row>
    <row r="68" spans="1:90" ht="16.350000000000001" customHeight="1" x14ac:dyDescent="0.2">
      <c r="A68" s="2770"/>
      <c r="B68" s="441" t="s">
        <v>37</v>
      </c>
      <c r="C68" s="218">
        <f t="shared" si="16"/>
        <v>0</v>
      </c>
      <c r="D68" s="50">
        <f t="shared" si="23"/>
        <v>0</v>
      </c>
      <c r="E68" s="219">
        <f t="shared" si="23"/>
        <v>0</v>
      </c>
      <c r="F68" s="220"/>
      <c r="G68" s="221"/>
      <c r="H68" s="220"/>
      <c r="I68" s="221"/>
      <c r="J68" s="77"/>
      <c r="K68" s="79"/>
      <c r="L68" s="77"/>
      <c r="M68" s="79"/>
      <c r="N68" s="77"/>
      <c r="O68" s="79"/>
      <c r="P68" s="230"/>
      <c r="Q68" s="231"/>
      <c r="R68" s="230"/>
      <c r="S68" s="231"/>
      <c r="T68" s="230"/>
      <c r="U68" s="231"/>
      <c r="V68" s="230"/>
      <c r="W68" s="231"/>
      <c r="X68" s="230"/>
      <c r="Y68" s="231"/>
      <c r="Z68" s="230"/>
      <c r="AA68" s="231"/>
      <c r="AB68" s="230"/>
      <c r="AC68" s="231"/>
      <c r="AD68" s="230"/>
      <c r="AE68" s="231"/>
      <c r="AF68" s="230"/>
      <c r="AG68" s="231"/>
      <c r="AH68" s="230"/>
      <c r="AI68" s="231"/>
      <c r="AJ68" s="220"/>
      <c r="AK68" s="231"/>
      <c r="AL68" s="230"/>
      <c r="AM68" s="232"/>
      <c r="AN68" s="222"/>
      <c r="AO68" s="182" t="str">
        <f t="shared" si="18"/>
        <v/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17"/>
      <c r="BB68" s="17"/>
      <c r="CA68" s="30" t="str">
        <f t="shared" si="19"/>
        <v/>
      </c>
      <c r="CB68" s="31" t="str">
        <f t="shared" si="20"/>
        <v/>
      </c>
      <c r="CG68" s="32">
        <f t="shared" si="21"/>
        <v>0</v>
      </c>
      <c r="CH68" s="32">
        <f t="shared" si="22"/>
        <v>0</v>
      </c>
      <c r="CI68" s="12"/>
      <c r="CJ68" s="12"/>
      <c r="CK68" s="12"/>
      <c r="CL68" s="12"/>
    </row>
    <row r="69" spans="1:90" ht="16.350000000000001" customHeight="1" x14ac:dyDescent="0.2">
      <c r="A69" s="2649" t="s">
        <v>81</v>
      </c>
      <c r="B69" s="1884" t="s">
        <v>33</v>
      </c>
      <c r="C69" s="1885">
        <f t="shared" si="16"/>
        <v>0</v>
      </c>
      <c r="D69" s="1886">
        <f t="shared" ref="D69:D78" si="24">SUM(J69+L69+N69+P69+R69+T69+V69+X69+Z69+AB69+AD69+AF69+AH69+AJ69+AL69)</f>
        <v>0</v>
      </c>
      <c r="E69" s="1875">
        <f t="shared" ref="E69:E78" si="25">SUM(K69+M69+O69+Q69+S69+U69+W69+Y69+AA69+AC69+AE69+AG69+AI69+AK69+AM69)</f>
        <v>0</v>
      </c>
      <c r="F69" s="1887"/>
      <c r="G69" s="1877"/>
      <c r="H69" s="1887"/>
      <c r="I69" s="1889"/>
      <c r="J69" s="1841"/>
      <c r="K69" s="1843"/>
      <c r="L69" s="1841"/>
      <c r="M69" s="1843"/>
      <c r="N69" s="1841"/>
      <c r="O69" s="1843"/>
      <c r="P69" s="1841"/>
      <c r="Q69" s="1843"/>
      <c r="R69" s="1841"/>
      <c r="S69" s="1843"/>
      <c r="T69" s="1841"/>
      <c r="U69" s="1843"/>
      <c r="V69" s="1841"/>
      <c r="W69" s="1843"/>
      <c r="X69" s="1841"/>
      <c r="Y69" s="1843"/>
      <c r="Z69" s="1841"/>
      <c r="AA69" s="1843"/>
      <c r="AB69" s="1841"/>
      <c r="AC69" s="1843"/>
      <c r="AD69" s="1841"/>
      <c r="AE69" s="1843"/>
      <c r="AF69" s="1841"/>
      <c r="AG69" s="1843"/>
      <c r="AH69" s="1841"/>
      <c r="AI69" s="1843"/>
      <c r="AJ69" s="1841"/>
      <c r="AK69" s="1843"/>
      <c r="AL69" s="1841"/>
      <c r="AM69" s="1891"/>
      <c r="AN69" s="1883"/>
      <c r="AO69" s="182" t="str">
        <f t="shared" si="18"/>
        <v/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17"/>
      <c r="BB69" s="17"/>
      <c r="CA69" s="30" t="str">
        <f t="shared" si="19"/>
        <v/>
      </c>
      <c r="CB69" s="31" t="str">
        <f t="shared" si="20"/>
        <v/>
      </c>
      <c r="CG69" s="32">
        <f t="shared" si="21"/>
        <v>0</v>
      </c>
      <c r="CH69" s="32">
        <f t="shared" si="22"/>
        <v>0</v>
      </c>
      <c r="CI69" s="12"/>
      <c r="CJ69" s="12"/>
      <c r="CK69" s="12"/>
      <c r="CL69" s="12"/>
    </row>
    <row r="70" spans="1:90" ht="16.350000000000001" customHeight="1" x14ac:dyDescent="0.2">
      <c r="A70" s="2770"/>
      <c r="B70" s="440" t="s">
        <v>47</v>
      </c>
      <c r="C70" s="42">
        <f t="shared" si="16"/>
        <v>0</v>
      </c>
      <c r="D70" s="43">
        <f t="shared" si="24"/>
        <v>0</v>
      </c>
      <c r="E70" s="219">
        <f t="shared" si="25"/>
        <v>0</v>
      </c>
      <c r="F70" s="220"/>
      <c r="G70" s="221"/>
      <c r="H70" s="220"/>
      <c r="I70" s="231"/>
      <c r="J70" s="77"/>
      <c r="K70" s="79"/>
      <c r="L70" s="77"/>
      <c r="M70" s="79"/>
      <c r="N70" s="77"/>
      <c r="O70" s="79"/>
      <c r="P70" s="77"/>
      <c r="Q70" s="79"/>
      <c r="R70" s="77"/>
      <c r="S70" s="79"/>
      <c r="T70" s="77"/>
      <c r="U70" s="79"/>
      <c r="V70" s="77"/>
      <c r="W70" s="79"/>
      <c r="X70" s="77"/>
      <c r="Y70" s="79"/>
      <c r="Z70" s="77"/>
      <c r="AA70" s="79"/>
      <c r="AB70" s="77"/>
      <c r="AC70" s="79"/>
      <c r="AD70" s="77"/>
      <c r="AE70" s="79"/>
      <c r="AF70" s="77"/>
      <c r="AG70" s="79"/>
      <c r="AH70" s="77"/>
      <c r="AI70" s="79"/>
      <c r="AJ70" s="77"/>
      <c r="AK70" s="79"/>
      <c r="AL70" s="77"/>
      <c r="AM70" s="83"/>
      <c r="AN70" s="222"/>
      <c r="AO70" s="182" t="str">
        <f t="shared" si="18"/>
        <v/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17"/>
      <c r="BB70" s="17"/>
      <c r="CA70" s="30" t="str">
        <f t="shared" si="19"/>
        <v/>
      </c>
      <c r="CB70" s="31" t="str">
        <f t="shared" si="20"/>
        <v/>
      </c>
      <c r="CG70" s="32">
        <f t="shared" si="21"/>
        <v>0</v>
      </c>
      <c r="CH70" s="32">
        <f t="shared" si="22"/>
        <v>0</v>
      </c>
      <c r="CI70" s="12"/>
      <c r="CJ70" s="12"/>
      <c r="CK70" s="12"/>
      <c r="CL70" s="12"/>
    </row>
    <row r="71" spans="1:90" ht="16.350000000000001" customHeight="1" x14ac:dyDescent="0.2">
      <c r="A71" s="2649" t="s">
        <v>82</v>
      </c>
      <c r="B71" s="1884" t="s">
        <v>33</v>
      </c>
      <c r="C71" s="1885">
        <f t="shared" si="16"/>
        <v>0</v>
      </c>
      <c r="D71" s="1886">
        <f t="shared" si="24"/>
        <v>0</v>
      </c>
      <c r="E71" s="1875">
        <f t="shared" si="25"/>
        <v>0</v>
      </c>
      <c r="F71" s="1887"/>
      <c r="G71" s="1877"/>
      <c r="H71" s="1887"/>
      <c r="I71" s="1877"/>
      <c r="J71" s="1841"/>
      <c r="K71" s="1843"/>
      <c r="L71" s="1841"/>
      <c r="M71" s="1843"/>
      <c r="N71" s="1841"/>
      <c r="O71" s="1843"/>
      <c r="P71" s="1841"/>
      <c r="Q71" s="1843"/>
      <c r="R71" s="1841"/>
      <c r="S71" s="1843"/>
      <c r="T71" s="1841"/>
      <c r="U71" s="1843"/>
      <c r="V71" s="1841"/>
      <c r="W71" s="1843"/>
      <c r="X71" s="1841"/>
      <c r="Y71" s="1843"/>
      <c r="Z71" s="1841"/>
      <c r="AA71" s="1843"/>
      <c r="AB71" s="1841"/>
      <c r="AC71" s="1843"/>
      <c r="AD71" s="1841"/>
      <c r="AE71" s="1843"/>
      <c r="AF71" s="1841"/>
      <c r="AG71" s="1843"/>
      <c r="AH71" s="1841"/>
      <c r="AI71" s="1843"/>
      <c r="AJ71" s="1841"/>
      <c r="AK71" s="1843"/>
      <c r="AL71" s="1841"/>
      <c r="AM71" s="1891"/>
      <c r="AN71" s="1883"/>
      <c r="AO71" s="182" t="str">
        <f t="shared" si="18"/>
        <v/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17"/>
      <c r="BB71" s="17"/>
      <c r="CA71" s="30" t="str">
        <f t="shared" si="19"/>
        <v/>
      </c>
      <c r="CB71" s="31" t="str">
        <f t="shared" si="20"/>
        <v/>
      </c>
      <c r="CG71" s="32">
        <f t="shared" si="21"/>
        <v>0</v>
      </c>
      <c r="CH71" s="32">
        <f t="shared" si="22"/>
        <v>0</v>
      </c>
      <c r="CI71" s="12"/>
      <c r="CJ71" s="12"/>
      <c r="CK71" s="12"/>
      <c r="CL71" s="12"/>
    </row>
    <row r="72" spans="1:90" ht="16.350000000000001" customHeight="1" x14ac:dyDescent="0.2">
      <c r="A72" s="2770"/>
      <c r="B72" s="441" t="s">
        <v>47</v>
      </c>
      <c r="C72" s="218">
        <f t="shared" si="16"/>
        <v>0</v>
      </c>
      <c r="D72" s="50">
        <f t="shared" si="24"/>
        <v>0</v>
      </c>
      <c r="E72" s="219">
        <f t="shared" si="25"/>
        <v>0</v>
      </c>
      <c r="F72" s="220"/>
      <c r="G72" s="221"/>
      <c r="H72" s="220"/>
      <c r="I72" s="221"/>
      <c r="J72" s="77"/>
      <c r="K72" s="79"/>
      <c r="L72" s="77"/>
      <c r="M72" s="79"/>
      <c r="N72" s="77"/>
      <c r="O72" s="79"/>
      <c r="P72" s="77"/>
      <c r="Q72" s="79"/>
      <c r="R72" s="77"/>
      <c r="S72" s="79"/>
      <c r="T72" s="77"/>
      <c r="U72" s="79"/>
      <c r="V72" s="77"/>
      <c r="W72" s="79"/>
      <c r="X72" s="77"/>
      <c r="Y72" s="79"/>
      <c r="Z72" s="77"/>
      <c r="AA72" s="79"/>
      <c r="AB72" s="77"/>
      <c r="AC72" s="79"/>
      <c r="AD72" s="77"/>
      <c r="AE72" s="79"/>
      <c r="AF72" s="77"/>
      <c r="AG72" s="79"/>
      <c r="AH72" s="77"/>
      <c r="AI72" s="79"/>
      <c r="AJ72" s="77"/>
      <c r="AK72" s="79"/>
      <c r="AL72" s="77"/>
      <c r="AM72" s="83"/>
      <c r="AN72" s="222"/>
      <c r="AO72" s="182" t="str">
        <f t="shared" si="18"/>
        <v/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17"/>
      <c r="BB72" s="17"/>
      <c r="CA72" s="30" t="str">
        <f t="shared" si="19"/>
        <v/>
      </c>
      <c r="CB72" s="31" t="str">
        <f t="shared" si="20"/>
        <v/>
      </c>
      <c r="CG72" s="32">
        <f t="shared" si="21"/>
        <v>0</v>
      </c>
      <c r="CH72" s="32">
        <f t="shared" si="22"/>
        <v>0</v>
      </c>
      <c r="CI72" s="12"/>
      <c r="CJ72" s="12"/>
      <c r="CK72" s="12"/>
      <c r="CL72" s="12"/>
    </row>
    <row r="73" spans="1:90" ht="16.350000000000001" customHeight="1" x14ac:dyDescent="0.2">
      <c r="A73" s="2649" t="s">
        <v>83</v>
      </c>
      <c r="B73" s="1884" t="s">
        <v>33</v>
      </c>
      <c r="C73" s="1885">
        <f t="shared" si="16"/>
        <v>0</v>
      </c>
      <c r="D73" s="1886">
        <f t="shared" si="24"/>
        <v>0</v>
      </c>
      <c r="E73" s="1875">
        <f t="shared" si="25"/>
        <v>0</v>
      </c>
      <c r="F73" s="1887"/>
      <c r="G73" s="1877"/>
      <c r="H73" s="1887"/>
      <c r="I73" s="1877"/>
      <c r="J73" s="1841"/>
      <c r="K73" s="1843"/>
      <c r="L73" s="1841"/>
      <c r="M73" s="1843"/>
      <c r="N73" s="1841"/>
      <c r="O73" s="1843"/>
      <c r="P73" s="1841"/>
      <c r="Q73" s="1843"/>
      <c r="R73" s="1841"/>
      <c r="S73" s="1843"/>
      <c r="T73" s="1841"/>
      <c r="U73" s="1843"/>
      <c r="V73" s="1841"/>
      <c r="W73" s="1843"/>
      <c r="X73" s="1841"/>
      <c r="Y73" s="1843"/>
      <c r="Z73" s="1841"/>
      <c r="AA73" s="1843"/>
      <c r="AB73" s="1841"/>
      <c r="AC73" s="1843"/>
      <c r="AD73" s="1841"/>
      <c r="AE73" s="1843"/>
      <c r="AF73" s="1841"/>
      <c r="AG73" s="1843"/>
      <c r="AH73" s="1841"/>
      <c r="AI73" s="1843"/>
      <c r="AJ73" s="1841"/>
      <c r="AK73" s="1843"/>
      <c r="AL73" s="1841"/>
      <c r="AM73" s="1891"/>
      <c r="AN73" s="1883"/>
      <c r="AO73" s="182" t="str">
        <f t="shared" si="18"/>
        <v/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17"/>
      <c r="BB73" s="17"/>
      <c r="CA73" s="30" t="str">
        <f t="shared" si="19"/>
        <v/>
      </c>
      <c r="CB73" s="31" t="str">
        <f t="shared" si="20"/>
        <v/>
      </c>
      <c r="CG73" s="32">
        <f t="shared" si="21"/>
        <v>0</v>
      </c>
      <c r="CH73" s="32">
        <f t="shared" si="22"/>
        <v>0</v>
      </c>
      <c r="CI73" s="12"/>
      <c r="CJ73" s="12"/>
      <c r="CK73" s="12"/>
      <c r="CL73" s="12"/>
    </row>
    <row r="74" spans="1:90" ht="16.350000000000001" customHeight="1" x14ac:dyDescent="0.2">
      <c r="A74" s="2650"/>
      <c r="B74" s="440" t="s">
        <v>47</v>
      </c>
      <c r="C74" s="34">
        <f t="shared" si="16"/>
        <v>0</v>
      </c>
      <c r="D74" s="35">
        <f t="shared" si="24"/>
        <v>0</v>
      </c>
      <c r="E74" s="36">
        <f t="shared" si="25"/>
        <v>0</v>
      </c>
      <c r="F74" s="214"/>
      <c r="G74" s="215"/>
      <c r="H74" s="214"/>
      <c r="I74" s="215"/>
      <c r="J74" s="37"/>
      <c r="K74" s="39"/>
      <c r="L74" s="37"/>
      <c r="M74" s="39"/>
      <c r="N74" s="37"/>
      <c r="O74" s="39"/>
      <c r="P74" s="37"/>
      <c r="Q74" s="39"/>
      <c r="R74" s="37"/>
      <c r="S74" s="39"/>
      <c r="T74" s="37"/>
      <c r="U74" s="39"/>
      <c r="V74" s="37"/>
      <c r="W74" s="39"/>
      <c r="X74" s="37"/>
      <c r="Y74" s="39"/>
      <c r="Z74" s="37"/>
      <c r="AA74" s="39"/>
      <c r="AB74" s="37"/>
      <c r="AC74" s="39"/>
      <c r="AD74" s="37"/>
      <c r="AE74" s="39"/>
      <c r="AF74" s="37"/>
      <c r="AG74" s="39"/>
      <c r="AH74" s="37"/>
      <c r="AI74" s="39"/>
      <c r="AJ74" s="37"/>
      <c r="AK74" s="39"/>
      <c r="AL74" s="37"/>
      <c r="AM74" s="41"/>
      <c r="AN74" s="216"/>
      <c r="AO74" s="182" t="str">
        <f t="shared" si="18"/>
        <v/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17"/>
      <c r="BB74" s="17"/>
      <c r="CA74" s="30" t="str">
        <f t="shared" si="19"/>
        <v/>
      </c>
      <c r="CB74" s="31" t="str">
        <f t="shared" si="20"/>
        <v/>
      </c>
      <c r="CG74" s="32">
        <f t="shared" si="21"/>
        <v>0</v>
      </c>
      <c r="CH74" s="32">
        <f t="shared" si="22"/>
        <v>0</v>
      </c>
      <c r="CI74" s="12"/>
      <c r="CJ74" s="12"/>
      <c r="CK74" s="12"/>
      <c r="CL74" s="12"/>
    </row>
    <row r="75" spans="1:90" ht="16.350000000000001" customHeight="1" x14ac:dyDescent="0.2">
      <c r="A75" s="2650"/>
      <c r="B75" s="440" t="s">
        <v>34</v>
      </c>
      <c r="C75" s="34">
        <f t="shared" si="16"/>
        <v>0</v>
      </c>
      <c r="D75" s="35">
        <f t="shared" si="24"/>
        <v>0</v>
      </c>
      <c r="E75" s="36">
        <f t="shared" si="25"/>
        <v>0</v>
      </c>
      <c r="F75" s="214"/>
      <c r="G75" s="215"/>
      <c r="H75" s="214"/>
      <c r="I75" s="215"/>
      <c r="J75" s="37"/>
      <c r="K75" s="39"/>
      <c r="L75" s="37"/>
      <c r="M75" s="39"/>
      <c r="N75" s="37"/>
      <c r="O75" s="39"/>
      <c r="P75" s="37"/>
      <c r="Q75" s="39"/>
      <c r="R75" s="37"/>
      <c r="S75" s="39"/>
      <c r="T75" s="37"/>
      <c r="U75" s="39"/>
      <c r="V75" s="37"/>
      <c r="W75" s="39"/>
      <c r="X75" s="37"/>
      <c r="Y75" s="39"/>
      <c r="Z75" s="37"/>
      <c r="AA75" s="39"/>
      <c r="AB75" s="37"/>
      <c r="AC75" s="39"/>
      <c r="AD75" s="37"/>
      <c r="AE75" s="39"/>
      <c r="AF75" s="37"/>
      <c r="AG75" s="39"/>
      <c r="AH75" s="37"/>
      <c r="AI75" s="39"/>
      <c r="AJ75" s="37"/>
      <c r="AK75" s="39"/>
      <c r="AL75" s="37"/>
      <c r="AM75" s="41"/>
      <c r="AN75" s="216"/>
      <c r="AO75" s="182" t="str">
        <f t="shared" si="18"/>
        <v/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17"/>
      <c r="BB75" s="17"/>
      <c r="CA75" s="30" t="str">
        <f t="shared" si="19"/>
        <v/>
      </c>
      <c r="CB75" s="31" t="str">
        <f t="shared" si="20"/>
        <v/>
      </c>
      <c r="CG75" s="32">
        <f t="shared" si="21"/>
        <v>0</v>
      </c>
      <c r="CH75" s="32">
        <f t="shared" si="22"/>
        <v>0</v>
      </c>
      <c r="CI75" s="12"/>
      <c r="CJ75" s="12"/>
      <c r="CK75" s="12"/>
      <c r="CL75" s="12"/>
    </row>
    <row r="76" spans="1:90" ht="16.350000000000001" customHeight="1" x14ac:dyDescent="0.2">
      <c r="A76" s="2650"/>
      <c r="B76" s="440" t="s">
        <v>78</v>
      </c>
      <c r="C76" s="34">
        <f t="shared" si="16"/>
        <v>0</v>
      </c>
      <c r="D76" s="35">
        <f t="shared" si="24"/>
        <v>0</v>
      </c>
      <c r="E76" s="36">
        <f t="shared" si="25"/>
        <v>0</v>
      </c>
      <c r="F76" s="214"/>
      <c r="G76" s="215"/>
      <c r="H76" s="214"/>
      <c r="I76" s="215"/>
      <c r="J76" s="37"/>
      <c r="K76" s="39"/>
      <c r="L76" s="37"/>
      <c r="M76" s="39"/>
      <c r="N76" s="37"/>
      <c r="O76" s="39"/>
      <c r="P76" s="37"/>
      <c r="Q76" s="39"/>
      <c r="R76" s="37"/>
      <c r="S76" s="39"/>
      <c r="T76" s="37"/>
      <c r="U76" s="39"/>
      <c r="V76" s="37"/>
      <c r="W76" s="39"/>
      <c r="X76" s="37"/>
      <c r="Y76" s="39"/>
      <c r="Z76" s="37"/>
      <c r="AA76" s="39"/>
      <c r="AB76" s="37"/>
      <c r="AC76" s="39"/>
      <c r="AD76" s="37"/>
      <c r="AE76" s="39"/>
      <c r="AF76" s="37"/>
      <c r="AG76" s="39"/>
      <c r="AH76" s="37"/>
      <c r="AI76" s="39"/>
      <c r="AJ76" s="37"/>
      <c r="AK76" s="39"/>
      <c r="AL76" s="37"/>
      <c r="AM76" s="41"/>
      <c r="AN76" s="216"/>
      <c r="AO76" s="182" t="str">
        <f t="shared" si="18"/>
        <v/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17"/>
      <c r="BB76" s="17"/>
      <c r="CA76" s="30" t="str">
        <f t="shared" si="19"/>
        <v/>
      </c>
      <c r="CB76" s="31" t="str">
        <f t="shared" si="20"/>
        <v/>
      </c>
      <c r="CG76" s="32">
        <f t="shared" si="21"/>
        <v>0</v>
      </c>
      <c r="CH76" s="32">
        <f t="shared" si="22"/>
        <v>0</v>
      </c>
      <c r="CI76" s="12"/>
      <c r="CJ76" s="12"/>
      <c r="CK76" s="12"/>
      <c r="CL76" s="12"/>
    </row>
    <row r="77" spans="1:90" ht="16.350000000000001" customHeight="1" x14ac:dyDescent="0.2">
      <c r="A77" s="2650"/>
      <c r="B77" s="440" t="s">
        <v>37</v>
      </c>
      <c r="C77" s="34">
        <f t="shared" si="16"/>
        <v>0</v>
      </c>
      <c r="D77" s="35">
        <f t="shared" si="24"/>
        <v>0</v>
      </c>
      <c r="E77" s="36">
        <f t="shared" si="25"/>
        <v>0</v>
      </c>
      <c r="F77" s="214"/>
      <c r="G77" s="215"/>
      <c r="H77" s="214"/>
      <c r="I77" s="215"/>
      <c r="J77" s="37"/>
      <c r="K77" s="39"/>
      <c r="L77" s="37"/>
      <c r="M77" s="39"/>
      <c r="N77" s="37"/>
      <c r="O77" s="39"/>
      <c r="P77" s="37"/>
      <c r="Q77" s="39"/>
      <c r="R77" s="37"/>
      <c r="S77" s="39"/>
      <c r="T77" s="37"/>
      <c r="U77" s="39"/>
      <c r="V77" s="37"/>
      <c r="W77" s="39"/>
      <c r="X77" s="37"/>
      <c r="Y77" s="39"/>
      <c r="Z77" s="37"/>
      <c r="AA77" s="39"/>
      <c r="AB77" s="37"/>
      <c r="AC77" s="39"/>
      <c r="AD77" s="37"/>
      <c r="AE77" s="39"/>
      <c r="AF77" s="37"/>
      <c r="AG77" s="39"/>
      <c r="AH77" s="37"/>
      <c r="AI77" s="39"/>
      <c r="AJ77" s="37"/>
      <c r="AK77" s="39"/>
      <c r="AL77" s="37"/>
      <c r="AM77" s="41"/>
      <c r="AN77" s="216"/>
      <c r="AO77" s="182" t="str">
        <f t="shared" si="18"/>
        <v/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17"/>
      <c r="BB77" s="17"/>
      <c r="CA77" s="30" t="str">
        <f t="shared" si="19"/>
        <v/>
      </c>
      <c r="CB77" s="31" t="str">
        <f t="shared" si="20"/>
        <v/>
      </c>
      <c r="CG77" s="32">
        <f t="shared" si="21"/>
        <v>0</v>
      </c>
      <c r="CH77" s="32">
        <f t="shared" si="22"/>
        <v>0</v>
      </c>
      <c r="CI77" s="12"/>
      <c r="CJ77" s="12"/>
      <c r="CK77" s="12"/>
      <c r="CL77" s="12"/>
    </row>
    <row r="78" spans="1:90" ht="16.350000000000001" customHeight="1" x14ac:dyDescent="0.2">
      <c r="A78" s="2770"/>
      <c r="B78" s="441" t="s">
        <v>38</v>
      </c>
      <c r="C78" s="218">
        <f t="shared" si="16"/>
        <v>0</v>
      </c>
      <c r="D78" s="50">
        <f t="shared" si="24"/>
        <v>0</v>
      </c>
      <c r="E78" s="219">
        <f t="shared" si="25"/>
        <v>0</v>
      </c>
      <c r="F78" s="220"/>
      <c r="G78" s="221"/>
      <c r="H78" s="220"/>
      <c r="I78" s="221"/>
      <c r="J78" s="77"/>
      <c r="K78" s="79"/>
      <c r="L78" s="77"/>
      <c r="M78" s="79"/>
      <c r="N78" s="77"/>
      <c r="O78" s="79"/>
      <c r="P78" s="77"/>
      <c r="Q78" s="79"/>
      <c r="R78" s="77"/>
      <c r="S78" s="79"/>
      <c r="T78" s="77"/>
      <c r="U78" s="79"/>
      <c r="V78" s="77"/>
      <c r="W78" s="79"/>
      <c r="X78" s="77"/>
      <c r="Y78" s="79"/>
      <c r="Z78" s="77"/>
      <c r="AA78" s="79"/>
      <c r="AB78" s="77"/>
      <c r="AC78" s="79"/>
      <c r="AD78" s="77"/>
      <c r="AE78" s="79"/>
      <c r="AF78" s="77"/>
      <c r="AG78" s="79"/>
      <c r="AH78" s="77"/>
      <c r="AI78" s="79"/>
      <c r="AJ78" s="77"/>
      <c r="AK78" s="79"/>
      <c r="AL78" s="77"/>
      <c r="AM78" s="83"/>
      <c r="AN78" s="222"/>
      <c r="AO78" s="182" t="str">
        <f t="shared" si="18"/>
        <v/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17"/>
      <c r="BB78" s="17"/>
      <c r="CA78" s="30" t="str">
        <f t="shared" si="19"/>
        <v/>
      </c>
      <c r="CB78" s="31" t="str">
        <f t="shared" si="20"/>
        <v/>
      </c>
      <c r="CG78" s="32">
        <f t="shared" si="21"/>
        <v>0</v>
      </c>
      <c r="CH78" s="32">
        <f t="shared" si="22"/>
        <v>0</v>
      </c>
      <c r="CI78" s="12"/>
      <c r="CJ78" s="12"/>
      <c r="CK78" s="12"/>
      <c r="CL78" s="12"/>
    </row>
    <row r="79" spans="1:90" ht="31.35" customHeight="1" x14ac:dyDescent="0.2">
      <c r="A79" s="753" t="s">
        <v>84</v>
      </c>
      <c r="B79" s="754"/>
      <c r="C79" s="754"/>
      <c r="D79" s="239"/>
      <c r="E79" s="239"/>
      <c r="F79" s="239"/>
      <c r="G79" s="240"/>
      <c r="H79" s="240"/>
      <c r="I79" s="240"/>
      <c r="J79" s="240"/>
      <c r="K79" s="241"/>
      <c r="L79" s="241"/>
      <c r="M79" s="161"/>
      <c r="N79" s="192"/>
      <c r="O79" s="161"/>
      <c r="P79" s="161"/>
      <c r="Q79" s="161"/>
      <c r="R79" s="161"/>
      <c r="S79" s="161"/>
      <c r="T79" s="161"/>
      <c r="U79" s="161"/>
      <c r="V79" s="192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2"/>
      <c r="AP79" s="162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CG79" s="12"/>
      <c r="CH79" s="12"/>
      <c r="CI79" s="12"/>
      <c r="CJ79" s="12"/>
      <c r="CK79" s="12"/>
      <c r="CL79" s="12"/>
    </row>
    <row r="80" spans="1:90" ht="31.35" customHeight="1" x14ac:dyDescent="0.2">
      <c r="A80" s="2649" t="s">
        <v>85</v>
      </c>
      <c r="B80" s="2649"/>
      <c r="C80" s="2944" t="s">
        <v>86</v>
      </c>
      <c r="D80" s="2944"/>
      <c r="E80" s="2944" t="s">
        <v>87</v>
      </c>
      <c r="F80" s="2946"/>
      <c r="G80" s="2943" t="s">
        <v>88</v>
      </c>
      <c r="H80" s="2944"/>
      <c r="I80" s="2943" t="s">
        <v>89</v>
      </c>
      <c r="J80" s="2944"/>
      <c r="K80" s="242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892"/>
      <c r="Y80" s="1893"/>
      <c r="Z80" s="1893"/>
      <c r="AA80" s="1893"/>
      <c r="AB80" s="1893"/>
      <c r="AC80" s="1893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2"/>
      <c r="AP80" s="162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CG80" s="12"/>
      <c r="CH80" s="12"/>
      <c r="CI80" s="12"/>
      <c r="CJ80" s="12"/>
      <c r="CK80" s="12"/>
      <c r="CL80" s="12"/>
    </row>
    <row r="81" spans="1:90" ht="31.35" customHeight="1" x14ac:dyDescent="0.2">
      <c r="A81" s="2770"/>
      <c r="B81" s="2770"/>
      <c r="C81" s="1894" t="s">
        <v>90</v>
      </c>
      <c r="D81" s="1895" t="s">
        <v>91</v>
      </c>
      <c r="E81" s="1894" t="s">
        <v>90</v>
      </c>
      <c r="F81" s="1896" t="s">
        <v>91</v>
      </c>
      <c r="G81" s="1897" t="s">
        <v>90</v>
      </c>
      <c r="H81" s="1895" t="s">
        <v>91</v>
      </c>
      <c r="I81" s="1897" t="s">
        <v>90</v>
      </c>
      <c r="J81" s="1895" t="s">
        <v>91</v>
      </c>
      <c r="K81" s="242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892"/>
      <c r="Y81" s="1893"/>
      <c r="Z81" s="1893"/>
      <c r="AA81" s="1893"/>
      <c r="AB81" s="1893"/>
      <c r="AC81" s="1893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2"/>
      <c r="AP81" s="16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CG81" s="12"/>
      <c r="CH81" s="12"/>
      <c r="CI81" s="12"/>
      <c r="CJ81" s="12"/>
      <c r="CK81" s="12"/>
      <c r="CL81" s="12"/>
    </row>
    <row r="82" spans="1:90" ht="16.350000000000001" customHeight="1" x14ac:dyDescent="0.2">
      <c r="A82" s="2945" t="s">
        <v>92</v>
      </c>
      <c r="B82" s="2945"/>
      <c r="C82" s="1898"/>
      <c r="D82" s="1899"/>
      <c r="E82" s="1898"/>
      <c r="F82" s="1900"/>
      <c r="G82" s="1901"/>
      <c r="H82" s="1899"/>
      <c r="I82" s="1901"/>
      <c r="J82" s="1899"/>
      <c r="K82" s="242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892"/>
      <c r="Y82" s="1893"/>
      <c r="Z82" s="1893"/>
      <c r="AA82" s="1893"/>
      <c r="AB82" s="1893"/>
      <c r="AC82" s="1893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2"/>
      <c r="AP82" s="162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CG82" s="12"/>
      <c r="CH82" s="12"/>
      <c r="CI82" s="12"/>
      <c r="CJ82" s="12"/>
      <c r="CK82" s="12"/>
      <c r="CL82" s="12"/>
    </row>
    <row r="83" spans="1:90" ht="16.350000000000001" customHeight="1" x14ac:dyDescent="0.2">
      <c r="A83" s="2660" t="s">
        <v>93</v>
      </c>
      <c r="B83" s="2660"/>
      <c r="C83" s="253"/>
      <c r="D83" s="254"/>
      <c r="E83" s="253"/>
      <c r="F83" s="255"/>
      <c r="G83" s="256"/>
      <c r="H83" s="254"/>
      <c r="I83" s="256"/>
      <c r="J83" s="254"/>
      <c r="K83" s="242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892"/>
      <c r="Y83" s="1893"/>
      <c r="Z83" s="1893"/>
      <c r="AA83" s="1893"/>
      <c r="AB83" s="1893"/>
      <c r="AC83" s="1893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2"/>
      <c r="AP83" s="162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CG83" s="12"/>
      <c r="CH83" s="12"/>
      <c r="CI83" s="12"/>
      <c r="CJ83" s="12"/>
      <c r="CK83" s="12"/>
      <c r="CL83" s="12"/>
    </row>
    <row r="84" spans="1:90" ht="16.350000000000001" customHeight="1" x14ac:dyDescent="0.2">
      <c r="A84" s="2660" t="s">
        <v>94</v>
      </c>
      <c r="B84" s="2660"/>
      <c r="C84" s="253"/>
      <c r="D84" s="254"/>
      <c r="E84" s="253"/>
      <c r="F84" s="255"/>
      <c r="G84" s="256"/>
      <c r="H84" s="254"/>
      <c r="I84" s="256"/>
      <c r="J84" s="254"/>
      <c r="K84" s="242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892"/>
      <c r="Y84" s="1893"/>
      <c r="Z84" s="1893"/>
      <c r="AA84" s="1893"/>
      <c r="AB84" s="1893"/>
      <c r="AC84" s="1893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2"/>
      <c r="AP84" s="162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CG84" s="12"/>
      <c r="CH84" s="12"/>
      <c r="CI84" s="12"/>
      <c r="CJ84" s="12"/>
      <c r="CK84" s="12"/>
      <c r="CL84" s="12"/>
    </row>
    <row r="85" spans="1:90" ht="16.350000000000001" customHeight="1" x14ac:dyDescent="0.2">
      <c r="A85" s="2661" t="s">
        <v>95</v>
      </c>
      <c r="B85" s="2661"/>
      <c r="C85" s="77"/>
      <c r="D85" s="231"/>
      <c r="E85" s="77"/>
      <c r="F85" s="232"/>
      <c r="G85" s="257"/>
      <c r="H85" s="231"/>
      <c r="I85" s="257"/>
      <c r="J85" s="231"/>
      <c r="K85" s="242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892"/>
      <c r="Y85" s="1893"/>
      <c r="Z85" s="1893"/>
      <c r="AA85" s="1893"/>
      <c r="AB85" s="1893"/>
      <c r="AC85" s="1893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2"/>
      <c r="AP85" s="162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CG85" s="12"/>
      <c r="CH85" s="12"/>
      <c r="CI85" s="12"/>
      <c r="CJ85" s="12"/>
      <c r="CK85" s="12"/>
      <c r="CL85" s="12"/>
    </row>
    <row r="86" spans="1:90" ht="31.35" customHeight="1" x14ac:dyDescent="0.2">
      <c r="A86" s="84" t="s">
        <v>96</v>
      </c>
      <c r="B86" s="258"/>
      <c r="C86" s="258"/>
      <c r="D86" s="258"/>
      <c r="E86" s="259"/>
      <c r="F86" s="259"/>
      <c r="G86" s="259"/>
      <c r="H86" s="259"/>
      <c r="I86" s="259"/>
      <c r="J86" s="259"/>
      <c r="K86" s="260"/>
      <c r="L86" s="259"/>
      <c r="M86" s="191"/>
      <c r="N86" s="191"/>
      <c r="O86" s="161"/>
      <c r="P86" s="161"/>
      <c r="Q86" s="161"/>
      <c r="R86" s="161"/>
      <c r="S86" s="161"/>
      <c r="T86" s="161"/>
      <c r="U86" s="161"/>
      <c r="V86" s="1892"/>
      <c r="W86" s="1902"/>
      <c r="X86" s="1903"/>
      <c r="Y86" s="1903"/>
      <c r="Z86" s="1903"/>
      <c r="AA86" s="1903"/>
      <c r="AB86" s="1903"/>
      <c r="AC86" s="1903"/>
      <c r="AD86" s="161"/>
      <c r="AE86" s="161"/>
      <c r="AF86" s="161"/>
      <c r="AG86" s="161"/>
      <c r="AH86" s="1903"/>
      <c r="AI86" s="1903"/>
      <c r="AJ86" s="1903"/>
      <c r="AK86" s="1903"/>
      <c r="AL86" s="161"/>
      <c r="AM86" s="161"/>
      <c r="AN86" s="161"/>
      <c r="AO86" s="161"/>
      <c r="AP86" s="161"/>
      <c r="CG86" s="12"/>
      <c r="CH86" s="12"/>
      <c r="CI86" s="12"/>
      <c r="CJ86" s="12"/>
      <c r="CK86" s="12"/>
      <c r="CL86" s="12"/>
    </row>
    <row r="87" spans="1:90" ht="24.6" customHeight="1" x14ac:dyDescent="0.2">
      <c r="A87" s="2649" t="s">
        <v>97</v>
      </c>
      <c r="B87" s="2649" t="s">
        <v>98</v>
      </c>
      <c r="C87" s="2723" t="s">
        <v>99</v>
      </c>
      <c r="D87" s="2633" t="s">
        <v>100</v>
      </c>
      <c r="E87" s="1904"/>
      <c r="F87" s="1905"/>
      <c r="G87" s="1906"/>
      <c r="H87" s="1906"/>
      <c r="I87" s="161"/>
      <c r="J87" s="161"/>
      <c r="K87" s="161"/>
      <c r="L87" s="161"/>
      <c r="M87" s="161"/>
      <c r="N87" s="161"/>
      <c r="O87" s="161"/>
      <c r="P87" s="161"/>
      <c r="Q87" s="192"/>
      <c r="R87" s="161"/>
      <c r="S87" s="161"/>
      <c r="T87" s="161"/>
      <c r="U87" s="266"/>
      <c r="V87" s="1907"/>
      <c r="W87" s="1907"/>
      <c r="X87" s="771"/>
      <c r="Y87" s="771"/>
      <c r="Z87" s="772"/>
      <c r="AA87" s="772"/>
      <c r="AB87" s="772"/>
      <c r="AC87" s="161"/>
      <c r="AD87" s="161"/>
      <c r="AE87" s="161"/>
      <c r="AF87" s="161"/>
      <c r="AG87" s="266"/>
      <c r="AH87" s="1907"/>
      <c r="AI87" s="1907"/>
      <c r="AJ87" s="1907"/>
      <c r="AK87" s="1908"/>
      <c r="CG87" s="12"/>
      <c r="CH87" s="12"/>
      <c r="CI87" s="12"/>
      <c r="CJ87" s="12"/>
      <c r="CK87" s="12"/>
      <c r="CL87" s="12"/>
    </row>
    <row r="88" spans="1:90" ht="24.6" customHeight="1" x14ac:dyDescent="0.2">
      <c r="A88" s="2651"/>
      <c r="B88" s="2651"/>
      <c r="C88" s="2724"/>
      <c r="D88" s="2636"/>
      <c r="E88" s="5"/>
      <c r="F88" s="161"/>
      <c r="G88" s="161"/>
      <c r="H88" s="271"/>
      <c r="I88" s="241"/>
      <c r="J88" s="241"/>
      <c r="K88" s="161"/>
      <c r="L88" s="161"/>
      <c r="M88" s="161"/>
      <c r="N88" s="161"/>
      <c r="O88" s="161"/>
      <c r="P88" s="161"/>
      <c r="Q88" s="161"/>
      <c r="R88" s="161"/>
      <c r="S88" s="192"/>
      <c r="T88" s="161"/>
      <c r="U88" s="161"/>
      <c r="V88" s="1903"/>
      <c r="W88" s="1907"/>
      <c r="X88" s="1907"/>
      <c r="Y88" s="1907"/>
      <c r="Z88" s="1907"/>
      <c r="AA88" s="1907"/>
      <c r="AB88" s="1903"/>
      <c r="AC88" s="161"/>
      <c r="AD88" s="161"/>
      <c r="AE88" s="161"/>
      <c r="AF88" s="161"/>
      <c r="AG88" s="161"/>
      <c r="AH88" s="1903"/>
      <c r="AI88" s="1907"/>
      <c r="AJ88" s="1907"/>
      <c r="AK88" s="1908"/>
      <c r="CG88" s="12"/>
      <c r="CH88" s="12"/>
      <c r="CI88" s="12"/>
      <c r="CJ88" s="12"/>
      <c r="CK88" s="12"/>
      <c r="CL88" s="12"/>
    </row>
    <row r="89" spans="1:90" ht="16.350000000000001" customHeight="1" x14ac:dyDescent="0.2">
      <c r="A89" s="272" t="s">
        <v>101</v>
      </c>
      <c r="B89" s="1909">
        <v>53</v>
      </c>
      <c r="C89" s="1910">
        <v>23</v>
      </c>
      <c r="D89" s="1911">
        <v>22</v>
      </c>
      <c r="E89" s="5"/>
      <c r="F89" s="161"/>
      <c r="G89" s="161"/>
      <c r="H89" s="271"/>
      <c r="I89" s="241"/>
      <c r="J89" s="241"/>
      <c r="K89" s="161"/>
      <c r="L89" s="161"/>
      <c r="M89" s="161"/>
      <c r="N89" s="161"/>
      <c r="O89" s="161"/>
      <c r="P89" s="161"/>
      <c r="Q89" s="161"/>
      <c r="R89" s="161"/>
      <c r="S89" s="192"/>
      <c r="T89" s="161"/>
      <c r="U89" s="161"/>
      <c r="V89" s="1912"/>
      <c r="W89" s="1913"/>
      <c r="X89" s="1913"/>
      <c r="Y89" s="1913"/>
      <c r="Z89" s="1913"/>
      <c r="AA89" s="1913"/>
      <c r="AB89" s="1912"/>
      <c r="AC89" s="161"/>
      <c r="AD89" s="161"/>
      <c r="AE89" s="161"/>
      <c r="AF89" s="161"/>
      <c r="AG89" s="161"/>
      <c r="AH89" s="1912"/>
      <c r="AI89" s="1913"/>
      <c r="AJ89" s="1913"/>
      <c r="AK89" s="1914"/>
      <c r="CG89" s="12"/>
      <c r="CH89" s="12"/>
      <c r="CI89" s="12"/>
      <c r="CJ89" s="12"/>
      <c r="CK89" s="12"/>
      <c r="CL89" s="12"/>
    </row>
    <row r="90" spans="1:90" ht="27.75" customHeight="1" x14ac:dyDescent="0.2">
      <c r="A90" s="275" t="s">
        <v>102</v>
      </c>
      <c r="B90" s="276"/>
      <c r="C90" s="277"/>
      <c r="D90" s="278"/>
      <c r="E90" s="5"/>
      <c r="F90" s="161"/>
      <c r="G90" s="161"/>
      <c r="H90" s="271"/>
      <c r="I90" s="241"/>
      <c r="J90" s="241"/>
      <c r="K90" s="161"/>
      <c r="L90" s="161"/>
      <c r="M90" s="161"/>
      <c r="N90" s="161"/>
      <c r="O90" s="161"/>
      <c r="P90" s="161"/>
      <c r="Q90" s="161"/>
      <c r="R90" s="161"/>
      <c r="S90" s="192"/>
      <c r="T90" s="161"/>
      <c r="U90" s="161"/>
      <c r="V90" s="1912"/>
      <c r="W90" s="1913"/>
      <c r="X90" s="1913"/>
      <c r="Y90" s="1913"/>
      <c r="Z90" s="1913"/>
      <c r="AA90" s="1913"/>
      <c r="AB90" s="1912"/>
      <c r="AC90" s="161"/>
      <c r="AD90" s="161"/>
      <c r="AE90" s="161"/>
      <c r="AF90" s="161"/>
      <c r="AG90" s="161"/>
      <c r="AH90" s="1912"/>
      <c r="AI90" s="1913"/>
      <c r="AJ90" s="1913"/>
      <c r="AK90" s="1914"/>
      <c r="CG90" s="12"/>
      <c r="CH90" s="12"/>
      <c r="CI90" s="12"/>
      <c r="CJ90" s="12"/>
      <c r="CK90" s="12"/>
      <c r="CL90" s="12"/>
    </row>
    <row r="91" spans="1:90" ht="27.75" customHeight="1" x14ac:dyDescent="0.2">
      <c r="A91" s="275" t="s">
        <v>103</v>
      </c>
      <c r="B91" s="276"/>
      <c r="C91" s="277"/>
      <c r="D91" s="278"/>
      <c r="E91" s="5"/>
      <c r="F91" s="161"/>
      <c r="G91" s="161"/>
      <c r="H91" s="271"/>
      <c r="I91" s="241"/>
      <c r="J91" s="241"/>
      <c r="K91" s="161"/>
      <c r="L91" s="161"/>
      <c r="M91" s="161"/>
      <c r="N91" s="161"/>
      <c r="O91" s="161"/>
      <c r="P91" s="161"/>
      <c r="Q91" s="161"/>
      <c r="R91" s="161"/>
      <c r="S91" s="192"/>
      <c r="T91" s="161"/>
      <c r="U91" s="161"/>
      <c r="V91" s="1912"/>
      <c r="W91" s="1913"/>
      <c r="X91" s="1913"/>
      <c r="Y91" s="1913"/>
      <c r="Z91" s="1913"/>
      <c r="AA91" s="1913"/>
      <c r="AB91" s="1912"/>
      <c r="AC91" s="161"/>
      <c r="AD91" s="161"/>
      <c r="AE91" s="161"/>
      <c r="AF91" s="161"/>
      <c r="AG91" s="161"/>
      <c r="AH91" s="1912"/>
      <c r="AI91" s="1913"/>
      <c r="AJ91" s="1913"/>
      <c r="AK91" s="1914"/>
      <c r="CG91" s="12"/>
      <c r="CH91" s="12"/>
      <c r="CI91" s="12"/>
      <c r="CJ91" s="12"/>
      <c r="CK91" s="12"/>
      <c r="CL91" s="12"/>
    </row>
    <row r="92" spans="1:90" ht="18" customHeight="1" x14ac:dyDescent="0.2">
      <c r="A92" s="279" t="s">
        <v>104</v>
      </c>
      <c r="B92" s="276"/>
      <c r="C92" s="277"/>
      <c r="D92" s="278"/>
      <c r="E92" s="5"/>
      <c r="F92" s="161"/>
      <c r="G92" s="161"/>
      <c r="H92" s="271"/>
      <c r="I92" s="241"/>
      <c r="J92" s="241"/>
      <c r="K92" s="161"/>
      <c r="L92" s="161"/>
      <c r="M92" s="161"/>
      <c r="N92" s="161"/>
      <c r="O92" s="161"/>
      <c r="P92" s="161"/>
      <c r="Q92" s="161"/>
      <c r="R92" s="161"/>
      <c r="S92" s="192"/>
      <c r="T92" s="161"/>
      <c r="U92" s="161"/>
      <c r="V92" s="1912"/>
      <c r="W92" s="1913"/>
      <c r="X92" s="1913"/>
      <c r="Y92" s="1913"/>
      <c r="Z92" s="1913"/>
      <c r="AA92" s="1913"/>
      <c r="AB92" s="1912"/>
      <c r="AC92" s="161"/>
      <c r="AD92" s="161"/>
      <c r="AE92" s="161"/>
      <c r="AF92" s="161"/>
      <c r="AG92" s="161"/>
      <c r="AH92" s="1912"/>
      <c r="AI92" s="1913"/>
      <c r="AJ92" s="1913"/>
      <c r="AK92" s="1914"/>
      <c r="CG92" s="12"/>
      <c r="CH92" s="12"/>
      <c r="CI92" s="12"/>
      <c r="CJ92" s="12"/>
      <c r="CK92" s="12"/>
      <c r="CL92" s="12"/>
    </row>
    <row r="93" spans="1:90" ht="27.75" customHeight="1" x14ac:dyDescent="0.2">
      <c r="A93" s="280" t="s">
        <v>105</v>
      </c>
      <c r="B93" s="276"/>
      <c r="C93" s="277"/>
      <c r="D93" s="278"/>
      <c r="E93" s="5"/>
      <c r="F93" s="161"/>
      <c r="G93" s="161"/>
      <c r="H93" s="271"/>
      <c r="I93" s="241"/>
      <c r="J93" s="241"/>
      <c r="K93" s="161"/>
      <c r="L93" s="161"/>
      <c r="M93" s="161"/>
      <c r="N93" s="161"/>
      <c r="O93" s="161"/>
      <c r="P93" s="161"/>
      <c r="Q93" s="161"/>
      <c r="R93" s="161"/>
      <c r="S93" s="192"/>
      <c r="T93" s="161"/>
      <c r="U93" s="161"/>
      <c r="V93" s="1912"/>
      <c r="W93" s="1913"/>
      <c r="X93" s="1913"/>
      <c r="Y93" s="1913"/>
      <c r="Z93" s="1913"/>
      <c r="AA93" s="1913"/>
      <c r="AB93" s="1912"/>
      <c r="AC93" s="161"/>
      <c r="AD93" s="161"/>
      <c r="AE93" s="161"/>
      <c r="AF93" s="161"/>
      <c r="AG93" s="161"/>
      <c r="AH93" s="1912"/>
      <c r="AI93" s="1913"/>
      <c r="AJ93" s="1913"/>
      <c r="AK93" s="1914"/>
      <c r="CG93" s="12"/>
      <c r="CH93" s="12"/>
      <c r="CI93" s="12"/>
      <c r="CJ93" s="12"/>
      <c r="CK93" s="12"/>
      <c r="CL93" s="12"/>
    </row>
    <row r="94" spans="1:90" ht="27.75" customHeight="1" x14ac:dyDescent="0.2">
      <c r="A94" s="280" t="s">
        <v>106</v>
      </c>
      <c r="B94" s="281"/>
      <c r="C94" s="277"/>
      <c r="D94" s="278"/>
      <c r="E94" s="5"/>
      <c r="F94" s="161"/>
      <c r="G94" s="161"/>
      <c r="H94" s="271"/>
      <c r="I94" s="241"/>
      <c r="J94" s="241"/>
      <c r="K94" s="161"/>
      <c r="L94" s="161"/>
      <c r="M94" s="161"/>
      <c r="N94" s="161"/>
      <c r="O94" s="161"/>
      <c r="P94" s="161"/>
      <c r="Q94" s="161"/>
      <c r="R94" s="161"/>
      <c r="S94" s="192"/>
      <c r="T94" s="161"/>
      <c r="U94" s="161"/>
      <c r="V94" s="1912"/>
      <c r="W94" s="1913"/>
      <c r="X94" s="1913"/>
      <c r="Y94" s="1913"/>
      <c r="Z94" s="1913"/>
      <c r="AA94" s="1913"/>
      <c r="AB94" s="1912"/>
      <c r="AC94" s="161"/>
      <c r="AD94" s="161"/>
      <c r="AE94" s="161"/>
      <c r="AF94" s="161"/>
      <c r="AG94" s="161"/>
      <c r="AH94" s="1912"/>
      <c r="AI94" s="1913"/>
      <c r="AJ94" s="1915"/>
      <c r="AK94" s="1916"/>
      <c r="CG94" s="12"/>
      <c r="CH94" s="12"/>
      <c r="CI94" s="12"/>
      <c r="CJ94" s="12"/>
      <c r="CK94" s="12"/>
      <c r="CL94" s="12"/>
    </row>
    <row r="95" spans="1:90" ht="27.75" customHeight="1" x14ac:dyDescent="0.2">
      <c r="A95" s="284" t="s">
        <v>107</v>
      </c>
      <c r="B95" s="285"/>
      <c r="C95" s="286"/>
      <c r="D95" s="287"/>
      <c r="E95" s="5"/>
      <c r="F95" s="161"/>
      <c r="G95" s="161"/>
      <c r="H95" s="271"/>
      <c r="I95" s="241"/>
      <c r="J95" s="241"/>
      <c r="K95" s="161"/>
      <c r="L95" s="161"/>
      <c r="M95" s="161"/>
      <c r="N95" s="161"/>
      <c r="O95" s="161"/>
      <c r="P95" s="161"/>
      <c r="Q95" s="161"/>
      <c r="R95" s="161"/>
      <c r="S95" s="192"/>
      <c r="T95" s="161"/>
      <c r="U95" s="161"/>
      <c r="V95" s="1912"/>
      <c r="W95" s="1913"/>
      <c r="X95" s="1913"/>
      <c r="Y95" s="1913"/>
      <c r="Z95" s="1913"/>
      <c r="AA95" s="1913"/>
      <c r="AB95" s="1912"/>
      <c r="AC95" s="161"/>
      <c r="AD95" s="161"/>
      <c r="AE95" s="161"/>
      <c r="AF95" s="161"/>
      <c r="AG95" s="161"/>
      <c r="AH95" s="1912"/>
      <c r="AI95" s="1917"/>
      <c r="AJ95" s="1913"/>
      <c r="AK95" s="1914"/>
      <c r="AL95" s="1914"/>
      <c r="AM95" s="1914"/>
      <c r="AN95" s="1914"/>
      <c r="AO95" s="1914"/>
      <c r="AP95" s="1914"/>
      <c r="AQ95" s="1914"/>
      <c r="CG95" s="12"/>
      <c r="CH95" s="12"/>
      <c r="CI95" s="12"/>
      <c r="CJ95" s="12"/>
      <c r="CK95" s="12"/>
      <c r="CL95" s="12"/>
    </row>
    <row r="96" spans="1:90" ht="31.35" customHeight="1" x14ac:dyDescent="0.2">
      <c r="A96" s="289" t="s">
        <v>108</v>
      </c>
      <c r="B96" s="241"/>
      <c r="C96" s="241"/>
      <c r="D96" s="241"/>
      <c r="E96" s="8"/>
      <c r="F96" s="241"/>
      <c r="G96" s="241"/>
      <c r="H96" s="161"/>
      <c r="I96" s="161"/>
      <c r="J96" s="161"/>
      <c r="K96" s="27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918"/>
      <c r="W96" s="1912"/>
      <c r="X96" s="1912"/>
      <c r="Y96" s="1912"/>
      <c r="Z96" s="1912"/>
      <c r="AA96" s="1912"/>
      <c r="AB96" s="1912"/>
      <c r="AC96" s="161"/>
      <c r="AD96" s="161"/>
      <c r="AE96" s="161"/>
      <c r="AF96" s="161"/>
      <c r="AG96" s="161"/>
      <c r="AH96" s="161"/>
      <c r="AI96" s="161"/>
      <c r="AJ96" s="1912"/>
      <c r="AK96" s="1912"/>
      <c r="AL96" s="1912"/>
      <c r="AM96" s="1912"/>
      <c r="AN96" s="1912"/>
      <c r="AO96" s="1912"/>
      <c r="AP96" s="1912"/>
      <c r="AQ96" s="1914"/>
      <c r="CG96" s="12"/>
      <c r="CH96" s="12"/>
      <c r="CI96" s="12"/>
      <c r="CJ96" s="12"/>
      <c r="CK96" s="12"/>
      <c r="CL96" s="12"/>
    </row>
    <row r="97" spans="1:90" ht="16.350000000000001" customHeight="1" x14ac:dyDescent="0.2">
      <c r="A97" s="2649" t="s">
        <v>109</v>
      </c>
      <c r="B97" s="2649" t="s">
        <v>110</v>
      </c>
      <c r="C97" s="2947" t="s">
        <v>111</v>
      </c>
      <c r="D97" s="2943"/>
      <c r="E97" s="5"/>
      <c r="F97" s="161"/>
      <c r="G97" s="161"/>
      <c r="H97" s="161"/>
      <c r="I97" s="161"/>
      <c r="J97" s="271"/>
      <c r="K97" s="290"/>
      <c r="L97" s="241"/>
      <c r="M97" s="161"/>
      <c r="N97" s="161"/>
      <c r="O97" s="161"/>
      <c r="P97" s="161"/>
      <c r="Q97" s="161"/>
      <c r="R97" s="161"/>
      <c r="S97" s="161"/>
      <c r="T97" s="161"/>
      <c r="U97" s="192"/>
      <c r="V97" s="1912"/>
      <c r="W97" s="1912"/>
      <c r="X97" s="1912"/>
      <c r="Y97" s="1919"/>
      <c r="Z97" s="1919"/>
      <c r="AA97" s="1919"/>
      <c r="AB97" s="1919"/>
      <c r="AC97" s="1920"/>
      <c r="AD97" s="1912"/>
      <c r="AE97" s="161"/>
      <c r="AF97" s="161"/>
      <c r="AG97" s="161"/>
      <c r="AH97" s="161"/>
      <c r="AI97" s="161"/>
      <c r="AJ97" s="1912"/>
      <c r="AK97" s="1919"/>
      <c r="AL97" s="1919"/>
      <c r="AM97" s="1919"/>
      <c r="AN97" s="1919"/>
      <c r="AO97" s="1919"/>
      <c r="AP97" s="1919"/>
      <c r="AQ97" s="1914"/>
      <c r="CG97" s="12"/>
      <c r="CH97" s="12"/>
      <c r="CI97" s="12"/>
      <c r="CJ97" s="12"/>
      <c r="CK97" s="12"/>
      <c r="CL97" s="12"/>
    </row>
    <row r="98" spans="1:90" ht="27.75" customHeight="1" x14ac:dyDescent="0.2">
      <c r="A98" s="2651"/>
      <c r="B98" s="2651"/>
      <c r="C98" s="1894" t="s">
        <v>112</v>
      </c>
      <c r="D98" s="1921" t="s">
        <v>113</v>
      </c>
      <c r="E98" s="5"/>
      <c r="F98" s="161"/>
      <c r="G98" s="161"/>
      <c r="H98" s="161"/>
      <c r="I98" s="161"/>
      <c r="J98" s="271"/>
      <c r="K98" s="290"/>
      <c r="L98" s="241"/>
      <c r="M98" s="161"/>
      <c r="N98" s="161"/>
      <c r="O98" s="161"/>
      <c r="P98" s="161"/>
      <c r="Q98" s="161"/>
      <c r="R98" s="161"/>
      <c r="S98" s="161"/>
      <c r="T98" s="161"/>
      <c r="U98" s="192"/>
      <c r="V98" s="1912"/>
      <c r="W98" s="1912"/>
      <c r="X98" s="1912"/>
      <c r="Y98" s="1919"/>
      <c r="Z98" s="1919"/>
      <c r="AA98" s="1919"/>
      <c r="AB98" s="1919"/>
      <c r="AC98" s="1920"/>
      <c r="AD98" s="1912"/>
      <c r="AE98" s="161"/>
      <c r="AF98" s="161"/>
      <c r="AG98" s="161"/>
      <c r="AH98" s="161"/>
      <c r="AI98" s="161"/>
      <c r="AJ98" s="1912"/>
      <c r="AK98" s="1919"/>
      <c r="AL98" s="1919"/>
      <c r="AM98" s="1919"/>
      <c r="AN98" s="1919"/>
      <c r="AO98" s="1919"/>
      <c r="AP98" s="1919"/>
      <c r="AQ98" s="1914"/>
      <c r="CG98" s="12"/>
      <c r="CH98" s="12"/>
      <c r="CI98" s="12"/>
      <c r="CJ98" s="12"/>
      <c r="CK98" s="12"/>
      <c r="CL98" s="12"/>
    </row>
    <row r="99" spans="1:90" ht="16.350000000000001" customHeight="1" x14ac:dyDescent="0.2">
      <c r="A99" s="1884" t="s">
        <v>114</v>
      </c>
      <c r="B99" s="1922">
        <v>20</v>
      </c>
      <c r="C99" s="1923"/>
      <c r="D99" s="1879"/>
      <c r="E99" s="5"/>
      <c r="F99" s="161"/>
      <c r="G99" s="161"/>
      <c r="H99" s="161"/>
      <c r="I99" s="161"/>
      <c r="J99" s="271"/>
      <c r="K99" s="293"/>
      <c r="L99" s="241"/>
      <c r="M99" s="161"/>
      <c r="N99" s="161"/>
      <c r="O99" s="161"/>
      <c r="P99" s="161"/>
      <c r="Q99" s="161"/>
      <c r="R99" s="161"/>
      <c r="S99" s="161"/>
      <c r="T99" s="161"/>
      <c r="U99" s="192"/>
      <c r="V99" s="1912"/>
      <c r="W99" s="1912"/>
      <c r="X99" s="1912"/>
      <c r="Y99" s="1919"/>
      <c r="Z99" s="1919"/>
      <c r="AA99" s="1919"/>
      <c r="AB99" s="1919"/>
      <c r="AC99" s="1920"/>
      <c r="AD99" s="1912"/>
      <c r="AE99" s="161"/>
      <c r="AF99" s="161"/>
      <c r="AG99" s="161"/>
      <c r="AH99" s="161"/>
      <c r="AI99" s="161"/>
      <c r="AJ99" s="1912"/>
      <c r="AK99" s="1919"/>
      <c r="AL99" s="1919"/>
      <c r="AM99" s="1919"/>
      <c r="AN99" s="1919"/>
      <c r="AO99" s="1919"/>
      <c r="AP99" s="1919"/>
      <c r="AQ99" s="1914"/>
      <c r="CG99" s="12"/>
      <c r="CH99" s="12"/>
      <c r="CI99" s="12"/>
      <c r="CJ99" s="12"/>
      <c r="CK99" s="12"/>
      <c r="CL99" s="12"/>
    </row>
    <row r="100" spans="1:90" ht="16.350000000000001" customHeight="1" x14ac:dyDescent="0.2">
      <c r="A100" s="440" t="s">
        <v>115</v>
      </c>
      <c r="B100" s="151"/>
      <c r="C100" s="37"/>
      <c r="D100" s="38"/>
      <c r="E100" s="5"/>
      <c r="F100" s="161"/>
      <c r="G100" s="161"/>
      <c r="H100" s="161"/>
      <c r="I100" s="161"/>
      <c r="J100" s="271"/>
      <c r="K100" s="293"/>
      <c r="L100" s="241"/>
      <c r="M100" s="161"/>
      <c r="N100" s="161"/>
      <c r="O100" s="161"/>
      <c r="P100" s="161"/>
      <c r="Q100" s="161"/>
      <c r="R100" s="161"/>
      <c r="S100" s="161"/>
      <c r="T100" s="161"/>
      <c r="U100" s="192"/>
      <c r="V100" s="1912"/>
      <c r="W100" s="1912"/>
      <c r="X100" s="1912"/>
      <c r="Y100" s="1919"/>
      <c r="Z100" s="1919"/>
      <c r="AA100" s="1919"/>
      <c r="AB100" s="1919"/>
      <c r="AC100" s="1920"/>
      <c r="AD100" s="1912"/>
      <c r="AE100" s="161"/>
      <c r="AF100" s="161"/>
      <c r="AG100" s="161"/>
      <c r="AH100" s="161"/>
      <c r="AI100" s="161"/>
      <c r="AJ100" s="1912"/>
      <c r="AK100" s="1919"/>
      <c r="AL100" s="1919"/>
      <c r="AM100" s="1919"/>
      <c r="AN100" s="1919"/>
      <c r="AO100" s="1919"/>
      <c r="AP100" s="1919"/>
      <c r="AQ100" s="1914"/>
      <c r="CG100" s="12"/>
      <c r="CH100" s="12"/>
      <c r="CI100" s="12"/>
      <c r="CJ100" s="12"/>
      <c r="CK100" s="12"/>
      <c r="CL100" s="12"/>
    </row>
    <row r="101" spans="1:90" ht="16.350000000000001" customHeight="1" x14ac:dyDescent="0.2">
      <c r="A101" s="440" t="s">
        <v>116</v>
      </c>
      <c r="B101" s="151"/>
      <c r="C101" s="37"/>
      <c r="D101" s="38"/>
      <c r="E101" s="5"/>
      <c r="F101" s="161"/>
      <c r="G101" s="161"/>
      <c r="H101" s="161"/>
      <c r="I101" s="161"/>
      <c r="J101" s="161"/>
      <c r="K101" s="294"/>
      <c r="L101" s="241"/>
      <c r="M101" s="161"/>
      <c r="N101" s="161"/>
      <c r="O101" s="161"/>
      <c r="P101" s="161"/>
      <c r="Q101" s="161"/>
      <c r="R101" s="161"/>
      <c r="S101" s="161"/>
      <c r="T101" s="161"/>
      <c r="U101" s="192"/>
      <c r="V101" s="1912"/>
      <c r="W101" s="1912"/>
      <c r="X101" s="1912"/>
      <c r="Y101" s="1919"/>
      <c r="Z101" s="1919"/>
      <c r="AA101" s="1919"/>
      <c r="AB101" s="1919"/>
      <c r="AC101" s="1920"/>
      <c r="AD101" s="1912"/>
      <c r="AE101" s="161"/>
      <c r="AF101" s="161"/>
      <c r="AG101" s="161"/>
      <c r="AH101" s="161"/>
      <c r="AI101" s="161"/>
      <c r="AJ101" s="1912"/>
      <c r="AK101" s="1919"/>
      <c r="AL101" s="1919"/>
      <c r="AM101" s="1919"/>
      <c r="AN101" s="1919"/>
      <c r="AO101" s="1919"/>
      <c r="AP101" s="1919"/>
      <c r="AQ101" s="1914"/>
      <c r="CG101" s="12"/>
      <c r="CH101" s="12"/>
      <c r="CI101" s="12"/>
      <c r="CJ101" s="12"/>
      <c r="CK101" s="12"/>
      <c r="CL101" s="12"/>
    </row>
    <row r="102" spans="1:90" ht="16.350000000000001" customHeight="1" x14ac:dyDescent="0.2">
      <c r="A102" s="440" t="s">
        <v>117</v>
      </c>
      <c r="B102" s="151"/>
      <c r="C102" s="37"/>
      <c r="D102" s="38"/>
      <c r="E102" s="5"/>
      <c r="F102" s="161"/>
      <c r="G102" s="161"/>
      <c r="H102" s="161"/>
      <c r="I102" s="161"/>
      <c r="J102" s="161"/>
      <c r="K102" s="294"/>
      <c r="L102" s="241"/>
      <c r="M102" s="161"/>
      <c r="N102" s="161"/>
      <c r="O102" s="161"/>
      <c r="P102" s="161"/>
      <c r="Q102" s="161"/>
      <c r="R102" s="161"/>
      <c r="S102" s="161"/>
      <c r="T102" s="161"/>
      <c r="U102" s="192"/>
      <c r="V102" s="1912"/>
      <c r="W102" s="1912"/>
      <c r="X102" s="1912"/>
      <c r="Y102" s="1919"/>
      <c r="Z102" s="1919"/>
      <c r="AA102" s="1919"/>
      <c r="AB102" s="1919"/>
      <c r="AC102" s="1920"/>
      <c r="AD102" s="1912"/>
      <c r="AE102" s="161"/>
      <c r="AF102" s="161"/>
      <c r="AG102" s="161"/>
      <c r="AH102" s="161"/>
      <c r="AI102" s="161"/>
      <c r="AJ102" s="1912"/>
      <c r="AK102" s="1919"/>
      <c r="AL102" s="1919"/>
      <c r="AM102" s="1919"/>
      <c r="AN102" s="1919"/>
      <c r="AO102" s="1919"/>
      <c r="AP102" s="1919"/>
      <c r="AQ102" s="1914"/>
      <c r="CG102" s="12"/>
      <c r="CH102" s="12"/>
      <c r="CI102" s="12"/>
      <c r="CJ102" s="12"/>
      <c r="CK102" s="12"/>
      <c r="CL102" s="12"/>
    </row>
    <row r="103" spans="1:90" ht="16.350000000000001" customHeight="1" x14ac:dyDescent="0.2">
      <c r="A103" s="440" t="s">
        <v>118</v>
      </c>
      <c r="B103" s="151"/>
      <c r="C103" s="37"/>
      <c r="D103" s="38"/>
      <c r="E103" s="5"/>
      <c r="F103" s="161"/>
      <c r="G103" s="161"/>
      <c r="H103" s="161"/>
      <c r="I103" s="161"/>
      <c r="J103" s="161"/>
      <c r="K103" s="294"/>
      <c r="L103" s="241"/>
      <c r="M103" s="161"/>
      <c r="N103" s="161"/>
      <c r="O103" s="161"/>
      <c r="P103" s="161"/>
      <c r="Q103" s="161"/>
      <c r="R103" s="161"/>
      <c r="S103" s="161"/>
      <c r="T103" s="161"/>
      <c r="U103" s="192"/>
      <c r="V103" s="1912"/>
      <c r="W103" s="1912"/>
      <c r="X103" s="1912"/>
      <c r="Y103" s="1919"/>
      <c r="Z103" s="1919"/>
      <c r="AA103" s="1919"/>
      <c r="AB103" s="1919"/>
      <c r="AC103" s="1920"/>
      <c r="AD103" s="1912"/>
      <c r="AE103" s="161"/>
      <c r="AF103" s="161"/>
      <c r="AG103" s="161"/>
      <c r="AH103" s="161"/>
      <c r="AI103" s="161"/>
      <c r="AJ103" s="1912"/>
      <c r="AK103" s="1919"/>
      <c r="AL103" s="1919"/>
      <c r="AM103" s="1919"/>
      <c r="AN103" s="1919"/>
      <c r="AO103" s="1919"/>
      <c r="AP103" s="1919"/>
      <c r="AQ103" s="1914"/>
      <c r="CG103" s="12"/>
      <c r="CH103" s="12"/>
      <c r="CI103" s="12"/>
      <c r="CJ103" s="12"/>
      <c r="CK103" s="12"/>
      <c r="CL103" s="12"/>
    </row>
    <row r="104" spans="1:90" ht="16.350000000000001" customHeight="1" x14ac:dyDescent="0.2">
      <c r="A104" s="1924" t="s">
        <v>43</v>
      </c>
      <c r="B104" s="1925">
        <f>SUM(B99:B103)</f>
        <v>20</v>
      </c>
      <c r="C104" s="1926">
        <f>SUM(C99:C103)</f>
        <v>0</v>
      </c>
      <c r="D104" s="1927">
        <f>SUM(D99:D103)</f>
        <v>0</v>
      </c>
      <c r="E104" s="5"/>
      <c r="F104" s="161"/>
      <c r="G104" s="161"/>
      <c r="H104" s="161"/>
      <c r="I104" s="161"/>
      <c r="J104" s="161"/>
      <c r="K104" s="294"/>
      <c r="L104" s="241"/>
      <c r="M104" s="161"/>
      <c r="N104" s="161"/>
      <c r="O104" s="161"/>
      <c r="P104" s="161"/>
      <c r="Q104" s="161"/>
      <c r="R104" s="161"/>
      <c r="S104" s="161"/>
      <c r="T104" s="161"/>
      <c r="U104" s="192"/>
      <c r="V104" s="1912"/>
      <c r="W104" s="1912"/>
      <c r="X104" s="1912"/>
      <c r="Y104" s="1919"/>
      <c r="Z104" s="1919"/>
      <c r="AA104" s="1919"/>
      <c r="AB104" s="1919"/>
      <c r="AC104" s="1920"/>
      <c r="AD104" s="1912"/>
      <c r="AE104" s="161"/>
      <c r="AF104" s="161"/>
      <c r="AG104" s="161"/>
      <c r="AH104" s="161"/>
      <c r="AI104" s="161"/>
      <c r="AJ104" s="1912"/>
      <c r="AK104" s="1919"/>
      <c r="AL104" s="1919"/>
      <c r="AM104" s="1919"/>
      <c r="AN104" s="1919"/>
      <c r="AO104" s="1919"/>
      <c r="AP104" s="1919"/>
      <c r="AQ104" s="1914"/>
      <c r="CG104" s="12"/>
      <c r="CH104" s="12"/>
      <c r="CI104" s="12"/>
      <c r="CJ104" s="12"/>
      <c r="CK104" s="12"/>
      <c r="CL104" s="12"/>
    </row>
    <row r="105" spans="1:90" ht="31.35" customHeight="1" x14ac:dyDescent="0.2">
      <c r="A105" s="793" t="s">
        <v>119</v>
      </c>
      <c r="B105" s="266"/>
      <c r="C105" s="266"/>
      <c r="D105" s="266"/>
      <c r="E105" s="300"/>
      <c r="F105" s="300"/>
      <c r="G105" s="301"/>
      <c r="H105" s="301"/>
      <c r="I105" s="301"/>
      <c r="J105" s="301"/>
      <c r="K105" s="302"/>
      <c r="L105" s="159"/>
      <c r="M105" s="159"/>
      <c r="N105" s="161"/>
      <c r="O105" s="161"/>
      <c r="P105" s="161"/>
      <c r="Q105" s="161"/>
      <c r="R105" s="161"/>
      <c r="S105" s="161"/>
      <c r="T105" s="161"/>
      <c r="U105" s="1918"/>
      <c r="V105" s="1912"/>
      <c r="W105" s="1912"/>
      <c r="X105" s="1912"/>
      <c r="Y105" s="1912"/>
      <c r="Z105" s="1912"/>
      <c r="AA105" s="1912"/>
      <c r="AB105" s="1928"/>
      <c r="AC105" s="1912"/>
      <c r="AD105" s="161"/>
      <c r="AE105" s="161"/>
      <c r="AF105" s="161"/>
      <c r="AG105" s="161"/>
      <c r="AH105" s="161"/>
      <c r="AI105" s="1912"/>
      <c r="AJ105" s="1912"/>
      <c r="AK105" s="1912"/>
      <c r="AL105" s="1912"/>
      <c r="AM105" s="1912"/>
      <c r="AN105" s="1912"/>
      <c r="AO105" s="1912"/>
      <c r="AP105" s="1914"/>
      <c r="CG105" s="12"/>
      <c r="CH105" s="12"/>
      <c r="CI105" s="12"/>
      <c r="CJ105" s="12"/>
      <c r="CK105" s="12"/>
      <c r="CL105" s="12"/>
    </row>
    <row r="106" spans="1:90" ht="16.350000000000001" customHeight="1" x14ac:dyDescent="0.2">
      <c r="A106" s="2592" t="s">
        <v>3</v>
      </c>
      <c r="B106" s="2595" t="s">
        <v>5</v>
      </c>
      <c r="C106" s="2596"/>
      <c r="D106" s="2597"/>
      <c r="E106" s="2598" t="s">
        <v>6</v>
      </c>
      <c r="F106" s="2599"/>
      <c r="G106" s="2599"/>
      <c r="H106" s="2599"/>
      <c r="I106" s="2599"/>
      <c r="J106" s="2599"/>
      <c r="K106" s="2599"/>
      <c r="L106" s="2599"/>
      <c r="M106" s="2599"/>
      <c r="N106" s="1929"/>
      <c r="O106" s="161"/>
      <c r="P106" s="161"/>
      <c r="Q106" s="161"/>
      <c r="R106" s="161"/>
      <c r="S106" s="161"/>
      <c r="T106" s="161"/>
      <c r="U106" s="161"/>
      <c r="V106" s="192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912"/>
      <c r="AK106" s="1912"/>
      <c r="AL106" s="1912"/>
      <c r="AM106" s="1912"/>
      <c r="AN106" s="1912"/>
      <c r="AO106" s="1912"/>
      <c r="AP106" s="1912"/>
      <c r="AQ106" s="1914"/>
      <c r="CG106" s="12"/>
      <c r="CH106" s="12"/>
      <c r="CI106" s="12"/>
      <c r="CJ106" s="12"/>
      <c r="CK106" s="12"/>
      <c r="CL106" s="12"/>
    </row>
    <row r="107" spans="1:90" ht="16.350000000000001" customHeight="1" x14ac:dyDescent="0.2">
      <c r="A107" s="2593"/>
      <c r="B107" s="2598"/>
      <c r="C107" s="2599"/>
      <c r="D107" s="2600"/>
      <c r="E107" s="2948" t="s">
        <v>12</v>
      </c>
      <c r="F107" s="2924"/>
      <c r="G107" s="2948" t="s">
        <v>13</v>
      </c>
      <c r="H107" s="2924"/>
      <c r="I107" s="2948" t="s">
        <v>14</v>
      </c>
      <c r="J107" s="2924"/>
      <c r="K107" s="2948" t="s">
        <v>15</v>
      </c>
      <c r="L107" s="2924"/>
      <c r="M107" s="2948" t="s">
        <v>16</v>
      </c>
      <c r="N107" s="2924"/>
      <c r="O107" s="161"/>
      <c r="P107" s="161"/>
      <c r="Q107" s="161"/>
      <c r="R107" s="161"/>
      <c r="S107" s="161"/>
      <c r="T107" s="161"/>
      <c r="U107" s="161"/>
      <c r="V107" s="161"/>
      <c r="W107" s="192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912"/>
      <c r="AK107" s="1912"/>
      <c r="AL107" s="1912"/>
      <c r="AM107" s="1912"/>
      <c r="AN107" s="1912"/>
      <c r="AO107" s="1912"/>
      <c r="AP107" s="1912"/>
      <c r="AQ107" s="1914"/>
      <c r="CG107" s="12"/>
      <c r="CH107" s="12"/>
      <c r="CI107" s="12"/>
      <c r="CJ107" s="12"/>
      <c r="CK107" s="12"/>
      <c r="CL107" s="12"/>
    </row>
    <row r="108" spans="1:90" ht="16.350000000000001" customHeight="1" x14ac:dyDescent="0.2">
      <c r="A108" s="2594"/>
      <c r="B108" s="1930" t="s">
        <v>29</v>
      </c>
      <c r="C108" s="1931" t="s">
        <v>30</v>
      </c>
      <c r="D108" s="438" t="s">
        <v>31</v>
      </c>
      <c r="E108" s="1932" t="s">
        <v>30</v>
      </c>
      <c r="F108" s="1933" t="s">
        <v>31</v>
      </c>
      <c r="G108" s="1932" t="s">
        <v>30</v>
      </c>
      <c r="H108" s="1933" t="s">
        <v>31</v>
      </c>
      <c r="I108" s="1932" t="s">
        <v>30</v>
      </c>
      <c r="J108" s="1933" t="s">
        <v>31</v>
      </c>
      <c r="K108" s="1932" t="s">
        <v>30</v>
      </c>
      <c r="L108" s="1933" t="s">
        <v>31</v>
      </c>
      <c r="M108" s="1932" t="s">
        <v>30</v>
      </c>
      <c r="N108" s="1933" t="s">
        <v>31</v>
      </c>
      <c r="O108" s="402"/>
      <c r="P108" s="161"/>
      <c r="Q108" s="294"/>
      <c r="R108" s="161"/>
      <c r="S108" s="161"/>
      <c r="T108" s="161"/>
      <c r="U108" s="161"/>
      <c r="V108" s="161"/>
      <c r="W108" s="161"/>
      <c r="X108" s="161"/>
      <c r="Y108" s="161"/>
      <c r="Z108" s="161"/>
      <c r="AA108" s="192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CG108" s="12"/>
      <c r="CH108" s="12"/>
      <c r="CI108" s="12"/>
      <c r="CJ108" s="12"/>
      <c r="CK108" s="12"/>
      <c r="CL108" s="12"/>
    </row>
    <row r="109" spans="1:90" ht="16.350000000000001" customHeight="1" x14ac:dyDescent="0.2">
      <c r="A109" s="1934" t="s">
        <v>120</v>
      </c>
      <c r="B109" s="1935">
        <f>SUM(C109:D109)</f>
        <v>0</v>
      </c>
      <c r="C109" s="1936">
        <f>SUM(E109+G109+I109+K109+M109)</f>
        <v>0</v>
      </c>
      <c r="D109" s="1875">
        <f>SUM(F109+H109+J109+L109+N109)</f>
        <v>0</v>
      </c>
      <c r="E109" s="1937"/>
      <c r="F109" s="1911"/>
      <c r="G109" s="1937"/>
      <c r="H109" s="1911"/>
      <c r="I109" s="1937"/>
      <c r="J109" s="1938"/>
      <c r="K109" s="1937"/>
      <c r="L109" s="1938"/>
      <c r="M109" s="1939"/>
      <c r="N109" s="1938"/>
      <c r="O109" s="1940"/>
      <c r="P109" s="161"/>
      <c r="Q109" s="294"/>
      <c r="R109" s="161"/>
      <c r="S109" s="161"/>
      <c r="T109" s="161"/>
      <c r="U109" s="161"/>
      <c r="V109" s="161"/>
      <c r="W109" s="161"/>
      <c r="X109" s="161"/>
      <c r="Y109" s="161"/>
      <c r="Z109" s="161"/>
      <c r="AA109" s="192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CG109" s="12"/>
      <c r="CH109" s="12"/>
      <c r="CI109" s="12"/>
      <c r="CJ109" s="12"/>
      <c r="CK109" s="12"/>
      <c r="CL109" s="12"/>
    </row>
    <row r="110" spans="1:90" ht="25.35" customHeight="1" x14ac:dyDescent="0.2">
      <c r="A110" s="316" t="s">
        <v>121</v>
      </c>
      <c r="B110" s="317">
        <f>SUM(C110:D110)</f>
        <v>0</v>
      </c>
      <c r="C110" s="806">
        <f>SUM(E110+G110+I110+K110+M110)</f>
        <v>0</v>
      </c>
      <c r="D110" s="185">
        <f>SUM(F110+H110+J110+L110+N110)</f>
        <v>0</v>
      </c>
      <c r="E110" s="404"/>
      <c r="F110" s="320"/>
      <c r="G110" s="404"/>
      <c r="H110" s="405"/>
      <c r="I110" s="404"/>
      <c r="J110" s="320"/>
      <c r="K110" s="404"/>
      <c r="L110" s="320"/>
      <c r="M110" s="322"/>
      <c r="N110" s="405"/>
      <c r="O110" s="1940"/>
      <c r="P110" s="161"/>
      <c r="Q110" s="294"/>
      <c r="R110" s="161"/>
      <c r="S110" s="161"/>
      <c r="T110" s="161"/>
      <c r="U110" s="161"/>
      <c r="V110" s="161"/>
      <c r="W110" s="161"/>
      <c r="X110" s="161"/>
      <c r="Y110" s="161"/>
      <c r="Z110" s="161"/>
      <c r="AA110" s="192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CG110" s="12"/>
      <c r="CH110" s="12"/>
      <c r="CI110" s="12"/>
      <c r="CJ110" s="12"/>
      <c r="CK110" s="12"/>
      <c r="CL110" s="12"/>
    </row>
    <row r="111" spans="1:90" ht="21" customHeight="1" x14ac:dyDescent="0.25">
      <c r="A111" s="793" t="s">
        <v>122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323"/>
    </row>
    <row r="112" spans="1:90" ht="20.25" customHeight="1" x14ac:dyDescent="0.2">
      <c r="A112" s="2592" t="s">
        <v>3</v>
      </c>
      <c r="B112" s="2595" t="s">
        <v>5</v>
      </c>
      <c r="C112" s="2596"/>
      <c r="D112" s="2597"/>
      <c r="E112" s="2948" t="s">
        <v>6</v>
      </c>
      <c r="F112" s="2705"/>
      <c r="G112" s="2705"/>
      <c r="H112" s="2705"/>
      <c r="I112" s="2705"/>
      <c r="J112" s="2705"/>
      <c r="K112" s="2705"/>
      <c r="L112" s="2705"/>
      <c r="M112" s="2705"/>
      <c r="N112" s="2705"/>
      <c r="O112" s="2705"/>
      <c r="P112" s="2705"/>
      <c r="Q112" s="2705"/>
      <c r="R112" s="2705"/>
      <c r="S112" s="2705"/>
      <c r="T112" s="2705"/>
      <c r="U112" s="2705"/>
      <c r="V112" s="2705"/>
      <c r="W112" s="2705"/>
      <c r="X112" s="2705"/>
      <c r="Y112" s="2705"/>
      <c r="Z112" s="2705"/>
      <c r="AA112" s="2705"/>
      <c r="AB112" s="2705"/>
      <c r="AC112" s="2705"/>
      <c r="AD112" s="2705"/>
      <c r="AE112" s="2705"/>
      <c r="AF112" s="2705"/>
      <c r="AG112" s="2705"/>
      <c r="AH112" s="2705"/>
      <c r="AI112" s="2705"/>
      <c r="AJ112" s="2705"/>
      <c r="AK112" s="2705"/>
      <c r="AL112" s="2949"/>
      <c r="AM112" s="2597" t="s">
        <v>8</v>
      </c>
    </row>
    <row r="113" spans="1:86" ht="20.25" customHeight="1" x14ac:dyDescent="0.2">
      <c r="A113" s="2593"/>
      <c r="B113" s="2598"/>
      <c r="C113" s="2599"/>
      <c r="D113" s="2600"/>
      <c r="E113" s="2948" t="s">
        <v>12</v>
      </c>
      <c r="F113" s="2924"/>
      <c r="G113" s="2948" t="s">
        <v>13</v>
      </c>
      <c r="H113" s="2924"/>
      <c r="I113" s="2948" t="s">
        <v>14</v>
      </c>
      <c r="J113" s="2924"/>
      <c r="K113" s="2948" t="s">
        <v>15</v>
      </c>
      <c r="L113" s="2924"/>
      <c r="M113" s="2948" t="s">
        <v>16</v>
      </c>
      <c r="N113" s="2924"/>
      <c r="O113" s="2950" t="s">
        <v>17</v>
      </c>
      <c r="P113" s="2939"/>
      <c r="Q113" s="2950" t="s">
        <v>18</v>
      </c>
      <c r="R113" s="2939"/>
      <c r="S113" s="2950" t="s">
        <v>19</v>
      </c>
      <c r="T113" s="2939"/>
      <c r="U113" s="2950" t="s">
        <v>20</v>
      </c>
      <c r="V113" s="2939"/>
      <c r="W113" s="2950" t="s">
        <v>21</v>
      </c>
      <c r="X113" s="2939"/>
      <c r="Y113" s="2950" t="s">
        <v>22</v>
      </c>
      <c r="Z113" s="2939"/>
      <c r="AA113" s="2950" t="s">
        <v>23</v>
      </c>
      <c r="AB113" s="2939"/>
      <c r="AC113" s="2950" t="s">
        <v>24</v>
      </c>
      <c r="AD113" s="2939"/>
      <c r="AE113" s="2950" t="s">
        <v>25</v>
      </c>
      <c r="AF113" s="2939"/>
      <c r="AG113" s="2950" t="s">
        <v>26</v>
      </c>
      <c r="AH113" s="2939"/>
      <c r="AI113" s="2950" t="s">
        <v>27</v>
      </c>
      <c r="AJ113" s="2939"/>
      <c r="AK113" s="2950" t="s">
        <v>28</v>
      </c>
      <c r="AL113" s="2951"/>
      <c r="AM113" s="2604"/>
    </row>
    <row r="114" spans="1:86" ht="25.5" customHeight="1" x14ac:dyDescent="0.2">
      <c r="A114" s="2594"/>
      <c r="B114" s="1930" t="s">
        <v>29</v>
      </c>
      <c r="C114" s="1931" t="s">
        <v>30</v>
      </c>
      <c r="D114" s="438" t="s">
        <v>31</v>
      </c>
      <c r="E114" s="1932" t="s">
        <v>30</v>
      </c>
      <c r="F114" s="1933" t="s">
        <v>31</v>
      </c>
      <c r="G114" s="1932" t="s">
        <v>30</v>
      </c>
      <c r="H114" s="1933" t="s">
        <v>31</v>
      </c>
      <c r="I114" s="1932" t="s">
        <v>30</v>
      </c>
      <c r="J114" s="1933" t="s">
        <v>31</v>
      </c>
      <c r="K114" s="1932" t="s">
        <v>30</v>
      </c>
      <c r="L114" s="1933" t="s">
        <v>31</v>
      </c>
      <c r="M114" s="1932" t="s">
        <v>30</v>
      </c>
      <c r="N114" s="1933" t="s">
        <v>31</v>
      </c>
      <c r="O114" s="1932" t="s">
        <v>30</v>
      </c>
      <c r="P114" s="436" t="s">
        <v>31</v>
      </c>
      <c r="Q114" s="1932" t="s">
        <v>30</v>
      </c>
      <c r="R114" s="436" t="s">
        <v>31</v>
      </c>
      <c r="S114" s="1932" t="s">
        <v>30</v>
      </c>
      <c r="T114" s="436" t="s">
        <v>31</v>
      </c>
      <c r="U114" s="1932" t="s">
        <v>30</v>
      </c>
      <c r="V114" s="436" t="s">
        <v>31</v>
      </c>
      <c r="W114" s="1932" t="s">
        <v>30</v>
      </c>
      <c r="X114" s="436" t="s">
        <v>31</v>
      </c>
      <c r="Y114" s="1932" t="s">
        <v>30</v>
      </c>
      <c r="Z114" s="436" t="s">
        <v>31</v>
      </c>
      <c r="AA114" s="1932" t="s">
        <v>30</v>
      </c>
      <c r="AB114" s="436" t="s">
        <v>31</v>
      </c>
      <c r="AC114" s="1932" t="s">
        <v>30</v>
      </c>
      <c r="AD114" s="436" t="s">
        <v>31</v>
      </c>
      <c r="AE114" s="1932" t="s">
        <v>30</v>
      </c>
      <c r="AF114" s="436" t="s">
        <v>31</v>
      </c>
      <c r="AG114" s="1932" t="s">
        <v>30</v>
      </c>
      <c r="AH114" s="436" t="s">
        <v>31</v>
      </c>
      <c r="AI114" s="1932" t="s">
        <v>30</v>
      </c>
      <c r="AJ114" s="436" t="s">
        <v>31</v>
      </c>
      <c r="AK114" s="1932" t="s">
        <v>30</v>
      </c>
      <c r="AL114" s="22" t="s">
        <v>31</v>
      </c>
      <c r="AM114" s="2600"/>
    </row>
    <row r="115" spans="1:86" ht="22.5" customHeight="1" x14ac:dyDescent="0.2">
      <c r="A115" s="1941" t="s">
        <v>123</v>
      </c>
      <c r="B115" s="1942">
        <f>SUM(C115:D115)</f>
        <v>0</v>
      </c>
      <c r="C115" s="1943">
        <f>+E115+G115+I115+K115+M115+O115+Q115+S115+U115+W115+Y115+AA115+AC115+AE115+AG115+AI115+AK115</f>
        <v>0</v>
      </c>
      <c r="D115" s="1944">
        <f>+F115+H115+J115+L115+N115+P115+R115+T115+V115+X115+Z115+AB115+AD115+AF115+AH115+AJ115+AL115</f>
        <v>0</v>
      </c>
      <c r="E115" s="1945"/>
      <c r="F115" s="1946"/>
      <c r="G115" s="1945"/>
      <c r="H115" s="1946"/>
      <c r="I115" s="1945"/>
      <c r="J115" s="1947"/>
      <c r="K115" s="1945"/>
      <c r="L115" s="1947"/>
      <c r="M115" s="1948"/>
      <c r="N115" s="1947"/>
      <c r="O115" s="1948"/>
      <c r="P115" s="1947"/>
      <c r="Q115" s="1948"/>
      <c r="R115" s="1947"/>
      <c r="S115" s="1948"/>
      <c r="T115" s="1947"/>
      <c r="U115" s="1948"/>
      <c r="V115" s="1947"/>
      <c r="W115" s="1948"/>
      <c r="X115" s="1947"/>
      <c r="Y115" s="1948"/>
      <c r="Z115" s="1947"/>
      <c r="AA115" s="1948"/>
      <c r="AB115" s="1947"/>
      <c r="AC115" s="1948"/>
      <c r="AD115" s="1947"/>
      <c r="AE115" s="1948"/>
      <c r="AF115" s="1947"/>
      <c r="AG115" s="1948"/>
      <c r="AH115" s="1947"/>
      <c r="AI115" s="1948"/>
      <c r="AJ115" s="1947"/>
      <c r="AK115" s="1948"/>
      <c r="AL115" s="1949"/>
      <c r="AM115" s="1946"/>
      <c r="AN115" s="2" t="str">
        <f>CA115&amp;CB115</f>
        <v/>
      </c>
      <c r="CA115" s="4" t="str">
        <f>IF(CG115=1,"* No olvide ingresar la Población SENAME (Digite CERO si no tiene). ","")</f>
        <v/>
      </c>
      <c r="CB115" s="4" t="str">
        <f>IF(CH115=1,"* La Población SENAME ingresada NO PUEDE superar la suma de ambos sexos. ","")</f>
        <v/>
      </c>
      <c r="CG115" s="4">
        <f>IF(AND(B115&lt;&gt;0,AM115=""),1,0)</f>
        <v>0</v>
      </c>
      <c r="CH115" s="4">
        <f>IF(AM115&gt;B115,1,0)</f>
        <v>0</v>
      </c>
    </row>
    <row r="116" spans="1:86" ht="27" customHeight="1" x14ac:dyDescent="0.25">
      <c r="A116" s="141" t="s">
        <v>124</v>
      </c>
      <c r="B116" s="323"/>
      <c r="C116" s="323"/>
      <c r="E116" s="323"/>
    </row>
    <row r="117" spans="1:86" ht="21.75" customHeight="1" x14ac:dyDescent="0.2">
      <c r="A117" s="2609" t="s">
        <v>125</v>
      </c>
      <c r="B117" s="2950" t="s">
        <v>126</v>
      </c>
      <c r="C117" s="2711"/>
      <c r="D117" s="2951"/>
      <c r="E117" s="2672" t="s">
        <v>127</v>
      </c>
    </row>
    <row r="118" spans="1:86" ht="30.75" customHeight="1" x14ac:dyDescent="0.2">
      <c r="A118" s="2611"/>
      <c r="B118" s="1950" t="s">
        <v>128</v>
      </c>
      <c r="C118" s="1950" t="s">
        <v>129</v>
      </c>
      <c r="D118" s="1951" t="s">
        <v>130</v>
      </c>
      <c r="E118" s="2731"/>
    </row>
    <row r="119" spans="1:86" ht="22.5" customHeight="1" x14ac:dyDescent="0.25">
      <c r="A119" s="1952" t="s">
        <v>43</v>
      </c>
      <c r="B119" s="1945"/>
      <c r="C119" s="1945"/>
      <c r="D119" s="1953"/>
      <c r="E119" s="1954"/>
    </row>
    <row r="120" spans="1:86" ht="21.75" customHeight="1" x14ac:dyDescent="0.2">
      <c r="A120" s="793" t="s">
        <v>131</v>
      </c>
      <c r="B120" s="266"/>
      <c r="C120" s="266"/>
      <c r="H120" s="340"/>
      <c r="I120" s="340"/>
      <c r="J120" s="159"/>
    </row>
    <row r="121" spans="1:86" x14ac:dyDescent="0.2">
      <c r="A121" s="2592" t="s">
        <v>3</v>
      </c>
      <c r="B121" s="2595" t="s">
        <v>5</v>
      </c>
      <c r="C121" s="2596"/>
      <c r="D121" s="2597"/>
      <c r="E121" s="2948"/>
      <c r="F121" s="2705"/>
      <c r="G121" s="2705"/>
      <c r="H121" s="2705"/>
      <c r="I121" s="2705"/>
      <c r="J121" s="2924"/>
    </row>
    <row r="122" spans="1:86" x14ac:dyDescent="0.2">
      <c r="A122" s="2593"/>
      <c r="B122" s="2598"/>
      <c r="C122" s="2599"/>
      <c r="D122" s="2600"/>
      <c r="E122" s="2948" t="s">
        <v>132</v>
      </c>
      <c r="F122" s="2924"/>
      <c r="G122" s="2948" t="s">
        <v>133</v>
      </c>
      <c r="H122" s="2924"/>
      <c r="I122" s="2948" t="s">
        <v>134</v>
      </c>
      <c r="J122" s="2924"/>
    </row>
    <row r="123" spans="1:86" x14ac:dyDescent="0.2">
      <c r="A123" s="2594"/>
      <c r="B123" s="1930" t="s">
        <v>29</v>
      </c>
      <c r="C123" s="1931" t="s">
        <v>30</v>
      </c>
      <c r="D123" s="438" t="s">
        <v>31</v>
      </c>
      <c r="E123" s="1932" t="s">
        <v>30</v>
      </c>
      <c r="F123" s="1933" t="s">
        <v>31</v>
      </c>
      <c r="G123" s="1932" t="s">
        <v>30</v>
      </c>
      <c r="H123" s="1933" t="s">
        <v>31</v>
      </c>
      <c r="I123" s="1932" t="s">
        <v>30</v>
      </c>
      <c r="J123" s="1933" t="s">
        <v>31</v>
      </c>
    </row>
    <row r="124" spans="1:86" ht="27" customHeight="1" x14ac:dyDescent="0.2">
      <c r="A124" s="1934" t="s">
        <v>135</v>
      </c>
      <c r="B124" s="1935">
        <f>SUM(C124:D124)</f>
        <v>0</v>
      </c>
      <c r="C124" s="1936">
        <f t="shared" ref="C124:D126" si="26">+E124+G124+I124</f>
        <v>0</v>
      </c>
      <c r="D124" s="1875">
        <f t="shared" si="26"/>
        <v>0</v>
      </c>
      <c r="E124" s="1937"/>
      <c r="F124" s="1911"/>
      <c r="G124" s="1937"/>
      <c r="H124" s="1911"/>
      <c r="I124" s="1937"/>
      <c r="J124" s="1938"/>
    </row>
    <row r="125" spans="1:86" ht="26.25" customHeight="1" x14ac:dyDescent="0.2">
      <c r="A125" s="341" t="s">
        <v>136</v>
      </c>
      <c r="B125" s="342">
        <f>SUM(C125:D125)</f>
        <v>0</v>
      </c>
      <c r="C125" s="343">
        <f t="shared" si="26"/>
        <v>0</v>
      </c>
      <c r="D125" s="344">
        <f t="shared" si="26"/>
        <v>0</v>
      </c>
      <c r="E125" s="345"/>
      <c r="F125" s="346"/>
      <c r="G125" s="345"/>
      <c r="H125" s="346"/>
      <c r="I125" s="345"/>
      <c r="J125" s="347"/>
    </row>
    <row r="126" spans="1:86" ht="41.25" customHeight="1" x14ac:dyDescent="0.2">
      <c r="A126" s="348" t="s">
        <v>137</v>
      </c>
      <c r="B126" s="633">
        <f>SUM(C126:D126)</f>
        <v>0</v>
      </c>
      <c r="C126" s="806">
        <f t="shared" si="26"/>
        <v>0</v>
      </c>
      <c r="D126" s="185">
        <f t="shared" si="26"/>
        <v>0</v>
      </c>
      <c r="E126" s="634"/>
      <c r="F126" s="320"/>
      <c r="G126" s="634"/>
      <c r="H126" s="635"/>
      <c r="I126" s="634"/>
      <c r="J126" s="320"/>
    </row>
    <row r="127" spans="1:86" ht="24" customHeight="1" x14ac:dyDescent="0.25">
      <c r="A127" s="636" t="s">
        <v>138</v>
      </c>
      <c r="B127" s="1955"/>
      <c r="C127" s="351"/>
      <c r="D127" s="351"/>
      <c r="F127" s="352"/>
      <c r="G127" s="353"/>
      <c r="H127" s="353"/>
      <c r="I127" s="323"/>
    </row>
    <row r="128" spans="1:86" ht="30" customHeight="1" x14ac:dyDescent="0.2">
      <c r="A128" s="2597" t="s">
        <v>3</v>
      </c>
      <c r="B128" s="2592" t="s">
        <v>43</v>
      </c>
      <c r="C128" s="2595" t="s">
        <v>139</v>
      </c>
      <c r="D128" s="2597"/>
      <c r="E128" s="2595" t="s">
        <v>140</v>
      </c>
      <c r="F128" s="2597"/>
      <c r="G128" s="2948" t="s">
        <v>141</v>
      </c>
      <c r="H128" s="2705"/>
      <c r="I128" s="2924"/>
    </row>
    <row r="129" spans="1:90" ht="47.25" customHeight="1" x14ac:dyDescent="0.2">
      <c r="A129" s="2600"/>
      <c r="B129" s="2753"/>
      <c r="C129" s="1932" t="s">
        <v>30</v>
      </c>
      <c r="D129" s="1956" t="s">
        <v>31</v>
      </c>
      <c r="E129" s="1957" t="s">
        <v>142</v>
      </c>
      <c r="F129" s="1933" t="s">
        <v>143</v>
      </c>
      <c r="G129" s="1957" t="s">
        <v>144</v>
      </c>
      <c r="H129" s="1958" t="s">
        <v>145</v>
      </c>
      <c r="I129" s="1933" t="s">
        <v>146</v>
      </c>
    </row>
    <row r="130" spans="1:90" ht="22.5" customHeight="1" x14ac:dyDescent="0.2">
      <c r="A130" s="1959" t="s">
        <v>147</v>
      </c>
      <c r="B130" s="1960">
        <f>SUM(C130:D130)</f>
        <v>0</v>
      </c>
      <c r="C130" s="1961"/>
      <c r="D130" s="1947"/>
      <c r="E130" s="1961"/>
      <c r="F130" s="1946"/>
      <c r="G130" s="1961"/>
      <c r="H130" s="1961"/>
      <c r="I130" s="1946"/>
    </row>
    <row r="131" spans="1:90" ht="21.75" customHeight="1" x14ac:dyDescent="0.25">
      <c r="A131" s="84" t="s">
        <v>148</v>
      </c>
      <c r="B131" s="323"/>
      <c r="C131" s="323"/>
    </row>
    <row r="132" spans="1:90" ht="14.25" customHeight="1" x14ac:dyDescent="0.2">
      <c r="A132" s="2592" t="s">
        <v>3</v>
      </c>
      <c r="B132" s="2592" t="s">
        <v>4</v>
      </c>
      <c r="C132" s="2595" t="s">
        <v>5</v>
      </c>
      <c r="D132" s="2596"/>
      <c r="E132" s="2597"/>
      <c r="F132" s="2948" t="s">
        <v>6</v>
      </c>
      <c r="G132" s="2705"/>
      <c r="H132" s="2705"/>
      <c r="I132" s="2705"/>
      <c r="J132" s="2705"/>
      <c r="K132" s="2705"/>
      <c r="L132" s="2705"/>
      <c r="M132" s="2705"/>
      <c r="N132" s="2705"/>
      <c r="O132" s="2705"/>
      <c r="P132" s="2705"/>
      <c r="Q132" s="2705"/>
      <c r="R132" s="2705"/>
      <c r="S132" s="2705"/>
      <c r="T132" s="2705"/>
      <c r="U132" s="2705"/>
      <c r="V132" s="2705"/>
      <c r="W132" s="2705"/>
      <c r="X132" s="2705"/>
      <c r="Y132" s="2705"/>
      <c r="Z132" s="2705"/>
      <c r="AA132" s="2705"/>
      <c r="AB132" s="2705"/>
      <c r="AC132" s="2705"/>
      <c r="AD132" s="2705"/>
      <c r="AE132" s="2705"/>
      <c r="AF132" s="2705"/>
      <c r="AG132" s="2705"/>
      <c r="AH132" s="2705"/>
      <c r="AI132" s="2705"/>
      <c r="AJ132" s="2705"/>
      <c r="AK132" s="2705"/>
      <c r="AL132" s="2705"/>
      <c r="AM132" s="2949"/>
      <c r="AN132" s="2597" t="s">
        <v>7</v>
      </c>
      <c r="AO132" s="2597" t="s">
        <v>8</v>
      </c>
      <c r="AP132" s="2597" t="s">
        <v>9</v>
      </c>
      <c r="AQ132" s="2597" t="s">
        <v>10</v>
      </c>
      <c r="AR132" s="2597" t="s">
        <v>149</v>
      </c>
      <c r="AS132" s="2597" t="s">
        <v>150</v>
      </c>
    </row>
    <row r="133" spans="1:90" x14ac:dyDescent="0.2">
      <c r="A133" s="2593"/>
      <c r="B133" s="2593"/>
      <c r="C133" s="2598"/>
      <c r="D133" s="2599"/>
      <c r="E133" s="2600"/>
      <c r="F133" s="2948" t="s">
        <v>12</v>
      </c>
      <c r="G133" s="2924"/>
      <c r="H133" s="2948" t="s">
        <v>13</v>
      </c>
      <c r="I133" s="2924"/>
      <c r="J133" s="2948" t="s">
        <v>14</v>
      </c>
      <c r="K133" s="2924"/>
      <c r="L133" s="2948" t="s">
        <v>15</v>
      </c>
      <c r="M133" s="2924"/>
      <c r="N133" s="2948" t="s">
        <v>16</v>
      </c>
      <c r="O133" s="2924"/>
      <c r="P133" s="2950" t="s">
        <v>17</v>
      </c>
      <c r="Q133" s="2939"/>
      <c r="R133" s="2950" t="s">
        <v>18</v>
      </c>
      <c r="S133" s="2939"/>
      <c r="T133" s="2950" t="s">
        <v>19</v>
      </c>
      <c r="U133" s="2939"/>
      <c r="V133" s="2950" t="s">
        <v>20</v>
      </c>
      <c r="W133" s="2939"/>
      <c r="X133" s="2950" t="s">
        <v>21</v>
      </c>
      <c r="Y133" s="2939"/>
      <c r="Z133" s="2950" t="s">
        <v>22</v>
      </c>
      <c r="AA133" s="2939"/>
      <c r="AB133" s="2950" t="s">
        <v>23</v>
      </c>
      <c r="AC133" s="2939"/>
      <c r="AD133" s="2950" t="s">
        <v>24</v>
      </c>
      <c r="AE133" s="2939"/>
      <c r="AF133" s="2950" t="s">
        <v>25</v>
      </c>
      <c r="AG133" s="2939"/>
      <c r="AH133" s="2950" t="s">
        <v>26</v>
      </c>
      <c r="AI133" s="2939"/>
      <c r="AJ133" s="2950" t="s">
        <v>27</v>
      </c>
      <c r="AK133" s="2939"/>
      <c r="AL133" s="2950" t="s">
        <v>28</v>
      </c>
      <c r="AM133" s="2951"/>
      <c r="AN133" s="2604"/>
      <c r="AO133" s="2604"/>
      <c r="AP133" s="2604"/>
      <c r="AQ133" s="2604"/>
      <c r="AR133" s="2604"/>
      <c r="AS133" s="2604"/>
    </row>
    <row r="134" spans="1:90" x14ac:dyDescent="0.2">
      <c r="A134" s="2753"/>
      <c r="B134" s="2753"/>
      <c r="C134" s="420" t="s">
        <v>29</v>
      </c>
      <c r="D134" s="421" t="s">
        <v>30</v>
      </c>
      <c r="E134" s="436" t="s">
        <v>31</v>
      </c>
      <c r="F134" s="1932" t="s">
        <v>30</v>
      </c>
      <c r="G134" s="436" t="s">
        <v>31</v>
      </c>
      <c r="H134" s="1932" t="s">
        <v>30</v>
      </c>
      <c r="I134" s="436" t="s">
        <v>31</v>
      </c>
      <c r="J134" s="1932" t="s">
        <v>30</v>
      </c>
      <c r="K134" s="436" t="s">
        <v>31</v>
      </c>
      <c r="L134" s="1932" t="s">
        <v>30</v>
      </c>
      <c r="M134" s="436" t="s">
        <v>31</v>
      </c>
      <c r="N134" s="1932" t="s">
        <v>30</v>
      </c>
      <c r="O134" s="436" t="s">
        <v>31</v>
      </c>
      <c r="P134" s="1932" t="s">
        <v>30</v>
      </c>
      <c r="Q134" s="436" t="s">
        <v>31</v>
      </c>
      <c r="R134" s="1932" t="s">
        <v>30</v>
      </c>
      <c r="S134" s="436" t="s">
        <v>31</v>
      </c>
      <c r="T134" s="1932" t="s">
        <v>30</v>
      </c>
      <c r="U134" s="436" t="s">
        <v>31</v>
      </c>
      <c r="V134" s="1932" t="s">
        <v>30</v>
      </c>
      <c r="W134" s="436" t="s">
        <v>31</v>
      </c>
      <c r="X134" s="1932" t="s">
        <v>30</v>
      </c>
      <c r="Y134" s="436" t="s">
        <v>31</v>
      </c>
      <c r="Z134" s="1932" t="s">
        <v>30</v>
      </c>
      <c r="AA134" s="436" t="s">
        <v>31</v>
      </c>
      <c r="AB134" s="1932" t="s">
        <v>30</v>
      </c>
      <c r="AC134" s="436" t="s">
        <v>31</v>
      </c>
      <c r="AD134" s="1932" t="s">
        <v>30</v>
      </c>
      <c r="AE134" s="436" t="s">
        <v>31</v>
      </c>
      <c r="AF134" s="1932" t="s">
        <v>30</v>
      </c>
      <c r="AG134" s="436" t="s">
        <v>31</v>
      </c>
      <c r="AH134" s="1932" t="s">
        <v>30</v>
      </c>
      <c r="AI134" s="436" t="s">
        <v>31</v>
      </c>
      <c r="AJ134" s="1932" t="s">
        <v>30</v>
      </c>
      <c r="AK134" s="436" t="s">
        <v>31</v>
      </c>
      <c r="AL134" s="1932" t="s">
        <v>30</v>
      </c>
      <c r="AM134" s="22" t="s">
        <v>31</v>
      </c>
      <c r="AN134" s="2600"/>
      <c r="AO134" s="2600"/>
      <c r="AP134" s="2600"/>
      <c r="AQ134" s="2600"/>
      <c r="AR134" s="2600"/>
      <c r="AS134" s="2600"/>
    </row>
    <row r="135" spans="1:90" ht="14.25" customHeight="1" x14ac:dyDescent="0.2">
      <c r="A135" s="2609" t="s">
        <v>151</v>
      </c>
      <c r="B135" s="1962" t="s">
        <v>33</v>
      </c>
      <c r="C135" s="1963">
        <f t="shared" ref="C135:C147" si="27">SUM(D135+E135)</f>
        <v>0</v>
      </c>
      <c r="D135" s="1964">
        <f t="shared" ref="D135:D147" si="28">SUM(F135+H135+J135+L135+N135+P135+R135+T135+V135+X135+Z135+AB135+AD135+AF135+AH135+AJ135+AL135)</f>
        <v>0</v>
      </c>
      <c r="E135" s="1875">
        <f t="shared" ref="E135:E147" si="29">SUM(G135+I135+K135+M135+O135+Q135+S135+U135+W135+Y135+AA135+AC135+AE135+AG135+AI135+AK135+AM135)</f>
        <v>0</v>
      </c>
      <c r="F135" s="1923"/>
      <c r="G135" s="1879"/>
      <c r="H135" s="1923"/>
      <c r="I135" s="1879"/>
      <c r="J135" s="1923"/>
      <c r="K135" s="1965"/>
      <c r="L135" s="1923"/>
      <c r="M135" s="1965"/>
      <c r="N135" s="1923"/>
      <c r="O135" s="1965"/>
      <c r="P135" s="1923"/>
      <c r="Q135" s="1965"/>
      <c r="R135" s="1923"/>
      <c r="S135" s="1965"/>
      <c r="T135" s="1923"/>
      <c r="U135" s="1965"/>
      <c r="V135" s="1923"/>
      <c r="W135" s="1965"/>
      <c r="X135" s="1923"/>
      <c r="Y135" s="1965"/>
      <c r="Z135" s="1923"/>
      <c r="AA135" s="1965"/>
      <c r="AB135" s="1923"/>
      <c r="AC135" s="1965"/>
      <c r="AD135" s="1923"/>
      <c r="AE135" s="1965"/>
      <c r="AF135" s="1923"/>
      <c r="AG135" s="1965"/>
      <c r="AH135" s="1923"/>
      <c r="AI135" s="1965"/>
      <c r="AJ135" s="1923"/>
      <c r="AK135" s="1965"/>
      <c r="AL135" s="1966"/>
      <c r="AM135" s="1967"/>
      <c r="AN135" s="1879"/>
      <c r="AO135" s="1879"/>
      <c r="AP135" s="1879"/>
      <c r="AQ135" s="1879"/>
      <c r="AR135" s="1879"/>
      <c r="AS135" s="1879"/>
      <c r="AT135" s="182" t="str">
        <f>CA135&amp;CB135&amp;CC135&amp;CD135&amp;CE135&amp;CF135</f>
        <v/>
      </c>
      <c r="CA135" s="30" t="str">
        <f t="shared" ref="CA135:CA147" si="30">IF(CG135=1,"* El número de Beneficiarios NO DEBE ser mayor que el Total. ","")</f>
        <v/>
      </c>
      <c r="CB135" s="31" t="str">
        <f t="shared" ref="CB135:CB147" si="31">IF(CH135=1,"* Los Niños, Niñas, Adolescentes y Jóvenes de Programa SENAME NO DEBE ser mayor que el Total. ","")</f>
        <v/>
      </c>
      <c r="CC135" s="31" t="str">
        <f t="shared" ref="CC135:CC147" si="32">IF(CI135=1,"* El número de personas pertenecientes a Pueblos Originarios NO DEBE ser mayor que el Total. ","")</f>
        <v/>
      </c>
      <c r="CD135" s="31" t="str">
        <f t="shared" ref="CD135:CD147" si="33">IF(CJ135=1,"* El número de personas Migrantes NO DEBE ser mayor que el Total. ","")</f>
        <v/>
      </c>
      <c r="CE135" s="31"/>
      <c r="CF135" s="30" t="str">
        <f>IF(CL135=1,"* No olvide digitar la columna Beneficiarios y/o Niños, Niñas, Adolescentes y Jóvenes de Programa SENAME y/o Pueblos Originarios y/o Migrantes y/o Demencia (Digite CEROS si no tiene). ","")</f>
        <v/>
      </c>
      <c r="CG135" s="32">
        <f t="shared" ref="CG135:CJ147" si="34">IF($C135&lt;AN135,1,0)</f>
        <v>0</v>
      </c>
      <c r="CH135" s="32">
        <f t="shared" si="34"/>
        <v>0</v>
      </c>
      <c r="CI135" s="32">
        <f t="shared" si="34"/>
        <v>0</v>
      </c>
      <c r="CJ135" s="32">
        <f t="shared" si="34"/>
        <v>0</v>
      </c>
      <c r="CK135" s="32"/>
      <c r="CL135" s="32">
        <f t="shared" ref="CL135:CL147" si="35">IF(AND(C135&lt;&gt;0,OR(AN135="",AO135="",AP135="",AQ135="")),1,0)</f>
        <v>0</v>
      </c>
    </row>
    <row r="136" spans="1:90" ht="14.25" customHeight="1" x14ac:dyDescent="0.2">
      <c r="A136" s="2610"/>
      <c r="B136" s="33" t="s">
        <v>34</v>
      </c>
      <c r="C136" s="34">
        <f t="shared" si="27"/>
        <v>0</v>
      </c>
      <c r="D136" s="35">
        <f t="shared" si="28"/>
        <v>0</v>
      </c>
      <c r="E136" s="36">
        <f t="shared" si="29"/>
        <v>0</v>
      </c>
      <c r="F136" s="37"/>
      <c r="G136" s="38"/>
      <c r="H136" s="37"/>
      <c r="I136" s="38"/>
      <c r="J136" s="37"/>
      <c r="K136" s="39"/>
      <c r="L136" s="37"/>
      <c r="M136" s="39"/>
      <c r="N136" s="37"/>
      <c r="O136" s="39"/>
      <c r="P136" s="37"/>
      <c r="Q136" s="39"/>
      <c r="R136" s="37"/>
      <c r="S136" s="39"/>
      <c r="T136" s="37"/>
      <c r="U136" s="39"/>
      <c r="V136" s="37"/>
      <c r="W136" s="39"/>
      <c r="X136" s="37"/>
      <c r="Y136" s="39"/>
      <c r="Z136" s="37"/>
      <c r="AA136" s="39"/>
      <c r="AB136" s="37"/>
      <c r="AC136" s="39"/>
      <c r="AD136" s="37"/>
      <c r="AE136" s="39"/>
      <c r="AF136" s="37"/>
      <c r="AG136" s="39"/>
      <c r="AH136" s="37"/>
      <c r="AI136" s="39"/>
      <c r="AJ136" s="37"/>
      <c r="AK136" s="39"/>
      <c r="AL136" s="40"/>
      <c r="AM136" s="41"/>
      <c r="AN136" s="38"/>
      <c r="AO136" s="38"/>
      <c r="AP136" s="38"/>
      <c r="AQ136" s="38"/>
      <c r="AR136" s="38"/>
      <c r="AS136" s="38"/>
      <c r="AT136" s="182" t="str">
        <f t="shared" ref="AT136:AT147" si="36">CA136&amp;CB136&amp;CC136&amp;CD136&amp;CE136&amp;CF136</f>
        <v/>
      </c>
      <c r="CA136" s="30" t="str">
        <f t="shared" si="30"/>
        <v/>
      </c>
      <c r="CB136" s="31" t="str">
        <f t="shared" si="31"/>
        <v/>
      </c>
      <c r="CC136" s="31" t="str">
        <f t="shared" si="32"/>
        <v/>
      </c>
      <c r="CD136" s="31" t="str">
        <f t="shared" si="33"/>
        <v/>
      </c>
      <c r="CE136" s="31"/>
      <c r="CF136" s="30" t="str">
        <f t="shared" ref="CF136:CF147" si="37">IF(CL136=1,"* No olvide digitar la columna Beneficiarios y/o Niños, Niñas, Adolescentes y Jóvenes de Programa SENAME y/o Pueblos Originarios y/o Migrantes y/o Demencia (Digite CEROS si no tiene). ","")</f>
        <v/>
      </c>
      <c r="CG136" s="32">
        <f t="shared" si="34"/>
        <v>0</v>
      </c>
      <c r="CH136" s="32">
        <f t="shared" si="34"/>
        <v>0</v>
      </c>
      <c r="CI136" s="32">
        <f t="shared" si="34"/>
        <v>0</v>
      </c>
      <c r="CJ136" s="32">
        <f t="shared" si="34"/>
        <v>0</v>
      </c>
      <c r="CK136" s="32"/>
      <c r="CL136" s="32">
        <f t="shared" si="35"/>
        <v>0</v>
      </c>
    </row>
    <row r="137" spans="1:90" ht="14.25" customHeight="1" x14ac:dyDescent="0.2">
      <c r="A137" s="2610"/>
      <c r="B137" s="33" t="s">
        <v>35</v>
      </c>
      <c r="C137" s="34">
        <f t="shared" si="27"/>
        <v>0</v>
      </c>
      <c r="D137" s="35">
        <f t="shared" si="28"/>
        <v>0</v>
      </c>
      <c r="E137" s="36">
        <f t="shared" si="29"/>
        <v>0</v>
      </c>
      <c r="F137" s="37"/>
      <c r="G137" s="38"/>
      <c r="H137" s="37"/>
      <c r="I137" s="38"/>
      <c r="J137" s="37"/>
      <c r="K137" s="39"/>
      <c r="L137" s="37"/>
      <c r="M137" s="39"/>
      <c r="N137" s="37"/>
      <c r="O137" s="39"/>
      <c r="P137" s="37"/>
      <c r="Q137" s="39"/>
      <c r="R137" s="37"/>
      <c r="S137" s="39"/>
      <c r="T137" s="37"/>
      <c r="U137" s="39"/>
      <c r="V137" s="37"/>
      <c r="W137" s="39"/>
      <c r="X137" s="37"/>
      <c r="Y137" s="39"/>
      <c r="Z137" s="37"/>
      <c r="AA137" s="39"/>
      <c r="AB137" s="37"/>
      <c r="AC137" s="39"/>
      <c r="AD137" s="37"/>
      <c r="AE137" s="39"/>
      <c r="AF137" s="37"/>
      <c r="AG137" s="39"/>
      <c r="AH137" s="37"/>
      <c r="AI137" s="39"/>
      <c r="AJ137" s="37"/>
      <c r="AK137" s="39"/>
      <c r="AL137" s="40"/>
      <c r="AM137" s="41"/>
      <c r="AN137" s="38"/>
      <c r="AO137" s="38"/>
      <c r="AP137" s="38"/>
      <c r="AQ137" s="38"/>
      <c r="AR137" s="38"/>
      <c r="AS137" s="38"/>
      <c r="AT137" s="182" t="str">
        <f t="shared" si="36"/>
        <v/>
      </c>
      <c r="CA137" s="30" t="str">
        <f t="shared" si="30"/>
        <v/>
      </c>
      <c r="CB137" s="31" t="str">
        <f t="shared" si="31"/>
        <v/>
      </c>
      <c r="CC137" s="31" t="str">
        <f t="shared" si="32"/>
        <v/>
      </c>
      <c r="CD137" s="31" t="str">
        <f t="shared" si="33"/>
        <v/>
      </c>
      <c r="CE137" s="31"/>
      <c r="CF137" s="30" t="str">
        <f t="shared" si="37"/>
        <v/>
      </c>
      <c r="CG137" s="32">
        <f t="shared" si="34"/>
        <v>0</v>
      </c>
      <c r="CH137" s="32">
        <f t="shared" si="34"/>
        <v>0</v>
      </c>
      <c r="CI137" s="32">
        <f t="shared" si="34"/>
        <v>0</v>
      </c>
      <c r="CJ137" s="32">
        <f t="shared" si="34"/>
        <v>0</v>
      </c>
      <c r="CK137" s="32"/>
      <c r="CL137" s="32">
        <f t="shared" si="35"/>
        <v>0</v>
      </c>
    </row>
    <row r="138" spans="1:90" ht="14.25" customHeight="1" x14ac:dyDescent="0.2">
      <c r="A138" s="2610"/>
      <c r="B138" s="33" t="s">
        <v>36</v>
      </c>
      <c r="C138" s="34">
        <f t="shared" si="27"/>
        <v>0</v>
      </c>
      <c r="D138" s="35">
        <f t="shared" si="28"/>
        <v>0</v>
      </c>
      <c r="E138" s="36">
        <f t="shared" si="29"/>
        <v>0</v>
      </c>
      <c r="F138" s="37"/>
      <c r="G138" s="38"/>
      <c r="H138" s="37"/>
      <c r="I138" s="38"/>
      <c r="J138" s="37"/>
      <c r="K138" s="39"/>
      <c r="L138" s="37"/>
      <c r="M138" s="39"/>
      <c r="N138" s="37"/>
      <c r="O138" s="39"/>
      <c r="P138" s="37"/>
      <c r="Q138" s="39"/>
      <c r="R138" s="37"/>
      <c r="S138" s="39"/>
      <c r="T138" s="37"/>
      <c r="U138" s="39"/>
      <c r="V138" s="37"/>
      <c r="W138" s="39"/>
      <c r="X138" s="37"/>
      <c r="Y138" s="39"/>
      <c r="Z138" s="37"/>
      <c r="AA138" s="39"/>
      <c r="AB138" s="37"/>
      <c r="AC138" s="39"/>
      <c r="AD138" s="37"/>
      <c r="AE138" s="39"/>
      <c r="AF138" s="37"/>
      <c r="AG138" s="39"/>
      <c r="AH138" s="37"/>
      <c r="AI138" s="39"/>
      <c r="AJ138" s="37"/>
      <c r="AK138" s="39"/>
      <c r="AL138" s="40"/>
      <c r="AM138" s="41"/>
      <c r="AN138" s="38"/>
      <c r="AO138" s="38"/>
      <c r="AP138" s="38"/>
      <c r="AQ138" s="38"/>
      <c r="AR138" s="38"/>
      <c r="AS138" s="38"/>
      <c r="AT138" s="182" t="str">
        <f t="shared" si="36"/>
        <v/>
      </c>
      <c r="CA138" s="30" t="str">
        <f t="shared" si="30"/>
        <v/>
      </c>
      <c r="CB138" s="31" t="str">
        <f t="shared" si="31"/>
        <v/>
      </c>
      <c r="CC138" s="31" t="str">
        <f t="shared" si="32"/>
        <v/>
      </c>
      <c r="CD138" s="31" t="str">
        <f t="shared" si="33"/>
        <v/>
      </c>
      <c r="CE138" s="31"/>
      <c r="CF138" s="30" t="str">
        <f t="shared" si="37"/>
        <v/>
      </c>
      <c r="CG138" s="32">
        <f t="shared" si="34"/>
        <v>0</v>
      </c>
      <c r="CH138" s="32">
        <f t="shared" si="34"/>
        <v>0</v>
      </c>
      <c r="CI138" s="32">
        <f t="shared" si="34"/>
        <v>0</v>
      </c>
      <c r="CJ138" s="32">
        <f t="shared" si="34"/>
        <v>0</v>
      </c>
      <c r="CK138" s="32"/>
      <c r="CL138" s="32">
        <f t="shared" si="35"/>
        <v>0</v>
      </c>
    </row>
    <row r="139" spans="1:90" ht="14.25" customHeight="1" x14ac:dyDescent="0.2">
      <c r="A139" s="2610"/>
      <c r="B139" s="33" t="s">
        <v>37</v>
      </c>
      <c r="C139" s="34">
        <f t="shared" si="27"/>
        <v>0</v>
      </c>
      <c r="D139" s="35">
        <f t="shared" si="28"/>
        <v>0</v>
      </c>
      <c r="E139" s="36">
        <f t="shared" si="29"/>
        <v>0</v>
      </c>
      <c r="F139" s="37"/>
      <c r="G139" s="38"/>
      <c r="H139" s="37"/>
      <c r="I139" s="38"/>
      <c r="J139" s="37"/>
      <c r="K139" s="39"/>
      <c r="L139" s="37"/>
      <c r="M139" s="39"/>
      <c r="N139" s="37"/>
      <c r="O139" s="39"/>
      <c r="P139" s="37"/>
      <c r="Q139" s="39"/>
      <c r="R139" s="37"/>
      <c r="S139" s="39"/>
      <c r="T139" s="37"/>
      <c r="U139" s="39"/>
      <c r="V139" s="37"/>
      <c r="W139" s="39"/>
      <c r="X139" s="37"/>
      <c r="Y139" s="39"/>
      <c r="Z139" s="37"/>
      <c r="AA139" s="39"/>
      <c r="AB139" s="37"/>
      <c r="AC139" s="39"/>
      <c r="AD139" s="37"/>
      <c r="AE139" s="39"/>
      <c r="AF139" s="37"/>
      <c r="AG139" s="39"/>
      <c r="AH139" s="37"/>
      <c r="AI139" s="39"/>
      <c r="AJ139" s="37"/>
      <c r="AK139" s="39"/>
      <c r="AL139" s="40"/>
      <c r="AM139" s="41"/>
      <c r="AN139" s="38"/>
      <c r="AO139" s="38"/>
      <c r="AP139" s="38"/>
      <c r="AQ139" s="38"/>
      <c r="AR139" s="38"/>
      <c r="AS139" s="38"/>
      <c r="AT139" s="182" t="str">
        <f t="shared" si="36"/>
        <v/>
      </c>
      <c r="CA139" s="30" t="str">
        <f t="shared" si="30"/>
        <v/>
      </c>
      <c r="CB139" s="31" t="str">
        <f t="shared" si="31"/>
        <v/>
      </c>
      <c r="CC139" s="31" t="str">
        <f t="shared" si="32"/>
        <v/>
      </c>
      <c r="CD139" s="31" t="str">
        <f t="shared" si="33"/>
        <v/>
      </c>
      <c r="CE139" s="31"/>
      <c r="CF139" s="30" t="str">
        <f t="shared" si="37"/>
        <v/>
      </c>
      <c r="CG139" s="32">
        <f t="shared" si="34"/>
        <v>0</v>
      </c>
      <c r="CH139" s="32">
        <f t="shared" si="34"/>
        <v>0</v>
      </c>
      <c r="CI139" s="32">
        <f t="shared" si="34"/>
        <v>0</v>
      </c>
      <c r="CJ139" s="32">
        <f t="shared" si="34"/>
        <v>0</v>
      </c>
      <c r="CK139" s="32"/>
      <c r="CL139" s="32">
        <f t="shared" si="35"/>
        <v>0</v>
      </c>
    </row>
    <row r="140" spans="1:90" ht="14.25" customHeight="1" x14ac:dyDescent="0.2">
      <c r="A140" s="2610"/>
      <c r="B140" s="33" t="s">
        <v>38</v>
      </c>
      <c r="C140" s="34">
        <f t="shared" si="27"/>
        <v>0</v>
      </c>
      <c r="D140" s="35">
        <f t="shared" si="28"/>
        <v>0</v>
      </c>
      <c r="E140" s="36">
        <f t="shared" si="29"/>
        <v>0</v>
      </c>
      <c r="F140" s="37"/>
      <c r="G140" s="38"/>
      <c r="H140" s="37"/>
      <c r="I140" s="38"/>
      <c r="J140" s="37"/>
      <c r="K140" s="39"/>
      <c r="L140" s="37"/>
      <c r="M140" s="39"/>
      <c r="N140" s="37"/>
      <c r="O140" s="39"/>
      <c r="P140" s="37"/>
      <c r="Q140" s="39"/>
      <c r="R140" s="37"/>
      <c r="S140" s="39"/>
      <c r="T140" s="37"/>
      <c r="U140" s="39"/>
      <c r="V140" s="37"/>
      <c r="W140" s="39"/>
      <c r="X140" s="37"/>
      <c r="Y140" s="39"/>
      <c r="Z140" s="37"/>
      <c r="AA140" s="39"/>
      <c r="AB140" s="37"/>
      <c r="AC140" s="39"/>
      <c r="AD140" s="37"/>
      <c r="AE140" s="39"/>
      <c r="AF140" s="37"/>
      <c r="AG140" s="39"/>
      <c r="AH140" s="37"/>
      <c r="AI140" s="39"/>
      <c r="AJ140" s="37"/>
      <c r="AK140" s="39"/>
      <c r="AL140" s="40"/>
      <c r="AM140" s="41"/>
      <c r="AN140" s="38"/>
      <c r="AO140" s="38"/>
      <c r="AP140" s="38"/>
      <c r="AQ140" s="38"/>
      <c r="AR140" s="38"/>
      <c r="AS140" s="38"/>
      <c r="AT140" s="182" t="str">
        <f t="shared" si="36"/>
        <v/>
      </c>
      <c r="CA140" s="30" t="str">
        <f t="shared" si="30"/>
        <v/>
      </c>
      <c r="CB140" s="31" t="str">
        <f t="shared" si="31"/>
        <v/>
      </c>
      <c r="CC140" s="31" t="str">
        <f t="shared" si="32"/>
        <v/>
      </c>
      <c r="CD140" s="31" t="str">
        <f t="shared" si="33"/>
        <v/>
      </c>
      <c r="CE140" s="31"/>
      <c r="CF140" s="30" t="str">
        <f t="shared" si="37"/>
        <v/>
      </c>
      <c r="CG140" s="32">
        <f t="shared" si="34"/>
        <v>0</v>
      </c>
      <c r="CH140" s="32">
        <f t="shared" si="34"/>
        <v>0</v>
      </c>
      <c r="CI140" s="32">
        <f t="shared" si="34"/>
        <v>0</v>
      </c>
      <c r="CJ140" s="32">
        <f t="shared" si="34"/>
        <v>0</v>
      </c>
      <c r="CK140" s="32"/>
      <c r="CL140" s="32">
        <f t="shared" si="35"/>
        <v>0</v>
      </c>
    </row>
    <row r="141" spans="1:90" ht="14.25" customHeight="1" x14ac:dyDescent="0.2">
      <c r="A141" s="2610"/>
      <c r="B141" s="33" t="s">
        <v>39</v>
      </c>
      <c r="C141" s="42">
        <f t="shared" si="27"/>
        <v>0</v>
      </c>
      <c r="D141" s="43">
        <f t="shared" si="28"/>
        <v>0</v>
      </c>
      <c r="E141" s="44">
        <f t="shared" si="29"/>
        <v>0</v>
      </c>
      <c r="F141" s="45"/>
      <c r="G141" s="46"/>
      <c r="H141" s="45"/>
      <c r="I141" s="46"/>
      <c r="J141" s="45"/>
      <c r="K141" s="47"/>
      <c r="L141" s="45"/>
      <c r="M141" s="47"/>
      <c r="N141" s="45"/>
      <c r="O141" s="47"/>
      <c r="P141" s="45"/>
      <c r="Q141" s="47"/>
      <c r="R141" s="45"/>
      <c r="S141" s="47"/>
      <c r="T141" s="45"/>
      <c r="U141" s="47"/>
      <c r="V141" s="45"/>
      <c r="W141" s="47"/>
      <c r="X141" s="45"/>
      <c r="Y141" s="47"/>
      <c r="Z141" s="45"/>
      <c r="AA141" s="47"/>
      <c r="AB141" s="45"/>
      <c r="AC141" s="47"/>
      <c r="AD141" s="45"/>
      <c r="AE141" s="47"/>
      <c r="AF141" s="45"/>
      <c r="AG141" s="47"/>
      <c r="AH141" s="45"/>
      <c r="AI141" s="47"/>
      <c r="AJ141" s="45"/>
      <c r="AK141" s="47"/>
      <c r="AL141" s="48"/>
      <c r="AM141" s="49"/>
      <c r="AN141" s="46"/>
      <c r="AO141" s="46"/>
      <c r="AP141" s="46"/>
      <c r="AQ141" s="46"/>
      <c r="AR141" s="46"/>
      <c r="AS141" s="46"/>
      <c r="AT141" s="182" t="str">
        <f t="shared" si="36"/>
        <v/>
      </c>
      <c r="CA141" s="30" t="str">
        <f t="shared" si="30"/>
        <v/>
      </c>
      <c r="CB141" s="31" t="str">
        <f t="shared" si="31"/>
        <v/>
      </c>
      <c r="CC141" s="31" t="str">
        <f t="shared" si="32"/>
        <v/>
      </c>
      <c r="CD141" s="31" t="str">
        <f t="shared" si="33"/>
        <v/>
      </c>
      <c r="CE141" s="31"/>
      <c r="CF141" s="30" t="str">
        <f t="shared" si="37"/>
        <v/>
      </c>
      <c r="CG141" s="32">
        <f t="shared" si="34"/>
        <v>0</v>
      </c>
      <c r="CH141" s="32">
        <f t="shared" si="34"/>
        <v>0</v>
      </c>
      <c r="CI141" s="32">
        <f t="shared" si="34"/>
        <v>0</v>
      </c>
      <c r="CJ141" s="32">
        <f t="shared" si="34"/>
        <v>0</v>
      </c>
      <c r="CK141" s="32"/>
      <c r="CL141" s="32">
        <f t="shared" si="35"/>
        <v>0</v>
      </c>
    </row>
    <row r="142" spans="1:90" ht="21" customHeight="1" x14ac:dyDescent="0.2">
      <c r="A142" s="2610"/>
      <c r="B142" s="33" t="s">
        <v>40</v>
      </c>
      <c r="C142" s="42">
        <f t="shared" si="27"/>
        <v>0</v>
      </c>
      <c r="D142" s="43">
        <f t="shared" si="28"/>
        <v>0</v>
      </c>
      <c r="E142" s="44">
        <f t="shared" si="29"/>
        <v>0</v>
      </c>
      <c r="F142" s="45"/>
      <c r="G142" s="46"/>
      <c r="H142" s="45"/>
      <c r="I142" s="46"/>
      <c r="J142" s="45"/>
      <c r="K142" s="47"/>
      <c r="L142" s="45"/>
      <c r="M142" s="47"/>
      <c r="N142" s="45"/>
      <c r="O142" s="47"/>
      <c r="P142" s="45"/>
      <c r="Q142" s="47"/>
      <c r="R142" s="45"/>
      <c r="S142" s="47"/>
      <c r="T142" s="45"/>
      <c r="U142" s="47"/>
      <c r="V142" s="45"/>
      <c r="W142" s="47"/>
      <c r="X142" s="45"/>
      <c r="Y142" s="47"/>
      <c r="Z142" s="45"/>
      <c r="AA142" s="47"/>
      <c r="AB142" s="45"/>
      <c r="AC142" s="47"/>
      <c r="AD142" s="45"/>
      <c r="AE142" s="47"/>
      <c r="AF142" s="45"/>
      <c r="AG142" s="47"/>
      <c r="AH142" s="45"/>
      <c r="AI142" s="47"/>
      <c r="AJ142" s="45"/>
      <c r="AK142" s="47"/>
      <c r="AL142" s="48"/>
      <c r="AM142" s="49"/>
      <c r="AN142" s="46"/>
      <c r="AO142" s="46"/>
      <c r="AP142" s="46"/>
      <c r="AQ142" s="46"/>
      <c r="AR142" s="46"/>
      <c r="AS142" s="46"/>
      <c r="AT142" s="182" t="str">
        <f t="shared" si="36"/>
        <v/>
      </c>
      <c r="CA142" s="30" t="str">
        <f t="shared" si="30"/>
        <v/>
      </c>
      <c r="CB142" s="31" t="str">
        <f t="shared" si="31"/>
        <v/>
      </c>
      <c r="CC142" s="31" t="str">
        <f t="shared" si="32"/>
        <v/>
      </c>
      <c r="CD142" s="31" t="str">
        <f t="shared" si="33"/>
        <v/>
      </c>
      <c r="CE142" s="31"/>
      <c r="CF142" s="30" t="str">
        <f t="shared" si="37"/>
        <v/>
      </c>
      <c r="CG142" s="32">
        <f t="shared" si="34"/>
        <v>0</v>
      </c>
      <c r="CH142" s="32">
        <f t="shared" si="34"/>
        <v>0</v>
      </c>
      <c r="CI142" s="32">
        <f t="shared" si="34"/>
        <v>0</v>
      </c>
      <c r="CJ142" s="32">
        <f t="shared" si="34"/>
        <v>0</v>
      </c>
      <c r="CK142" s="32"/>
      <c r="CL142" s="32">
        <f t="shared" si="35"/>
        <v>0</v>
      </c>
    </row>
    <row r="143" spans="1:90" ht="14.25" customHeight="1" x14ac:dyDescent="0.2">
      <c r="A143" s="2610"/>
      <c r="B143" s="33" t="s">
        <v>41</v>
      </c>
      <c r="C143" s="42">
        <f t="shared" si="27"/>
        <v>0</v>
      </c>
      <c r="D143" s="43">
        <f t="shared" si="28"/>
        <v>0</v>
      </c>
      <c r="E143" s="44">
        <f t="shared" si="29"/>
        <v>0</v>
      </c>
      <c r="F143" s="45"/>
      <c r="G143" s="46"/>
      <c r="H143" s="45"/>
      <c r="I143" s="46"/>
      <c r="J143" s="45"/>
      <c r="K143" s="47"/>
      <c r="L143" s="45"/>
      <c r="M143" s="47"/>
      <c r="N143" s="45"/>
      <c r="O143" s="47"/>
      <c r="P143" s="45"/>
      <c r="Q143" s="47"/>
      <c r="R143" s="45"/>
      <c r="S143" s="47"/>
      <c r="T143" s="45"/>
      <c r="U143" s="47"/>
      <c r="V143" s="45"/>
      <c r="W143" s="47"/>
      <c r="X143" s="45"/>
      <c r="Y143" s="47"/>
      <c r="Z143" s="45"/>
      <c r="AA143" s="47"/>
      <c r="AB143" s="45"/>
      <c r="AC143" s="47"/>
      <c r="AD143" s="45"/>
      <c r="AE143" s="47"/>
      <c r="AF143" s="45"/>
      <c r="AG143" s="47"/>
      <c r="AH143" s="45"/>
      <c r="AI143" s="47"/>
      <c r="AJ143" s="45"/>
      <c r="AK143" s="47"/>
      <c r="AL143" s="48"/>
      <c r="AM143" s="49"/>
      <c r="AN143" s="46"/>
      <c r="AO143" s="46"/>
      <c r="AP143" s="46"/>
      <c r="AQ143" s="46"/>
      <c r="AR143" s="46"/>
      <c r="AS143" s="46"/>
      <c r="AT143" s="182" t="str">
        <f t="shared" si="36"/>
        <v/>
      </c>
      <c r="CA143" s="30" t="str">
        <f t="shared" si="30"/>
        <v/>
      </c>
      <c r="CB143" s="31" t="str">
        <f t="shared" si="31"/>
        <v/>
      </c>
      <c r="CC143" s="31" t="str">
        <f t="shared" si="32"/>
        <v/>
      </c>
      <c r="CD143" s="31" t="str">
        <f t="shared" si="33"/>
        <v/>
      </c>
      <c r="CE143" s="31"/>
      <c r="CF143" s="30" t="str">
        <f t="shared" si="37"/>
        <v/>
      </c>
      <c r="CG143" s="32">
        <f t="shared" si="34"/>
        <v>0</v>
      </c>
      <c r="CH143" s="32">
        <f t="shared" si="34"/>
        <v>0</v>
      </c>
      <c r="CI143" s="32">
        <f t="shared" si="34"/>
        <v>0</v>
      </c>
      <c r="CJ143" s="32">
        <f t="shared" si="34"/>
        <v>0</v>
      </c>
      <c r="CK143" s="32"/>
      <c r="CL143" s="32">
        <f t="shared" si="35"/>
        <v>0</v>
      </c>
    </row>
    <row r="144" spans="1:90" ht="24.75" customHeight="1" x14ac:dyDescent="0.2">
      <c r="A144" s="2610"/>
      <c r="B144" s="362" t="s">
        <v>42</v>
      </c>
      <c r="C144" s="42">
        <f t="shared" si="27"/>
        <v>0</v>
      </c>
      <c r="D144" s="50">
        <f t="shared" si="28"/>
        <v>0</v>
      </c>
      <c r="E144" s="44">
        <f t="shared" si="29"/>
        <v>0</v>
      </c>
      <c r="F144" s="45"/>
      <c r="G144" s="46"/>
      <c r="H144" s="45"/>
      <c r="I144" s="46"/>
      <c r="J144" s="45"/>
      <c r="K144" s="47"/>
      <c r="L144" s="45"/>
      <c r="M144" s="47"/>
      <c r="N144" s="45"/>
      <c r="O144" s="47"/>
      <c r="P144" s="45"/>
      <c r="Q144" s="47"/>
      <c r="R144" s="45"/>
      <c r="S144" s="47"/>
      <c r="T144" s="45"/>
      <c r="U144" s="47"/>
      <c r="V144" s="45"/>
      <c r="W144" s="47"/>
      <c r="X144" s="45"/>
      <c r="Y144" s="47"/>
      <c r="Z144" s="45"/>
      <c r="AA144" s="47"/>
      <c r="AB144" s="45"/>
      <c r="AC144" s="47"/>
      <c r="AD144" s="45"/>
      <c r="AE144" s="47"/>
      <c r="AF144" s="45"/>
      <c r="AG144" s="47"/>
      <c r="AH144" s="45"/>
      <c r="AI144" s="47"/>
      <c r="AJ144" s="45"/>
      <c r="AK144" s="47"/>
      <c r="AL144" s="48"/>
      <c r="AM144" s="49"/>
      <c r="AN144" s="46"/>
      <c r="AO144" s="46"/>
      <c r="AP144" s="46"/>
      <c r="AQ144" s="46"/>
      <c r="AR144" s="46"/>
      <c r="AS144" s="46"/>
      <c r="AT144" s="182" t="str">
        <f t="shared" si="36"/>
        <v/>
      </c>
      <c r="CA144" s="30" t="str">
        <f t="shared" si="30"/>
        <v/>
      </c>
      <c r="CB144" s="31" t="str">
        <f t="shared" si="31"/>
        <v/>
      </c>
      <c r="CC144" s="31" t="str">
        <f t="shared" si="32"/>
        <v/>
      </c>
      <c r="CD144" s="31" t="str">
        <f t="shared" si="33"/>
        <v/>
      </c>
      <c r="CE144" s="31"/>
      <c r="CF144" s="30" t="str">
        <f t="shared" si="37"/>
        <v/>
      </c>
      <c r="CG144" s="32">
        <f t="shared" si="34"/>
        <v>0</v>
      </c>
      <c r="CH144" s="32">
        <f t="shared" si="34"/>
        <v>0</v>
      </c>
      <c r="CI144" s="32">
        <f t="shared" si="34"/>
        <v>0</v>
      </c>
      <c r="CJ144" s="32">
        <f t="shared" si="34"/>
        <v>0</v>
      </c>
      <c r="CK144" s="32"/>
      <c r="CL144" s="32">
        <f t="shared" si="35"/>
        <v>0</v>
      </c>
    </row>
    <row r="145" spans="1:90" ht="14.25" customHeight="1" x14ac:dyDescent="0.2">
      <c r="A145" s="2746"/>
      <c r="B145" s="1968" t="s">
        <v>43</v>
      </c>
      <c r="C145" s="1969">
        <f t="shared" si="27"/>
        <v>0</v>
      </c>
      <c r="D145" s="1970">
        <f t="shared" si="28"/>
        <v>0</v>
      </c>
      <c r="E145" s="1944">
        <f t="shared" si="29"/>
        <v>0</v>
      </c>
      <c r="F145" s="1971">
        <f>SUM(F135:F144)</f>
        <v>0</v>
      </c>
      <c r="G145" s="1972">
        <f t="shared" ref="G145:AS145" si="38">SUM(G135:G144)</f>
        <v>0</v>
      </c>
      <c r="H145" s="1971">
        <f t="shared" si="38"/>
        <v>0</v>
      </c>
      <c r="I145" s="1972">
        <f t="shared" si="38"/>
        <v>0</v>
      </c>
      <c r="J145" s="1971">
        <f t="shared" si="38"/>
        <v>0</v>
      </c>
      <c r="K145" s="1973">
        <f t="shared" si="38"/>
        <v>0</v>
      </c>
      <c r="L145" s="1971">
        <f t="shared" si="38"/>
        <v>0</v>
      </c>
      <c r="M145" s="1973">
        <f t="shared" si="38"/>
        <v>0</v>
      </c>
      <c r="N145" s="1971">
        <f t="shared" si="38"/>
        <v>0</v>
      </c>
      <c r="O145" s="1973">
        <f t="shared" si="38"/>
        <v>0</v>
      </c>
      <c r="P145" s="1971">
        <f t="shared" si="38"/>
        <v>0</v>
      </c>
      <c r="Q145" s="1973">
        <f t="shared" si="38"/>
        <v>0</v>
      </c>
      <c r="R145" s="1971">
        <f t="shared" si="38"/>
        <v>0</v>
      </c>
      <c r="S145" s="1973">
        <f t="shared" si="38"/>
        <v>0</v>
      </c>
      <c r="T145" s="1971">
        <f t="shared" si="38"/>
        <v>0</v>
      </c>
      <c r="U145" s="1973">
        <f t="shared" si="38"/>
        <v>0</v>
      </c>
      <c r="V145" s="1971">
        <f t="shared" si="38"/>
        <v>0</v>
      </c>
      <c r="W145" s="1973">
        <f t="shared" si="38"/>
        <v>0</v>
      </c>
      <c r="X145" s="1971">
        <f t="shared" si="38"/>
        <v>0</v>
      </c>
      <c r="Y145" s="1973">
        <f t="shared" si="38"/>
        <v>0</v>
      </c>
      <c r="Z145" s="1971">
        <f t="shared" si="38"/>
        <v>0</v>
      </c>
      <c r="AA145" s="1973">
        <f t="shared" si="38"/>
        <v>0</v>
      </c>
      <c r="AB145" s="1971">
        <f t="shared" si="38"/>
        <v>0</v>
      </c>
      <c r="AC145" s="1973">
        <f t="shared" si="38"/>
        <v>0</v>
      </c>
      <c r="AD145" s="1971">
        <f t="shared" si="38"/>
        <v>0</v>
      </c>
      <c r="AE145" s="1973">
        <f t="shared" si="38"/>
        <v>0</v>
      </c>
      <c r="AF145" s="1971">
        <f t="shared" si="38"/>
        <v>0</v>
      </c>
      <c r="AG145" s="1973">
        <f t="shared" si="38"/>
        <v>0</v>
      </c>
      <c r="AH145" s="1971">
        <f t="shared" si="38"/>
        <v>0</v>
      </c>
      <c r="AI145" s="1973">
        <f t="shared" si="38"/>
        <v>0</v>
      </c>
      <c r="AJ145" s="1971">
        <f t="shared" si="38"/>
        <v>0</v>
      </c>
      <c r="AK145" s="1973">
        <f t="shared" si="38"/>
        <v>0</v>
      </c>
      <c r="AL145" s="1974">
        <f t="shared" si="38"/>
        <v>0</v>
      </c>
      <c r="AM145" s="1975">
        <f t="shared" si="38"/>
        <v>0</v>
      </c>
      <c r="AN145" s="1972">
        <f t="shared" si="38"/>
        <v>0</v>
      </c>
      <c r="AO145" s="1972">
        <f t="shared" si="38"/>
        <v>0</v>
      </c>
      <c r="AP145" s="1972">
        <f t="shared" si="38"/>
        <v>0</v>
      </c>
      <c r="AQ145" s="1972">
        <f t="shared" si="38"/>
        <v>0</v>
      </c>
      <c r="AR145" s="1972">
        <f t="shared" si="38"/>
        <v>0</v>
      </c>
      <c r="AS145" s="1972">
        <f t="shared" si="38"/>
        <v>0</v>
      </c>
      <c r="AT145" s="182"/>
      <c r="CA145" s="30" t="str">
        <f t="shared" si="30"/>
        <v/>
      </c>
      <c r="CB145" s="31" t="str">
        <f t="shared" si="31"/>
        <v/>
      </c>
      <c r="CC145" s="31" t="str">
        <f t="shared" si="32"/>
        <v/>
      </c>
      <c r="CD145" s="31" t="str">
        <f t="shared" si="33"/>
        <v/>
      </c>
      <c r="CE145" s="31"/>
      <c r="CF145" s="30" t="str">
        <f t="shared" si="37"/>
        <v/>
      </c>
      <c r="CG145" s="32">
        <f t="shared" si="34"/>
        <v>0</v>
      </c>
      <c r="CH145" s="32">
        <f t="shared" si="34"/>
        <v>0</v>
      </c>
      <c r="CI145" s="32">
        <f t="shared" si="34"/>
        <v>0</v>
      </c>
      <c r="CJ145" s="32">
        <f t="shared" si="34"/>
        <v>0</v>
      </c>
      <c r="CK145" s="32"/>
      <c r="CL145" s="32">
        <f t="shared" si="35"/>
        <v>0</v>
      </c>
    </row>
    <row r="146" spans="1:90" x14ac:dyDescent="0.2">
      <c r="A146" s="2952" t="s">
        <v>44</v>
      </c>
      <c r="B146" s="2953"/>
      <c r="C146" s="1976">
        <f t="shared" si="27"/>
        <v>0</v>
      </c>
      <c r="D146" s="1977">
        <f t="shared" si="28"/>
        <v>0</v>
      </c>
      <c r="E146" s="1978">
        <f t="shared" si="29"/>
        <v>0</v>
      </c>
      <c r="F146" s="1979"/>
      <c r="G146" s="1980"/>
      <c r="H146" s="1979"/>
      <c r="I146" s="1980"/>
      <c r="J146" s="1979"/>
      <c r="K146" s="1981"/>
      <c r="L146" s="1979"/>
      <c r="M146" s="1981"/>
      <c r="N146" s="1979"/>
      <c r="O146" s="1981"/>
      <c r="P146" s="1979"/>
      <c r="Q146" s="1981"/>
      <c r="R146" s="1979"/>
      <c r="S146" s="1981"/>
      <c r="T146" s="1979"/>
      <c r="U146" s="1981"/>
      <c r="V146" s="1979"/>
      <c r="W146" s="1981"/>
      <c r="X146" s="1979"/>
      <c r="Y146" s="1981"/>
      <c r="Z146" s="1979"/>
      <c r="AA146" s="1981"/>
      <c r="AB146" s="1979"/>
      <c r="AC146" s="1981"/>
      <c r="AD146" s="1979"/>
      <c r="AE146" s="1981"/>
      <c r="AF146" s="1979"/>
      <c r="AG146" s="1981"/>
      <c r="AH146" s="1979"/>
      <c r="AI146" s="1981"/>
      <c r="AJ146" s="1979"/>
      <c r="AK146" s="1981"/>
      <c r="AL146" s="1982"/>
      <c r="AM146" s="1983"/>
      <c r="AN146" s="1980"/>
      <c r="AO146" s="1980"/>
      <c r="AP146" s="1980"/>
      <c r="AQ146" s="1980"/>
      <c r="AR146" s="1980"/>
      <c r="AS146" s="1980"/>
      <c r="AT146" s="182" t="str">
        <f t="shared" si="36"/>
        <v/>
      </c>
      <c r="CA146" s="30" t="str">
        <f t="shared" si="30"/>
        <v/>
      </c>
      <c r="CB146" s="31" t="str">
        <f t="shared" si="31"/>
        <v/>
      </c>
      <c r="CC146" s="31" t="str">
        <f t="shared" si="32"/>
        <v/>
      </c>
      <c r="CD146" s="31" t="str">
        <f t="shared" si="33"/>
        <v/>
      </c>
      <c r="CE146" s="31"/>
      <c r="CF146" s="30" t="str">
        <f t="shared" si="37"/>
        <v/>
      </c>
      <c r="CG146" s="32">
        <f t="shared" si="34"/>
        <v>0</v>
      </c>
      <c r="CH146" s="32">
        <f t="shared" si="34"/>
        <v>0</v>
      </c>
      <c r="CI146" s="32">
        <f t="shared" si="34"/>
        <v>0</v>
      </c>
      <c r="CJ146" s="32">
        <f t="shared" si="34"/>
        <v>0</v>
      </c>
      <c r="CK146" s="32"/>
      <c r="CL146" s="32">
        <f t="shared" si="35"/>
        <v>0</v>
      </c>
    </row>
    <row r="147" spans="1:90" x14ac:dyDescent="0.2">
      <c r="A147" s="2784" t="s">
        <v>152</v>
      </c>
      <c r="B147" s="2785"/>
      <c r="C147" s="463">
        <f t="shared" si="27"/>
        <v>0</v>
      </c>
      <c r="D147" s="464">
        <f t="shared" si="28"/>
        <v>0</v>
      </c>
      <c r="E147" s="185">
        <f t="shared" si="29"/>
        <v>0</v>
      </c>
      <c r="F147" s="458"/>
      <c r="G147" s="78"/>
      <c r="H147" s="458"/>
      <c r="I147" s="78"/>
      <c r="J147" s="458"/>
      <c r="K147" s="460"/>
      <c r="L147" s="458"/>
      <c r="M147" s="460"/>
      <c r="N147" s="458"/>
      <c r="O147" s="460"/>
      <c r="P147" s="458"/>
      <c r="Q147" s="460"/>
      <c r="R147" s="458"/>
      <c r="S147" s="460"/>
      <c r="T147" s="458"/>
      <c r="U147" s="460"/>
      <c r="V147" s="458"/>
      <c r="W147" s="460"/>
      <c r="X147" s="458"/>
      <c r="Y147" s="460"/>
      <c r="Z147" s="458"/>
      <c r="AA147" s="460"/>
      <c r="AB147" s="458"/>
      <c r="AC147" s="460"/>
      <c r="AD147" s="458"/>
      <c r="AE147" s="460"/>
      <c r="AF147" s="458"/>
      <c r="AG147" s="460"/>
      <c r="AH147" s="458"/>
      <c r="AI147" s="460"/>
      <c r="AJ147" s="458"/>
      <c r="AK147" s="460"/>
      <c r="AL147" s="81"/>
      <c r="AM147" s="465"/>
      <c r="AN147" s="78"/>
      <c r="AO147" s="78"/>
      <c r="AP147" s="78"/>
      <c r="AQ147" s="78"/>
      <c r="AR147" s="78"/>
      <c r="AS147" s="78"/>
      <c r="AT147" s="182" t="str">
        <f t="shared" si="36"/>
        <v/>
      </c>
      <c r="CA147" s="30" t="str">
        <f t="shared" si="30"/>
        <v/>
      </c>
      <c r="CB147" s="31" t="str">
        <f t="shared" si="31"/>
        <v/>
      </c>
      <c r="CC147" s="31" t="str">
        <f t="shared" si="32"/>
        <v/>
      </c>
      <c r="CD147" s="31" t="str">
        <f t="shared" si="33"/>
        <v/>
      </c>
      <c r="CE147" s="31"/>
      <c r="CF147" s="30" t="str">
        <f t="shared" si="37"/>
        <v/>
      </c>
      <c r="CG147" s="32">
        <f t="shared" si="34"/>
        <v>0</v>
      </c>
      <c r="CH147" s="32">
        <f t="shared" si="34"/>
        <v>0</v>
      </c>
      <c r="CI147" s="32">
        <f t="shared" si="34"/>
        <v>0</v>
      </c>
      <c r="CJ147" s="32">
        <f t="shared" si="34"/>
        <v>0</v>
      </c>
      <c r="CK147" s="32"/>
      <c r="CL147" s="32">
        <f t="shared" si="35"/>
        <v>0</v>
      </c>
    </row>
    <row r="148" spans="1:90" ht="24" customHeight="1" x14ac:dyDescent="0.25">
      <c r="A148" s="84" t="s">
        <v>153</v>
      </c>
      <c r="B148" s="323"/>
      <c r="C148" s="323"/>
      <c r="D148" s="323"/>
      <c r="E148" s="5"/>
    </row>
    <row r="149" spans="1:90" x14ac:dyDescent="0.2">
      <c r="A149" s="2592" t="s">
        <v>3</v>
      </c>
      <c r="B149" s="2592" t="s">
        <v>4</v>
      </c>
      <c r="C149" s="2595" t="s">
        <v>5</v>
      </c>
      <c r="D149" s="2596"/>
      <c r="E149" s="2597"/>
      <c r="F149" s="2948" t="s">
        <v>6</v>
      </c>
      <c r="G149" s="2705"/>
      <c r="H149" s="2705"/>
      <c r="I149" s="2705"/>
      <c r="J149" s="2705"/>
      <c r="K149" s="2705"/>
      <c r="L149" s="2705"/>
      <c r="M149" s="2705"/>
      <c r="N149" s="2705"/>
      <c r="O149" s="2705"/>
      <c r="P149" s="2705"/>
      <c r="Q149" s="2705"/>
      <c r="R149" s="2705"/>
      <c r="S149" s="2705"/>
      <c r="T149" s="2705"/>
      <c r="U149" s="2705"/>
      <c r="V149" s="2705"/>
      <c r="W149" s="2705"/>
      <c r="X149" s="2705"/>
      <c r="Y149" s="2705"/>
      <c r="Z149" s="2705"/>
      <c r="AA149" s="2705"/>
      <c r="AB149" s="2705"/>
      <c r="AC149" s="2705"/>
      <c r="AD149" s="2705"/>
      <c r="AE149" s="2705"/>
      <c r="AF149" s="2705"/>
      <c r="AG149" s="2705"/>
      <c r="AH149" s="2705"/>
      <c r="AI149" s="2705"/>
      <c r="AJ149" s="2705"/>
      <c r="AK149" s="2705"/>
      <c r="AL149" s="2705"/>
      <c r="AM149" s="2949"/>
      <c r="AN149" s="2597" t="s">
        <v>7</v>
      </c>
      <c r="AO149" s="2597" t="s">
        <v>8</v>
      </c>
      <c r="AP149" s="2609" t="s">
        <v>9</v>
      </c>
      <c r="AQ149" s="2597" t="s">
        <v>10</v>
      </c>
    </row>
    <row r="150" spans="1:90" ht="18" customHeight="1" x14ac:dyDescent="0.2">
      <c r="A150" s="2593"/>
      <c r="B150" s="2593"/>
      <c r="C150" s="2598"/>
      <c r="D150" s="2599"/>
      <c r="E150" s="2600"/>
      <c r="F150" s="2948" t="s">
        <v>12</v>
      </c>
      <c r="G150" s="2924"/>
      <c r="H150" s="2948" t="s">
        <v>13</v>
      </c>
      <c r="I150" s="2924"/>
      <c r="J150" s="2948" t="s">
        <v>14</v>
      </c>
      <c r="K150" s="2924"/>
      <c r="L150" s="2948" t="s">
        <v>15</v>
      </c>
      <c r="M150" s="2924"/>
      <c r="N150" s="2948" t="s">
        <v>16</v>
      </c>
      <c r="O150" s="2924"/>
      <c r="P150" s="2950" t="s">
        <v>17</v>
      </c>
      <c r="Q150" s="2939"/>
      <c r="R150" s="2950" t="s">
        <v>18</v>
      </c>
      <c r="S150" s="2939"/>
      <c r="T150" s="2950" t="s">
        <v>19</v>
      </c>
      <c r="U150" s="2939"/>
      <c r="V150" s="2950" t="s">
        <v>20</v>
      </c>
      <c r="W150" s="2939"/>
      <c r="X150" s="2950" t="s">
        <v>21</v>
      </c>
      <c r="Y150" s="2939"/>
      <c r="Z150" s="2950" t="s">
        <v>22</v>
      </c>
      <c r="AA150" s="2939"/>
      <c r="AB150" s="2950" t="s">
        <v>23</v>
      </c>
      <c r="AC150" s="2939"/>
      <c r="AD150" s="2950" t="s">
        <v>24</v>
      </c>
      <c r="AE150" s="2939"/>
      <c r="AF150" s="2950" t="s">
        <v>25</v>
      </c>
      <c r="AG150" s="2939"/>
      <c r="AH150" s="2950" t="s">
        <v>26</v>
      </c>
      <c r="AI150" s="2939"/>
      <c r="AJ150" s="2950" t="s">
        <v>27</v>
      </c>
      <c r="AK150" s="2939"/>
      <c r="AL150" s="2950" t="s">
        <v>28</v>
      </c>
      <c r="AM150" s="2951"/>
      <c r="AN150" s="2604"/>
      <c r="AO150" s="2604"/>
      <c r="AP150" s="2610"/>
      <c r="AQ150" s="2604"/>
    </row>
    <row r="151" spans="1:90" ht="33.75" customHeight="1" x14ac:dyDescent="0.2">
      <c r="A151" s="2753"/>
      <c r="B151" s="2753"/>
      <c r="C151" s="420" t="s">
        <v>29</v>
      </c>
      <c r="D151" s="421" t="s">
        <v>30</v>
      </c>
      <c r="E151" s="436" t="s">
        <v>31</v>
      </c>
      <c r="F151" s="1932" t="s">
        <v>30</v>
      </c>
      <c r="G151" s="436" t="s">
        <v>31</v>
      </c>
      <c r="H151" s="1932" t="s">
        <v>30</v>
      </c>
      <c r="I151" s="436" t="s">
        <v>31</v>
      </c>
      <c r="J151" s="1932" t="s">
        <v>30</v>
      </c>
      <c r="K151" s="436" t="s">
        <v>31</v>
      </c>
      <c r="L151" s="1932" t="s">
        <v>30</v>
      </c>
      <c r="M151" s="436" t="s">
        <v>31</v>
      </c>
      <c r="N151" s="1932" t="s">
        <v>30</v>
      </c>
      <c r="O151" s="436" t="s">
        <v>31</v>
      </c>
      <c r="P151" s="1932" t="s">
        <v>30</v>
      </c>
      <c r="Q151" s="436" t="s">
        <v>31</v>
      </c>
      <c r="R151" s="1932" t="s">
        <v>30</v>
      </c>
      <c r="S151" s="436" t="s">
        <v>31</v>
      </c>
      <c r="T151" s="1932" t="s">
        <v>30</v>
      </c>
      <c r="U151" s="436" t="s">
        <v>31</v>
      </c>
      <c r="V151" s="1932" t="s">
        <v>30</v>
      </c>
      <c r="W151" s="436" t="s">
        <v>31</v>
      </c>
      <c r="X151" s="1932" t="s">
        <v>30</v>
      </c>
      <c r="Y151" s="436" t="s">
        <v>31</v>
      </c>
      <c r="Z151" s="1932" t="s">
        <v>30</v>
      </c>
      <c r="AA151" s="436" t="s">
        <v>31</v>
      </c>
      <c r="AB151" s="1932" t="s">
        <v>30</v>
      </c>
      <c r="AC151" s="436" t="s">
        <v>31</v>
      </c>
      <c r="AD151" s="1932" t="s">
        <v>30</v>
      </c>
      <c r="AE151" s="436" t="s">
        <v>31</v>
      </c>
      <c r="AF151" s="1932" t="s">
        <v>30</v>
      </c>
      <c r="AG151" s="436" t="s">
        <v>31</v>
      </c>
      <c r="AH151" s="1932" t="s">
        <v>30</v>
      </c>
      <c r="AI151" s="436" t="s">
        <v>31</v>
      </c>
      <c r="AJ151" s="1932" t="s">
        <v>30</v>
      </c>
      <c r="AK151" s="436" t="s">
        <v>31</v>
      </c>
      <c r="AL151" s="1932" t="s">
        <v>30</v>
      </c>
      <c r="AM151" s="22" t="s">
        <v>31</v>
      </c>
      <c r="AN151" s="2600"/>
      <c r="AO151" s="2600"/>
      <c r="AP151" s="2746"/>
      <c r="AQ151" s="2600"/>
    </row>
    <row r="152" spans="1:90" x14ac:dyDescent="0.2">
      <c r="A152" s="2740" t="s">
        <v>154</v>
      </c>
      <c r="B152" s="1984" t="s">
        <v>155</v>
      </c>
      <c r="C152" s="1985">
        <f>SUM(D152+E152)</f>
        <v>51</v>
      </c>
      <c r="D152" s="1986">
        <f t="shared" ref="D152:E155" si="39">SUM(F152+H152+J152+L152+N152+P152+R152+T152+V152+X152+Z152+AB152+AD152+AF152+AH152+AJ152+AL152)</f>
        <v>13</v>
      </c>
      <c r="E152" s="1987">
        <f t="shared" si="39"/>
        <v>38</v>
      </c>
      <c r="F152" s="1979">
        <v>1</v>
      </c>
      <c r="G152" s="1981">
        <v>0</v>
      </c>
      <c r="H152" s="1979">
        <v>2</v>
      </c>
      <c r="I152" s="1981">
        <v>1</v>
      </c>
      <c r="J152" s="1979">
        <v>2</v>
      </c>
      <c r="K152" s="1981">
        <v>5</v>
      </c>
      <c r="L152" s="1979">
        <v>3</v>
      </c>
      <c r="M152" s="1981">
        <v>14</v>
      </c>
      <c r="N152" s="1979">
        <v>1</v>
      </c>
      <c r="O152" s="1981">
        <v>2</v>
      </c>
      <c r="P152" s="1979">
        <v>1</v>
      </c>
      <c r="Q152" s="1981">
        <v>5</v>
      </c>
      <c r="R152" s="1979">
        <v>1</v>
      </c>
      <c r="S152" s="1981">
        <v>0</v>
      </c>
      <c r="T152" s="1979">
        <v>0</v>
      </c>
      <c r="U152" s="1981">
        <v>2</v>
      </c>
      <c r="V152" s="1979">
        <v>0</v>
      </c>
      <c r="W152" s="1981">
        <v>2</v>
      </c>
      <c r="X152" s="1979">
        <v>0</v>
      </c>
      <c r="Y152" s="1981">
        <v>2</v>
      </c>
      <c r="Z152" s="1979">
        <v>2</v>
      </c>
      <c r="AA152" s="1981">
        <v>1</v>
      </c>
      <c r="AB152" s="1979">
        <v>0</v>
      </c>
      <c r="AC152" s="1981">
        <v>1</v>
      </c>
      <c r="AD152" s="1979">
        <v>0</v>
      </c>
      <c r="AE152" s="1981">
        <v>1</v>
      </c>
      <c r="AF152" s="1979">
        <v>0</v>
      </c>
      <c r="AG152" s="1981">
        <v>1</v>
      </c>
      <c r="AH152" s="1979">
        <v>0</v>
      </c>
      <c r="AI152" s="1981">
        <v>1</v>
      </c>
      <c r="AJ152" s="1979">
        <v>0</v>
      </c>
      <c r="AK152" s="1981">
        <v>0</v>
      </c>
      <c r="AL152" s="1979">
        <v>0</v>
      </c>
      <c r="AM152" s="1983">
        <v>0</v>
      </c>
      <c r="AN152" s="1980">
        <v>51</v>
      </c>
      <c r="AO152" s="1980">
        <v>0</v>
      </c>
      <c r="AP152" s="1988">
        <v>0</v>
      </c>
      <c r="AQ152" s="1980">
        <v>0</v>
      </c>
      <c r="AR152" s="182" t="str">
        <f>CONCATENATE(CF152,CA152,CB152,CC152,CD152,CE152)</f>
        <v/>
      </c>
      <c r="CA152" s="30" t="str">
        <f>IF(CG152=1,"* El número de Beneficiarios NO DEBE ser mayor que el Total. ","")</f>
        <v/>
      </c>
      <c r="CB152" s="31" t="str">
        <f>IF(CH152=1,"* Los Niños, Niñas, Adolescentes y Jóvenes de Programa SENAME NO DEBE ser mayor que el Total. ","")</f>
        <v/>
      </c>
      <c r="CC152" s="31" t="str">
        <f>IF(CI152=1,"* El número de personas pertenecientes a Pueblos Originarios NO DEBE ser mayor que el Total. ","")</f>
        <v/>
      </c>
      <c r="CD152" s="31" t="str">
        <f>IF(CJ152=1,"* El número de personas Migrantes NO DEBE ser mayor que el Total. ","")</f>
        <v/>
      </c>
      <c r="CE152" s="31"/>
      <c r="CF152" s="30" t="str">
        <f>IF(CL152=1,"* No olvide digitar la columna Beneficiarios y/o Niños, Niñas, Adolescentes y Jóvenes de Programa SENAME y/o Pueblos Originarios y/o Migrantes y/o Demencia (Digite CEROS si no tiene). ","")</f>
        <v/>
      </c>
      <c r="CG152" s="32">
        <f t="shared" ref="CG152:CJ154" si="40">IF($C152&lt;AN152,1,0)</f>
        <v>0</v>
      </c>
      <c r="CH152" s="32">
        <f t="shared" si="40"/>
        <v>0</v>
      </c>
      <c r="CI152" s="32">
        <f t="shared" si="40"/>
        <v>0</v>
      </c>
      <c r="CJ152" s="32">
        <f t="shared" si="40"/>
        <v>0</v>
      </c>
      <c r="CK152" s="32"/>
      <c r="CL152" s="32">
        <f>IF(AND(C152&lt;&gt;0,OR(AN152="",AO152="",AP152="",AQ152="")),1,0)</f>
        <v>0</v>
      </c>
    </row>
    <row r="153" spans="1:90" x14ac:dyDescent="0.2">
      <c r="A153" s="2741"/>
      <c r="B153" s="380" t="s">
        <v>156</v>
      </c>
      <c r="C153" s="381">
        <f>SUM(D153+E153)</f>
        <v>0</v>
      </c>
      <c r="D153" s="382">
        <f t="shared" si="39"/>
        <v>0</v>
      </c>
      <c r="E153" s="383">
        <f t="shared" si="39"/>
        <v>0</v>
      </c>
      <c r="F153" s="37"/>
      <c r="G153" s="39"/>
      <c r="H153" s="37"/>
      <c r="I153" s="39"/>
      <c r="J153" s="37"/>
      <c r="K153" s="39"/>
      <c r="L153" s="37"/>
      <c r="M153" s="39"/>
      <c r="N153" s="37"/>
      <c r="O153" s="39"/>
      <c r="P153" s="37"/>
      <c r="Q153" s="39"/>
      <c r="R153" s="37"/>
      <c r="S153" s="39"/>
      <c r="T153" s="37"/>
      <c r="U153" s="39"/>
      <c r="V153" s="37"/>
      <c r="W153" s="39"/>
      <c r="X153" s="37"/>
      <c r="Y153" s="39"/>
      <c r="Z153" s="37"/>
      <c r="AA153" s="39"/>
      <c r="AB153" s="37"/>
      <c r="AC153" s="39"/>
      <c r="AD153" s="37"/>
      <c r="AE153" s="39"/>
      <c r="AF153" s="37"/>
      <c r="AG153" s="39"/>
      <c r="AH153" s="37"/>
      <c r="AI153" s="39"/>
      <c r="AJ153" s="37"/>
      <c r="AK153" s="39"/>
      <c r="AL153" s="37"/>
      <c r="AM153" s="41"/>
      <c r="AN153" s="38"/>
      <c r="AO153" s="38"/>
      <c r="AP153" s="151"/>
      <c r="AQ153" s="38"/>
      <c r="AR153" s="182" t="str">
        <f>CONCATENATE(CF153,CA153,CB153,CC153,CD153,CE153)</f>
        <v/>
      </c>
      <c r="CA153" s="30" t="str">
        <f>IF(CG153=1,"* El número de Beneficiarios NO DEBE ser mayor que el Total. ","")</f>
        <v/>
      </c>
      <c r="CB153" s="31" t="str">
        <f>IF(CH153=1,"* Los Niños, Niñas, Adolescentes y Jóvenes de Programa SENAME NO DEBE ser mayor que el Total. ","")</f>
        <v/>
      </c>
      <c r="CC153" s="31" t="str">
        <f>IF(CI153=1,"* El número de personas pertenecientes a Pueblos Originarios NO DEBE ser mayor que el Total. ","")</f>
        <v/>
      </c>
      <c r="CD153" s="31" t="str">
        <f>IF(CJ153=1,"* El número de personas Migrantes NO DEBE ser mayor que el Total. ","")</f>
        <v/>
      </c>
      <c r="CE153" s="31"/>
      <c r="CF153" s="30" t="str">
        <f>IF(CL153=1,"* No olvide digitar la columna Beneficiarios y/o Niños, Niñas, Adolescentes y Jóvenes de Programa SENAME y/o Pueblos Originarios y/o Migrantes y/o Demencia (Digite CEROS si no tiene). ","")</f>
        <v/>
      </c>
      <c r="CG153" s="32">
        <f t="shared" si="40"/>
        <v>0</v>
      </c>
      <c r="CH153" s="32">
        <f t="shared" si="40"/>
        <v>0</v>
      </c>
      <c r="CI153" s="32">
        <f t="shared" si="40"/>
        <v>0</v>
      </c>
      <c r="CJ153" s="32">
        <f t="shared" si="40"/>
        <v>0</v>
      </c>
      <c r="CK153" s="32"/>
      <c r="CL153" s="32">
        <f>IF(AND(C153&lt;&gt;0,OR(AN153="",AO153="",AP153="",AQ153="")),1,0)</f>
        <v>0</v>
      </c>
    </row>
    <row r="154" spans="1:90" x14ac:dyDescent="0.2">
      <c r="A154" s="2741"/>
      <c r="B154" s="380" t="s">
        <v>157</v>
      </c>
      <c r="C154" s="381">
        <f>SUM(D154+E154)</f>
        <v>0</v>
      </c>
      <c r="D154" s="382">
        <f t="shared" si="39"/>
        <v>0</v>
      </c>
      <c r="E154" s="383">
        <f t="shared" si="39"/>
        <v>0</v>
      </c>
      <c r="F154" s="77"/>
      <c r="G154" s="79"/>
      <c r="H154" s="77"/>
      <c r="I154" s="79"/>
      <c r="J154" s="77"/>
      <c r="K154" s="79"/>
      <c r="L154" s="77"/>
      <c r="M154" s="79"/>
      <c r="N154" s="77"/>
      <c r="O154" s="79"/>
      <c r="P154" s="77"/>
      <c r="Q154" s="79"/>
      <c r="R154" s="77"/>
      <c r="S154" s="79"/>
      <c r="T154" s="77"/>
      <c r="U154" s="79"/>
      <c r="V154" s="77"/>
      <c r="W154" s="79"/>
      <c r="X154" s="77"/>
      <c r="Y154" s="79"/>
      <c r="Z154" s="77"/>
      <c r="AA154" s="79"/>
      <c r="AB154" s="77"/>
      <c r="AC154" s="79"/>
      <c r="AD154" s="77"/>
      <c r="AE154" s="79"/>
      <c r="AF154" s="77"/>
      <c r="AG154" s="79"/>
      <c r="AH154" s="77"/>
      <c r="AI154" s="79"/>
      <c r="AJ154" s="77"/>
      <c r="AK154" s="79"/>
      <c r="AL154" s="77"/>
      <c r="AM154" s="83"/>
      <c r="AN154" s="80"/>
      <c r="AO154" s="80"/>
      <c r="AP154" s="106"/>
      <c r="AQ154" s="80"/>
      <c r="AR154" s="182" t="str">
        <f>CONCATENATE(CF154,CA154,CB154,CC154,CD154,CE154)</f>
        <v/>
      </c>
      <c r="CA154" s="30" t="str">
        <f>IF(CG154=1,"* El número de Beneficiarios NO DEBE ser mayor que el Total. ","")</f>
        <v/>
      </c>
      <c r="CB154" s="31" t="str">
        <f>IF(CH154=1,"* Los Niños, Niñas, Adolescentes y Jóvenes de Programa SENAME NO DEBE ser mayor que el Total. ","")</f>
        <v/>
      </c>
      <c r="CC154" s="31" t="str">
        <f>IF(CI154=1,"* El número de personas pertenecientes a Pueblos Originarios NO DEBE ser mayor que el Total. ","")</f>
        <v/>
      </c>
      <c r="CD154" s="31" t="str">
        <f>IF(CJ154=1,"* El número de personas Migrantes NO DEBE ser mayor que el Total. ","")</f>
        <v/>
      </c>
      <c r="CE154" s="31"/>
      <c r="CF154" s="30" t="str">
        <f>IF(CL154=1,"* No olvide digitar la columna Beneficiarios y/o Niños, Niñas, Adolescentes y Jóvenes de Programa SENAME y/o Pueblos Originarios y/o Migrantes y/o Demencia (Digite CEROS si no tiene). ","")</f>
        <v/>
      </c>
      <c r="CG154" s="32">
        <f t="shared" si="40"/>
        <v>0</v>
      </c>
      <c r="CH154" s="32">
        <f t="shared" si="40"/>
        <v>0</v>
      </c>
      <c r="CI154" s="32">
        <f t="shared" si="40"/>
        <v>0</v>
      </c>
      <c r="CJ154" s="32">
        <f t="shared" si="40"/>
        <v>0</v>
      </c>
      <c r="CK154" s="32"/>
      <c r="CL154" s="32">
        <f>IF(AND(C154&lt;&gt;0,OR(AN154="",AO154="",AP154="",AQ154="")),1,0)</f>
        <v>0</v>
      </c>
    </row>
    <row r="155" spans="1:90" x14ac:dyDescent="0.2">
      <c r="A155" s="2820"/>
      <c r="B155" s="1989" t="s">
        <v>43</v>
      </c>
      <c r="C155" s="1990">
        <f>SUM(D155+E155)</f>
        <v>51</v>
      </c>
      <c r="D155" s="1991">
        <f t="shared" si="39"/>
        <v>13</v>
      </c>
      <c r="E155" s="1992">
        <f t="shared" si="39"/>
        <v>38</v>
      </c>
      <c r="F155" s="1993">
        <f t="shared" ref="F155:AQ155" si="41">SUM(F152:F154)</f>
        <v>1</v>
      </c>
      <c r="G155" s="1994">
        <f t="shared" si="41"/>
        <v>0</v>
      </c>
      <c r="H155" s="1993">
        <f t="shared" si="41"/>
        <v>2</v>
      </c>
      <c r="I155" s="1994">
        <f t="shared" si="41"/>
        <v>1</v>
      </c>
      <c r="J155" s="1993">
        <f t="shared" si="41"/>
        <v>2</v>
      </c>
      <c r="K155" s="1995">
        <f t="shared" si="41"/>
        <v>5</v>
      </c>
      <c r="L155" s="1993">
        <f t="shared" si="41"/>
        <v>3</v>
      </c>
      <c r="M155" s="1995">
        <f t="shared" si="41"/>
        <v>14</v>
      </c>
      <c r="N155" s="1993">
        <f t="shared" si="41"/>
        <v>1</v>
      </c>
      <c r="O155" s="1995">
        <f t="shared" si="41"/>
        <v>2</v>
      </c>
      <c r="P155" s="1993">
        <f t="shared" si="41"/>
        <v>1</v>
      </c>
      <c r="Q155" s="1995">
        <f t="shared" si="41"/>
        <v>5</v>
      </c>
      <c r="R155" s="1993">
        <f t="shared" si="41"/>
        <v>1</v>
      </c>
      <c r="S155" s="1995">
        <f t="shared" si="41"/>
        <v>0</v>
      </c>
      <c r="T155" s="1993">
        <f t="shared" si="41"/>
        <v>0</v>
      </c>
      <c r="U155" s="1995">
        <f t="shared" si="41"/>
        <v>2</v>
      </c>
      <c r="V155" s="1993">
        <f t="shared" si="41"/>
        <v>0</v>
      </c>
      <c r="W155" s="1995">
        <f t="shared" si="41"/>
        <v>2</v>
      </c>
      <c r="X155" s="1993">
        <f t="shared" si="41"/>
        <v>0</v>
      </c>
      <c r="Y155" s="1995">
        <f t="shared" si="41"/>
        <v>2</v>
      </c>
      <c r="Z155" s="1993">
        <f t="shared" si="41"/>
        <v>2</v>
      </c>
      <c r="AA155" s="1995">
        <f t="shared" si="41"/>
        <v>1</v>
      </c>
      <c r="AB155" s="1993">
        <f t="shared" si="41"/>
        <v>0</v>
      </c>
      <c r="AC155" s="1995">
        <f t="shared" si="41"/>
        <v>1</v>
      </c>
      <c r="AD155" s="1993">
        <f t="shared" si="41"/>
        <v>0</v>
      </c>
      <c r="AE155" s="1995">
        <f t="shared" si="41"/>
        <v>1</v>
      </c>
      <c r="AF155" s="1993">
        <f t="shared" si="41"/>
        <v>0</v>
      </c>
      <c r="AG155" s="1995">
        <f t="shared" si="41"/>
        <v>1</v>
      </c>
      <c r="AH155" s="1993">
        <f t="shared" si="41"/>
        <v>0</v>
      </c>
      <c r="AI155" s="1995">
        <f t="shared" si="41"/>
        <v>1</v>
      </c>
      <c r="AJ155" s="1993">
        <f t="shared" si="41"/>
        <v>0</v>
      </c>
      <c r="AK155" s="1995">
        <f t="shared" si="41"/>
        <v>0</v>
      </c>
      <c r="AL155" s="1996">
        <f t="shared" si="41"/>
        <v>0</v>
      </c>
      <c r="AM155" s="1997">
        <f t="shared" si="41"/>
        <v>0</v>
      </c>
      <c r="AN155" s="1994">
        <f t="shared" si="41"/>
        <v>51</v>
      </c>
      <c r="AO155" s="1994">
        <f t="shared" si="41"/>
        <v>0</v>
      </c>
      <c r="AP155" s="1998">
        <f t="shared" si="41"/>
        <v>0</v>
      </c>
      <c r="AQ155" s="1994">
        <f t="shared" si="41"/>
        <v>0</v>
      </c>
    </row>
    <row r="175" spans="1:104" ht="14.25" customHeight="1" x14ac:dyDescent="0.2"/>
    <row r="176" spans="1:104" s="394" customFormat="1" ht="16.5" hidden="1" customHeight="1" x14ac:dyDescent="0.2">
      <c r="A176" s="394">
        <f>SUM(C23,C25:C27,C51:C52,C57:C78,B109:B110,B89:D95,B104,C43:C46,C82:J85,B115,B119:E119,B124:B126,B130,C135:C147,C152:C155,B39,B33)</f>
        <v>534</v>
      </c>
      <c r="B176" s="394">
        <f>SUM(CG8:CL155)</f>
        <v>0</v>
      </c>
      <c r="BX176" s="395"/>
      <c r="BY176" s="395"/>
      <c r="BZ176" s="395"/>
      <c r="CA176" s="395"/>
      <c r="CB176" s="395"/>
      <c r="CC176" s="395"/>
      <c r="CD176" s="395"/>
      <c r="CE176" s="395"/>
      <c r="CF176" s="395"/>
      <c r="CG176" s="395"/>
      <c r="CH176" s="395"/>
      <c r="CI176" s="395"/>
      <c r="CJ176" s="395"/>
      <c r="CK176" s="395"/>
      <c r="CL176" s="395"/>
      <c r="CM176" s="395"/>
      <c r="CN176" s="395"/>
      <c r="CO176" s="395"/>
      <c r="CP176" s="395"/>
      <c r="CQ176" s="395"/>
      <c r="CR176" s="395"/>
      <c r="CS176" s="395"/>
      <c r="CT176" s="395"/>
      <c r="CU176" s="395"/>
      <c r="CV176" s="395"/>
      <c r="CW176" s="395"/>
      <c r="CX176" s="395"/>
      <c r="CY176" s="395"/>
      <c r="CZ176" s="395"/>
    </row>
    <row r="177" ht="16.5" customHeight="1" x14ac:dyDescent="0.2"/>
    <row r="178" ht="15.6" customHeight="1" x14ac:dyDescent="0.2"/>
  </sheetData>
  <mergeCells count="225">
    <mergeCell ref="A152:A155"/>
    <mergeCell ref="AB150:AC150"/>
    <mergeCell ref="AD150:AE150"/>
    <mergeCell ref="AF150:AG150"/>
    <mergeCell ref="AH150:AI150"/>
    <mergeCell ref="AJ150:AK150"/>
    <mergeCell ref="AL150:AM150"/>
    <mergeCell ref="AO149:AO151"/>
    <mergeCell ref="AP149:AP151"/>
    <mergeCell ref="AQ149:AQ151"/>
    <mergeCell ref="F150:G150"/>
    <mergeCell ref="H150:I150"/>
    <mergeCell ref="J150:K150"/>
    <mergeCell ref="L150:M150"/>
    <mergeCell ref="N150:O150"/>
    <mergeCell ref="P150:Q150"/>
    <mergeCell ref="R150:S150"/>
    <mergeCell ref="A147:B147"/>
    <mergeCell ref="A149:A151"/>
    <mergeCell ref="B149:B151"/>
    <mergeCell ref="C149:E150"/>
    <mergeCell ref="F149:AM149"/>
    <mergeCell ref="AN149:AN151"/>
    <mergeCell ref="T150:U150"/>
    <mergeCell ref="V150:W150"/>
    <mergeCell ref="X150:Y150"/>
    <mergeCell ref="Z150:AA150"/>
    <mergeCell ref="A135:A145"/>
    <mergeCell ref="A146:B146"/>
    <mergeCell ref="T133:U133"/>
    <mergeCell ref="V133:W133"/>
    <mergeCell ref="X133:Y133"/>
    <mergeCell ref="Z133:AA133"/>
    <mergeCell ref="AB133:AC133"/>
    <mergeCell ref="AD133:AE133"/>
    <mergeCell ref="H133:I133"/>
    <mergeCell ref="J133:K133"/>
    <mergeCell ref="L133:M133"/>
    <mergeCell ref="N133:O133"/>
    <mergeCell ref="P133:Q133"/>
    <mergeCell ref="R133:S133"/>
    <mergeCell ref="AN132:AN134"/>
    <mergeCell ref="AO132:AO134"/>
    <mergeCell ref="AP132:AP134"/>
    <mergeCell ref="AQ132:AQ134"/>
    <mergeCell ref="AR132:AR134"/>
    <mergeCell ref="AS132:AS134"/>
    <mergeCell ref="A128:A129"/>
    <mergeCell ref="B128:B129"/>
    <mergeCell ref="C128:D128"/>
    <mergeCell ref="E128:F128"/>
    <mergeCell ref="G128:I128"/>
    <mergeCell ref="A132:A134"/>
    <mergeCell ref="B132:B134"/>
    <mergeCell ref="C132:E133"/>
    <mergeCell ref="F132:AM132"/>
    <mergeCell ref="F133:G133"/>
    <mergeCell ref="AF133:AG133"/>
    <mergeCell ref="AH133:AI133"/>
    <mergeCell ref="AJ133:AK133"/>
    <mergeCell ref="AL133:AM133"/>
    <mergeCell ref="A117:A118"/>
    <mergeCell ref="B117:D117"/>
    <mergeCell ref="E117:E118"/>
    <mergeCell ref="A121:A123"/>
    <mergeCell ref="B121:D122"/>
    <mergeCell ref="E121:J121"/>
    <mergeCell ref="E122:F122"/>
    <mergeCell ref="G122:H122"/>
    <mergeCell ref="I122:J122"/>
    <mergeCell ref="A112:A114"/>
    <mergeCell ref="B112:D113"/>
    <mergeCell ref="E112:AL112"/>
    <mergeCell ref="AM112:AM114"/>
    <mergeCell ref="E113:F113"/>
    <mergeCell ref="G113:H113"/>
    <mergeCell ref="I113:J113"/>
    <mergeCell ref="K113:L113"/>
    <mergeCell ref="M113:N113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A97:A98"/>
    <mergeCell ref="B97:B98"/>
    <mergeCell ref="C97:D97"/>
    <mergeCell ref="A106:A108"/>
    <mergeCell ref="B106:D107"/>
    <mergeCell ref="E106:M106"/>
    <mergeCell ref="E107:F107"/>
    <mergeCell ref="G107:H107"/>
    <mergeCell ref="I107:J107"/>
    <mergeCell ref="K107:L107"/>
    <mergeCell ref="M107:N107"/>
    <mergeCell ref="A84:B84"/>
    <mergeCell ref="A85:B85"/>
    <mergeCell ref="A87:A88"/>
    <mergeCell ref="B87:B88"/>
    <mergeCell ref="C87:C88"/>
    <mergeCell ref="D87:D88"/>
    <mergeCell ref="C80:D80"/>
    <mergeCell ref="E80:F80"/>
    <mergeCell ref="G80:H80"/>
    <mergeCell ref="I80:J80"/>
    <mergeCell ref="A82:B82"/>
    <mergeCell ref="A83:B83"/>
    <mergeCell ref="A63:A64"/>
    <mergeCell ref="A65:A68"/>
    <mergeCell ref="A69:A70"/>
    <mergeCell ref="A71:A72"/>
    <mergeCell ref="A73:A78"/>
    <mergeCell ref="A80:B81"/>
    <mergeCell ref="A57:A62"/>
    <mergeCell ref="AN54:AN56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A53:M53"/>
    <mergeCell ref="A54:B56"/>
    <mergeCell ref="C54:E55"/>
    <mergeCell ref="F54:AM54"/>
    <mergeCell ref="X55:Y55"/>
    <mergeCell ref="Z55:AA55"/>
    <mergeCell ref="AB55:AC55"/>
    <mergeCell ref="V49:W49"/>
    <mergeCell ref="X49:Y49"/>
    <mergeCell ref="Z49:AA49"/>
    <mergeCell ref="AB49:AC49"/>
    <mergeCell ref="AD49:AE49"/>
    <mergeCell ref="AF49:AG49"/>
    <mergeCell ref="AD55:AE55"/>
    <mergeCell ref="AF55:AG55"/>
    <mergeCell ref="AH55:AI55"/>
    <mergeCell ref="AJ55:AK55"/>
    <mergeCell ref="AL55:AM55"/>
    <mergeCell ref="AN48:AN50"/>
    <mergeCell ref="F49:G49"/>
    <mergeCell ref="H49:I49"/>
    <mergeCell ref="J49:K49"/>
    <mergeCell ref="L49:M49"/>
    <mergeCell ref="N49:O49"/>
    <mergeCell ref="P49:Q49"/>
    <mergeCell ref="R49:S49"/>
    <mergeCell ref="T49:U49"/>
    <mergeCell ref="AH49:AI49"/>
    <mergeCell ref="AJ49:AK49"/>
    <mergeCell ref="AL49:AM49"/>
    <mergeCell ref="A41:A42"/>
    <mergeCell ref="B41:B42"/>
    <mergeCell ref="C41:C42"/>
    <mergeCell ref="A43:A44"/>
    <mergeCell ref="A45:A46"/>
    <mergeCell ref="A48:B50"/>
    <mergeCell ref="C48:E49"/>
    <mergeCell ref="AJ29:AK29"/>
    <mergeCell ref="AL29:AM29"/>
    <mergeCell ref="F48:AM48"/>
    <mergeCell ref="AN29:AO29"/>
    <mergeCell ref="A35:A36"/>
    <mergeCell ref="B35:B36"/>
    <mergeCell ref="C35:D35"/>
    <mergeCell ref="E35:G35"/>
    <mergeCell ref="H35:M35"/>
    <mergeCell ref="X29:Y29"/>
    <mergeCell ref="Z29:AA29"/>
    <mergeCell ref="AB29:AC29"/>
    <mergeCell ref="AD29:AE29"/>
    <mergeCell ref="AF29:AG29"/>
    <mergeCell ref="AH29:AI29"/>
    <mergeCell ref="L29:M29"/>
    <mergeCell ref="N29:O29"/>
    <mergeCell ref="P29:Q29"/>
    <mergeCell ref="R29:S29"/>
    <mergeCell ref="T29:U29"/>
    <mergeCell ref="V29:W29"/>
    <mergeCell ref="A13:A23"/>
    <mergeCell ref="A24:B24"/>
    <mergeCell ref="A26:A27"/>
    <mergeCell ref="A29:A30"/>
    <mergeCell ref="B29:B30"/>
    <mergeCell ref="C29:D29"/>
    <mergeCell ref="E29:G29"/>
    <mergeCell ref="H29:I29"/>
    <mergeCell ref="J29:K29"/>
    <mergeCell ref="AO10:AO12"/>
    <mergeCell ref="AP10:AP12"/>
    <mergeCell ref="AQ10:AQ12"/>
    <mergeCell ref="AR10:AR12"/>
    <mergeCell ref="F11:G11"/>
    <mergeCell ref="H11:I11"/>
    <mergeCell ref="J11:K11"/>
    <mergeCell ref="L11:M11"/>
    <mergeCell ref="N11:O11"/>
    <mergeCell ref="P11:Q11"/>
    <mergeCell ref="AL11:AM11"/>
    <mergeCell ref="Z11:AA11"/>
    <mergeCell ref="AB11:AC11"/>
    <mergeCell ref="AD11:AE11"/>
    <mergeCell ref="AF11:AG11"/>
    <mergeCell ref="AH11:AI11"/>
    <mergeCell ref="AJ11:AK11"/>
    <mergeCell ref="A6:W6"/>
    <mergeCell ref="A10:A12"/>
    <mergeCell ref="B10:B12"/>
    <mergeCell ref="C10:E11"/>
    <mergeCell ref="F10:AM10"/>
    <mergeCell ref="AN10:AN12"/>
    <mergeCell ref="R11:S11"/>
    <mergeCell ref="T11:U11"/>
    <mergeCell ref="V11:W11"/>
    <mergeCell ref="X11:Y11"/>
  </mergeCells>
  <dataValidations count="2">
    <dataValidation showInputMessage="1" showErrorMessage="1" sqref="AT135:AT147" xr:uid="{1981DC05-B90A-4C3C-9AD0-10A11CE302DC}"/>
    <dataValidation type="whole" allowBlank="1" showInputMessage="1" showErrorMessage="1" sqref="E35:E38 AN116:AN1048576 A1:AO27 B31:D32 E28:AO32 B28:D28 A28:A31 AR135:AS1048576 AP1:AQ1048576 CG1:XFD1048576 AO34:AO1048576 AN34:AN114 CA1:CF114 CA116:CF1048576 AR1:AS131 N34:AM1048576 A40:M1048576 B37:D38 A35:A37 A34:M34 F36:G38 H37:M38 AU1:BZ1048576 AT1:AT134 AT148:AT1048576" xr:uid="{D9AA3638-A4CC-4EE7-B23B-223D0BC19EAB}">
      <formula1>0</formula1>
      <formula2>1E+30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Z178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8.140625" style="2" customWidth="1"/>
    <col min="2" max="2" width="32.140625" style="2" customWidth="1"/>
    <col min="3" max="4" width="18.85546875" style="2" customWidth="1"/>
    <col min="5" max="5" width="17.140625" style="2" customWidth="1"/>
    <col min="6" max="6" width="13.85546875" style="2" customWidth="1"/>
    <col min="7" max="7" width="14.140625" style="2" customWidth="1"/>
    <col min="8" max="8" width="12.42578125" style="2" customWidth="1"/>
    <col min="9" max="9" width="12.140625" style="2" customWidth="1"/>
    <col min="10" max="10" width="12.28515625" style="2" customWidth="1"/>
    <col min="11" max="13" width="12" style="2" customWidth="1"/>
    <col min="14" max="73" width="11.42578125" style="2"/>
    <col min="74" max="75" width="12.140625" style="2" customWidth="1"/>
    <col min="76" max="77" width="12.140625" style="3" customWidth="1"/>
    <col min="78" max="78" width="12.28515625" style="3" customWidth="1"/>
    <col min="79" max="104" width="12.28515625" style="4" hidden="1" customWidth="1"/>
    <col min="105" max="105" width="12.28515625" style="2" customWidth="1"/>
    <col min="106" max="16384" width="11.42578125" style="2"/>
  </cols>
  <sheetData>
    <row r="1" spans="1:90" ht="16.350000000000001" customHeight="1" x14ac:dyDescent="0.2">
      <c r="A1" s="1" t="s">
        <v>0</v>
      </c>
    </row>
    <row r="2" spans="1:90" ht="16.350000000000001" customHeight="1" x14ac:dyDescent="0.2">
      <c r="A2" s="1" t="str">
        <f>CONCATENATE("COMUNA: ",[9]NOMBRE!B2," - ","( ",[9]NOMBRE!C2,[9]NOMBRE!D2,[9]NOMBRE!E2,[9]NOMBRE!F2,[9]NOMBRE!G2," )")</f>
        <v>COMUNA: LINARES - ( 07401 )</v>
      </c>
    </row>
    <row r="3" spans="1:90" ht="16.350000000000001" customHeight="1" x14ac:dyDescent="0.2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</row>
    <row r="4" spans="1:90" ht="16.350000000000001" customHeight="1" x14ac:dyDescent="0.2">
      <c r="A4" s="1" t="str">
        <f>CONCATENATE("MES: ",[9]NOMBRE!B6," - ","( ",[9]NOMBRE!C6,[9]NOMBRE!D6," )")</f>
        <v>MES: AGOSTO - ( 08 )</v>
      </c>
    </row>
    <row r="5" spans="1:90" ht="16.350000000000001" customHeight="1" x14ac:dyDescent="0.2">
      <c r="A5" s="1" t="str">
        <f>CONCATENATE("AÑO: ",[9]NOMBRE!B7)</f>
        <v>AÑO: 2021</v>
      </c>
    </row>
    <row r="6" spans="1:90" ht="15" x14ac:dyDescent="0.2">
      <c r="A6" s="2591" t="s">
        <v>1</v>
      </c>
      <c r="B6" s="2591"/>
      <c r="C6" s="2591"/>
      <c r="D6" s="2591"/>
      <c r="E6" s="2591"/>
      <c r="F6" s="2591"/>
      <c r="G6" s="2591"/>
      <c r="H6" s="2591"/>
      <c r="I6" s="2591"/>
      <c r="J6" s="2591"/>
      <c r="K6" s="2591"/>
      <c r="L6" s="2591"/>
      <c r="M6" s="2591"/>
      <c r="N6" s="2591"/>
      <c r="O6" s="2591"/>
      <c r="P6" s="2591"/>
      <c r="Q6" s="2591"/>
      <c r="R6" s="2591"/>
      <c r="S6" s="2591"/>
      <c r="T6" s="2591"/>
      <c r="U6" s="2591"/>
      <c r="V6" s="2591"/>
      <c r="W6" s="2591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90" ht="15" x14ac:dyDescent="0.2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90" ht="31.35" customHeight="1" x14ac:dyDescent="0.2">
      <c r="A8" s="668"/>
      <c r="B8" s="8"/>
      <c r="C8" s="8"/>
      <c r="D8" s="8"/>
      <c r="E8" s="8"/>
      <c r="F8" s="8"/>
      <c r="G8" s="8"/>
      <c r="H8" s="8"/>
      <c r="I8" s="9"/>
      <c r="J8" s="8"/>
      <c r="K8" s="10"/>
      <c r="L8" s="8"/>
      <c r="M8" s="5"/>
      <c r="N8" s="5"/>
      <c r="O8" s="5"/>
      <c r="P8" s="5"/>
      <c r="Q8" s="5"/>
      <c r="R8" s="5"/>
      <c r="S8" s="5"/>
      <c r="T8" s="5"/>
      <c r="U8" s="5"/>
      <c r="V8" s="11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CG8" s="12"/>
      <c r="CH8" s="12"/>
      <c r="CI8" s="12"/>
      <c r="CJ8" s="12"/>
      <c r="CK8" s="12"/>
      <c r="CL8" s="12"/>
    </row>
    <row r="9" spans="1:90" ht="31.35" customHeight="1" x14ac:dyDescent="0.2">
      <c r="A9" s="13" t="s">
        <v>2</v>
      </c>
      <c r="B9" s="14"/>
      <c r="C9" s="14"/>
      <c r="D9" s="14"/>
      <c r="E9" s="14"/>
      <c r="F9" s="14"/>
      <c r="G9" s="14"/>
      <c r="H9" s="14"/>
      <c r="I9" s="14"/>
      <c r="J9" s="14"/>
      <c r="K9" s="15"/>
      <c r="L9" s="14"/>
      <c r="M9" s="1"/>
      <c r="N9" s="1"/>
      <c r="O9" s="5"/>
      <c r="P9" s="5"/>
      <c r="Q9" s="5"/>
      <c r="R9" s="5"/>
      <c r="S9" s="5"/>
      <c r="T9" s="5"/>
      <c r="U9" s="5"/>
      <c r="V9" s="1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6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CG9" s="12"/>
      <c r="CH9" s="12"/>
      <c r="CI9" s="12"/>
      <c r="CJ9" s="12"/>
      <c r="CK9" s="12"/>
      <c r="CL9" s="12"/>
    </row>
    <row r="10" spans="1:90" ht="25.35" customHeight="1" x14ac:dyDescent="0.2">
      <c r="A10" s="2592" t="s">
        <v>3</v>
      </c>
      <c r="B10" s="2592" t="s">
        <v>4</v>
      </c>
      <c r="C10" s="2595" t="s">
        <v>5</v>
      </c>
      <c r="D10" s="2596"/>
      <c r="E10" s="2597"/>
      <c r="F10" s="2948" t="s">
        <v>6</v>
      </c>
      <c r="G10" s="2705"/>
      <c r="H10" s="2705"/>
      <c r="I10" s="2705"/>
      <c r="J10" s="2705"/>
      <c r="K10" s="2705"/>
      <c r="L10" s="2705"/>
      <c r="M10" s="2705"/>
      <c r="N10" s="2705"/>
      <c r="O10" s="2705"/>
      <c r="P10" s="2705"/>
      <c r="Q10" s="2705"/>
      <c r="R10" s="2705"/>
      <c r="S10" s="2705"/>
      <c r="T10" s="2705"/>
      <c r="U10" s="2705"/>
      <c r="V10" s="2705"/>
      <c r="W10" s="2705"/>
      <c r="X10" s="2705"/>
      <c r="Y10" s="2705"/>
      <c r="Z10" s="2705"/>
      <c r="AA10" s="2705"/>
      <c r="AB10" s="2705"/>
      <c r="AC10" s="2705"/>
      <c r="AD10" s="2705"/>
      <c r="AE10" s="2705"/>
      <c r="AF10" s="2705"/>
      <c r="AG10" s="2705"/>
      <c r="AH10" s="2705"/>
      <c r="AI10" s="2705"/>
      <c r="AJ10" s="2705"/>
      <c r="AK10" s="2705"/>
      <c r="AL10" s="2705"/>
      <c r="AM10" s="2949"/>
      <c r="AN10" s="2597" t="s">
        <v>7</v>
      </c>
      <c r="AO10" s="2597" t="s">
        <v>8</v>
      </c>
      <c r="AP10" s="2597" t="s">
        <v>9</v>
      </c>
      <c r="AQ10" s="2597" t="s">
        <v>10</v>
      </c>
      <c r="AR10" s="2597" t="s">
        <v>11</v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CG10" s="12"/>
      <c r="CH10" s="12"/>
      <c r="CI10" s="12"/>
      <c r="CJ10" s="12"/>
      <c r="CK10" s="12"/>
      <c r="CL10" s="12"/>
    </row>
    <row r="11" spans="1:90" ht="19.5" customHeight="1" x14ac:dyDescent="0.2">
      <c r="A11" s="2593"/>
      <c r="B11" s="2593"/>
      <c r="C11" s="2598"/>
      <c r="D11" s="2599"/>
      <c r="E11" s="2600"/>
      <c r="F11" s="2948" t="s">
        <v>12</v>
      </c>
      <c r="G11" s="2924"/>
      <c r="H11" s="2948" t="s">
        <v>13</v>
      </c>
      <c r="I11" s="2924"/>
      <c r="J11" s="2948" t="s">
        <v>14</v>
      </c>
      <c r="K11" s="2924"/>
      <c r="L11" s="2948" t="s">
        <v>15</v>
      </c>
      <c r="M11" s="2924"/>
      <c r="N11" s="2948" t="s">
        <v>16</v>
      </c>
      <c r="O11" s="2924"/>
      <c r="P11" s="2950" t="s">
        <v>17</v>
      </c>
      <c r="Q11" s="2939"/>
      <c r="R11" s="2950" t="s">
        <v>18</v>
      </c>
      <c r="S11" s="2939"/>
      <c r="T11" s="2950" t="s">
        <v>19</v>
      </c>
      <c r="U11" s="2939"/>
      <c r="V11" s="2950" t="s">
        <v>20</v>
      </c>
      <c r="W11" s="2939"/>
      <c r="X11" s="2950" t="s">
        <v>21</v>
      </c>
      <c r="Y11" s="2939"/>
      <c r="Z11" s="2950" t="s">
        <v>22</v>
      </c>
      <c r="AA11" s="2939"/>
      <c r="AB11" s="2950" t="s">
        <v>23</v>
      </c>
      <c r="AC11" s="2939"/>
      <c r="AD11" s="2950" t="s">
        <v>24</v>
      </c>
      <c r="AE11" s="2939"/>
      <c r="AF11" s="2950" t="s">
        <v>25</v>
      </c>
      <c r="AG11" s="2939"/>
      <c r="AH11" s="2950" t="s">
        <v>26</v>
      </c>
      <c r="AI11" s="2939"/>
      <c r="AJ11" s="2950" t="s">
        <v>27</v>
      </c>
      <c r="AK11" s="2939"/>
      <c r="AL11" s="2950" t="s">
        <v>28</v>
      </c>
      <c r="AM11" s="2951"/>
      <c r="AN11" s="2604"/>
      <c r="AO11" s="2604"/>
      <c r="AP11" s="2604"/>
      <c r="AQ11" s="2604"/>
      <c r="AR11" s="2604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CG11" s="12"/>
      <c r="CH11" s="12"/>
      <c r="CI11" s="12"/>
      <c r="CJ11" s="12"/>
      <c r="CK11" s="12"/>
      <c r="CL11" s="12"/>
    </row>
    <row r="12" spans="1:90" ht="19.5" customHeight="1" x14ac:dyDescent="0.2">
      <c r="A12" s="2594"/>
      <c r="B12" s="2594"/>
      <c r="C12" s="420" t="s">
        <v>29</v>
      </c>
      <c r="D12" s="421" t="s">
        <v>30</v>
      </c>
      <c r="E12" s="436" t="s">
        <v>31</v>
      </c>
      <c r="F12" s="1932" t="s">
        <v>30</v>
      </c>
      <c r="G12" s="436" t="s">
        <v>31</v>
      </c>
      <c r="H12" s="1932" t="s">
        <v>30</v>
      </c>
      <c r="I12" s="436" t="s">
        <v>31</v>
      </c>
      <c r="J12" s="1932" t="s">
        <v>30</v>
      </c>
      <c r="K12" s="436" t="s">
        <v>31</v>
      </c>
      <c r="L12" s="1932" t="s">
        <v>30</v>
      </c>
      <c r="M12" s="436" t="s">
        <v>31</v>
      </c>
      <c r="N12" s="1932" t="s">
        <v>30</v>
      </c>
      <c r="O12" s="436" t="s">
        <v>31</v>
      </c>
      <c r="P12" s="1932" t="s">
        <v>30</v>
      </c>
      <c r="Q12" s="436" t="s">
        <v>31</v>
      </c>
      <c r="R12" s="1932" t="s">
        <v>30</v>
      </c>
      <c r="S12" s="436" t="s">
        <v>31</v>
      </c>
      <c r="T12" s="1932" t="s">
        <v>30</v>
      </c>
      <c r="U12" s="436" t="s">
        <v>31</v>
      </c>
      <c r="V12" s="1932" t="s">
        <v>30</v>
      </c>
      <c r="W12" s="436" t="s">
        <v>31</v>
      </c>
      <c r="X12" s="1932" t="s">
        <v>30</v>
      </c>
      <c r="Y12" s="436" t="s">
        <v>31</v>
      </c>
      <c r="Z12" s="1932" t="s">
        <v>30</v>
      </c>
      <c r="AA12" s="436" t="s">
        <v>31</v>
      </c>
      <c r="AB12" s="1932" t="s">
        <v>30</v>
      </c>
      <c r="AC12" s="436" t="s">
        <v>31</v>
      </c>
      <c r="AD12" s="1932" t="s">
        <v>30</v>
      </c>
      <c r="AE12" s="436" t="s">
        <v>31</v>
      </c>
      <c r="AF12" s="1932" t="s">
        <v>30</v>
      </c>
      <c r="AG12" s="436" t="s">
        <v>31</v>
      </c>
      <c r="AH12" s="1932" t="s">
        <v>30</v>
      </c>
      <c r="AI12" s="436" t="s">
        <v>31</v>
      </c>
      <c r="AJ12" s="1932" t="s">
        <v>30</v>
      </c>
      <c r="AK12" s="436" t="s">
        <v>31</v>
      </c>
      <c r="AL12" s="1932" t="s">
        <v>30</v>
      </c>
      <c r="AM12" s="22" t="s">
        <v>31</v>
      </c>
      <c r="AN12" s="2600"/>
      <c r="AO12" s="2600"/>
      <c r="AP12" s="2600"/>
      <c r="AQ12" s="2600"/>
      <c r="AR12" s="2600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CG12" s="12"/>
      <c r="CH12" s="12"/>
      <c r="CI12" s="12"/>
      <c r="CJ12" s="12"/>
      <c r="CK12" s="12"/>
      <c r="CL12" s="12"/>
    </row>
    <row r="13" spans="1:90" ht="16.350000000000001" customHeight="1" x14ac:dyDescent="0.2">
      <c r="A13" s="2609" t="s">
        <v>32</v>
      </c>
      <c r="B13" s="1999" t="s">
        <v>33</v>
      </c>
      <c r="C13" s="1976">
        <f t="shared" ref="C13:C27" si="0">SUM(D13+E13)</f>
        <v>0</v>
      </c>
      <c r="D13" s="1977">
        <f t="shared" ref="D13:D27" si="1">SUM(F13+H13+J13+L13+N13+P13+R13+T13+V13+X13+Z13+AB13+AD13+AF13+AH13+AJ13+AL13)</f>
        <v>0</v>
      </c>
      <c r="E13" s="1978">
        <f t="shared" ref="E13:E27" si="2">SUM(G13+I13+K13+M13+O13+Q13+S13+U13+W13+Y13+AA13+AC13+AE13+AG13+AI13+AK13+AM13)</f>
        <v>0</v>
      </c>
      <c r="F13" s="1979"/>
      <c r="G13" s="1980"/>
      <c r="H13" s="1979"/>
      <c r="I13" s="1980"/>
      <c r="J13" s="1979"/>
      <c r="K13" s="1981"/>
      <c r="L13" s="1979"/>
      <c r="M13" s="1981"/>
      <c r="N13" s="1979"/>
      <c r="O13" s="1981"/>
      <c r="P13" s="1979"/>
      <c r="Q13" s="1981"/>
      <c r="R13" s="1979"/>
      <c r="S13" s="1981"/>
      <c r="T13" s="1979"/>
      <c r="U13" s="1981"/>
      <c r="V13" s="1979"/>
      <c r="W13" s="1981"/>
      <c r="X13" s="1979"/>
      <c r="Y13" s="1981"/>
      <c r="Z13" s="1979"/>
      <c r="AA13" s="1981"/>
      <c r="AB13" s="1979"/>
      <c r="AC13" s="1981"/>
      <c r="AD13" s="1979"/>
      <c r="AE13" s="1981"/>
      <c r="AF13" s="1979"/>
      <c r="AG13" s="1981"/>
      <c r="AH13" s="1979"/>
      <c r="AI13" s="1981"/>
      <c r="AJ13" s="1979"/>
      <c r="AK13" s="1981"/>
      <c r="AL13" s="1982"/>
      <c r="AM13" s="1983"/>
      <c r="AN13" s="1980"/>
      <c r="AO13" s="1980"/>
      <c r="AP13" s="1980"/>
      <c r="AQ13" s="1980"/>
      <c r="AR13" s="1980"/>
      <c r="AS13" s="182" t="str">
        <f t="shared" ref="AS13:AS22" si="3">CONCATENATE(CA13,CB13,CC13,CD13,CE13,CF13)</f>
        <v/>
      </c>
      <c r="AT13" s="29"/>
      <c r="AU13" s="29"/>
      <c r="AV13" s="29"/>
      <c r="AW13" s="29"/>
      <c r="AX13" s="29"/>
      <c r="AY13" s="29"/>
      <c r="AZ13" s="29"/>
      <c r="BA13" s="29"/>
      <c r="BB13" s="17"/>
      <c r="BC13" s="17"/>
      <c r="BD13" s="17"/>
      <c r="CA13" s="30" t="str">
        <f t="shared" ref="CA13:CA22" si="4">IF(CG13=1,"* El número de Beneficiarios NO DEBE ser mayor que el Total. ","")</f>
        <v/>
      </c>
      <c r="CB13" s="31" t="str">
        <f t="shared" ref="CB13:CB22" si="5">IF(CH13=1,"* Los Niños, Niñas, Adolescentes y Jóvenes de Programa SENAME NO DEBE ser mayor que el Total. ","")</f>
        <v/>
      </c>
      <c r="CC13" s="31" t="str">
        <f>IF(CI13=1,"* El número de personas pertenecientes a Pueblos Originarios NO DEBE ser mayor que el Total. ","")</f>
        <v/>
      </c>
      <c r="CD13" s="31" t="str">
        <f t="shared" ref="CD13:CD27" si="6">IF(CJ13=1,"* El número de personas Migrantes NO DEBE ser mayor que el Total. ","")</f>
        <v/>
      </c>
      <c r="CE13" s="31" t="str">
        <f t="shared" ref="CE13:CE27" si="7">IF(CK13=1,"* El número de personas con Demencia NO DEBE ser mayor que el Total. ","")</f>
        <v/>
      </c>
      <c r="CF13" s="30" t="str">
        <f t="shared" ref="CF13:CF27" si="8">IF(CL13=1,"* No olvide digitar la columna Beneficiarios y/o Niños, Niñas, Adolescentes y Jóvenes de Programa SENAME y/o Pueblos Originarios y/o Migrantes y/o Demencia (Digite CEROS si no tiene). ","")</f>
        <v/>
      </c>
      <c r="CG13" s="32">
        <f t="shared" ref="CG13:CK27" si="9">IF($C13&lt;AN13,1,0)</f>
        <v>0</v>
      </c>
      <c r="CH13" s="32">
        <f t="shared" si="9"/>
        <v>0</v>
      </c>
      <c r="CI13" s="32">
        <f t="shared" si="9"/>
        <v>0</v>
      </c>
      <c r="CJ13" s="32">
        <f t="shared" si="9"/>
        <v>0</v>
      </c>
      <c r="CK13" s="32">
        <f t="shared" si="9"/>
        <v>0</v>
      </c>
      <c r="CL13" s="32">
        <f t="shared" ref="CL13:CL27" si="10">IF(AND(C13&lt;&gt;0,OR(AN13="",AO13="",AP13="",AQ13="",AR13="")),1,0)</f>
        <v>0</v>
      </c>
    </row>
    <row r="14" spans="1:90" ht="16.350000000000001" customHeight="1" x14ac:dyDescent="0.2">
      <c r="A14" s="2610"/>
      <c r="B14" s="33" t="s">
        <v>34</v>
      </c>
      <c r="C14" s="34">
        <f t="shared" si="0"/>
        <v>32</v>
      </c>
      <c r="D14" s="35">
        <f t="shared" si="1"/>
        <v>10</v>
      </c>
      <c r="E14" s="36">
        <f t="shared" si="2"/>
        <v>22</v>
      </c>
      <c r="F14" s="37">
        <v>2</v>
      </c>
      <c r="G14" s="38">
        <v>0</v>
      </c>
      <c r="H14" s="37">
        <v>1</v>
      </c>
      <c r="I14" s="38">
        <v>0</v>
      </c>
      <c r="J14" s="37">
        <v>0</v>
      </c>
      <c r="K14" s="39">
        <v>5</v>
      </c>
      <c r="L14" s="37">
        <v>5</v>
      </c>
      <c r="M14" s="39">
        <v>12</v>
      </c>
      <c r="N14" s="37">
        <v>0</v>
      </c>
      <c r="O14" s="39">
        <v>0</v>
      </c>
      <c r="P14" s="37">
        <v>0</v>
      </c>
      <c r="Q14" s="39">
        <v>0</v>
      </c>
      <c r="R14" s="37">
        <v>1</v>
      </c>
      <c r="S14" s="39">
        <v>0</v>
      </c>
      <c r="T14" s="37">
        <v>0</v>
      </c>
      <c r="U14" s="39">
        <v>0</v>
      </c>
      <c r="V14" s="37">
        <v>0</v>
      </c>
      <c r="W14" s="39">
        <v>0</v>
      </c>
      <c r="X14" s="37">
        <v>1</v>
      </c>
      <c r="Y14" s="39">
        <v>0</v>
      </c>
      <c r="Z14" s="37">
        <v>0</v>
      </c>
      <c r="AA14" s="39">
        <v>2</v>
      </c>
      <c r="AB14" s="37">
        <v>0</v>
      </c>
      <c r="AC14" s="39">
        <v>2</v>
      </c>
      <c r="AD14" s="37">
        <v>0</v>
      </c>
      <c r="AE14" s="39">
        <v>1</v>
      </c>
      <c r="AF14" s="37">
        <v>0</v>
      </c>
      <c r="AG14" s="39">
        <v>0</v>
      </c>
      <c r="AH14" s="37">
        <v>0</v>
      </c>
      <c r="AI14" s="39">
        <v>0</v>
      </c>
      <c r="AJ14" s="37">
        <v>0</v>
      </c>
      <c r="AK14" s="39">
        <v>0</v>
      </c>
      <c r="AL14" s="40">
        <v>0</v>
      </c>
      <c r="AM14" s="41">
        <v>0</v>
      </c>
      <c r="AN14" s="38">
        <v>32</v>
      </c>
      <c r="AO14" s="38">
        <v>0</v>
      </c>
      <c r="AP14" s="38">
        <v>0</v>
      </c>
      <c r="AQ14" s="38">
        <v>0</v>
      </c>
      <c r="AR14" s="38">
        <v>0</v>
      </c>
      <c r="AS14" s="182" t="str">
        <f t="shared" si="3"/>
        <v/>
      </c>
      <c r="AT14" s="29"/>
      <c r="AU14" s="29"/>
      <c r="AV14" s="29"/>
      <c r="AW14" s="29"/>
      <c r="AX14" s="29"/>
      <c r="AY14" s="29"/>
      <c r="AZ14" s="29"/>
      <c r="BA14" s="29"/>
      <c r="BB14" s="17"/>
      <c r="BC14" s="17"/>
      <c r="BD14" s="17"/>
      <c r="CA14" s="30" t="str">
        <f t="shared" si="4"/>
        <v/>
      </c>
      <c r="CB14" s="31" t="str">
        <f t="shared" si="5"/>
        <v/>
      </c>
      <c r="CC14" s="31" t="str">
        <f t="shared" ref="CC14:CC27" si="11">IF(CI14=1,"* El total de personas pertenecientes a Pueblos Originarios NO DEBE ser mayor que el Total. ","")</f>
        <v/>
      </c>
      <c r="CD14" s="31" t="str">
        <f t="shared" si="6"/>
        <v/>
      </c>
      <c r="CE14" s="31" t="str">
        <f t="shared" si="7"/>
        <v/>
      </c>
      <c r="CF14" s="30" t="str">
        <f t="shared" si="8"/>
        <v/>
      </c>
      <c r="CG14" s="32">
        <f t="shared" si="9"/>
        <v>0</v>
      </c>
      <c r="CH14" s="32">
        <f t="shared" si="9"/>
        <v>0</v>
      </c>
      <c r="CI14" s="32">
        <f t="shared" si="9"/>
        <v>0</v>
      </c>
      <c r="CJ14" s="32">
        <f t="shared" si="9"/>
        <v>0</v>
      </c>
      <c r="CK14" s="32">
        <f t="shared" si="9"/>
        <v>0</v>
      </c>
      <c r="CL14" s="32">
        <f t="shared" si="10"/>
        <v>0</v>
      </c>
    </row>
    <row r="15" spans="1:90" ht="16.350000000000001" customHeight="1" x14ac:dyDescent="0.2">
      <c r="A15" s="2610"/>
      <c r="B15" s="33" t="s">
        <v>35</v>
      </c>
      <c r="C15" s="34">
        <f t="shared" si="0"/>
        <v>88</v>
      </c>
      <c r="D15" s="35">
        <f t="shared" si="1"/>
        <v>44</v>
      </c>
      <c r="E15" s="36">
        <f t="shared" si="2"/>
        <v>44</v>
      </c>
      <c r="F15" s="37">
        <v>0</v>
      </c>
      <c r="G15" s="38">
        <v>0</v>
      </c>
      <c r="H15" s="37">
        <v>0</v>
      </c>
      <c r="I15" s="38">
        <v>0</v>
      </c>
      <c r="J15" s="37">
        <v>0</v>
      </c>
      <c r="K15" s="39">
        <v>0</v>
      </c>
      <c r="L15" s="37">
        <v>1</v>
      </c>
      <c r="M15" s="39">
        <v>2</v>
      </c>
      <c r="N15" s="37">
        <v>1</v>
      </c>
      <c r="O15" s="39">
        <v>0</v>
      </c>
      <c r="P15" s="37">
        <v>2</v>
      </c>
      <c r="Q15" s="39">
        <v>1</v>
      </c>
      <c r="R15" s="37">
        <v>4</v>
      </c>
      <c r="S15" s="39">
        <v>3</v>
      </c>
      <c r="T15" s="37">
        <v>7</v>
      </c>
      <c r="U15" s="39">
        <v>1</v>
      </c>
      <c r="V15" s="37">
        <v>6</v>
      </c>
      <c r="W15" s="39">
        <v>0</v>
      </c>
      <c r="X15" s="37">
        <v>2</v>
      </c>
      <c r="Y15" s="39">
        <v>3</v>
      </c>
      <c r="Z15" s="37">
        <v>2</v>
      </c>
      <c r="AA15" s="39">
        <v>9</v>
      </c>
      <c r="AB15" s="37">
        <v>5</v>
      </c>
      <c r="AC15" s="39">
        <v>14</v>
      </c>
      <c r="AD15" s="37">
        <v>7</v>
      </c>
      <c r="AE15" s="39">
        <v>6</v>
      </c>
      <c r="AF15" s="37">
        <v>3</v>
      </c>
      <c r="AG15" s="39">
        <v>4</v>
      </c>
      <c r="AH15" s="37">
        <v>4</v>
      </c>
      <c r="AI15" s="39">
        <v>1</v>
      </c>
      <c r="AJ15" s="37">
        <v>0</v>
      </c>
      <c r="AK15" s="39">
        <v>0</v>
      </c>
      <c r="AL15" s="40">
        <v>0</v>
      </c>
      <c r="AM15" s="41">
        <v>0</v>
      </c>
      <c r="AN15" s="38">
        <v>88</v>
      </c>
      <c r="AO15" s="38">
        <v>0</v>
      </c>
      <c r="AP15" s="38">
        <v>0</v>
      </c>
      <c r="AQ15" s="38">
        <v>0</v>
      </c>
      <c r="AR15" s="38">
        <v>0</v>
      </c>
      <c r="AS15" s="182" t="str">
        <f t="shared" si="3"/>
        <v/>
      </c>
      <c r="AT15" s="29"/>
      <c r="AU15" s="29"/>
      <c r="AV15" s="29"/>
      <c r="AW15" s="29"/>
      <c r="AX15" s="29"/>
      <c r="AY15" s="29"/>
      <c r="AZ15" s="29"/>
      <c r="BA15" s="29"/>
      <c r="BB15" s="17"/>
      <c r="BC15" s="17"/>
      <c r="BD15" s="17"/>
      <c r="CA15" s="30" t="str">
        <f t="shared" si="4"/>
        <v/>
      </c>
      <c r="CB15" s="31" t="str">
        <f t="shared" si="5"/>
        <v/>
      </c>
      <c r="CC15" s="31" t="str">
        <f t="shared" si="11"/>
        <v/>
      </c>
      <c r="CD15" s="31" t="str">
        <f t="shared" si="6"/>
        <v/>
      </c>
      <c r="CE15" s="31" t="str">
        <f t="shared" si="7"/>
        <v/>
      </c>
      <c r="CF15" s="30" t="str">
        <f t="shared" si="8"/>
        <v/>
      </c>
      <c r="CG15" s="32">
        <f t="shared" si="9"/>
        <v>0</v>
      </c>
      <c r="CH15" s="32">
        <f t="shared" si="9"/>
        <v>0</v>
      </c>
      <c r="CI15" s="32">
        <f t="shared" si="9"/>
        <v>0</v>
      </c>
      <c r="CJ15" s="32">
        <f t="shared" si="9"/>
        <v>0</v>
      </c>
      <c r="CK15" s="32">
        <f t="shared" si="9"/>
        <v>0</v>
      </c>
      <c r="CL15" s="32">
        <f t="shared" si="10"/>
        <v>0</v>
      </c>
    </row>
    <row r="16" spans="1:90" ht="16.350000000000001" customHeight="1" x14ac:dyDescent="0.2">
      <c r="A16" s="2610"/>
      <c r="B16" s="33" t="s">
        <v>36</v>
      </c>
      <c r="C16" s="34">
        <f t="shared" si="0"/>
        <v>0</v>
      </c>
      <c r="D16" s="35">
        <f t="shared" si="1"/>
        <v>0</v>
      </c>
      <c r="E16" s="36">
        <f t="shared" si="2"/>
        <v>0</v>
      </c>
      <c r="F16" s="37"/>
      <c r="G16" s="38"/>
      <c r="H16" s="37"/>
      <c r="I16" s="38"/>
      <c r="J16" s="37"/>
      <c r="K16" s="39"/>
      <c r="L16" s="37"/>
      <c r="M16" s="39"/>
      <c r="N16" s="37"/>
      <c r="O16" s="39"/>
      <c r="P16" s="37"/>
      <c r="Q16" s="39"/>
      <c r="R16" s="37"/>
      <c r="S16" s="39"/>
      <c r="T16" s="37"/>
      <c r="U16" s="39"/>
      <c r="V16" s="37"/>
      <c r="W16" s="39"/>
      <c r="X16" s="37"/>
      <c r="Y16" s="39"/>
      <c r="Z16" s="37"/>
      <c r="AA16" s="39"/>
      <c r="AB16" s="37"/>
      <c r="AC16" s="39"/>
      <c r="AD16" s="37"/>
      <c r="AE16" s="39"/>
      <c r="AF16" s="37"/>
      <c r="AG16" s="39"/>
      <c r="AH16" s="37"/>
      <c r="AI16" s="39"/>
      <c r="AJ16" s="37"/>
      <c r="AK16" s="39"/>
      <c r="AL16" s="40"/>
      <c r="AM16" s="41"/>
      <c r="AN16" s="38"/>
      <c r="AO16" s="38"/>
      <c r="AP16" s="38"/>
      <c r="AQ16" s="38"/>
      <c r="AR16" s="38"/>
      <c r="AS16" s="182" t="str">
        <f t="shared" si="3"/>
        <v/>
      </c>
      <c r="AT16" s="29"/>
      <c r="AU16" s="29"/>
      <c r="AV16" s="29"/>
      <c r="AW16" s="29"/>
      <c r="AX16" s="29"/>
      <c r="AY16" s="29"/>
      <c r="AZ16" s="29"/>
      <c r="BA16" s="29"/>
      <c r="BB16" s="17"/>
      <c r="BC16" s="17"/>
      <c r="BD16" s="17"/>
      <c r="CA16" s="30" t="str">
        <f t="shared" si="4"/>
        <v/>
      </c>
      <c r="CB16" s="31" t="str">
        <f t="shared" si="5"/>
        <v/>
      </c>
      <c r="CC16" s="31" t="str">
        <f t="shared" si="11"/>
        <v/>
      </c>
      <c r="CD16" s="31" t="str">
        <f t="shared" si="6"/>
        <v/>
      </c>
      <c r="CE16" s="31" t="str">
        <f t="shared" si="7"/>
        <v/>
      </c>
      <c r="CF16" s="30" t="str">
        <f t="shared" si="8"/>
        <v/>
      </c>
      <c r="CG16" s="32">
        <f t="shared" si="9"/>
        <v>0</v>
      </c>
      <c r="CH16" s="32">
        <f t="shared" si="9"/>
        <v>0</v>
      </c>
      <c r="CI16" s="32">
        <f t="shared" si="9"/>
        <v>0</v>
      </c>
      <c r="CJ16" s="32">
        <f t="shared" si="9"/>
        <v>0</v>
      </c>
      <c r="CK16" s="32">
        <f t="shared" si="9"/>
        <v>0</v>
      </c>
      <c r="CL16" s="32">
        <f t="shared" si="10"/>
        <v>0</v>
      </c>
    </row>
    <row r="17" spans="1:90" ht="16.350000000000001" customHeight="1" x14ac:dyDescent="0.2">
      <c r="A17" s="2610"/>
      <c r="B17" s="33" t="s">
        <v>37</v>
      </c>
      <c r="C17" s="34">
        <f t="shared" si="0"/>
        <v>49</v>
      </c>
      <c r="D17" s="35">
        <f t="shared" si="1"/>
        <v>23</v>
      </c>
      <c r="E17" s="36">
        <f t="shared" si="2"/>
        <v>26</v>
      </c>
      <c r="F17" s="37">
        <v>0</v>
      </c>
      <c r="G17" s="38">
        <v>0</v>
      </c>
      <c r="H17" s="37">
        <v>1</v>
      </c>
      <c r="I17" s="38">
        <v>0</v>
      </c>
      <c r="J17" s="37">
        <v>2</v>
      </c>
      <c r="K17" s="39">
        <v>1</v>
      </c>
      <c r="L17" s="37">
        <v>3</v>
      </c>
      <c r="M17" s="39">
        <v>3</v>
      </c>
      <c r="N17" s="37">
        <v>0</v>
      </c>
      <c r="O17" s="39">
        <v>0</v>
      </c>
      <c r="P17" s="37">
        <v>5</v>
      </c>
      <c r="Q17" s="39">
        <v>3</v>
      </c>
      <c r="R17" s="37">
        <v>4</v>
      </c>
      <c r="S17" s="39">
        <v>1</v>
      </c>
      <c r="T17" s="37">
        <v>0</v>
      </c>
      <c r="U17" s="39">
        <v>3</v>
      </c>
      <c r="V17" s="37">
        <v>0</v>
      </c>
      <c r="W17" s="39">
        <v>2</v>
      </c>
      <c r="X17" s="37">
        <v>3</v>
      </c>
      <c r="Y17" s="39">
        <v>3</v>
      </c>
      <c r="Z17" s="37">
        <v>3</v>
      </c>
      <c r="AA17" s="39">
        <v>2</v>
      </c>
      <c r="AB17" s="37">
        <v>1</v>
      </c>
      <c r="AC17" s="39">
        <v>4</v>
      </c>
      <c r="AD17" s="37">
        <v>0</v>
      </c>
      <c r="AE17" s="39">
        <v>3</v>
      </c>
      <c r="AF17" s="37">
        <v>0</v>
      </c>
      <c r="AG17" s="39">
        <v>0</v>
      </c>
      <c r="AH17" s="37">
        <v>0</v>
      </c>
      <c r="AI17" s="39">
        <v>0</v>
      </c>
      <c r="AJ17" s="37">
        <v>1</v>
      </c>
      <c r="AK17" s="39">
        <v>0</v>
      </c>
      <c r="AL17" s="40">
        <v>0</v>
      </c>
      <c r="AM17" s="41">
        <v>1</v>
      </c>
      <c r="AN17" s="38">
        <v>49</v>
      </c>
      <c r="AO17" s="38">
        <v>0</v>
      </c>
      <c r="AP17" s="38">
        <v>0</v>
      </c>
      <c r="AQ17" s="38">
        <v>0</v>
      </c>
      <c r="AR17" s="38">
        <v>0</v>
      </c>
      <c r="AS17" s="182" t="str">
        <f t="shared" si="3"/>
        <v/>
      </c>
      <c r="AT17" s="29"/>
      <c r="AU17" s="29"/>
      <c r="AV17" s="29"/>
      <c r="AW17" s="29"/>
      <c r="AX17" s="29"/>
      <c r="AY17" s="29"/>
      <c r="AZ17" s="29"/>
      <c r="BA17" s="29"/>
      <c r="BB17" s="17"/>
      <c r="BC17" s="17"/>
      <c r="BD17" s="17"/>
      <c r="CA17" s="30" t="str">
        <f t="shared" si="4"/>
        <v/>
      </c>
      <c r="CB17" s="31" t="str">
        <f t="shared" si="5"/>
        <v/>
      </c>
      <c r="CC17" s="31" t="str">
        <f t="shared" si="11"/>
        <v/>
      </c>
      <c r="CD17" s="31" t="str">
        <f t="shared" si="6"/>
        <v/>
      </c>
      <c r="CE17" s="31" t="str">
        <f t="shared" si="7"/>
        <v/>
      </c>
      <c r="CF17" s="30" t="str">
        <f t="shared" si="8"/>
        <v/>
      </c>
      <c r="CG17" s="32">
        <f t="shared" si="9"/>
        <v>0</v>
      </c>
      <c r="CH17" s="32">
        <f t="shared" si="9"/>
        <v>0</v>
      </c>
      <c r="CI17" s="32">
        <f t="shared" si="9"/>
        <v>0</v>
      </c>
      <c r="CJ17" s="32">
        <f t="shared" si="9"/>
        <v>0</v>
      </c>
      <c r="CK17" s="32">
        <f t="shared" si="9"/>
        <v>0</v>
      </c>
      <c r="CL17" s="32">
        <f t="shared" si="10"/>
        <v>0</v>
      </c>
    </row>
    <row r="18" spans="1:90" ht="16.350000000000001" customHeight="1" x14ac:dyDescent="0.2">
      <c r="A18" s="2610"/>
      <c r="B18" s="33" t="s">
        <v>38</v>
      </c>
      <c r="C18" s="34">
        <f t="shared" si="0"/>
        <v>0</v>
      </c>
      <c r="D18" s="35">
        <f t="shared" si="1"/>
        <v>0</v>
      </c>
      <c r="E18" s="36">
        <f t="shared" si="2"/>
        <v>0</v>
      </c>
      <c r="F18" s="37"/>
      <c r="G18" s="38"/>
      <c r="H18" s="37"/>
      <c r="I18" s="38"/>
      <c r="J18" s="37"/>
      <c r="K18" s="39"/>
      <c r="L18" s="37"/>
      <c r="M18" s="39"/>
      <c r="N18" s="37"/>
      <c r="O18" s="39"/>
      <c r="P18" s="37"/>
      <c r="Q18" s="39"/>
      <c r="R18" s="37"/>
      <c r="S18" s="39"/>
      <c r="T18" s="37"/>
      <c r="U18" s="39"/>
      <c r="V18" s="37"/>
      <c r="W18" s="39"/>
      <c r="X18" s="37"/>
      <c r="Y18" s="39"/>
      <c r="Z18" s="37"/>
      <c r="AA18" s="39"/>
      <c r="AB18" s="37"/>
      <c r="AC18" s="39"/>
      <c r="AD18" s="37"/>
      <c r="AE18" s="39"/>
      <c r="AF18" s="37"/>
      <c r="AG18" s="39"/>
      <c r="AH18" s="37"/>
      <c r="AI18" s="39"/>
      <c r="AJ18" s="37"/>
      <c r="AK18" s="39"/>
      <c r="AL18" s="40"/>
      <c r="AM18" s="41"/>
      <c r="AN18" s="38"/>
      <c r="AO18" s="38"/>
      <c r="AP18" s="38"/>
      <c r="AQ18" s="38"/>
      <c r="AR18" s="38"/>
      <c r="AS18" s="182" t="str">
        <f t="shared" si="3"/>
        <v/>
      </c>
      <c r="AT18" s="29"/>
      <c r="AU18" s="29"/>
      <c r="AV18" s="29"/>
      <c r="AW18" s="29"/>
      <c r="AX18" s="29"/>
      <c r="AY18" s="29"/>
      <c r="AZ18" s="29"/>
      <c r="BA18" s="29"/>
      <c r="BB18" s="17"/>
      <c r="BC18" s="17"/>
      <c r="BD18" s="17"/>
      <c r="CA18" s="30" t="str">
        <f t="shared" si="4"/>
        <v/>
      </c>
      <c r="CB18" s="31" t="str">
        <f t="shared" si="5"/>
        <v/>
      </c>
      <c r="CC18" s="31" t="str">
        <f t="shared" si="11"/>
        <v/>
      </c>
      <c r="CD18" s="31" t="str">
        <f t="shared" si="6"/>
        <v/>
      </c>
      <c r="CE18" s="31" t="str">
        <f t="shared" si="7"/>
        <v/>
      </c>
      <c r="CF18" s="30" t="str">
        <f t="shared" si="8"/>
        <v/>
      </c>
      <c r="CG18" s="32">
        <f t="shared" si="9"/>
        <v>0</v>
      </c>
      <c r="CH18" s="32">
        <f t="shared" si="9"/>
        <v>0</v>
      </c>
      <c r="CI18" s="32">
        <f t="shared" si="9"/>
        <v>0</v>
      </c>
      <c r="CJ18" s="32">
        <f t="shared" si="9"/>
        <v>0</v>
      </c>
      <c r="CK18" s="32">
        <f t="shared" si="9"/>
        <v>0</v>
      </c>
      <c r="CL18" s="32">
        <f t="shared" si="10"/>
        <v>0</v>
      </c>
    </row>
    <row r="19" spans="1:90" ht="16.350000000000001" customHeight="1" x14ac:dyDescent="0.2">
      <c r="A19" s="2610"/>
      <c r="B19" s="33" t="s">
        <v>39</v>
      </c>
      <c r="C19" s="42">
        <f t="shared" si="0"/>
        <v>17</v>
      </c>
      <c r="D19" s="43">
        <f t="shared" si="1"/>
        <v>13</v>
      </c>
      <c r="E19" s="44">
        <f t="shared" si="2"/>
        <v>4</v>
      </c>
      <c r="F19" s="45">
        <v>1</v>
      </c>
      <c r="G19" s="46">
        <v>0</v>
      </c>
      <c r="H19" s="45">
        <v>7</v>
      </c>
      <c r="I19" s="46">
        <v>0</v>
      </c>
      <c r="J19" s="45">
        <v>2</v>
      </c>
      <c r="K19" s="47">
        <v>3</v>
      </c>
      <c r="L19" s="45">
        <v>3</v>
      </c>
      <c r="M19" s="47">
        <v>1</v>
      </c>
      <c r="N19" s="45">
        <v>0</v>
      </c>
      <c r="O19" s="47">
        <v>0</v>
      </c>
      <c r="P19" s="45">
        <v>0</v>
      </c>
      <c r="Q19" s="47">
        <v>0</v>
      </c>
      <c r="R19" s="45">
        <v>0</v>
      </c>
      <c r="S19" s="47">
        <v>0</v>
      </c>
      <c r="T19" s="45">
        <v>0</v>
      </c>
      <c r="U19" s="47">
        <v>0</v>
      </c>
      <c r="V19" s="45">
        <v>0</v>
      </c>
      <c r="W19" s="47">
        <v>0</v>
      </c>
      <c r="X19" s="45">
        <v>0</v>
      </c>
      <c r="Y19" s="47">
        <v>0</v>
      </c>
      <c r="Z19" s="45">
        <v>0</v>
      </c>
      <c r="AA19" s="47">
        <v>0</v>
      </c>
      <c r="AB19" s="45">
        <v>0</v>
      </c>
      <c r="AC19" s="47">
        <v>0</v>
      </c>
      <c r="AD19" s="45">
        <v>0</v>
      </c>
      <c r="AE19" s="47">
        <v>0</v>
      </c>
      <c r="AF19" s="45">
        <v>0</v>
      </c>
      <c r="AG19" s="47">
        <v>0</v>
      </c>
      <c r="AH19" s="45">
        <v>0</v>
      </c>
      <c r="AI19" s="47">
        <v>0</v>
      </c>
      <c r="AJ19" s="45">
        <v>0</v>
      </c>
      <c r="AK19" s="47">
        <v>0</v>
      </c>
      <c r="AL19" s="48">
        <v>0</v>
      </c>
      <c r="AM19" s="49">
        <v>0</v>
      </c>
      <c r="AN19" s="46">
        <v>17</v>
      </c>
      <c r="AO19" s="46">
        <v>0</v>
      </c>
      <c r="AP19" s="46">
        <v>0</v>
      </c>
      <c r="AQ19" s="46">
        <v>0</v>
      </c>
      <c r="AR19" s="46">
        <v>0</v>
      </c>
      <c r="AS19" s="182" t="str">
        <f t="shared" si="3"/>
        <v/>
      </c>
      <c r="AT19" s="29"/>
      <c r="AU19" s="29"/>
      <c r="AV19" s="29"/>
      <c r="AW19" s="29"/>
      <c r="AX19" s="29"/>
      <c r="AY19" s="29"/>
      <c r="AZ19" s="29"/>
      <c r="BA19" s="29"/>
      <c r="BB19" s="17"/>
      <c r="BC19" s="17"/>
      <c r="BD19" s="17"/>
      <c r="CA19" s="30" t="str">
        <f t="shared" si="4"/>
        <v/>
      </c>
      <c r="CB19" s="31" t="str">
        <f t="shared" si="5"/>
        <v/>
      </c>
      <c r="CC19" s="31" t="str">
        <f t="shared" si="11"/>
        <v/>
      </c>
      <c r="CD19" s="31" t="str">
        <f t="shared" si="6"/>
        <v/>
      </c>
      <c r="CE19" s="31" t="str">
        <f t="shared" si="7"/>
        <v/>
      </c>
      <c r="CF19" s="30" t="str">
        <f t="shared" si="8"/>
        <v/>
      </c>
      <c r="CG19" s="32">
        <f t="shared" si="9"/>
        <v>0</v>
      </c>
      <c r="CH19" s="32">
        <f t="shared" si="9"/>
        <v>0</v>
      </c>
      <c r="CI19" s="32">
        <f t="shared" si="9"/>
        <v>0</v>
      </c>
      <c r="CJ19" s="32">
        <f t="shared" si="9"/>
        <v>0</v>
      </c>
      <c r="CK19" s="32">
        <f t="shared" si="9"/>
        <v>0</v>
      </c>
      <c r="CL19" s="32">
        <f t="shared" si="10"/>
        <v>0</v>
      </c>
    </row>
    <row r="20" spans="1:90" ht="25.35" customHeight="1" x14ac:dyDescent="0.2">
      <c r="A20" s="2610"/>
      <c r="B20" s="33" t="s">
        <v>40</v>
      </c>
      <c r="C20" s="42">
        <f t="shared" si="0"/>
        <v>0</v>
      </c>
      <c r="D20" s="43">
        <f t="shared" si="1"/>
        <v>0</v>
      </c>
      <c r="E20" s="44">
        <f t="shared" si="2"/>
        <v>0</v>
      </c>
      <c r="F20" s="45"/>
      <c r="G20" s="46"/>
      <c r="H20" s="45"/>
      <c r="I20" s="46"/>
      <c r="J20" s="45"/>
      <c r="K20" s="47"/>
      <c r="L20" s="45"/>
      <c r="M20" s="47"/>
      <c r="N20" s="45"/>
      <c r="O20" s="47"/>
      <c r="P20" s="45"/>
      <c r="Q20" s="47"/>
      <c r="R20" s="45"/>
      <c r="S20" s="47"/>
      <c r="T20" s="45"/>
      <c r="U20" s="47"/>
      <c r="V20" s="45"/>
      <c r="W20" s="47"/>
      <c r="X20" s="45"/>
      <c r="Y20" s="47"/>
      <c r="Z20" s="45"/>
      <c r="AA20" s="47"/>
      <c r="AB20" s="45"/>
      <c r="AC20" s="47"/>
      <c r="AD20" s="45"/>
      <c r="AE20" s="47"/>
      <c r="AF20" s="45"/>
      <c r="AG20" s="47"/>
      <c r="AH20" s="45"/>
      <c r="AI20" s="47"/>
      <c r="AJ20" s="45"/>
      <c r="AK20" s="47"/>
      <c r="AL20" s="48"/>
      <c r="AM20" s="49"/>
      <c r="AN20" s="46"/>
      <c r="AO20" s="46"/>
      <c r="AP20" s="46"/>
      <c r="AQ20" s="46"/>
      <c r="AR20" s="46"/>
      <c r="AS20" s="182" t="str">
        <f t="shared" si="3"/>
        <v/>
      </c>
      <c r="AT20" s="29"/>
      <c r="AU20" s="29"/>
      <c r="AV20" s="29"/>
      <c r="AW20" s="29"/>
      <c r="AX20" s="29"/>
      <c r="AY20" s="29"/>
      <c r="AZ20" s="29"/>
      <c r="BA20" s="29"/>
      <c r="BB20" s="17"/>
      <c r="BC20" s="17"/>
      <c r="BD20" s="17"/>
      <c r="CA20" s="30" t="str">
        <f t="shared" si="4"/>
        <v/>
      </c>
      <c r="CB20" s="31" t="str">
        <f t="shared" si="5"/>
        <v/>
      </c>
      <c r="CC20" s="31" t="str">
        <f t="shared" si="11"/>
        <v/>
      </c>
      <c r="CD20" s="31" t="str">
        <f t="shared" si="6"/>
        <v/>
      </c>
      <c r="CE20" s="31" t="str">
        <f t="shared" si="7"/>
        <v/>
      </c>
      <c r="CF20" s="30" t="str">
        <f t="shared" si="8"/>
        <v/>
      </c>
      <c r="CG20" s="32">
        <f t="shared" si="9"/>
        <v>0</v>
      </c>
      <c r="CH20" s="32">
        <f t="shared" si="9"/>
        <v>0</v>
      </c>
      <c r="CI20" s="32">
        <f t="shared" si="9"/>
        <v>0</v>
      </c>
      <c r="CJ20" s="32">
        <f t="shared" si="9"/>
        <v>0</v>
      </c>
      <c r="CK20" s="32">
        <f t="shared" si="9"/>
        <v>0</v>
      </c>
      <c r="CL20" s="32">
        <f t="shared" si="10"/>
        <v>0</v>
      </c>
    </row>
    <row r="21" spans="1:90" ht="16.350000000000001" customHeight="1" x14ac:dyDescent="0.2">
      <c r="A21" s="2610"/>
      <c r="B21" s="33" t="s">
        <v>41</v>
      </c>
      <c r="C21" s="42">
        <f t="shared" si="0"/>
        <v>0</v>
      </c>
      <c r="D21" s="43">
        <f t="shared" si="1"/>
        <v>0</v>
      </c>
      <c r="E21" s="44">
        <f t="shared" si="2"/>
        <v>0</v>
      </c>
      <c r="F21" s="45"/>
      <c r="G21" s="46"/>
      <c r="H21" s="45"/>
      <c r="I21" s="46"/>
      <c r="J21" s="45"/>
      <c r="K21" s="47"/>
      <c r="L21" s="45"/>
      <c r="M21" s="47"/>
      <c r="N21" s="45"/>
      <c r="O21" s="47"/>
      <c r="P21" s="45"/>
      <c r="Q21" s="47"/>
      <c r="R21" s="45"/>
      <c r="S21" s="47"/>
      <c r="T21" s="45"/>
      <c r="U21" s="47"/>
      <c r="V21" s="45"/>
      <c r="W21" s="47"/>
      <c r="X21" s="45"/>
      <c r="Y21" s="47"/>
      <c r="Z21" s="45"/>
      <c r="AA21" s="47"/>
      <c r="AB21" s="45"/>
      <c r="AC21" s="47"/>
      <c r="AD21" s="45"/>
      <c r="AE21" s="47"/>
      <c r="AF21" s="45"/>
      <c r="AG21" s="47"/>
      <c r="AH21" s="45"/>
      <c r="AI21" s="47"/>
      <c r="AJ21" s="45"/>
      <c r="AK21" s="47"/>
      <c r="AL21" s="48"/>
      <c r="AM21" s="49"/>
      <c r="AN21" s="46"/>
      <c r="AO21" s="46"/>
      <c r="AP21" s="46"/>
      <c r="AQ21" s="46"/>
      <c r="AR21" s="46"/>
      <c r="AS21" s="182" t="str">
        <f t="shared" si="3"/>
        <v/>
      </c>
      <c r="AT21" s="29"/>
      <c r="AU21" s="29"/>
      <c r="AV21" s="29"/>
      <c r="AW21" s="29"/>
      <c r="AX21" s="29"/>
      <c r="AY21" s="29"/>
      <c r="AZ21" s="29"/>
      <c r="BA21" s="29"/>
      <c r="BB21" s="17"/>
      <c r="BC21" s="17"/>
      <c r="BD21" s="17"/>
      <c r="CA21" s="30" t="str">
        <f t="shared" si="4"/>
        <v/>
      </c>
      <c r="CB21" s="31" t="str">
        <f t="shared" si="5"/>
        <v/>
      </c>
      <c r="CC21" s="31" t="str">
        <f t="shared" si="11"/>
        <v/>
      </c>
      <c r="CD21" s="31" t="str">
        <f t="shared" si="6"/>
        <v/>
      </c>
      <c r="CE21" s="31" t="str">
        <f t="shared" si="7"/>
        <v/>
      </c>
      <c r="CF21" s="30" t="str">
        <f t="shared" si="8"/>
        <v/>
      </c>
      <c r="CG21" s="32">
        <f t="shared" si="9"/>
        <v>0</v>
      </c>
      <c r="CH21" s="32">
        <f t="shared" si="9"/>
        <v>0</v>
      </c>
      <c r="CI21" s="32">
        <f t="shared" si="9"/>
        <v>0</v>
      </c>
      <c r="CJ21" s="32">
        <f t="shared" si="9"/>
        <v>0</v>
      </c>
      <c r="CK21" s="32">
        <f t="shared" si="9"/>
        <v>0</v>
      </c>
      <c r="CL21" s="32">
        <f t="shared" si="10"/>
        <v>0</v>
      </c>
    </row>
    <row r="22" spans="1:90" ht="36" customHeight="1" x14ac:dyDescent="0.2">
      <c r="A22" s="2610"/>
      <c r="B22" s="33" t="s">
        <v>42</v>
      </c>
      <c r="C22" s="42">
        <f t="shared" si="0"/>
        <v>0</v>
      </c>
      <c r="D22" s="50">
        <f t="shared" si="1"/>
        <v>0</v>
      </c>
      <c r="E22" s="44">
        <f t="shared" si="2"/>
        <v>0</v>
      </c>
      <c r="F22" s="45"/>
      <c r="G22" s="46"/>
      <c r="H22" s="45"/>
      <c r="I22" s="46"/>
      <c r="J22" s="45"/>
      <c r="K22" s="47"/>
      <c r="L22" s="45"/>
      <c r="M22" s="47"/>
      <c r="N22" s="45"/>
      <c r="O22" s="47"/>
      <c r="P22" s="45"/>
      <c r="Q22" s="47"/>
      <c r="R22" s="45"/>
      <c r="S22" s="47"/>
      <c r="T22" s="45"/>
      <c r="U22" s="47"/>
      <c r="V22" s="45"/>
      <c r="W22" s="47"/>
      <c r="X22" s="45"/>
      <c r="Y22" s="47"/>
      <c r="Z22" s="45"/>
      <c r="AA22" s="47"/>
      <c r="AB22" s="45"/>
      <c r="AC22" s="47"/>
      <c r="AD22" s="45"/>
      <c r="AE22" s="47"/>
      <c r="AF22" s="45"/>
      <c r="AG22" s="47"/>
      <c r="AH22" s="45"/>
      <c r="AI22" s="47"/>
      <c r="AJ22" s="45"/>
      <c r="AK22" s="47"/>
      <c r="AL22" s="48"/>
      <c r="AM22" s="49"/>
      <c r="AN22" s="46"/>
      <c r="AO22" s="46"/>
      <c r="AP22" s="46"/>
      <c r="AQ22" s="46"/>
      <c r="AR22" s="46"/>
      <c r="AS22" s="182" t="str">
        <f t="shared" si="3"/>
        <v/>
      </c>
      <c r="AT22" s="29"/>
      <c r="AU22" s="29"/>
      <c r="AV22" s="29"/>
      <c r="AW22" s="29"/>
      <c r="AX22" s="29"/>
      <c r="AY22" s="29"/>
      <c r="AZ22" s="29"/>
      <c r="BA22" s="29"/>
      <c r="BB22" s="17"/>
      <c r="BC22" s="17"/>
      <c r="BD22" s="17"/>
      <c r="CA22" s="30" t="str">
        <f t="shared" si="4"/>
        <v/>
      </c>
      <c r="CB22" s="31" t="str">
        <f t="shared" si="5"/>
        <v/>
      </c>
      <c r="CC22" s="31" t="str">
        <f t="shared" si="11"/>
        <v/>
      </c>
      <c r="CD22" s="31" t="str">
        <f t="shared" si="6"/>
        <v/>
      </c>
      <c r="CE22" s="31" t="str">
        <f t="shared" si="7"/>
        <v/>
      </c>
      <c r="CF22" s="30" t="str">
        <f t="shared" si="8"/>
        <v/>
      </c>
      <c r="CG22" s="32">
        <f t="shared" si="9"/>
        <v>0</v>
      </c>
      <c r="CH22" s="32">
        <f t="shared" si="9"/>
        <v>0</v>
      </c>
      <c r="CI22" s="32">
        <f t="shared" si="9"/>
        <v>0</v>
      </c>
      <c r="CJ22" s="32">
        <f t="shared" si="9"/>
        <v>0</v>
      </c>
      <c r="CK22" s="32">
        <f t="shared" si="9"/>
        <v>0</v>
      </c>
      <c r="CL22" s="32">
        <f t="shared" si="10"/>
        <v>0</v>
      </c>
    </row>
    <row r="23" spans="1:90" ht="16.350000000000001" customHeight="1" x14ac:dyDescent="0.2">
      <c r="A23" s="2611"/>
      <c r="B23" s="1968" t="s">
        <v>43</v>
      </c>
      <c r="C23" s="1969">
        <f t="shared" si="0"/>
        <v>186</v>
      </c>
      <c r="D23" s="2000">
        <f t="shared" si="1"/>
        <v>90</v>
      </c>
      <c r="E23" s="1944">
        <f t="shared" si="2"/>
        <v>96</v>
      </c>
      <c r="F23" s="1971">
        <f>SUM(F13:F22)</f>
        <v>3</v>
      </c>
      <c r="G23" s="1972">
        <f t="shared" ref="G23:AR23" si="12">SUM(G13:G22)</f>
        <v>0</v>
      </c>
      <c r="H23" s="1971">
        <f t="shared" si="12"/>
        <v>9</v>
      </c>
      <c r="I23" s="1972">
        <f t="shared" si="12"/>
        <v>0</v>
      </c>
      <c r="J23" s="1971">
        <f t="shared" si="12"/>
        <v>4</v>
      </c>
      <c r="K23" s="1973">
        <f t="shared" si="12"/>
        <v>9</v>
      </c>
      <c r="L23" s="1971">
        <f t="shared" si="12"/>
        <v>12</v>
      </c>
      <c r="M23" s="1973">
        <f t="shared" si="12"/>
        <v>18</v>
      </c>
      <c r="N23" s="1971">
        <f t="shared" si="12"/>
        <v>1</v>
      </c>
      <c r="O23" s="1973">
        <f t="shared" si="12"/>
        <v>0</v>
      </c>
      <c r="P23" s="1971">
        <f t="shared" si="12"/>
        <v>7</v>
      </c>
      <c r="Q23" s="1973">
        <f t="shared" si="12"/>
        <v>4</v>
      </c>
      <c r="R23" s="1971">
        <f t="shared" si="12"/>
        <v>9</v>
      </c>
      <c r="S23" s="1973">
        <f t="shared" si="12"/>
        <v>4</v>
      </c>
      <c r="T23" s="1971">
        <f t="shared" si="12"/>
        <v>7</v>
      </c>
      <c r="U23" s="1973">
        <f t="shared" si="12"/>
        <v>4</v>
      </c>
      <c r="V23" s="1971">
        <f t="shared" si="12"/>
        <v>6</v>
      </c>
      <c r="W23" s="1973">
        <f t="shared" si="12"/>
        <v>2</v>
      </c>
      <c r="X23" s="1971">
        <f t="shared" si="12"/>
        <v>6</v>
      </c>
      <c r="Y23" s="1973">
        <f t="shared" si="12"/>
        <v>6</v>
      </c>
      <c r="Z23" s="1971">
        <f t="shared" si="12"/>
        <v>5</v>
      </c>
      <c r="AA23" s="1973">
        <f t="shared" si="12"/>
        <v>13</v>
      </c>
      <c r="AB23" s="1971">
        <f t="shared" si="12"/>
        <v>6</v>
      </c>
      <c r="AC23" s="1973">
        <f t="shared" si="12"/>
        <v>20</v>
      </c>
      <c r="AD23" s="1971">
        <f t="shared" si="12"/>
        <v>7</v>
      </c>
      <c r="AE23" s="1973">
        <f t="shared" si="12"/>
        <v>10</v>
      </c>
      <c r="AF23" s="1971">
        <f t="shared" si="12"/>
        <v>3</v>
      </c>
      <c r="AG23" s="1973">
        <f t="shared" si="12"/>
        <v>4</v>
      </c>
      <c r="AH23" s="1971">
        <f t="shared" si="12"/>
        <v>4</v>
      </c>
      <c r="AI23" s="1973">
        <f t="shared" si="12"/>
        <v>1</v>
      </c>
      <c r="AJ23" s="1971">
        <f t="shared" si="12"/>
        <v>1</v>
      </c>
      <c r="AK23" s="1973">
        <f t="shared" si="12"/>
        <v>0</v>
      </c>
      <c r="AL23" s="1974">
        <f t="shared" si="12"/>
        <v>0</v>
      </c>
      <c r="AM23" s="1975">
        <f t="shared" si="12"/>
        <v>1</v>
      </c>
      <c r="AN23" s="1972">
        <f t="shared" si="12"/>
        <v>186</v>
      </c>
      <c r="AO23" s="1972">
        <f t="shared" si="12"/>
        <v>0</v>
      </c>
      <c r="AP23" s="1972">
        <f t="shared" si="12"/>
        <v>0</v>
      </c>
      <c r="AQ23" s="1972">
        <f t="shared" si="12"/>
        <v>0</v>
      </c>
      <c r="AR23" s="1972">
        <f t="shared" si="12"/>
        <v>0</v>
      </c>
      <c r="AS23" s="182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CA23" s="30"/>
      <c r="CB23" s="31"/>
      <c r="CC23" s="31" t="str">
        <f t="shared" si="11"/>
        <v/>
      </c>
      <c r="CD23" s="31" t="str">
        <f t="shared" si="6"/>
        <v/>
      </c>
      <c r="CE23" s="31" t="str">
        <f t="shared" si="7"/>
        <v/>
      </c>
      <c r="CF23" s="30" t="str">
        <f t="shared" si="8"/>
        <v/>
      </c>
      <c r="CG23" s="32">
        <f t="shared" si="9"/>
        <v>0</v>
      </c>
      <c r="CH23" s="32">
        <f t="shared" si="9"/>
        <v>0</v>
      </c>
      <c r="CI23" s="32">
        <f t="shared" si="9"/>
        <v>0</v>
      </c>
      <c r="CJ23" s="32">
        <f t="shared" si="9"/>
        <v>0</v>
      </c>
      <c r="CK23" s="32">
        <f t="shared" si="9"/>
        <v>0</v>
      </c>
      <c r="CL23" s="32">
        <f t="shared" si="10"/>
        <v>0</v>
      </c>
    </row>
    <row r="24" spans="1:90" ht="19.5" customHeight="1" x14ac:dyDescent="0.2">
      <c r="A24" s="2954" t="s">
        <v>44</v>
      </c>
      <c r="B24" s="2955"/>
      <c r="C24" s="2001">
        <f t="shared" si="0"/>
        <v>0</v>
      </c>
      <c r="D24" s="1859">
        <f t="shared" si="1"/>
        <v>0</v>
      </c>
      <c r="E24" s="1944">
        <f t="shared" si="2"/>
        <v>0</v>
      </c>
      <c r="F24" s="2002"/>
      <c r="G24" s="2003"/>
      <c r="H24" s="2002"/>
      <c r="I24" s="2003"/>
      <c r="J24" s="2002"/>
      <c r="K24" s="2004"/>
      <c r="L24" s="2002"/>
      <c r="M24" s="2004"/>
      <c r="N24" s="2002"/>
      <c r="O24" s="2004"/>
      <c r="P24" s="2002"/>
      <c r="Q24" s="2004"/>
      <c r="R24" s="2002"/>
      <c r="S24" s="2004"/>
      <c r="T24" s="2002"/>
      <c r="U24" s="2004"/>
      <c r="V24" s="2002"/>
      <c r="W24" s="2004"/>
      <c r="X24" s="2002"/>
      <c r="Y24" s="2004"/>
      <c r="Z24" s="2002"/>
      <c r="AA24" s="2004"/>
      <c r="AB24" s="2002"/>
      <c r="AC24" s="2004"/>
      <c r="AD24" s="2002"/>
      <c r="AE24" s="2004"/>
      <c r="AF24" s="2002"/>
      <c r="AG24" s="2004"/>
      <c r="AH24" s="2002"/>
      <c r="AI24" s="2004"/>
      <c r="AJ24" s="2002"/>
      <c r="AK24" s="2004"/>
      <c r="AL24" s="2005"/>
      <c r="AM24" s="2006"/>
      <c r="AN24" s="2003"/>
      <c r="AO24" s="2003"/>
      <c r="AP24" s="2003"/>
      <c r="AQ24" s="2003"/>
      <c r="AR24" s="2003"/>
      <c r="AS24" s="182" t="str">
        <f>CONCATENATE(CA24,CB24,CC24,CD24,CE24,CF24)</f>
        <v/>
      </c>
      <c r="AT24" s="29"/>
      <c r="AU24" s="29"/>
      <c r="AV24" s="29"/>
      <c r="AW24" s="29"/>
      <c r="AX24" s="29"/>
      <c r="AY24" s="29"/>
      <c r="AZ24" s="29"/>
      <c r="BA24" s="29"/>
      <c r="BB24" s="17"/>
      <c r="BC24" s="17"/>
      <c r="BD24" s="17"/>
      <c r="CA24" s="30" t="str">
        <f>IF(CG24=1,"* El número de Beneficiarios NO DEBE ser mayor que el Total. ","")</f>
        <v/>
      </c>
      <c r="CB24" s="31" t="str">
        <f>IF(CH24=1,"* Los Niños, Niñas, Adolescentes y Jóvenes de Programa SENAME NO DEBE ser mayor que el Total. ","")</f>
        <v/>
      </c>
      <c r="CC24" s="31" t="str">
        <f t="shared" si="11"/>
        <v/>
      </c>
      <c r="CD24" s="31" t="str">
        <f t="shared" si="6"/>
        <v/>
      </c>
      <c r="CE24" s="31" t="str">
        <f t="shared" si="7"/>
        <v/>
      </c>
      <c r="CF24" s="30" t="str">
        <f t="shared" si="8"/>
        <v/>
      </c>
      <c r="CG24" s="32">
        <f t="shared" si="9"/>
        <v>0</v>
      </c>
      <c r="CH24" s="32">
        <f t="shared" si="9"/>
        <v>0</v>
      </c>
      <c r="CI24" s="32">
        <f t="shared" si="9"/>
        <v>0</v>
      </c>
      <c r="CJ24" s="32">
        <f t="shared" si="9"/>
        <v>0</v>
      </c>
      <c r="CK24" s="32">
        <f t="shared" si="9"/>
        <v>0</v>
      </c>
      <c r="CL24" s="32">
        <f t="shared" si="10"/>
        <v>0</v>
      </c>
    </row>
    <row r="25" spans="1:90" ht="19.5" customHeight="1" x14ac:dyDescent="0.2">
      <c r="A25" s="2007" t="s">
        <v>45</v>
      </c>
      <c r="B25" s="63" t="s">
        <v>34</v>
      </c>
      <c r="C25" s="422">
        <f t="shared" si="0"/>
        <v>0</v>
      </c>
      <c r="D25" s="423">
        <f t="shared" si="1"/>
        <v>0</v>
      </c>
      <c r="E25" s="66">
        <f t="shared" si="2"/>
        <v>0</v>
      </c>
      <c r="F25" s="424"/>
      <c r="G25" s="68"/>
      <c r="H25" s="424"/>
      <c r="I25" s="68"/>
      <c r="J25" s="424"/>
      <c r="K25" s="425"/>
      <c r="L25" s="424"/>
      <c r="M25" s="425"/>
      <c r="N25" s="424"/>
      <c r="O25" s="425"/>
      <c r="P25" s="424"/>
      <c r="Q25" s="425"/>
      <c r="R25" s="424"/>
      <c r="S25" s="425"/>
      <c r="T25" s="424"/>
      <c r="U25" s="425"/>
      <c r="V25" s="424"/>
      <c r="W25" s="425"/>
      <c r="X25" s="424"/>
      <c r="Y25" s="425"/>
      <c r="Z25" s="424"/>
      <c r="AA25" s="425"/>
      <c r="AB25" s="424"/>
      <c r="AC25" s="425"/>
      <c r="AD25" s="424"/>
      <c r="AE25" s="425"/>
      <c r="AF25" s="424"/>
      <c r="AG25" s="425"/>
      <c r="AH25" s="424"/>
      <c r="AI25" s="425"/>
      <c r="AJ25" s="424"/>
      <c r="AK25" s="425"/>
      <c r="AL25" s="70"/>
      <c r="AM25" s="426"/>
      <c r="AN25" s="68"/>
      <c r="AO25" s="68"/>
      <c r="AP25" s="68"/>
      <c r="AQ25" s="68"/>
      <c r="AR25" s="68"/>
      <c r="AS25" s="182" t="str">
        <f>CONCATENATE(CA25,CB25,CC25,CD25,CE25,CF25)</f>
        <v/>
      </c>
      <c r="AT25" s="29"/>
      <c r="AU25" s="29"/>
      <c r="AV25" s="29"/>
      <c r="AW25" s="29"/>
      <c r="AX25" s="29"/>
      <c r="AY25" s="29"/>
      <c r="AZ25" s="29"/>
      <c r="BA25" s="29"/>
      <c r="BB25" s="17"/>
      <c r="BC25" s="17"/>
      <c r="BD25" s="17"/>
      <c r="CA25" s="30" t="str">
        <f>IF(CG25=1,"* El número de Beneficiarios NO DEBE ser mayor que el Total. ","")</f>
        <v/>
      </c>
      <c r="CB25" s="31" t="str">
        <f>IF(CH25=1,"* Los Niños, Niñas, Adolescentes y Jóvenes de Programa SENAME NO DEBE ser mayor que el Total. ","")</f>
        <v/>
      </c>
      <c r="CC25" s="31" t="str">
        <f t="shared" si="11"/>
        <v/>
      </c>
      <c r="CD25" s="31" t="str">
        <f t="shared" si="6"/>
        <v/>
      </c>
      <c r="CE25" s="31" t="str">
        <f t="shared" si="7"/>
        <v/>
      </c>
      <c r="CF25" s="30" t="str">
        <f t="shared" si="8"/>
        <v/>
      </c>
      <c r="CG25" s="32">
        <f t="shared" si="9"/>
        <v>0</v>
      </c>
      <c r="CH25" s="32">
        <f t="shared" si="9"/>
        <v>0</v>
      </c>
      <c r="CI25" s="32">
        <f t="shared" si="9"/>
        <v>0</v>
      </c>
      <c r="CJ25" s="32">
        <f t="shared" si="9"/>
        <v>0</v>
      </c>
      <c r="CK25" s="32">
        <f t="shared" si="9"/>
        <v>0</v>
      </c>
      <c r="CL25" s="32">
        <f t="shared" si="10"/>
        <v>0</v>
      </c>
    </row>
    <row r="26" spans="1:90" ht="19.5" customHeight="1" x14ac:dyDescent="0.2">
      <c r="A26" s="2609" t="s">
        <v>46</v>
      </c>
      <c r="B26" s="2008" t="s">
        <v>34</v>
      </c>
      <c r="C26" s="1976">
        <f t="shared" si="0"/>
        <v>170</v>
      </c>
      <c r="D26" s="1977">
        <f t="shared" si="1"/>
        <v>67</v>
      </c>
      <c r="E26" s="1978">
        <f t="shared" si="2"/>
        <v>103</v>
      </c>
      <c r="F26" s="1979">
        <v>0</v>
      </c>
      <c r="G26" s="1980">
        <v>0</v>
      </c>
      <c r="H26" s="1979">
        <v>0</v>
      </c>
      <c r="I26" s="1980">
        <v>0</v>
      </c>
      <c r="J26" s="1979">
        <v>0</v>
      </c>
      <c r="K26" s="1981">
        <v>0</v>
      </c>
      <c r="L26" s="1979">
        <v>6</v>
      </c>
      <c r="M26" s="1981">
        <v>7</v>
      </c>
      <c r="N26" s="1979">
        <v>14</v>
      </c>
      <c r="O26" s="1981">
        <v>4</v>
      </c>
      <c r="P26" s="1979">
        <v>14</v>
      </c>
      <c r="Q26" s="1981">
        <v>15</v>
      </c>
      <c r="R26" s="1979">
        <v>4</v>
      </c>
      <c r="S26" s="1981">
        <v>13</v>
      </c>
      <c r="T26" s="1979">
        <v>4</v>
      </c>
      <c r="U26" s="1981">
        <v>8</v>
      </c>
      <c r="V26" s="1979">
        <v>7</v>
      </c>
      <c r="W26" s="1981">
        <v>10</v>
      </c>
      <c r="X26" s="1979">
        <v>3</v>
      </c>
      <c r="Y26" s="1981">
        <v>16</v>
      </c>
      <c r="Z26" s="1979">
        <v>6</v>
      </c>
      <c r="AA26" s="1981">
        <v>15</v>
      </c>
      <c r="AB26" s="1979">
        <v>6</v>
      </c>
      <c r="AC26" s="1981">
        <v>3</v>
      </c>
      <c r="AD26" s="1979">
        <v>1</v>
      </c>
      <c r="AE26" s="1981">
        <v>7</v>
      </c>
      <c r="AF26" s="1979">
        <v>2</v>
      </c>
      <c r="AG26" s="1981">
        <v>4</v>
      </c>
      <c r="AH26" s="1979">
        <v>0</v>
      </c>
      <c r="AI26" s="1981">
        <v>1</v>
      </c>
      <c r="AJ26" s="1979">
        <v>0</v>
      </c>
      <c r="AK26" s="1981">
        <v>0</v>
      </c>
      <c r="AL26" s="1982">
        <v>0</v>
      </c>
      <c r="AM26" s="1983">
        <v>0</v>
      </c>
      <c r="AN26" s="1980">
        <v>170</v>
      </c>
      <c r="AO26" s="1980">
        <v>0</v>
      </c>
      <c r="AP26" s="1980">
        <v>0</v>
      </c>
      <c r="AQ26" s="1980">
        <v>0</v>
      </c>
      <c r="AR26" s="1980">
        <v>0</v>
      </c>
      <c r="AS26" s="182" t="str">
        <f>CONCATENATE(CA26,CB26,CC26,CD26,CE26,CF26)</f>
        <v/>
      </c>
      <c r="AT26" s="29"/>
      <c r="AU26" s="29"/>
      <c r="AV26" s="29"/>
      <c r="AW26" s="29"/>
      <c r="AX26" s="29"/>
      <c r="AY26" s="29"/>
      <c r="AZ26" s="29"/>
      <c r="BA26" s="29"/>
      <c r="BB26" s="17"/>
      <c r="BC26" s="17"/>
      <c r="BD26" s="17"/>
      <c r="CA26" s="30" t="str">
        <f>IF(CG26=1,"* El número de Beneficiarios NO DEBE ser mayor que el Total. ","")</f>
        <v/>
      </c>
      <c r="CB26" s="31" t="str">
        <f>IF(CH26=1,"* Los Niños, Niñas, Adolescentes y Jóvenes de Programa SENAME NO DEBE ser mayor que el Total. ","")</f>
        <v/>
      </c>
      <c r="CC26" s="31" t="str">
        <f t="shared" si="11"/>
        <v/>
      </c>
      <c r="CD26" s="31" t="str">
        <f t="shared" si="6"/>
        <v/>
      </c>
      <c r="CE26" s="31" t="str">
        <f t="shared" si="7"/>
        <v/>
      </c>
      <c r="CF26" s="30" t="str">
        <f t="shared" si="8"/>
        <v/>
      </c>
      <c r="CG26" s="32">
        <f t="shared" si="9"/>
        <v>0</v>
      </c>
      <c r="CH26" s="32">
        <f t="shared" si="9"/>
        <v>0</v>
      </c>
      <c r="CI26" s="32">
        <f t="shared" si="9"/>
        <v>0</v>
      </c>
      <c r="CJ26" s="32">
        <f t="shared" si="9"/>
        <v>0</v>
      </c>
      <c r="CK26" s="32">
        <f t="shared" si="9"/>
        <v>0</v>
      </c>
      <c r="CL26" s="32">
        <f t="shared" si="10"/>
        <v>0</v>
      </c>
    </row>
    <row r="27" spans="1:90" ht="19.5" customHeight="1" x14ac:dyDescent="0.2">
      <c r="A27" s="2611"/>
      <c r="B27" s="444" t="s">
        <v>47</v>
      </c>
      <c r="C27" s="406">
        <f t="shared" si="0"/>
        <v>0</v>
      </c>
      <c r="D27" s="407">
        <f t="shared" si="1"/>
        <v>0</v>
      </c>
      <c r="E27" s="76">
        <f t="shared" si="2"/>
        <v>0</v>
      </c>
      <c r="F27" s="77"/>
      <c r="G27" s="78"/>
      <c r="H27" s="77"/>
      <c r="I27" s="79"/>
      <c r="J27" s="77"/>
      <c r="K27" s="79"/>
      <c r="L27" s="77"/>
      <c r="M27" s="79"/>
      <c r="N27" s="77"/>
      <c r="O27" s="80"/>
      <c r="P27" s="77"/>
      <c r="Q27" s="78"/>
      <c r="R27" s="81"/>
      <c r="S27" s="79"/>
      <c r="T27" s="77"/>
      <c r="U27" s="79"/>
      <c r="V27" s="77"/>
      <c r="W27" s="79"/>
      <c r="X27" s="77"/>
      <c r="Y27" s="78"/>
      <c r="Z27" s="77"/>
      <c r="AA27" s="78"/>
      <c r="AB27" s="77"/>
      <c r="AC27" s="79"/>
      <c r="AD27" s="77"/>
      <c r="AE27" s="78"/>
      <c r="AF27" s="77"/>
      <c r="AG27" s="78"/>
      <c r="AH27" s="77"/>
      <c r="AI27" s="79"/>
      <c r="AJ27" s="77"/>
      <c r="AK27" s="79"/>
      <c r="AL27" s="82"/>
      <c r="AM27" s="83"/>
      <c r="AN27" s="80"/>
      <c r="AO27" s="80"/>
      <c r="AP27" s="80"/>
      <c r="AQ27" s="80"/>
      <c r="AR27" s="80"/>
      <c r="AS27" s="182" t="str">
        <f>CONCATENATE(CA27,CB27,CC27,CD27,CE27,CF27)</f>
        <v/>
      </c>
      <c r="AT27" s="29"/>
      <c r="AU27" s="29"/>
      <c r="AV27" s="29"/>
      <c r="AW27" s="29"/>
      <c r="AX27" s="29"/>
      <c r="AY27" s="29"/>
      <c r="AZ27" s="29"/>
      <c r="BA27" s="29"/>
      <c r="BB27" s="17"/>
      <c r="BC27" s="17"/>
      <c r="BD27" s="17"/>
      <c r="CA27" s="30" t="str">
        <f>IF(CG27=1,"* El número de Beneficiarios NO DEBE ser mayor que el Total. ","")</f>
        <v/>
      </c>
      <c r="CB27" s="31" t="str">
        <f>IF(CH27=1,"* Los Niños, Niñas, Adolescentes y Jóvenes de Programa SENAME NO DEBE ser mayor que el Total. ","")</f>
        <v/>
      </c>
      <c r="CC27" s="31" t="str">
        <f t="shared" si="11"/>
        <v/>
      </c>
      <c r="CD27" s="31" t="str">
        <f t="shared" si="6"/>
        <v/>
      </c>
      <c r="CE27" s="31" t="str">
        <f t="shared" si="7"/>
        <v/>
      </c>
      <c r="CF27" s="30" t="str">
        <f t="shared" si="8"/>
        <v/>
      </c>
      <c r="CG27" s="32">
        <f t="shared" si="9"/>
        <v>0</v>
      </c>
      <c r="CH27" s="32">
        <f t="shared" si="9"/>
        <v>0</v>
      </c>
      <c r="CI27" s="32">
        <f t="shared" si="9"/>
        <v>0</v>
      </c>
      <c r="CJ27" s="32">
        <f t="shared" si="9"/>
        <v>0</v>
      </c>
      <c r="CK27" s="32">
        <f t="shared" si="9"/>
        <v>0</v>
      </c>
      <c r="CL27" s="32">
        <f t="shared" si="10"/>
        <v>0</v>
      </c>
    </row>
    <row r="28" spans="1:90" ht="31.35" customHeight="1" x14ac:dyDescent="0.2">
      <c r="A28" s="84" t="s">
        <v>48</v>
      </c>
      <c r="B28" s="14"/>
      <c r="C28" s="85"/>
      <c r="D28" s="14"/>
      <c r="E28" s="14"/>
      <c r="F28" s="14"/>
      <c r="G28" s="14"/>
      <c r="H28" s="14"/>
      <c r="I28" s="14"/>
      <c r="J28" s="14"/>
      <c r="K28" s="14"/>
      <c r="L28" s="14"/>
      <c r="M28" s="1"/>
      <c r="N28" s="1"/>
      <c r="O28" s="5"/>
      <c r="P28" s="5"/>
      <c r="Q28" s="5"/>
      <c r="R28" s="5"/>
      <c r="S28" s="5"/>
      <c r="T28" s="5"/>
      <c r="U28" s="5"/>
      <c r="V28" s="1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16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CG28" s="12"/>
      <c r="CH28" s="12"/>
      <c r="CI28" s="12"/>
      <c r="CJ28" s="12"/>
      <c r="CK28" s="12"/>
      <c r="CL28" s="12"/>
    </row>
    <row r="29" spans="1:90" ht="31.5" customHeight="1" x14ac:dyDescent="0.2">
      <c r="A29" s="2609" t="s">
        <v>3</v>
      </c>
      <c r="B29" s="2609" t="s">
        <v>49</v>
      </c>
      <c r="C29" s="2948" t="s">
        <v>50</v>
      </c>
      <c r="D29" s="2924"/>
      <c r="E29" s="2948" t="s">
        <v>51</v>
      </c>
      <c r="F29" s="2705"/>
      <c r="G29" s="2924"/>
      <c r="H29" s="2948" t="s">
        <v>12</v>
      </c>
      <c r="I29" s="2924"/>
      <c r="J29" s="2948" t="s">
        <v>13</v>
      </c>
      <c r="K29" s="2924"/>
      <c r="L29" s="2948" t="s">
        <v>14</v>
      </c>
      <c r="M29" s="2924"/>
      <c r="N29" s="2948" t="s">
        <v>15</v>
      </c>
      <c r="O29" s="2924"/>
      <c r="P29" s="2948" t="s">
        <v>16</v>
      </c>
      <c r="Q29" s="2924"/>
      <c r="R29" s="2950" t="s">
        <v>17</v>
      </c>
      <c r="S29" s="2939"/>
      <c r="T29" s="2711" t="s">
        <v>18</v>
      </c>
      <c r="U29" s="2711"/>
      <c r="V29" s="2950" t="s">
        <v>19</v>
      </c>
      <c r="W29" s="2939"/>
      <c r="X29" s="2950" t="s">
        <v>20</v>
      </c>
      <c r="Y29" s="2939"/>
      <c r="Z29" s="2950" t="s">
        <v>21</v>
      </c>
      <c r="AA29" s="2939"/>
      <c r="AB29" s="2950" t="s">
        <v>22</v>
      </c>
      <c r="AC29" s="2939"/>
      <c r="AD29" s="2950" t="s">
        <v>23</v>
      </c>
      <c r="AE29" s="2939"/>
      <c r="AF29" s="2950" t="s">
        <v>24</v>
      </c>
      <c r="AG29" s="2939"/>
      <c r="AH29" s="2950" t="s">
        <v>25</v>
      </c>
      <c r="AI29" s="2939"/>
      <c r="AJ29" s="2950" t="s">
        <v>26</v>
      </c>
      <c r="AK29" s="2939"/>
      <c r="AL29" s="2950" t="s">
        <v>27</v>
      </c>
      <c r="AM29" s="2939"/>
      <c r="AN29" s="2950" t="s">
        <v>28</v>
      </c>
      <c r="AO29" s="2939"/>
      <c r="AP29" s="408"/>
      <c r="AQ29" s="409"/>
      <c r="AR29" s="408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X29" s="2"/>
      <c r="BY29" s="2"/>
      <c r="CG29" s="12"/>
      <c r="CH29" s="12"/>
      <c r="CI29" s="12"/>
      <c r="CJ29" s="12"/>
      <c r="CK29" s="12"/>
      <c r="CL29" s="12"/>
    </row>
    <row r="30" spans="1:90" ht="65.25" customHeight="1" x14ac:dyDescent="0.2">
      <c r="A30" s="2611"/>
      <c r="B30" s="2611"/>
      <c r="C30" s="437" t="s">
        <v>52</v>
      </c>
      <c r="D30" s="437" t="s">
        <v>53</v>
      </c>
      <c r="E30" s="1932" t="s">
        <v>29</v>
      </c>
      <c r="F30" s="2009" t="s">
        <v>30</v>
      </c>
      <c r="G30" s="1933" t="s">
        <v>31</v>
      </c>
      <c r="H30" s="1932" t="s">
        <v>30</v>
      </c>
      <c r="I30" s="1933" t="s">
        <v>31</v>
      </c>
      <c r="J30" s="1932" t="s">
        <v>30</v>
      </c>
      <c r="K30" s="1933" t="s">
        <v>31</v>
      </c>
      <c r="L30" s="1932" t="s">
        <v>30</v>
      </c>
      <c r="M30" s="1933" t="s">
        <v>31</v>
      </c>
      <c r="N30" s="1932" t="s">
        <v>30</v>
      </c>
      <c r="O30" s="1933" t="s">
        <v>31</v>
      </c>
      <c r="P30" s="1932" t="s">
        <v>30</v>
      </c>
      <c r="Q30" s="1933" t="s">
        <v>31</v>
      </c>
      <c r="R30" s="1932" t="s">
        <v>30</v>
      </c>
      <c r="S30" s="1933" t="s">
        <v>31</v>
      </c>
      <c r="T30" s="1932" t="s">
        <v>30</v>
      </c>
      <c r="U30" s="446" t="s">
        <v>31</v>
      </c>
      <c r="V30" s="1932" t="s">
        <v>30</v>
      </c>
      <c r="W30" s="1933" t="s">
        <v>31</v>
      </c>
      <c r="X30" s="1932" t="s">
        <v>30</v>
      </c>
      <c r="Y30" s="1933" t="s">
        <v>31</v>
      </c>
      <c r="Z30" s="1932" t="s">
        <v>30</v>
      </c>
      <c r="AA30" s="1933" t="s">
        <v>31</v>
      </c>
      <c r="AB30" s="1932" t="s">
        <v>30</v>
      </c>
      <c r="AC30" s="1933" t="s">
        <v>31</v>
      </c>
      <c r="AD30" s="1932" t="s">
        <v>30</v>
      </c>
      <c r="AE30" s="1933" t="s">
        <v>31</v>
      </c>
      <c r="AF30" s="1932" t="s">
        <v>30</v>
      </c>
      <c r="AG30" s="1933" t="s">
        <v>31</v>
      </c>
      <c r="AH30" s="1932" t="s">
        <v>30</v>
      </c>
      <c r="AI30" s="1933" t="s">
        <v>31</v>
      </c>
      <c r="AJ30" s="1932" t="s">
        <v>30</v>
      </c>
      <c r="AK30" s="1933" t="s">
        <v>31</v>
      </c>
      <c r="AL30" s="1932" t="s">
        <v>30</v>
      </c>
      <c r="AM30" s="1933" t="s">
        <v>31</v>
      </c>
      <c r="AN30" s="1932" t="s">
        <v>30</v>
      </c>
      <c r="AO30" s="1933" t="s">
        <v>31</v>
      </c>
      <c r="AP30" s="2010"/>
      <c r="AQ30" s="2011"/>
      <c r="AR30" s="2010"/>
      <c r="AS30" s="2012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X30" s="2"/>
      <c r="BY30" s="2"/>
      <c r="CG30" s="12"/>
      <c r="CH30" s="12"/>
      <c r="CI30" s="12"/>
      <c r="CJ30" s="12"/>
      <c r="CK30" s="12"/>
      <c r="CL30" s="12"/>
    </row>
    <row r="31" spans="1:90" ht="19.5" customHeight="1" x14ac:dyDescent="0.2">
      <c r="A31" s="2008" t="s">
        <v>54</v>
      </c>
      <c r="B31" s="2013">
        <f>SUM(C31:D31)</f>
        <v>0</v>
      </c>
      <c r="C31" s="1980"/>
      <c r="D31" s="1988"/>
      <c r="E31" s="2014">
        <f>SUM(F31+G31)</f>
        <v>0</v>
      </c>
      <c r="F31" s="2015">
        <f>SUM(H31+J31+L31+N31+P31+R31+T31+V31+X31+Z31+AB31+AD31+AF31+AH31+AJ31+AL31+AN31)</f>
        <v>0</v>
      </c>
      <c r="G31" s="2016">
        <f>SUM(I31+K31+M31+O31+Q31+S31+U31+W31+Y31+AA31+AC31+AE31+AG31+AI31+AK31+AM31+AO31)</f>
        <v>0</v>
      </c>
      <c r="H31" s="1979"/>
      <c r="I31" s="1980"/>
      <c r="J31" s="1979"/>
      <c r="K31" s="1981"/>
      <c r="L31" s="1979"/>
      <c r="M31" s="1981"/>
      <c r="N31" s="1979"/>
      <c r="O31" s="1981"/>
      <c r="P31" s="1979"/>
      <c r="Q31" s="1980"/>
      <c r="R31" s="1979"/>
      <c r="S31" s="1980"/>
      <c r="T31" s="1982"/>
      <c r="U31" s="1981"/>
      <c r="V31" s="1979"/>
      <c r="W31" s="1981"/>
      <c r="X31" s="1979"/>
      <c r="Y31" s="1981"/>
      <c r="Z31" s="1979"/>
      <c r="AA31" s="1980"/>
      <c r="AB31" s="1979"/>
      <c r="AC31" s="1980"/>
      <c r="AD31" s="1979"/>
      <c r="AE31" s="1981"/>
      <c r="AF31" s="1979"/>
      <c r="AG31" s="1980"/>
      <c r="AH31" s="1979"/>
      <c r="AI31" s="1980"/>
      <c r="AJ31" s="1979"/>
      <c r="AK31" s="1981"/>
      <c r="AL31" s="1979"/>
      <c r="AM31" s="1981"/>
      <c r="AN31" s="1982"/>
      <c r="AO31" s="1981"/>
      <c r="AP31" s="2017"/>
      <c r="AQ31" s="2018"/>
      <c r="AR31" s="2017"/>
      <c r="AS31" s="2019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X31" s="2"/>
      <c r="BY31" s="2"/>
      <c r="CG31" s="12"/>
      <c r="CH31" s="12"/>
      <c r="CI31" s="12"/>
      <c r="CJ31" s="12"/>
      <c r="CK31" s="12"/>
      <c r="CL31" s="12"/>
    </row>
    <row r="32" spans="1:90" ht="19.5" customHeight="1" x14ac:dyDescent="0.2">
      <c r="A32" s="104" t="s">
        <v>55</v>
      </c>
      <c r="B32" s="105">
        <f>SUM(C32:D32)</f>
        <v>0</v>
      </c>
      <c r="C32" s="80"/>
      <c r="D32" s="106"/>
      <c r="E32" s="107">
        <f>SUM(F32+G32)</f>
        <v>0</v>
      </c>
      <c r="F32" s="108">
        <f>SUM(H32+J32+L32+N32+P32+R32+T32+V32+X32+Z32+AB32+AD32+AF32+AH32+AJ32+AL32+AN32)</f>
        <v>0</v>
      </c>
      <c r="G32" s="109">
        <f>SUM(I32+K32+M32+O32+Q32+S32+U32+W32+Y32+AA32+AC32+AE32+AG32+AI32+AK32+AM32+AO32)</f>
        <v>0</v>
      </c>
      <c r="H32" s="77"/>
      <c r="I32" s="80"/>
      <c r="J32" s="77"/>
      <c r="K32" s="79"/>
      <c r="L32" s="77"/>
      <c r="M32" s="79"/>
      <c r="N32" s="77"/>
      <c r="O32" s="79"/>
      <c r="P32" s="77"/>
      <c r="Q32" s="80"/>
      <c r="R32" s="77"/>
      <c r="S32" s="80"/>
      <c r="T32" s="82"/>
      <c r="U32" s="79"/>
      <c r="V32" s="77"/>
      <c r="W32" s="79"/>
      <c r="X32" s="77"/>
      <c r="Y32" s="79"/>
      <c r="Z32" s="77"/>
      <c r="AA32" s="80"/>
      <c r="AB32" s="77"/>
      <c r="AC32" s="80"/>
      <c r="AD32" s="77"/>
      <c r="AE32" s="79"/>
      <c r="AF32" s="77"/>
      <c r="AG32" s="80"/>
      <c r="AH32" s="77"/>
      <c r="AI32" s="80"/>
      <c r="AJ32" s="77"/>
      <c r="AK32" s="79"/>
      <c r="AL32" s="77"/>
      <c r="AM32" s="79"/>
      <c r="AN32" s="82"/>
      <c r="AO32" s="79"/>
      <c r="AP32" s="2017"/>
      <c r="AQ32" s="2018"/>
      <c r="AR32" s="2017"/>
      <c r="AS32" s="2019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X32" s="2"/>
      <c r="BY32" s="2"/>
      <c r="CG32" s="12"/>
      <c r="CH32" s="12"/>
      <c r="CI32" s="12"/>
      <c r="CJ32" s="12"/>
      <c r="CK32" s="12"/>
      <c r="CL32" s="12"/>
    </row>
    <row r="33" spans="1:90" ht="16.5" customHeight="1" x14ac:dyDescent="0.25">
      <c r="A33" s="2020" t="s">
        <v>43</v>
      </c>
      <c r="B33" s="2021">
        <f t="shared" ref="B33:H33" si="13">SUM(B31:B32)</f>
        <v>0</v>
      </c>
      <c r="C33" s="2022">
        <f t="shared" si="13"/>
        <v>0</v>
      </c>
      <c r="D33" s="2021">
        <f t="shared" si="13"/>
        <v>0</v>
      </c>
      <c r="E33" s="2023">
        <f t="shared" si="13"/>
        <v>0</v>
      </c>
      <c r="F33" s="2023">
        <f t="shared" si="13"/>
        <v>0</v>
      </c>
      <c r="G33" s="2023">
        <f t="shared" si="13"/>
        <v>0</v>
      </c>
      <c r="H33" s="1993">
        <f t="shared" si="13"/>
        <v>0</v>
      </c>
      <c r="I33" s="2024">
        <f t="shared" ref="I33:AO33" si="14">SUM(I31:I32)</f>
        <v>0</v>
      </c>
      <c r="J33" s="1993">
        <f t="shared" si="14"/>
        <v>0</v>
      </c>
      <c r="K33" s="2024">
        <f t="shared" si="14"/>
        <v>0</v>
      </c>
      <c r="L33" s="1993">
        <f t="shared" si="14"/>
        <v>0</v>
      </c>
      <c r="M33" s="2024">
        <f t="shared" si="14"/>
        <v>0</v>
      </c>
      <c r="N33" s="1993">
        <f t="shared" si="14"/>
        <v>0</v>
      </c>
      <c r="O33" s="2024">
        <f t="shared" si="14"/>
        <v>0</v>
      </c>
      <c r="P33" s="1993">
        <f t="shared" si="14"/>
        <v>0</v>
      </c>
      <c r="Q33" s="2024">
        <f t="shared" si="14"/>
        <v>0</v>
      </c>
      <c r="R33" s="1993">
        <f t="shared" si="14"/>
        <v>0</v>
      </c>
      <c r="S33" s="2024">
        <f t="shared" si="14"/>
        <v>0</v>
      </c>
      <c r="T33" s="1993">
        <f t="shared" si="14"/>
        <v>0</v>
      </c>
      <c r="U33" s="2024">
        <f t="shared" si="14"/>
        <v>0</v>
      </c>
      <c r="V33" s="1993">
        <f t="shared" si="14"/>
        <v>0</v>
      </c>
      <c r="W33" s="2024">
        <f t="shared" si="14"/>
        <v>0</v>
      </c>
      <c r="X33" s="1993">
        <f t="shared" si="14"/>
        <v>0</v>
      </c>
      <c r="Y33" s="2024">
        <f t="shared" si="14"/>
        <v>0</v>
      </c>
      <c r="Z33" s="1993">
        <f t="shared" si="14"/>
        <v>0</v>
      </c>
      <c r="AA33" s="2024">
        <f t="shared" si="14"/>
        <v>0</v>
      </c>
      <c r="AB33" s="1993">
        <f t="shared" si="14"/>
        <v>0</v>
      </c>
      <c r="AC33" s="2024">
        <f t="shared" si="14"/>
        <v>0</v>
      </c>
      <c r="AD33" s="1993">
        <f t="shared" si="14"/>
        <v>0</v>
      </c>
      <c r="AE33" s="2024">
        <f t="shared" si="14"/>
        <v>0</v>
      </c>
      <c r="AF33" s="1993">
        <f t="shared" si="14"/>
        <v>0</v>
      </c>
      <c r="AG33" s="2024">
        <f t="shared" si="14"/>
        <v>0</v>
      </c>
      <c r="AH33" s="1993">
        <f t="shared" si="14"/>
        <v>0</v>
      </c>
      <c r="AI33" s="2024">
        <f t="shared" si="14"/>
        <v>0</v>
      </c>
      <c r="AJ33" s="1993">
        <f t="shared" si="14"/>
        <v>0</v>
      </c>
      <c r="AK33" s="2024">
        <f t="shared" si="14"/>
        <v>0</v>
      </c>
      <c r="AL33" s="1993">
        <f t="shared" si="14"/>
        <v>0</v>
      </c>
      <c r="AM33" s="2024">
        <f t="shared" si="14"/>
        <v>0</v>
      </c>
      <c r="AN33" s="1993">
        <f t="shared" si="14"/>
        <v>0</v>
      </c>
      <c r="AO33" s="1994">
        <f t="shared" si="14"/>
        <v>0</v>
      </c>
      <c r="AP33" s="2025"/>
      <c r="AQ33" s="2018"/>
      <c r="AR33" s="2017"/>
      <c r="AS33" s="2019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X33" s="2"/>
      <c r="BY33" s="2"/>
      <c r="CG33" s="12"/>
      <c r="CH33" s="12"/>
      <c r="CI33" s="12"/>
      <c r="CJ33" s="12"/>
      <c r="CK33" s="12"/>
      <c r="CL33" s="12"/>
    </row>
    <row r="34" spans="1:90" ht="27" customHeight="1" x14ac:dyDescent="0.2">
      <c r="A34" s="84" t="s">
        <v>56</v>
      </c>
      <c r="B34" s="14"/>
      <c r="C34" s="85"/>
      <c r="D34" s="14"/>
      <c r="E34" s="14"/>
      <c r="F34" s="14"/>
      <c r="G34" s="14"/>
      <c r="H34" s="14"/>
      <c r="I34" s="14"/>
      <c r="J34" s="14"/>
      <c r="K34" s="14"/>
      <c r="L34" s="14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408"/>
      <c r="AQ34" s="5"/>
      <c r="AR34" s="5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CG34" s="12"/>
      <c r="CH34" s="12"/>
      <c r="CI34" s="12"/>
      <c r="CJ34" s="12"/>
      <c r="CK34" s="12"/>
      <c r="CL34" s="12"/>
    </row>
    <row r="35" spans="1:90" ht="23.25" customHeight="1" x14ac:dyDescent="0.2">
      <c r="A35" s="2956" t="s">
        <v>3</v>
      </c>
      <c r="B35" s="2956" t="s">
        <v>57</v>
      </c>
      <c r="C35" s="2957" t="s">
        <v>58</v>
      </c>
      <c r="D35" s="2958"/>
      <c r="E35" s="2957" t="s">
        <v>51</v>
      </c>
      <c r="F35" s="2959"/>
      <c r="G35" s="2958"/>
      <c r="H35" s="2960" t="s">
        <v>59</v>
      </c>
      <c r="I35" s="2961"/>
      <c r="J35" s="2961"/>
      <c r="K35" s="2961"/>
      <c r="L35" s="2961"/>
      <c r="M35" s="296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CG35" s="12"/>
      <c r="CH35" s="12"/>
      <c r="CI35" s="12"/>
      <c r="CJ35" s="12"/>
      <c r="CK35" s="12"/>
      <c r="CL35" s="12"/>
    </row>
    <row r="36" spans="1:90" ht="62.25" customHeight="1" x14ac:dyDescent="0.2">
      <c r="A36" s="2746"/>
      <c r="B36" s="2746"/>
      <c r="C36" s="453" t="s">
        <v>52</v>
      </c>
      <c r="D36" s="453" t="s">
        <v>53</v>
      </c>
      <c r="E36" s="2026" t="s">
        <v>29</v>
      </c>
      <c r="F36" s="2027" t="s">
        <v>30</v>
      </c>
      <c r="G36" s="2028" t="s">
        <v>31</v>
      </c>
      <c r="H36" s="2029" t="s">
        <v>60</v>
      </c>
      <c r="I36" s="2030" t="s">
        <v>61</v>
      </c>
      <c r="J36" s="2030" t="s">
        <v>62</v>
      </c>
      <c r="K36" s="2030" t="s">
        <v>63</v>
      </c>
      <c r="L36" s="2030" t="s">
        <v>64</v>
      </c>
      <c r="M36" s="2031" t="s">
        <v>65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CG36" s="12"/>
      <c r="CH36" s="12"/>
      <c r="CI36" s="12"/>
      <c r="CJ36" s="12"/>
      <c r="CK36" s="12"/>
      <c r="CL36" s="12"/>
    </row>
    <row r="37" spans="1:90" ht="18.75" customHeight="1" x14ac:dyDescent="0.2">
      <c r="A37" s="2032" t="s">
        <v>54</v>
      </c>
      <c r="B37" s="2033">
        <f>SUM(C37:D37)</f>
        <v>0</v>
      </c>
      <c r="C37" s="2034"/>
      <c r="D37" s="2034"/>
      <c r="E37" s="2035">
        <f>SUM(F37:G37)</f>
        <v>0</v>
      </c>
      <c r="F37" s="2036"/>
      <c r="G37" s="2034"/>
      <c r="H37" s="2037"/>
      <c r="I37" s="2038"/>
      <c r="J37" s="2038"/>
      <c r="K37" s="2038"/>
      <c r="L37" s="2038"/>
      <c r="M37" s="20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CG37" s="12"/>
      <c r="CH37" s="12"/>
      <c r="CI37" s="12"/>
      <c r="CJ37" s="12"/>
      <c r="CK37" s="12"/>
      <c r="CL37" s="12"/>
    </row>
    <row r="38" spans="1:90" ht="18.75" customHeight="1" x14ac:dyDescent="0.2">
      <c r="A38" s="454" t="s">
        <v>55</v>
      </c>
      <c r="B38" s="455">
        <f>SUM(C38:D38)</f>
        <v>0</v>
      </c>
      <c r="C38" s="78"/>
      <c r="D38" s="78"/>
      <c r="E38" s="456">
        <f>SUM(F38:G38)</f>
        <v>0</v>
      </c>
      <c r="F38" s="697"/>
      <c r="G38" s="78"/>
      <c r="H38" s="458"/>
      <c r="I38" s="459"/>
      <c r="J38" s="459"/>
      <c r="K38" s="459"/>
      <c r="L38" s="459"/>
      <c r="M38" s="460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CG38" s="12"/>
      <c r="CH38" s="12"/>
      <c r="CI38" s="12"/>
      <c r="CJ38" s="12"/>
      <c r="CK38" s="12"/>
      <c r="CL38" s="12"/>
    </row>
    <row r="39" spans="1:90" ht="14.25" customHeight="1" x14ac:dyDescent="0.25">
      <c r="A39" s="2040" t="s">
        <v>43</v>
      </c>
      <c r="B39" s="2041">
        <f t="shared" ref="B39:M39" si="15">SUM(B37:B38)</f>
        <v>0</v>
      </c>
      <c r="C39" s="2042">
        <f t="shared" si="15"/>
        <v>0</v>
      </c>
      <c r="D39" s="2043">
        <f t="shared" si="15"/>
        <v>0</v>
      </c>
      <c r="E39" s="2044">
        <f t="shared" si="15"/>
        <v>0</v>
      </c>
      <c r="F39" s="2045">
        <f t="shared" si="15"/>
        <v>0</v>
      </c>
      <c r="G39" s="2045">
        <f t="shared" si="15"/>
        <v>0</v>
      </c>
      <c r="H39" s="2042">
        <f t="shared" si="15"/>
        <v>0</v>
      </c>
      <c r="I39" s="2046">
        <f t="shared" si="15"/>
        <v>0</v>
      </c>
      <c r="J39" s="2046">
        <f t="shared" si="15"/>
        <v>0</v>
      </c>
      <c r="K39" s="2046">
        <f t="shared" si="15"/>
        <v>0</v>
      </c>
      <c r="L39" s="2046">
        <f t="shared" si="15"/>
        <v>0</v>
      </c>
      <c r="M39" s="2047">
        <f t="shared" si="15"/>
        <v>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CG39" s="12"/>
      <c r="CH39" s="12"/>
      <c r="CI39" s="12"/>
      <c r="CJ39" s="12"/>
      <c r="CK39" s="12"/>
      <c r="CL39" s="12"/>
    </row>
    <row r="40" spans="1:90" ht="31.35" customHeight="1" x14ac:dyDescent="0.2">
      <c r="A40" s="141" t="s">
        <v>66</v>
      </c>
      <c r="B40" s="14"/>
      <c r="C40" s="14"/>
      <c r="D40" s="8"/>
      <c r="E40" s="8"/>
      <c r="F40" s="8"/>
      <c r="G40" s="8"/>
      <c r="H40" s="8"/>
      <c r="I40" s="8"/>
      <c r="J40" s="8"/>
      <c r="K40" s="8"/>
      <c r="L40" s="142"/>
      <c r="M40" s="5"/>
      <c r="N40" s="5"/>
      <c r="O40" s="5"/>
      <c r="P40" s="5"/>
      <c r="Q40" s="5"/>
      <c r="R40" s="5"/>
      <c r="S40" s="5"/>
      <c r="T40" s="5"/>
      <c r="U40" s="5"/>
      <c r="V40" s="11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6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CG40" s="12"/>
      <c r="CH40" s="12"/>
      <c r="CI40" s="12"/>
      <c r="CJ40" s="12"/>
      <c r="CK40" s="12"/>
      <c r="CL40" s="12"/>
    </row>
    <row r="41" spans="1:90" ht="16.350000000000001" customHeight="1" x14ac:dyDescent="0.2">
      <c r="A41" s="2592" t="s">
        <v>3</v>
      </c>
      <c r="B41" s="2609" t="s">
        <v>4</v>
      </c>
      <c r="C41" s="2609" t="s">
        <v>5</v>
      </c>
      <c r="D41" s="143"/>
      <c r="E41" s="143"/>
      <c r="F41" s="143"/>
      <c r="G41" s="143"/>
      <c r="H41" s="143"/>
      <c r="I41" s="143"/>
      <c r="J41" s="143"/>
      <c r="K41" s="143"/>
      <c r="L41" s="144"/>
      <c r="M41" s="145"/>
      <c r="N41" s="5"/>
      <c r="O41" s="5"/>
      <c r="P41" s="5"/>
      <c r="Q41" s="5"/>
      <c r="R41" s="5"/>
      <c r="S41" s="5"/>
      <c r="T41" s="5"/>
      <c r="U41" s="5"/>
      <c r="V41" s="11"/>
      <c r="W41" s="5"/>
      <c r="X41" s="2048"/>
      <c r="Y41" s="2049"/>
      <c r="Z41" s="2049"/>
      <c r="AA41" s="2049"/>
      <c r="AB41" s="2049"/>
      <c r="AC41" s="2049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6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CG41" s="12"/>
      <c r="CH41" s="12"/>
      <c r="CI41" s="12"/>
      <c r="CJ41" s="12"/>
      <c r="CK41" s="12"/>
      <c r="CL41" s="12"/>
    </row>
    <row r="42" spans="1:90" ht="16.350000000000001" customHeight="1" x14ac:dyDescent="0.2">
      <c r="A42" s="2753"/>
      <c r="B42" s="2746"/>
      <c r="C42" s="2746"/>
      <c r="D42" s="148"/>
      <c r="E42" s="143"/>
      <c r="F42" s="143"/>
      <c r="G42" s="143"/>
      <c r="H42" s="143"/>
      <c r="I42" s="143"/>
      <c r="J42" s="143"/>
      <c r="K42" s="143"/>
      <c r="L42" s="144"/>
      <c r="M42" s="145"/>
      <c r="N42" s="5"/>
      <c r="O42" s="5"/>
      <c r="P42" s="5"/>
      <c r="Q42" s="5"/>
      <c r="R42" s="5"/>
      <c r="S42" s="5"/>
      <c r="T42" s="5"/>
      <c r="U42" s="5"/>
      <c r="V42" s="11"/>
      <c r="W42" s="5"/>
      <c r="X42" s="2048"/>
      <c r="Y42" s="2049"/>
      <c r="Z42" s="2049"/>
      <c r="AA42" s="2049"/>
      <c r="AB42" s="2049"/>
      <c r="AC42" s="2049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CG42" s="12"/>
      <c r="CH42" s="12"/>
      <c r="CI42" s="12"/>
      <c r="CJ42" s="12"/>
      <c r="CK42" s="12"/>
      <c r="CL42" s="12"/>
    </row>
    <row r="43" spans="1:90" ht="16.350000000000001" customHeight="1" x14ac:dyDescent="0.2">
      <c r="A43" s="2609" t="s">
        <v>67</v>
      </c>
      <c r="B43" s="63" t="s">
        <v>47</v>
      </c>
      <c r="C43" s="149"/>
      <c r="D43" s="148"/>
      <c r="E43" s="143"/>
      <c r="F43" s="143"/>
      <c r="G43" s="143"/>
      <c r="H43" s="5"/>
      <c r="I43" s="143"/>
      <c r="J43" s="143"/>
      <c r="K43" s="5"/>
      <c r="L43" s="144"/>
      <c r="M43" s="145"/>
      <c r="N43" s="5"/>
      <c r="O43" s="5"/>
      <c r="P43" s="5"/>
      <c r="Q43" s="5"/>
      <c r="R43" s="5"/>
      <c r="S43" s="5"/>
      <c r="T43" s="5"/>
      <c r="U43" s="5"/>
      <c r="V43" s="11"/>
      <c r="W43" s="5"/>
      <c r="X43" s="2048"/>
      <c r="Y43" s="2049"/>
      <c r="Z43" s="2049"/>
      <c r="AA43" s="2049"/>
      <c r="AB43" s="2049"/>
      <c r="AC43" s="2049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CG43" s="12"/>
      <c r="CH43" s="12"/>
      <c r="CI43" s="12"/>
      <c r="CJ43" s="12"/>
      <c r="CK43" s="12"/>
      <c r="CL43" s="12"/>
    </row>
    <row r="44" spans="1:90" ht="16.350000000000001" customHeight="1" x14ac:dyDescent="0.2">
      <c r="A44" s="2746"/>
      <c r="B44" s="150" t="s">
        <v>68</v>
      </c>
      <c r="C44" s="151"/>
      <c r="D44" s="148"/>
      <c r="E44" s="143"/>
      <c r="F44" s="143"/>
      <c r="G44" s="143"/>
      <c r="H44" s="143"/>
      <c r="I44" s="143"/>
      <c r="J44" s="143"/>
      <c r="K44" s="143"/>
      <c r="L44" s="144"/>
      <c r="M44" s="145"/>
      <c r="N44" s="5"/>
      <c r="O44" s="5"/>
      <c r="P44" s="5"/>
      <c r="Q44" s="5"/>
      <c r="R44" s="5"/>
      <c r="S44" s="5"/>
      <c r="T44" s="5"/>
      <c r="U44" s="5"/>
      <c r="V44" s="11"/>
      <c r="W44" s="5"/>
      <c r="X44" s="2048"/>
      <c r="Y44" s="2049"/>
      <c r="Z44" s="2049"/>
      <c r="AA44" s="2049"/>
      <c r="AB44" s="2049"/>
      <c r="AC44" s="2049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CG44" s="12"/>
      <c r="CH44" s="12"/>
      <c r="CI44" s="12"/>
      <c r="CJ44" s="12"/>
      <c r="CK44" s="12"/>
      <c r="CL44" s="12"/>
    </row>
    <row r="45" spans="1:90" ht="16.350000000000001" customHeight="1" x14ac:dyDescent="0.2">
      <c r="A45" s="2609" t="s">
        <v>69</v>
      </c>
      <c r="B45" s="63" t="s">
        <v>47</v>
      </c>
      <c r="C45" s="149"/>
      <c r="D45" s="148"/>
      <c r="E45" s="143"/>
      <c r="F45" s="143"/>
      <c r="G45" s="143"/>
      <c r="H45" s="143"/>
      <c r="I45" s="143"/>
      <c r="J45" s="143"/>
      <c r="K45" s="143"/>
      <c r="L45" s="144"/>
      <c r="M45" s="145"/>
      <c r="N45" s="5"/>
      <c r="O45" s="5"/>
      <c r="P45" s="5"/>
      <c r="Q45" s="5"/>
      <c r="R45" s="5"/>
      <c r="S45" s="5"/>
      <c r="T45" s="5"/>
      <c r="U45" s="5"/>
      <c r="V45" s="11"/>
      <c r="W45" s="5"/>
      <c r="X45" s="2048"/>
      <c r="Y45" s="2049"/>
      <c r="Z45" s="2049"/>
      <c r="AA45" s="2049"/>
      <c r="AB45" s="2049"/>
      <c r="AC45" s="2049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CG45" s="12"/>
      <c r="CH45" s="12"/>
      <c r="CI45" s="12"/>
      <c r="CJ45" s="12"/>
      <c r="CK45" s="12"/>
      <c r="CL45" s="12"/>
    </row>
    <row r="46" spans="1:90" ht="16.350000000000001" customHeight="1" x14ac:dyDescent="0.2">
      <c r="A46" s="2746"/>
      <c r="B46" s="152" t="s">
        <v>68</v>
      </c>
      <c r="C46" s="106"/>
      <c r="D46" s="153"/>
      <c r="E46" s="143"/>
      <c r="F46" s="143"/>
      <c r="G46" s="143"/>
      <c r="H46" s="143"/>
      <c r="I46" s="143"/>
      <c r="J46" s="143"/>
      <c r="K46" s="143"/>
      <c r="L46" s="144"/>
      <c r="M46" s="145"/>
      <c r="N46" s="5"/>
      <c r="O46" s="5"/>
      <c r="P46" s="5"/>
      <c r="Q46" s="5"/>
      <c r="R46" s="5"/>
      <c r="S46" s="5"/>
      <c r="T46" s="5"/>
      <c r="U46" s="5"/>
      <c r="V46" s="11"/>
      <c r="W46" s="5"/>
      <c r="X46" s="2048"/>
      <c r="Y46" s="2049"/>
      <c r="Z46" s="2049"/>
      <c r="AA46" s="2049"/>
      <c r="AB46" s="2049"/>
      <c r="AC46" s="2049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CG46" s="12"/>
      <c r="CH46" s="12"/>
      <c r="CI46" s="12"/>
      <c r="CJ46" s="12"/>
      <c r="CK46" s="12"/>
      <c r="CL46" s="12"/>
    </row>
    <row r="47" spans="1:90" ht="31.35" customHeight="1" x14ac:dyDescent="0.2">
      <c r="A47" s="84" t="s">
        <v>70</v>
      </c>
      <c r="B47" s="711"/>
      <c r="C47" s="711"/>
      <c r="D47" s="155"/>
      <c r="E47" s="155"/>
      <c r="F47" s="155"/>
      <c r="G47" s="155"/>
      <c r="H47" s="155"/>
      <c r="I47" s="155"/>
      <c r="J47" s="155"/>
      <c r="K47" s="155"/>
      <c r="L47" s="156"/>
      <c r="M47" s="157"/>
      <c r="N47" s="158"/>
      <c r="O47" s="159"/>
      <c r="P47" s="159"/>
      <c r="Q47" s="159"/>
      <c r="R47" s="159"/>
      <c r="S47" s="159"/>
      <c r="T47" s="159"/>
      <c r="U47" s="159"/>
      <c r="V47" s="160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61"/>
      <c r="AO47" s="162"/>
      <c r="AP47" s="162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CG47" s="12"/>
      <c r="CH47" s="12"/>
      <c r="CI47" s="12"/>
      <c r="CJ47" s="12"/>
      <c r="CK47" s="12"/>
      <c r="CL47" s="12"/>
    </row>
    <row r="48" spans="1:90" ht="16.350000000000001" customHeight="1" x14ac:dyDescent="0.2">
      <c r="A48" s="2625" t="s">
        <v>71</v>
      </c>
      <c r="B48" s="2626"/>
      <c r="C48" s="2631" t="s">
        <v>5</v>
      </c>
      <c r="D48" s="2632"/>
      <c r="E48" s="2633"/>
      <c r="F48" s="2963" t="s">
        <v>72</v>
      </c>
      <c r="G48" s="2705"/>
      <c r="H48" s="2705"/>
      <c r="I48" s="2705"/>
      <c r="J48" s="2705"/>
      <c r="K48" s="2705"/>
      <c r="L48" s="2705"/>
      <c r="M48" s="2705"/>
      <c r="N48" s="2705"/>
      <c r="O48" s="2705"/>
      <c r="P48" s="2705"/>
      <c r="Q48" s="2705"/>
      <c r="R48" s="2705"/>
      <c r="S48" s="2705"/>
      <c r="T48" s="2705"/>
      <c r="U48" s="2705"/>
      <c r="V48" s="2705"/>
      <c r="W48" s="2705"/>
      <c r="X48" s="2705"/>
      <c r="Y48" s="2705"/>
      <c r="Z48" s="2705"/>
      <c r="AA48" s="2705"/>
      <c r="AB48" s="2705"/>
      <c r="AC48" s="2705"/>
      <c r="AD48" s="2705"/>
      <c r="AE48" s="2705"/>
      <c r="AF48" s="2705"/>
      <c r="AG48" s="2705"/>
      <c r="AH48" s="2705"/>
      <c r="AI48" s="2705"/>
      <c r="AJ48" s="2705"/>
      <c r="AK48" s="2705"/>
      <c r="AL48" s="2705"/>
      <c r="AM48" s="2964"/>
      <c r="AN48" s="2597" t="s">
        <v>7</v>
      </c>
      <c r="AO48" s="163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CG48" s="12"/>
      <c r="CH48" s="12"/>
      <c r="CI48" s="12"/>
      <c r="CJ48" s="12"/>
      <c r="CK48" s="12"/>
      <c r="CL48" s="12"/>
    </row>
    <row r="49" spans="1:90" ht="16.350000000000001" customHeight="1" x14ac:dyDescent="0.2">
      <c r="A49" s="2627"/>
      <c r="B49" s="2628"/>
      <c r="C49" s="2634"/>
      <c r="D49" s="2635"/>
      <c r="E49" s="2636"/>
      <c r="F49" s="2963" t="s">
        <v>12</v>
      </c>
      <c r="G49" s="2965"/>
      <c r="H49" s="2705" t="s">
        <v>13</v>
      </c>
      <c r="I49" s="2965"/>
      <c r="J49" s="2966" t="s">
        <v>14</v>
      </c>
      <c r="K49" s="2967"/>
      <c r="L49" s="2963" t="s">
        <v>15</v>
      </c>
      <c r="M49" s="2965"/>
      <c r="N49" s="2963" t="s">
        <v>16</v>
      </c>
      <c r="O49" s="2965"/>
      <c r="P49" s="2968" t="s">
        <v>17</v>
      </c>
      <c r="Q49" s="2969"/>
      <c r="R49" s="2968" t="s">
        <v>18</v>
      </c>
      <c r="S49" s="2969"/>
      <c r="T49" s="2968" t="s">
        <v>19</v>
      </c>
      <c r="U49" s="2969"/>
      <c r="V49" s="2968" t="s">
        <v>20</v>
      </c>
      <c r="W49" s="2969"/>
      <c r="X49" s="2968" t="s">
        <v>21</v>
      </c>
      <c r="Y49" s="2969"/>
      <c r="Z49" s="2968" t="s">
        <v>22</v>
      </c>
      <c r="AA49" s="2969"/>
      <c r="AB49" s="2968" t="s">
        <v>23</v>
      </c>
      <c r="AC49" s="2969"/>
      <c r="AD49" s="2968" t="s">
        <v>24</v>
      </c>
      <c r="AE49" s="2969"/>
      <c r="AF49" s="2968" t="s">
        <v>25</v>
      </c>
      <c r="AG49" s="2969"/>
      <c r="AH49" s="2968" t="s">
        <v>26</v>
      </c>
      <c r="AI49" s="2969"/>
      <c r="AJ49" s="2968" t="s">
        <v>27</v>
      </c>
      <c r="AK49" s="2969"/>
      <c r="AL49" s="2711" t="s">
        <v>28</v>
      </c>
      <c r="AM49" s="2970"/>
      <c r="AN49" s="2604"/>
      <c r="AO49" s="163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CG49" s="12"/>
      <c r="CH49" s="12"/>
      <c r="CI49" s="12"/>
      <c r="CJ49" s="12"/>
      <c r="CK49" s="12"/>
      <c r="CL49" s="12"/>
    </row>
    <row r="50" spans="1:90" ht="16.350000000000001" customHeight="1" x14ac:dyDescent="0.2">
      <c r="A50" s="2629"/>
      <c r="B50" s="2630"/>
      <c r="C50" s="712" t="s">
        <v>29</v>
      </c>
      <c r="D50" s="713" t="s">
        <v>30</v>
      </c>
      <c r="E50" s="442" t="s">
        <v>31</v>
      </c>
      <c r="F50" s="2050" t="s">
        <v>30</v>
      </c>
      <c r="G50" s="2051" t="s">
        <v>31</v>
      </c>
      <c r="H50" s="2050" t="s">
        <v>30</v>
      </c>
      <c r="I50" s="2051" t="s">
        <v>31</v>
      </c>
      <c r="J50" s="2050" t="s">
        <v>30</v>
      </c>
      <c r="K50" s="2051" t="s">
        <v>31</v>
      </c>
      <c r="L50" s="2050" t="s">
        <v>30</v>
      </c>
      <c r="M50" s="2051" t="s">
        <v>31</v>
      </c>
      <c r="N50" s="2050" t="s">
        <v>30</v>
      </c>
      <c r="O50" s="2051" t="s">
        <v>31</v>
      </c>
      <c r="P50" s="2050" t="s">
        <v>30</v>
      </c>
      <c r="Q50" s="2051" t="s">
        <v>31</v>
      </c>
      <c r="R50" s="2050" t="s">
        <v>30</v>
      </c>
      <c r="S50" s="2051" t="s">
        <v>31</v>
      </c>
      <c r="T50" s="2050" t="s">
        <v>30</v>
      </c>
      <c r="U50" s="2051" t="s">
        <v>31</v>
      </c>
      <c r="V50" s="2050" t="s">
        <v>30</v>
      </c>
      <c r="W50" s="2051" t="s">
        <v>31</v>
      </c>
      <c r="X50" s="2050" t="s">
        <v>30</v>
      </c>
      <c r="Y50" s="2051" t="s">
        <v>31</v>
      </c>
      <c r="Z50" s="2050" t="s">
        <v>30</v>
      </c>
      <c r="AA50" s="2051" t="s">
        <v>31</v>
      </c>
      <c r="AB50" s="2050" t="s">
        <v>30</v>
      </c>
      <c r="AC50" s="2051" t="s">
        <v>31</v>
      </c>
      <c r="AD50" s="2050" t="s">
        <v>30</v>
      </c>
      <c r="AE50" s="2051" t="s">
        <v>31</v>
      </c>
      <c r="AF50" s="2050" t="s">
        <v>30</v>
      </c>
      <c r="AG50" s="2051" t="s">
        <v>31</v>
      </c>
      <c r="AH50" s="2050" t="s">
        <v>30</v>
      </c>
      <c r="AI50" s="2051" t="s">
        <v>31</v>
      </c>
      <c r="AJ50" s="2050" t="s">
        <v>30</v>
      </c>
      <c r="AK50" s="2051" t="s">
        <v>31</v>
      </c>
      <c r="AL50" s="2052" t="s">
        <v>30</v>
      </c>
      <c r="AM50" s="2053" t="s">
        <v>31</v>
      </c>
      <c r="AN50" s="2600"/>
      <c r="AO50" s="170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CG50" s="12"/>
      <c r="CH50" s="12"/>
      <c r="CI50" s="12"/>
      <c r="CJ50" s="12"/>
      <c r="CK50" s="12"/>
      <c r="CL50" s="12"/>
    </row>
    <row r="51" spans="1:90" ht="20.25" customHeight="1" x14ac:dyDescent="0.2">
      <c r="A51" s="439" t="s">
        <v>73</v>
      </c>
      <c r="B51" s="172" t="s">
        <v>74</v>
      </c>
      <c r="C51" s="2054">
        <f>SUM(D51+E51)</f>
        <v>0</v>
      </c>
      <c r="D51" s="2055">
        <f>SUM(F51+H51+J51+L51+N51+P51+R51+T51+V51+X51+Z51+AB51+AD51+AF51+AH51+AJ51+AL51)</f>
        <v>0</v>
      </c>
      <c r="E51" s="2056">
        <f>SUM(G51+I51+K51+M51+O51+Q51+S51+U51+W51+Y51+AA51+AC51+AE51+AG51+AI51+AK51+AM51)</f>
        <v>0</v>
      </c>
      <c r="F51" s="2057"/>
      <c r="G51" s="2058"/>
      <c r="H51" s="2057"/>
      <c r="I51" s="2058"/>
      <c r="J51" s="2057"/>
      <c r="K51" s="2058"/>
      <c r="L51" s="2057"/>
      <c r="M51" s="2058"/>
      <c r="N51" s="2057"/>
      <c r="O51" s="2058"/>
      <c r="P51" s="2059"/>
      <c r="Q51" s="2058"/>
      <c r="R51" s="2059"/>
      <c r="S51" s="2058"/>
      <c r="T51" s="2059"/>
      <c r="U51" s="2058"/>
      <c r="V51" s="2059"/>
      <c r="W51" s="2058"/>
      <c r="X51" s="2059"/>
      <c r="Y51" s="2058"/>
      <c r="Z51" s="2059"/>
      <c r="AA51" s="2058"/>
      <c r="AB51" s="2059"/>
      <c r="AC51" s="2058"/>
      <c r="AD51" s="2059"/>
      <c r="AE51" s="2058"/>
      <c r="AF51" s="2059"/>
      <c r="AG51" s="2058"/>
      <c r="AH51" s="2059"/>
      <c r="AI51" s="2058"/>
      <c r="AJ51" s="2059"/>
      <c r="AK51" s="2058"/>
      <c r="AL51" s="723"/>
      <c r="AM51" s="2060"/>
      <c r="AN51" s="2061"/>
      <c r="AO51" s="182" t="str">
        <f>CA51&amp;CB51</f>
        <v/>
      </c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17"/>
      <c r="BB51" s="17"/>
      <c r="CA51" s="30" t="str">
        <f>IF(CG51=1,"* El número de Beneficiarios NO DEBE ser mayor que el total. ","")</f>
        <v/>
      </c>
      <c r="CB51" s="31" t="str">
        <f>IF(CH51=1,"* No olvide digitar la columna Beneficiarios. ","")</f>
        <v/>
      </c>
      <c r="CC51" s="30"/>
      <c r="CD51" s="30"/>
      <c r="CE51" s="30"/>
      <c r="CF51" s="30"/>
      <c r="CG51" s="32">
        <f>IF(C51&lt;AN51,1,0)</f>
        <v>0</v>
      </c>
      <c r="CH51" s="32">
        <f>IF(AND(C51&lt;&gt;0,AN51=""),1,0)</f>
        <v>0</v>
      </c>
      <c r="CI51" s="12"/>
      <c r="CJ51" s="12"/>
      <c r="CK51" s="12"/>
      <c r="CL51" s="12"/>
    </row>
    <row r="52" spans="1:90" ht="20.25" customHeight="1" x14ac:dyDescent="0.2">
      <c r="A52" s="2062" t="s">
        <v>75</v>
      </c>
      <c r="B52" s="2063" t="s">
        <v>74</v>
      </c>
      <c r="C52" s="463">
        <f>SUM(D52+E52)</f>
        <v>0</v>
      </c>
      <c r="D52" s="464">
        <f>SUM(F52+H52+J52+L52+N52+P52+R52+T52+V52+X52+Z52+AB52+AD52+AF52+AH52+AJ52+AL52)</f>
        <v>0</v>
      </c>
      <c r="E52" s="185">
        <f>SUM(G52+I52+K52+M52+O52+Q52+S52+U52+W52+Y52+AA52+AC52+AE52+AG52+AI52+AK52+AM52)</f>
        <v>0</v>
      </c>
      <c r="F52" s="458"/>
      <c r="G52" s="460"/>
      <c r="H52" s="458"/>
      <c r="I52" s="460"/>
      <c r="J52" s="458"/>
      <c r="K52" s="460"/>
      <c r="L52" s="458"/>
      <c r="M52" s="460"/>
      <c r="N52" s="458"/>
      <c r="O52" s="460"/>
      <c r="P52" s="81"/>
      <c r="Q52" s="460"/>
      <c r="R52" s="81"/>
      <c r="S52" s="460"/>
      <c r="T52" s="81"/>
      <c r="U52" s="460"/>
      <c r="V52" s="81"/>
      <c r="W52" s="460"/>
      <c r="X52" s="81"/>
      <c r="Y52" s="460"/>
      <c r="Z52" s="81"/>
      <c r="AA52" s="460"/>
      <c r="AB52" s="81"/>
      <c r="AC52" s="460"/>
      <c r="AD52" s="81"/>
      <c r="AE52" s="460"/>
      <c r="AF52" s="81"/>
      <c r="AG52" s="460"/>
      <c r="AH52" s="81"/>
      <c r="AI52" s="460"/>
      <c r="AJ52" s="81"/>
      <c r="AK52" s="460"/>
      <c r="AL52" s="188"/>
      <c r="AM52" s="465"/>
      <c r="AN52" s="190"/>
      <c r="AO52" s="182" t="str">
        <f>CA52&amp;CB52</f>
        <v/>
      </c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17"/>
      <c r="BB52" s="17"/>
      <c r="CA52" s="30" t="str">
        <f>IF(CG52=1,"* El número de Beneficiarios NO DEBE ser mayor que el total. ","")</f>
        <v/>
      </c>
      <c r="CB52" s="31" t="str">
        <f>IF(CH52=1,"* No olvide digitar la columna Beneficiarios. ","")</f>
        <v/>
      </c>
      <c r="CC52" s="30"/>
      <c r="CD52" s="30"/>
      <c r="CE52" s="30"/>
      <c r="CF52" s="30"/>
      <c r="CG52" s="32">
        <f>IF(C52&lt;AN52,1,0)</f>
        <v>0</v>
      </c>
      <c r="CH52" s="32">
        <f>IF(AND(C52&lt;&gt;0,AN52=""),1,0)</f>
        <v>0</v>
      </c>
      <c r="CI52" s="12"/>
      <c r="CJ52" s="12"/>
      <c r="CK52" s="12"/>
      <c r="CL52" s="12"/>
    </row>
    <row r="53" spans="1:90" ht="31.35" customHeight="1" x14ac:dyDescent="0.2">
      <c r="A53" s="2713" t="s">
        <v>76</v>
      </c>
      <c r="B53" s="2713"/>
      <c r="C53" s="2713"/>
      <c r="D53" s="2713"/>
      <c r="E53" s="2713"/>
      <c r="F53" s="2713"/>
      <c r="G53" s="2713"/>
      <c r="H53" s="2713"/>
      <c r="I53" s="2713"/>
      <c r="J53" s="2713"/>
      <c r="K53" s="2713"/>
      <c r="L53" s="2713"/>
      <c r="M53" s="2713"/>
      <c r="N53" s="191"/>
      <c r="O53" s="161"/>
      <c r="P53" s="161"/>
      <c r="Q53" s="161"/>
      <c r="R53" s="161"/>
      <c r="S53" s="161"/>
      <c r="T53" s="161"/>
      <c r="U53" s="161"/>
      <c r="V53" s="192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70"/>
      <c r="AP53" s="162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CG53" s="12"/>
      <c r="CH53" s="12"/>
      <c r="CI53" s="12"/>
      <c r="CJ53" s="12"/>
      <c r="CK53" s="12"/>
      <c r="CL53" s="12"/>
    </row>
    <row r="54" spans="1:90" ht="16.350000000000001" customHeight="1" x14ac:dyDescent="0.2">
      <c r="A54" s="2625" t="s">
        <v>3</v>
      </c>
      <c r="B54" s="2626"/>
      <c r="C54" s="2632" t="s">
        <v>5</v>
      </c>
      <c r="D54" s="2632"/>
      <c r="E54" s="2633"/>
      <c r="F54" s="2966" t="s">
        <v>72</v>
      </c>
      <c r="G54" s="2714"/>
      <c r="H54" s="2714"/>
      <c r="I54" s="2714"/>
      <c r="J54" s="2714"/>
      <c r="K54" s="2714"/>
      <c r="L54" s="2714"/>
      <c r="M54" s="2714"/>
      <c r="N54" s="2714"/>
      <c r="O54" s="2714"/>
      <c r="P54" s="2714"/>
      <c r="Q54" s="2714"/>
      <c r="R54" s="2714"/>
      <c r="S54" s="2714"/>
      <c r="T54" s="2714"/>
      <c r="U54" s="2714"/>
      <c r="V54" s="2714"/>
      <c r="W54" s="2714"/>
      <c r="X54" s="2714"/>
      <c r="Y54" s="2714"/>
      <c r="Z54" s="2714"/>
      <c r="AA54" s="2714"/>
      <c r="AB54" s="2714"/>
      <c r="AC54" s="2714"/>
      <c r="AD54" s="2714"/>
      <c r="AE54" s="2714"/>
      <c r="AF54" s="2714"/>
      <c r="AG54" s="2714"/>
      <c r="AH54" s="2714"/>
      <c r="AI54" s="2714"/>
      <c r="AJ54" s="2714"/>
      <c r="AK54" s="2714"/>
      <c r="AL54" s="2714"/>
      <c r="AM54" s="2971"/>
      <c r="AN54" s="2597" t="s">
        <v>7</v>
      </c>
      <c r="AO54" s="170"/>
      <c r="AP54" s="2064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CG54" s="12"/>
      <c r="CH54" s="12"/>
      <c r="CI54" s="12"/>
      <c r="CJ54" s="12"/>
      <c r="CK54" s="12"/>
      <c r="CL54" s="12"/>
    </row>
    <row r="55" spans="1:90" ht="16.350000000000001" customHeight="1" x14ac:dyDescent="0.2">
      <c r="A55" s="2627"/>
      <c r="B55" s="2628"/>
      <c r="C55" s="2635"/>
      <c r="D55" s="2635"/>
      <c r="E55" s="2636"/>
      <c r="F55" s="2975" t="s">
        <v>12</v>
      </c>
      <c r="G55" s="2975"/>
      <c r="H55" s="2957" t="s">
        <v>13</v>
      </c>
      <c r="I55" s="2958"/>
      <c r="J55" s="2976" t="s">
        <v>14</v>
      </c>
      <c r="K55" s="2977"/>
      <c r="L55" s="2957" t="s">
        <v>15</v>
      </c>
      <c r="M55" s="2958"/>
      <c r="N55" s="2957" t="s">
        <v>16</v>
      </c>
      <c r="O55" s="2958"/>
      <c r="P55" s="2972" t="s">
        <v>17</v>
      </c>
      <c r="Q55" s="2973"/>
      <c r="R55" s="2972" t="s">
        <v>18</v>
      </c>
      <c r="S55" s="2973"/>
      <c r="T55" s="2972" t="s">
        <v>19</v>
      </c>
      <c r="U55" s="2973"/>
      <c r="V55" s="2972" t="s">
        <v>20</v>
      </c>
      <c r="W55" s="2973"/>
      <c r="X55" s="2972" t="s">
        <v>21</v>
      </c>
      <c r="Y55" s="2973"/>
      <c r="Z55" s="2972" t="s">
        <v>22</v>
      </c>
      <c r="AA55" s="2973"/>
      <c r="AB55" s="2972" t="s">
        <v>23</v>
      </c>
      <c r="AC55" s="2973"/>
      <c r="AD55" s="2972" t="s">
        <v>24</v>
      </c>
      <c r="AE55" s="2973"/>
      <c r="AF55" s="2972" t="s">
        <v>25</v>
      </c>
      <c r="AG55" s="2973"/>
      <c r="AH55" s="2972" t="s">
        <v>26</v>
      </c>
      <c r="AI55" s="2973"/>
      <c r="AJ55" s="2972" t="s">
        <v>27</v>
      </c>
      <c r="AK55" s="2973"/>
      <c r="AL55" s="2972" t="s">
        <v>28</v>
      </c>
      <c r="AM55" s="2974"/>
      <c r="AN55" s="2604"/>
      <c r="AO55" s="170"/>
      <c r="AP55" s="2065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CG55" s="12"/>
      <c r="CH55" s="12"/>
      <c r="CI55" s="12"/>
      <c r="CJ55" s="12"/>
      <c r="CK55" s="12"/>
      <c r="CL55" s="12"/>
    </row>
    <row r="56" spans="1:90" ht="16.350000000000001" customHeight="1" x14ac:dyDescent="0.2">
      <c r="A56" s="2629"/>
      <c r="B56" s="2630"/>
      <c r="C56" s="2066" t="s">
        <v>29</v>
      </c>
      <c r="D56" s="2067" t="s">
        <v>30</v>
      </c>
      <c r="E56" s="197" t="s">
        <v>31</v>
      </c>
      <c r="F56" s="420" t="s">
        <v>30</v>
      </c>
      <c r="G56" s="435" t="s">
        <v>31</v>
      </c>
      <c r="H56" s="420" t="s">
        <v>30</v>
      </c>
      <c r="I56" s="435" t="s">
        <v>31</v>
      </c>
      <c r="J56" s="420" t="s">
        <v>30</v>
      </c>
      <c r="K56" s="435" t="s">
        <v>31</v>
      </c>
      <c r="L56" s="420" t="s">
        <v>30</v>
      </c>
      <c r="M56" s="435" t="s">
        <v>31</v>
      </c>
      <c r="N56" s="420" t="s">
        <v>30</v>
      </c>
      <c r="O56" s="435" t="s">
        <v>31</v>
      </c>
      <c r="P56" s="420" t="s">
        <v>30</v>
      </c>
      <c r="Q56" s="435" t="s">
        <v>31</v>
      </c>
      <c r="R56" s="420" t="s">
        <v>30</v>
      </c>
      <c r="S56" s="435" t="s">
        <v>31</v>
      </c>
      <c r="T56" s="420" t="s">
        <v>30</v>
      </c>
      <c r="U56" s="435" t="s">
        <v>31</v>
      </c>
      <c r="V56" s="420" t="s">
        <v>30</v>
      </c>
      <c r="W56" s="435" t="s">
        <v>31</v>
      </c>
      <c r="X56" s="420" t="s">
        <v>30</v>
      </c>
      <c r="Y56" s="435" t="s">
        <v>31</v>
      </c>
      <c r="Z56" s="420" t="s">
        <v>30</v>
      </c>
      <c r="AA56" s="435" t="s">
        <v>31</v>
      </c>
      <c r="AB56" s="420" t="s">
        <v>30</v>
      </c>
      <c r="AC56" s="435" t="s">
        <v>31</v>
      </c>
      <c r="AD56" s="420" t="s">
        <v>30</v>
      </c>
      <c r="AE56" s="435" t="s">
        <v>31</v>
      </c>
      <c r="AF56" s="420" t="s">
        <v>30</v>
      </c>
      <c r="AG56" s="435" t="s">
        <v>31</v>
      </c>
      <c r="AH56" s="420" t="s">
        <v>30</v>
      </c>
      <c r="AI56" s="435" t="s">
        <v>31</v>
      </c>
      <c r="AJ56" s="420" t="s">
        <v>30</v>
      </c>
      <c r="AK56" s="435" t="s">
        <v>31</v>
      </c>
      <c r="AL56" s="396" t="s">
        <v>30</v>
      </c>
      <c r="AM56" s="200" t="s">
        <v>31</v>
      </c>
      <c r="AN56" s="2600"/>
      <c r="AO56" s="170"/>
      <c r="AP56" s="2065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CG56" s="12"/>
      <c r="CH56" s="12"/>
      <c r="CI56" s="12"/>
      <c r="CJ56" s="12"/>
      <c r="CK56" s="12"/>
      <c r="CL56" s="12"/>
    </row>
    <row r="57" spans="1:90" ht="16.350000000000001" customHeight="1" x14ac:dyDescent="0.2">
      <c r="A57" s="2649" t="s">
        <v>77</v>
      </c>
      <c r="B57" s="2068" t="s">
        <v>33</v>
      </c>
      <c r="C57" s="2069">
        <f t="shared" ref="C57:C78" si="16">SUM(D57+E57)</f>
        <v>0</v>
      </c>
      <c r="D57" s="2070">
        <f t="shared" ref="D57:E62" si="17">SUM(H57+J57+L57+N57+P57+R57+T57+V57+X57+Z57+AB57+AD57+AF57+AH57+AJ57+AL57)</f>
        <v>0</v>
      </c>
      <c r="E57" s="2071">
        <f t="shared" si="17"/>
        <v>0</v>
      </c>
      <c r="F57" s="2072"/>
      <c r="G57" s="2073"/>
      <c r="H57" s="2074"/>
      <c r="I57" s="2075"/>
      <c r="J57" s="2074"/>
      <c r="K57" s="2076"/>
      <c r="L57" s="2074"/>
      <c r="M57" s="2076"/>
      <c r="N57" s="2074"/>
      <c r="O57" s="2076"/>
      <c r="P57" s="2077"/>
      <c r="Q57" s="2076"/>
      <c r="R57" s="2077"/>
      <c r="S57" s="2076"/>
      <c r="T57" s="2077"/>
      <c r="U57" s="2076"/>
      <c r="V57" s="2077"/>
      <c r="W57" s="2076"/>
      <c r="X57" s="2077"/>
      <c r="Y57" s="2076"/>
      <c r="Z57" s="2077"/>
      <c r="AA57" s="2076"/>
      <c r="AB57" s="2077"/>
      <c r="AC57" s="2076"/>
      <c r="AD57" s="2077"/>
      <c r="AE57" s="2076"/>
      <c r="AF57" s="2077"/>
      <c r="AG57" s="2076"/>
      <c r="AH57" s="2077"/>
      <c r="AI57" s="2076"/>
      <c r="AJ57" s="2077"/>
      <c r="AK57" s="2076"/>
      <c r="AL57" s="2077"/>
      <c r="AM57" s="2078"/>
      <c r="AN57" s="2079"/>
      <c r="AO57" s="182" t="str">
        <f t="shared" ref="AO57:AO78" si="18">CA57&amp;CB57</f>
        <v/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17"/>
      <c r="BB57" s="17"/>
      <c r="CA57" s="30" t="str">
        <f t="shared" ref="CA57:CA78" si="19">IF(CG57=1,"* El número de Beneficiarios NO DEBE ser mayor que el total. ","")</f>
        <v/>
      </c>
      <c r="CB57" s="31" t="str">
        <f t="shared" ref="CB57:CB78" si="20">IF(CH57=1,"* No olvide digitar la columna Beneficiarios. ","")</f>
        <v/>
      </c>
      <c r="CG57" s="32">
        <f t="shared" ref="CG57:CG78" si="21">IF(C57&lt;AN57,1,0)</f>
        <v>0</v>
      </c>
      <c r="CH57" s="32">
        <f t="shared" ref="CH57:CH78" si="22">IF(AND(C57&lt;&gt;0,AN57=""),1,0)</f>
        <v>0</v>
      </c>
      <c r="CI57" s="12"/>
      <c r="CJ57" s="12"/>
      <c r="CK57" s="12"/>
      <c r="CL57" s="12"/>
    </row>
    <row r="58" spans="1:90" ht="16.350000000000001" customHeight="1" x14ac:dyDescent="0.2">
      <c r="A58" s="2650"/>
      <c r="B58" s="440" t="s">
        <v>47</v>
      </c>
      <c r="C58" s="34">
        <f t="shared" si="16"/>
        <v>0</v>
      </c>
      <c r="D58" s="35">
        <f t="shared" si="17"/>
        <v>0</v>
      </c>
      <c r="E58" s="36">
        <f t="shared" si="17"/>
        <v>0</v>
      </c>
      <c r="F58" s="214"/>
      <c r="G58" s="215"/>
      <c r="H58" s="37"/>
      <c r="I58" s="38"/>
      <c r="J58" s="37"/>
      <c r="K58" s="39"/>
      <c r="L58" s="37"/>
      <c r="M58" s="39"/>
      <c r="N58" s="37"/>
      <c r="O58" s="39"/>
      <c r="P58" s="40"/>
      <c r="Q58" s="39"/>
      <c r="R58" s="40"/>
      <c r="S58" s="39"/>
      <c r="T58" s="40"/>
      <c r="U58" s="39"/>
      <c r="V58" s="40"/>
      <c r="W58" s="39"/>
      <c r="X58" s="40"/>
      <c r="Y58" s="39"/>
      <c r="Z58" s="40"/>
      <c r="AA58" s="39"/>
      <c r="AB58" s="40"/>
      <c r="AC58" s="39"/>
      <c r="AD58" s="40"/>
      <c r="AE58" s="39"/>
      <c r="AF58" s="40"/>
      <c r="AG58" s="39"/>
      <c r="AH58" s="40"/>
      <c r="AI58" s="39"/>
      <c r="AJ58" s="40"/>
      <c r="AK58" s="39"/>
      <c r="AL58" s="40"/>
      <c r="AM58" s="41"/>
      <c r="AN58" s="216"/>
      <c r="AO58" s="182" t="str">
        <f t="shared" si="18"/>
        <v/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17"/>
      <c r="BB58" s="17"/>
      <c r="CA58" s="30" t="str">
        <f t="shared" si="19"/>
        <v/>
      </c>
      <c r="CB58" s="31" t="str">
        <f t="shared" si="20"/>
        <v/>
      </c>
      <c r="CG58" s="32">
        <f t="shared" si="21"/>
        <v>0</v>
      </c>
      <c r="CH58" s="32">
        <f t="shared" si="22"/>
        <v>0</v>
      </c>
      <c r="CI58" s="12"/>
      <c r="CJ58" s="12"/>
      <c r="CK58" s="12"/>
      <c r="CL58" s="12"/>
    </row>
    <row r="59" spans="1:90" ht="16.350000000000001" customHeight="1" x14ac:dyDescent="0.2">
      <c r="A59" s="2650"/>
      <c r="B59" s="440" t="s">
        <v>34</v>
      </c>
      <c r="C59" s="34">
        <f t="shared" si="16"/>
        <v>0</v>
      </c>
      <c r="D59" s="35">
        <f t="shared" si="17"/>
        <v>0</v>
      </c>
      <c r="E59" s="36">
        <f t="shared" si="17"/>
        <v>0</v>
      </c>
      <c r="F59" s="214"/>
      <c r="G59" s="215"/>
      <c r="H59" s="37"/>
      <c r="I59" s="38"/>
      <c r="J59" s="37"/>
      <c r="K59" s="39"/>
      <c r="L59" s="37"/>
      <c r="M59" s="39"/>
      <c r="N59" s="37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39"/>
      <c r="Z59" s="40"/>
      <c r="AA59" s="39"/>
      <c r="AB59" s="40"/>
      <c r="AC59" s="39"/>
      <c r="AD59" s="40"/>
      <c r="AE59" s="39"/>
      <c r="AF59" s="40"/>
      <c r="AG59" s="39"/>
      <c r="AH59" s="40"/>
      <c r="AI59" s="39"/>
      <c r="AJ59" s="40"/>
      <c r="AK59" s="39"/>
      <c r="AL59" s="40"/>
      <c r="AM59" s="41"/>
      <c r="AN59" s="216"/>
      <c r="AO59" s="182" t="str">
        <f t="shared" si="18"/>
        <v/>
      </c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17"/>
      <c r="BB59" s="17"/>
      <c r="CA59" s="30" t="str">
        <f t="shared" si="19"/>
        <v/>
      </c>
      <c r="CB59" s="31" t="str">
        <f t="shared" si="20"/>
        <v/>
      </c>
      <c r="CG59" s="32">
        <f t="shared" si="21"/>
        <v>0</v>
      </c>
      <c r="CH59" s="32">
        <f t="shared" si="22"/>
        <v>0</v>
      </c>
      <c r="CI59" s="12"/>
      <c r="CJ59" s="12"/>
      <c r="CK59" s="12"/>
      <c r="CL59" s="12"/>
    </row>
    <row r="60" spans="1:90" ht="16.350000000000001" customHeight="1" x14ac:dyDescent="0.2">
      <c r="A60" s="2650"/>
      <c r="B60" s="440" t="s">
        <v>78</v>
      </c>
      <c r="C60" s="34">
        <f t="shared" si="16"/>
        <v>0</v>
      </c>
      <c r="D60" s="35">
        <f t="shared" si="17"/>
        <v>0</v>
      </c>
      <c r="E60" s="36">
        <f t="shared" si="17"/>
        <v>0</v>
      </c>
      <c r="F60" s="214"/>
      <c r="G60" s="215"/>
      <c r="H60" s="37"/>
      <c r="I60" s="38"/>
      <c r="J60" s="37"/>
      <c r="K60" s="39"/>
      <c r="L60" s="37"/>
      <c r="M60" s="39"/>
      <c r="N60" s="37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39"/>
      <c r="Z60" s="40"/>
      <c r="AA60" s="39"/>
      <c r="AB60" s="40"/>
      <c r="AC60" s="39"/>
      <c r="AD60" s="40"/>
      <c r="AE60" s="39"/>
      <c r="AF60" s="40"/>
      <c r="AG60" s="39"/>
      <c r="AH60" s="40"/>
      <c r="AI60" s="39"/>
      <c r="AJ60" s="40"/>
      <c r="AK60" s="39"/>
      <c r="AL60" s="40"/>
      <c r="AM60" s="41"/>
      <c r="AN60" s="216"/>
      <c r="AO60" s="182" t="str">
        <f t="shared" si="18"/>
        <v/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17"/>
      <c r="BB60" s="17"/>
      <c r="CA60" s="30" t="str">
        <f t="shared" si="19"/>
        <v/>
      </c>
      <c r="CB60" s="31" t="str">
        <f t="shared" si="20"/>
        <v/>
      </c>
      <c r="CG60" s="32">
        <f t="shared" si="21"/>
        <v>0</v>
      </c>
      <c r="CH60" s="32">
        <f t="shared" si="22"/>
        <v>0</v>
      </c>
      <c r="CI60" s="12"/>
      <c r="CJ60" s="12"/>
      <c r="CK60" s="12"/>
      <c r="CL60" s="12"/>
    </row>
    <row r="61" spans="1:90" ht="16.350000000000001" customHeight="1" x14ac:dyDescent="0.2">
      <c r="A61" s="2650"/>
      <c r="B61" s="440" t="s">
        <v>37</v>
      </c>
      <c r="C61" s="34">
        <f t="shared" si="16"/>
        <v>0</v>
      </c>
      <c r="D61" s="35">
        <f t="shared" si="17"/>
        <v>0</v>
      </c>
      <c r="E61" s="36">
        <f t="shared" si="17"/>
        <v>0</v>
      </c>
      <c r="F61" s="214"/>
      <c r="G61" s="215"/>
      <c r="H61" s="37"/>
      <c r="I61" s="38"/>
      <c r="J61" s="37"/>
      <c r="K61" s="39"/>
      <c r="L61" s="37"/>
      <c r="M61" s="39"/>
      <c r="N61" s="37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39"/>
      <c r="Z61" s="40"/>
      <c r="AA61" s="39"/>
      <c r="AB61" s="40"/>
      <c r="AC61" s="39"/>
      <c r="AD61" s="40"/>
      <c r="AE61" s="39"/>
      <c r="AF61" s="40"/>
      <c r="AG61" s="39"/>
      <c r="AH61" s="40"/>
      <c r="AI61" s="39"/>
      <c r="AJ61" s="40"/>
      <c r="AK61" s="39"/>
      <c r="AL61" s="40"/>
      <c r="AM61" s="41"/>
      <c r="AN61" s="216"/>
      <c r="AO61" s="182" t="str">
        <f t="shared" si="18"/>
        <v/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17"/>
      <c r="BB61" s="17"/>
      <c r="CA61" s="30" t="str">
        <f t="shared" si="19"/>
        <v/>
      </c>
      <c r="CB61" s="31" t="str">
        <f t="shared" si="20"/>
        <v/>
      </c>
      <c r="CG61" s="32">
        <f t="shared" si="21"/>
        <v>0</v>
      </c>
      <c r="CH61" s="32">
        <f t="shared" si="22"/>
        <v>0</v>
      </c>
      <c r="CI61" s="12"/>
      <c r="CJ61" s="12"/>
      <c r="CK61" s="12"/>
      <c r="CL61" s="12"/>
    </row>
    <row r="62" spans="1:90" ht="16.350000000000001" customHeight="1" x14ac:dyDescent="0.2">
      <c r="A62" s="2770"/>
      <c r="B62" s="441" t="s">
        <v>38</v>
      </c>
      <c r="C62" s="218">
        <f t="shared" si="16"/>
        <v>0</v>
      </c>
      <c r="D62" s="50">
        <f t="shared" si="17"/>
        <v>0</v>
      </c>
      <c r="E62" s="219">
        <f t="shared" si="17"/>
        <v>0</v>
      </c>
      <c r="F62" s="220"/>
      <c r="G62" s="221"/>
      <c r="H62" s="77"/>
      <c r="I62" s="80"/>
      <c r="J62" s="77"/>
      <c r="K62" s="79"/>
      <c r="L62" s="77"/>
      <c r="M62" s="79"/>
      <c r="N62" s="77"/>
      <c r="O62" s="79"/>
      <c r="P62" s="82"/>
      <c r="Q62" s="79"/>
      <c r="R62" s="82"/>
      <c r="S62" s="79"/>
      <c r="T62" s="82"/>
      <c r="U62" s="79"/>
      <c r="V62" s="82"/>
      <c r="W62" s="79"/>
      <c r="X62" s="82"/>
      <c r="Y62" s="79"/>
      <c r="Z62" s="82"/>
      <c r="AA62" s="79"/>
      <c r="AB62" s="82"/>
      <c r="AC62" s="79"/>
      <c r="AD62" s="82"/>
      <c r="AE62" s="79"/>
      <c r="AF62" s="82"/>
      <c r="AG62" s="79"/>
      <c r="AH62" s="82"/>
      <c r="AI62" s="79"/>
      <c r="AJ62" s="82"/>
      <c r="AK62" s="79"/>
      <c r="AL62" s="82"/>
      <c r="AM62" s="83"/>
      <c r="AN62" s="222"/>
      <c r="AO62" s="182" t="str">
        <f t="shared" si="18"/>
        <v/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17"/>
      <c r="BB62" s="17"/>
      <c r="CA62" s="30" t="str">
        <f t="shared" si="19"/>
        <v/>
      </c>
      <c r="CB62" s="31" t="str">
        <f t="shared" si="20"/>
        <v/>
      </c>
      <c r="CG62" s="32">
        <f t="shared" si="21"/>
        <v>0</v>
      </c>
      <c r="CH62" s="32">
        <f t="shared" si="22"/>
        <v>0</v>
      </c>
      <c r="CI62" s="12"/>
      <c r="CJ62" s="12"/>
      <c r="CK62" s="12"/>
      <c r="CL62" s="12"/>
    </row>
    <row r="63" spans="1:90" ht="16.350000000000001" customHeight="1" x14ac:dyDescent="0.2">
      <c r="A63" s="2649" t="s">
        <v>79</v>
      </c>
      <c r="B63" s="2080" t="s">
        <v>34</v>
      </c>
      <c r="C63" s="2081">
        <f t="shared" si="16"/>
        <v>0</v>
      </c>
      <c r="D63" s="2082">
        <f t="shared" ref="D63:E68" si="23">SUM(J63+L63+N63)</f>
        <v>0</v>
      </c>
      <c r="E63" s="2083">
        <f t="shared" si="23"/>
        <v>0</v>
      </c>
      <c r="F63" s="2084"/>
      <c r="G63" s="2085"/>
      <c r="H63" s="2084"/>
      <c r="I63" s="2085"/>
      <c r="J63" s="2086"/>
      <c r="K63" s="2087"/>
      <c r="L63" s="2086"/>
      <c r="M63" s="2087"/>
      <c r="N63" s="2086"/>
      <c r="O63" s="2087"/>
      <c r="P63" s="2088"/>
      <c r="Q63" s="2089"/>
      <c r="R63" s="2088"/>
      <c r="S63" s="2089"/>
      <c r="T63" s="2088"/>
      <c r="U63" s="2089"/>
      <c r="V63" s="2088"/>
      <c r="W63" s="2089"/>
      <c r="X63" s="2088"/>
      <c r="Y63" s="2089"/>
      <c r="Z63" s="2088"/>
      <c r="AA63" s="2089"/>
      <c r="AB63" s="2088"/>
      <c r="AC63" s="2089"/>
      <c r="AD63" s="2088"/>
      <c r="AE63" s="2089"/>
      <c r="AF63" s="2088"/>
      <c r="AG63" s="2089"/>
      <c r="AH63" s="2088"/>
      <c r="AI63" s="2089"/>
      <c r="AJ63" s="2084"/>
      <c r="AK63" s="2089"/>
      <c r="AL63" s="2088"/>
      <c r="AM63" s="2090"/>
      <c r="AN63" s="2091"/>
      <c r="AO63" s="182" t="str">
        <f t="shared" si="18"/>
        <v/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17"/>
      <c r="BB63" s="17"/>
      <c r="CA63" s="30" t="str">
        <f t="shared" si="19"/>
        <v/>
      </c>
      <c r="CB63" s="31" t="str">
        <f t="shared" si="20"/>
        <v/>
      </c>
      <c r="CG63" s="32">
        <f t="shared" si="21"/>
        <v>0</v>
      </c>
      <c r="CH63" s="32">
        <f t="shared" si="22"/>
        <v>0</v>
      </c>
      <c r="CI63" s="12"/>
      <c r="CJ63" s="12"/>
      <c r="CK63" s="12"/>
      <c r="CL63" s="12"/>
    </row>
    <row r="64" spans="1:90" ht="16.350000000000001" customHeight="1" x14ac:dyDescent="0.2">
      <c r="A64" s="2770"/>
      <c r="B64" s="441" t="s">
        <v>37</v>
      </c>
      <c r="C64" s="218">
        <f t="shared" si="16"/>
        <v>0</v>
      </c>
      <c r="D64" s="50">
        <f t="shared" si="23"/>
        <v>0</v>
      </c>
      <c r="E64" s="219">
        <f t="shared" si="23"/>
        <v>0</v>
      </c>
      <c r="F64" s="220"/>
      <c r="G64" s="221"/>
      <c r="H64" s="220"/>
      <c r="I64" s="221"/>
      <c r="J64" s="77"/>
      <c r="K64" s="79"/>
      <c r="L64" s="77"/>
      <c r="M64" s="79"/>
      <c r="N64" s="77"/>
      <c r="O64" s="79"/>
      <c r="P64" s="230"/>
      <c r="Q64" s="231"/>
      <c r="R64" s="230"/>
      <c r="S64" s="231"/>
      <c r="T64" s="230"/>
      <c r="U64" s="231"/>
      <c r="V64" s="230"/>
      <c r="W64" s="231"/>
      <c r="X64" s="230"/>
      <c r="Y64" s="231"/>
      <c r="Z64" s="230"/>
      <c r="AA64" s="231"/>
      <c r="AB64" s="230"/>
      <c r="AC64" s="231"/>
      <c r="AD64" s="230"/>
      <c r="AE64" s="231"/>
      <c r="AF64" s="230"/>
      <c r="AG64" s="231"/>
      <c r="AH64" s="230"/>
      <c r="AI64" s="231"/>
      <c r="AJ64" s="220"/>
      <c r="AK64" s="231"/>
      <c r="AL64" s="230"/>
      <c r="AM64" s="232"/>
      <c r="AN64" s="222"/>
      <c r="AO64" s="182" t="str">
        <f t="shared" si="18"/>
        <v/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17"/>
      <c r="BB64" s="17"/>
      <c r="CA64" s="30" t="str">
        <f t="shared" si="19"/>
        <v/>
      </c>
      <c r="CB64" s="31" t="str">
        <f t="shared" si="20"/>
        <v/>
      </c>
      <c r="CG64" s="32">
        <f t="shared" si="21"/>
        <v>0</v>
      </c>
      <c r="CH64" s="32">
        <f t="shared" si="22"/>
        <v>0</v>
      </c>
      <c r="CI64" s="12"/>
      <c r="CJ64" s="12"/>
      <c r="CK64" s="12"/>
      <c r="CL64" s="12"/>
    </row>
    <row r="65" spans="1:90" ht="16.350000000000001" customHeight="1" x14ac:dyDescent="0.2">
      <c r="A65" s="2649" t="s">
        <v>80</v>
      </c>
      <c r="B65" s="2080" t="s">
        <v>33</v>
      </c>
      <c r="C65" s="2081">
        <f t="shared" si="16"/>
        <v>0</v>
      </c>
      <c r="D65" s="2082">
        <f t="shared" si="23"/>
        <v>0</v>
      </c>
      <c r="E65" s="2083">
        <f t="shared" si="23"/>
        <v>0</v>
      </c>
      <c r="F65" s="2084"/>
      <c r="G65" s="2085"/>
      <c r="H65" s="2084"/>
      <c r="I65" s="2085"/>
      <c r="J65" s="2086"/>
      <c r="K65" s="2087"/>
      <c r="L65" s="2086"/>
      <c r="M65" s="2087"/>
      <c r="N65" s="2086"/>
      <c r="O65" s="2087"/>
      <c r="P65" s="2088"/>
      <c r="Q65" s="2089"/>
      <c r="R65" s="2088"/>
      <c r="S65" s="2089"/>
      <c r="T65" s="2088"/>
      <c r="U65" s="2089"/>
      <c r="V65" s="2088"/>
      <c r="W65" s="2089"/>
      <c r="X65" s="2088"/>
      <c r="Y65" s="2089"/>
      <c r="Z65" s="2088"/>
      <c r="AA65" s="2089"/>
      <c r="AB65" s="2088"/>
      <c r="AC65" s="2089"/>
      <c r="AD65" s="2088"/>
      <c r="AE65" s="2089"/>
      <c r="AF65" s="2088"/>
      <c r="AG65" s="2089"/>
      <c r="AH65" s="2088"/>
      <c r="AI65" s="2089"/>
      <c r="AJ65" s="2084"/>
      <c r="AK65" s="2089"/>
      <c r="AL65" s="2088"/>
      <c r="AM65" s="2090"/>
      <c r="AN65" s="2091"/>
      <c r="AO65" s="182" t="str">
        <f t="shared" si="18"/>
        <v/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17"/>
      <c r="BB65" s="17"/>
      <c r="CA65" s="30" t="str">
        <f t="shared" si="19"/>
        <v/>
      </c>
      <c r="CB65" s="31" t="str">
        <f t="shared" si="20"/>
        <v/>
      </c>
      <c r="CG65" s="32">
        <f t="shared" si="21"/>
        <v>0</v>
      </c>
      <c r="CH65" s="32">
        <f t="shared" si="22"/>
        <v>0</v>
      </c>
      <c r="CI65" s="12"/>
      <c r="CJ65" s="12"/>
      <c r="CK65" s="12"/>
      <c r="CL65" s="12"/>
    </row>
    <row r="66" spans="1:90" ht="16.350000000000001" customHeight="1" x14ac:dyDescent="0.2">
      <c r="A66" s="2650"/>
      <c r="B66" s="440" t="s">
        <v>47</v>
      </c>
      <c r="C66" s="34">
        <f t="shared" si="16"/>
        <v>0</v>
      </c>
      <c r="D66" s="35">
        <f t="shared" si="23"/>
        <v>0</v>
      </c>
      <c r="E66" s="36">
        <f t="shared" si="23"/>
        <v>0</v>
      </c>
      <c r="F66" s="214"/>
      <c r="G66" s="215"/>
      <c r="H66" s="214"/>
      <c r="I66" s="215"/>
      <c r="J66" s="37"/>
      <c r="K66" s="39"/>
      <c r="L66" s="37"/>
      <c r="M66" s="39"/>
      <c r="N66" s="37"/>
      <c r="O66" s="39"/>
      <c r="P66" s="233"/>
      <c r="Q66" s="234"/>
      <c r="R66" s="233"/>
      <c r="S66" s="234"/>
      <c r="T66" s="233"/>
      <c r="U66" s="234"/>
      <c r="V66" s="233"/>
      <c r="W66" s="234"/>
      <c r="X66" s="233"/>
      <c r="Y66" s="234"/>
      <c r="Z66" s="233"/>
      <c r="AA66" s="234"/>
      <c r="AB66" s="233"/>
      <c r="AC66" s="234"/>
      <c r="AD66" s="233"/>
      <c r="AE66" s="234"/>
      <c r="AF66" s="233"/>
      <c r="AG66" s="234"/>
      <c r="AH66" s="233"/>
      <c r="AI66" s="234"/>
      <c r="AJ66" s="214"/>
      <c r="AK66" s="234"/>
      <c r="AL66" s="233"/>
      <c r="AM66" s="235"/>
      <c r="AN66" s="216"/>
      <c r="AO66" s="182" t="str">
        <f t="shared" si="18"/>
        <v/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17"/>
      <c r="BB66" s="17"/>
      <c r="CA66" s="30" t="str">
        <f t="shared" si="19"/>
        <v/>
      </c>
      <c r="CB66" s="31" t="str">
        <f t="shared" si="20"/>
        <v/>
      </c>
      <c r="CG66" s="32">
        <f t="shared" si="21"/>
        <v>0</v>
      </c>
      <c r="CH66" s="32">
        <f t="shared" si="22"/>
        <v>0</v>
      </c>
      <c r="CI66" s="12"/>
      <c r="CJ66" s="12"/>
      <c r="CK66" s="12"/>
      <c r="CL66" s="12"/>
    </row>
    <row r="67" spans="1:90" ht="16.350000000000001" customHeight="1" x14ac:dyDescent="0.2">
      <c r="A67" s="2650"/>
      <c r="B67" s="440" t="s">
        <v>34</v>
      </c>
      <c r="C67" s="34">
        <f t="shared" si="16"/>
        <v>0</v>
      </c>
      <c r="D67" s="35">
        <f t="shared" si="23"/>
        <v>0</v>
      </c>
      <c r="E67" s="36">
        <f t="shared" si="23"/>
        <v>0</v>
      </c>
      <c r="F67" s="214"/>
      <c r="G67" s="215"/>
      <c r="H67" s="214"/>
      <c r="I67" s="215"/>
      <c r="J67" s="37"/>
      <c r="K67" s="39"/>
      <c r="L67" s="37"/>
      <c r="M67" s="39"/>
      <c r="N67" s="37"/>
      <c r="O67" s="39"/>
      <c r="P67" s="233"/>
      <c r="Q67" s="234"/>
      <c r="R67" s="233"/>
      <c r="S67" s="234"/>
      <c r="T67" s="233"/>
      <c r="U67" s="234"/>
      <c r="V67" s="233"/>
      <c r="W67" s="234"/>
      <c r="X67" s="233"/>
      <c r="Y67" s="234"/>
      <c r="Z67" s="233"/>
      <c r="AA67" s="234"/>
      <c r="AB67" s="233"/>
      <c r="AC67" s="234"/>
      <c r="AD67" s="233"/>
      <c r="AE67" s="234"/>
      <c r="AF67" s="233"/>
      <c r="AG67" s="234"/>
      <c r="AH67" s="233"/>
      <c r="AI67" s="234"/>
      <c r="AJ67" s="214"/>
      <c r="AK67" s="234"/>
      <c r="AL67" s="233"/>
      <c r="AM67" s="235"/>
      <c r="AN67" s="216"/>
      <c r="AO67" s="182" t="str">
        <f t="shared" si="18"/>
        <v/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17"/>
      <c r="BB67" s="17"/>
      <c r="CA67" s="30" t="str">
        <f t="shared" si="19"/>
        <v/>
      </c>
      <c r="CB67" s="31" t="str">
        <f t="shared" si="20"/>
        <v/>
      </c>
      <c r="CG67" s="32">
        <f t="shared" si="21"/>
        <v>0</v>
      </c>
      <c r="CH67" s="32">
        <f t="shared" si="22"/>
        <v>0</v>
      </c>
      <c r="CI67" s="12"/>
      <c r="CJ67" s="12"/>
      <c r="CK67" s="12"/>
      <c r="CL67" s="12"/>
    </row>
    <row r="68" spans="1:90" ht="16.350000000000001" customHeight="1" x14ac:dyDescent="0.2">
      <c r="A68" s="2770"/>
      <c r="B68" s="441" t="s">
        <v>37</v>
      </c>
      <c r="C68" s="218">
        <f t="shared" si="16"/>
        <v>0</v>
      </c>
      <c r="D68" s="50">
        <f t="shared" si="23"/>
        <v>0</v>
      </c>
      <c r="E68" s="219">
        <f t="shared" si="23"/>
        <v>0</v>
      </c>
      <c r="F68" s="220"/>
      <c r="G68" s="221"/>
      <c r="H68" s="220"/>
      <c r="I68" s="221"/>
      <c r="J68" s="77"/>
      <c r="K68" s="79"/>
      <c r="L68" s="77"/>
      <c r="M68" s="79"/>
      <c r="N68" s="77"/>
      <c r="O68" s="79"/>
      <c r="P68" s="230"/>
      <c r="Q68" s="231"/>
      <c r="R68" s="230"/>
      <c r="S68" s="231"/>
      <c r="T68" s="230"/>
      <c r="U68" s="231"/>
      <c r="V68" s="230"/>
      <c r="W68" s="231"/>
      <c r="X68" s="230"/>
      <c r="Y68" s="231"/>
      <c r="Z68" s="230"/>
      <c r="AA68" s="231"/>
      <c r="AB68" s="230"/>
      <c r="AC68" s="231"/>
      <c r="AD68" s="230"/>
      <c r="AE68" s="231"/>
      <c r="AF68" s="230"/>
      <c r="AG68" s="231"/>
      <c r="AH68" s="230"/>
      <c r="AI68" s="231"/>
      <c r="AJ68" s="220"/>
      <c r="AK68" s="231"/>
      <c r="AL68" s="230"/>
      <c r="AM68" s="232"/>
      <c r="AN68" s="222"/>
      <c r="AO68" s="182" t="str">
        <f t="shared" si="18"/>
        <v/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17"/>
      <c r="BB68" s="17"/>
      <c r="CA68" s="30" t="str">
        <f t="shared" si="19"/>
        <v/>
      </c>
      <c r="CB68" s="31" t="str">
        <f t="shared" si="20"/>
        <v/>
      </c>
      <c r="CG68" s="32">
        <f t="shared" si="21"/>
        <v>0</v>
      </c>
      <c r="CH68" s="32">
        <f t="shared" si="22"/>
        <v>0</v>
      </c>
      <c r="CI68" s="12"/>
      <c r="CJ68" s="12"/>
      <c r="CK68" s="12"/>
      <c r="CL68" s="12"/>
    </row>
    <row r="69" spans="1:90" ht="16.350000000000001" customHeight="1" x14ac:dyDescent="0.2">
      <c r="A69" s="2649" t="s">
        <v>81</v>
      </c>
      <c r="B69" s="2080" t="s">
        <v>33</v>
      </c>
      <c r="C69" s="2081">
        <f t="shared" si="16"/>
        <v>0</v>
      </c>
      <c r="D69" s="2082">
        <f t="shared" ref="D69:D78" si="24">SUM(J69+L69+N69+P69+R69+T69+V69+X69+Z69+AB69+AD69+AF69+AH69+AJ69+AL69)</f>
        <v>0</v>
      </c>
      <c r="E69" s="2083">
        <f t="shared" ref="E69:E78" si="25">SUM(K69+M69+O69+Q69+S69+U69+W69+Y69+AA69+AC69+AE69+AG69+AI69+AK69+AM69)</f>
        <v>0</v>
      </c>
      <c r="F69" s="2084"/>
      <c r="G69" s="2085"/>
      <c r="H69" s="2084"/>
      <c r="I69" s="2089"/>
      <c r="J69" s="2086"/>
      <c r="K69" s="2087"/>
      <c r="L69" s="2086"/>
      <c r="M69" s="2087"/>
      <c r="N69" s="2086"/>
      <c r="O69" s="2087"/>
      <c r="P69" s="2086"/>
      <c r="Q69" s="2087"/>
      <c r="R69" s="2086"/>
      <c r="S69" s="2087"/>
      <c r="T69" s="2086"/>
      <c r="U69" s="2087"/>
      <c r="V69" s="2086"/>
      <c r="W69" s="2087"/>
      <c r="X69" s="2086"/>
      <c r="Y69" s="2087"/>
      <c r="Z69" s="2086"/>
      <c r="AA69" s="2087"/>
      <c r="AB69" s="2086"/>
      <c r="AC69" s="2087"/>
      <c r="AD69" s="2086"/>
      <c r="AE69" s="2087"/>
      <c r="AF69" s="2086"/>
      <c r="AG69" s="2087"/>
      <c r="AH69" s="2086"/>
      <c r="AI69" s="2087"/>
      <c r="AJ69" s="2086"/>
      <c r="AK69" s="2087"/>
      <c r="AL69" s="2086"/>
      <c r="AM69" s="2092"/>
      <c r="AN69" s="2091"/>
      <c r="AO69" s="182" t="str">
        <f t="shared" si="18"/>
        <v/>
      </c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17"/>
      <c r="BB69" s="17"/>
      <c r="CA69" s="30" t="str">
        <f t="shared" si="19"/>
        <v/>
      </c>
      <c r="CB69" s="31" t="str">
        <f t="shared" si="20"/>
        <v/>
      </c>
      <c r="CG69" s="32">
        <f t="shared" si="21"/>
        <v>0</v>
      </c>
      <c r="CH69" s="32">
        <f t="shared" si="22"/>
        <v>0</v>
      </c>
      <c r="CI69" s="12"/>
      <c r="CJ69" s="12"/>
      <c r="CK69" s="12"/>
      <c r="CL69" s="12"/>
    </row>
    <row r="70" spans="1:90" ht="16.350000000000001" customHeight="1" x14ac:dyDescent="0.2">
      <c r="A70" s="2770"/>
      <c r="B70" s="440" t="s">
        <v>47</v>
      </c>
      <c r="C70" s="42">
        <f t="shared" si="16"/>
        <v>0</v>
      </c>
      <c r="D70" s="43">
        <f t="shared" si="24"/>
        <v>0</v>
      </c>
      <c r="E70" s="219">
        <f t="shared" si="25"/>
        <v>0</v>
      </c>
      <c r="F70" s="220"/>
      <c r="G70" s="221"/>
      <c r="H70" s="220"/>
      <c r="I70" s="231"/>
      <c r="J70" s="77"/>
      <c r="K70" s="79"/>
      <c r="L70" s="77"/>
      <c r="M70" s="79"/>
      <c r="N70" s="77"/>
      <c r="O70" s="79"/>
      <c r="P70" s="77"/>
      <c r="Q70" s="79"/>
      <c r="R70" s="77"/>
      <c r="S70" s="79"/>
      <c r="T70" s="77"/>
      <c r="U70" s="79"/>
      <c r="V70" s="77"/>
      <c r="W70" s="79"/>
      <c r="X70" s="77"/>
      <c r="Y70" s="79"/>
      <c r="Z70" s="77"/>
      <c r="AA70" s="79"/>
      <c r="AB70" s="77"/>
      <c r="AC70" s="79"/>
      <c r="AD70" s="77"/>
      <c r="AE70" s="79"/>
      <c r="AF70" s="77"/>
      <c r="AG70" s="79"/>
      <c r="AH70" s="77"/>
      <c r="AI70" s="79"/>
      <c r="AJ70" s="77"/>
      <c r="AK70" s="79"/>
      <c r="AL70" s="77"/>
      <c r="AM70" s="83"/>
      <c r="AN70" s="222"/>
      <c r="AO70" s="182" t="str">
        <f t="shared" si="18"/>
        <v/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17"/>
      <c r="BB70" s="17"/>
      <c r="CA70" s="30" t="str">
        <f t="shared" si="19"/>
        <v/>
      </c>
      <c r="CB70" s="31" t="str">
        <f t="shared" si="20"/>
        <v/>
      </c>
      <c r="CG70" s="32">
        <f t="shared" si="21"/>
        <v>0</v>
      </c>
      <c r="CH70" s="32">
        <f t="shared" si="22"/>
        <v>0</v>
      </c>
      <c r="CI70" s="12"/>
      <c r="CJ70" s="12"/>
      <c r="CK70" s="12"/>
      <c r="CL70" s="12"/>
    </row>
    <row r="71" spans="1:90" ht="16.350000000000001" customHeight="1" x14ac:dyDescent="0.2">
      <c r="A71" s="2649" t="s">
        <v>82</v>
      </c>
      <c r="B71" s="2080" t="s">
        <v>33</v>
      </c>
      <c r="C71" s="2081">
        <f t="shared" si="16"/>
        <v>0</v>
      </c>
      <c r="D71" s="2082">
        <f t="shared" si="24"/>
        <v>0</v>
      </c>
      <c r="E71" s="2083">
        <f t="shared" si="25"/>
        <v>0</v>
      </c>
      <c r="F71" s="2084"/>
      <c r="G71" s="2085"/>
      <c r="H71" s="2084"/>
      <c r="I71" s="2085"/>
      <c r="J71" s="2086"/>
      <c r="K71" s="2087"/>
      <c r="L71" s="2086"/>
      <c r="M71" s="2087"/>
      <c r="N71" s="2086"/>
      <c r="O71" s="2087"/>
      <c r="P71" s="2086"/>
      <c r="Q71" s="2087"/>
      <c r="R71" s="2086"/>
      <c r="S71" s="2087"/>
      <c r="T71" s="2086"/>
      <c r="U71" s="2087"/>
      <c r="V71" s="2086"/>
      <c r="W71" s="2087"/>
      <c r="X71" s="2086"/>
      <c r="Y71" s="2087"/>
      <c r="Z71" s="2086"/>
      <c r="AA71" s="2087"/>
      <c r="AB71" s="2086"/>
      <c r="AC71" s="2087"/>
      <c r="AD71" s="2086"/>
      <c r="AE71" s="2087"/>
      <c r="AF71" s="2086"/>
      <c r="AG71" s="2087"/>
      <c r="AH71" s="2086"/>
      <c r="AI71" s="2087"/>
      <c r="AJ71" s="2086"/>
      <c r="AK71" s="2087"/>
      <c r="AL71" s="2086"/>
      <c r="AM71" s="2092"/>
      <c r="AN71" s="2091"/>
      <c r="AO71" s="182" t="str">
        <f t="shared" si="18"/>
        <v/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17"/>
      <c r="BB71" s="17"/>
      <c r="CA71" s="30" t="str">
        <f t="shared" si="19"/>
        <v/>
      </c>
      <c r="CB71" s="31" t="str">
        <f t="shared" si="20"/>
        <v/>
      </c>
      <c r="CG71" s="32">
        <f t="shared" si="21"/>
        <v>0</v>
      </c>
      <c r="CH71" s="32">
        <f t="shared" si="22"/>
        <v>0</v>
      </c>
      <c r="CI71" s="12"/>
      <c r="CJ71" s="12"/>
      <c r="CK71" s="12"/>
      <c r="CL71" s="12"/>
    </row>
    <row r="72" spans="1:90" ht="16.350000000000001" customHeight="1" x14ac:dyDescent="0.2">
      <c r="A72" s="2770"/>
      <c r="B72" s="441" t="s">
        <v>47</v>
      </c>
      <c r="C72" s="218">
        <f t="shared" si="16"/>
        <v>0</v>
      </c>
      <c r="D72" s="50">
        <f t="shared" si="24"/>
        <v>0</v>
      </c>
      <c r="E72" s="219">
        <f t="shared" si="25"/>
        <v>0</v>
      </c>
      <c r="F72" s="220"/>
      <c r="G72" s="221"/>
      <c r="H72" s="220"/>
      <c r="I72" s="221"/>
      <c r="J72" s="77"/>
      <c r="K72" s="79"/>
      <c r="L72" s="77"/>
      <c r="M72" s="79"/>
      <c r="N72" s="77"/>
      <c r="O72" s="79"/>
      <c r="P72" s="77"/>
      <c r="Q72" s="79"/>
      <c r="R72" s="77"/>
      <c r="S72" s="79"/>
      <c r="T72" s="77"/>
      <c r="U72" s="79"/>
      <c r="V72" s="77"/>
      <c r="W72" s="79"/>
      <c r="X72" s="77"/>
      <c r="Y72" s="79"/>
      <c r="Z72" s="77"/>
      <c r="AA72" s="79"/>
      <c r="AB72" s="77"/>
      <c r="AC72" s="79"/>
      <c r="AD72" s="77"/>
      <c r="AE72" s="79"/>
      <c r="AF72" s="77"/>
      <c r="AG72" s="79"/>
      <c r="AH72" s="77"/>
      <c r="AI72" s="79"/>
      <c r="AJ72" s="77"/>
      <c r="AK72" s="79"/>
      <c r="AL72" s="77"/>
      <c r="AM72" s="83"/>
      <c r="AN72" s="222"/>
      <c r="AO72" s="182" t="str">
        <f t="shared" si="18"/>
        <v/>
      </c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17"/>
      <c r="BB72" s="17"/>
      <c r="CA72" s="30" t="str">
        <f t="shared" si="19"/>
        <v/>
      </c>
      <c r="CB72" s="31" t="str">
        <f t="shared" si="20"/>
        <v/>
      </c>
      <c r="CG72" s="32">
        <f t="shared" si="21"/>
        <v>0</v>
      </c>
      <c r="CH72" s="32">
        <f t="shared" si="22"/>
        <v>0</v>
      </c>
      <c r="CI72" s="12"/>
      <c r="CJ72" s="12"/>
      <c r="CK72" s="12"/>
      <c r="CL72" s="12"/>
    </row>
    <row r="73" spans="1:90" ht="16.350000000000001" customHeight="1" x14ac:dyDescent="0.2">
      <c r="A73" s="2649" t="s">
        <v>83</v>
      </c>
      <c r="B73" s="2080" t="s">
        <v>33</v>
      </c>
      <c r="C73" s="2081">
        <f t="shared" si="16"/>
        <v>0</v>
      </c>
      <c r="D73" s="2082">
        <f t="shared" si="24"/>
        <v>0</v>
      </c>
      <c r="E73" s="2083">
        <f t="shared" si="25"/>
        <v>0</v>
      </c>
      <c r="F73" s="2084"/>
      <c r="G73" s="2085"/>
      <c r="H73" s="2084"/>
      <c r="I73" s="2085"/>
      <c r="J73" s="2086"/>
      <c r="K73" s="2087"/>
      <c r="L73" s="2086"/>
      <c r="M73" s="2087"/>
      <c r="N73" s="2086"/>
      <c r="O73" s="2087"/>
      <c r="P73" s="2086"/>
      <c r="Q73" s="2087"/>
      <c r="R73" s="2086"/>
      <c r="S73" s="2087"/>
      <c r="T73" s="2086"/>
      <c r="U73" s="2087"/>
      <c r="V73" s="2086"/>
      <c r="W73" s="2087"/>
      <c r="X73" s="2086"/>
      <c r="Y73" s="2087"/>
      <c r="Z73" s="2086"/>
      <c r="AA73" s="2087"/>
      <c r="AB73" s="2086"/>
      <c r="AC73" s="2087"/>
      <c r="AD73" s="2086"/>
      <c r="AE73" s="2087"/>
      <c r="AF73" s="2086"/>
      <c r="AG73" s="2087"/>
      <c r="AH73" s="2086"/>
      <c r="AI73" s="2087"/>
      <c r="AJ73" s="2086"/>
      <c r="AK73" s="2087"/>
      <c r="AL73" s="2086"/>
      <c r="AM73" s="2092"/>
      <c r="AN73" s="2091"/>
      <c r="AO73" s="182" t="str">
        <f t="shared" si="18"/>
        <v/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17"/>
      <c r="BB73" s="17"/>
      <c r="CA73" s="30" t="str">
        <f t="shared" si="19"/>
        <v/>
      </c>
      <c r="CB73" s="31" t="str">
        <f t="shared" si="20"/>
        <v/>
      </c>
      <c r="CG73" s="32">
        <f t="shared" si="21"/>
        <v>0</v>
      </c>
      <c r="CH73" s="32">
        <f t="shared" si="22"/>
        <v>0</v>
      </c>
      <c r="CI73" s="12"/>
      <c r="CJ73" s="12"/>
      <c r="CK73" s="12"/>
      <c r="CL73" s="12"/>
    </row>
    <row r="74" spans="1:90" ht="16.350000000000001" customHeight="1" x14ac:dyDescent="0.2">
      <c r="A74" s="2650"/>
      <c r="B74" s="440" t="s">
        <v>47</v>
      </c>
      <c r="C74" s="34">
        <f t="shared" si="16"/>
        <v>0</v>
      </c>
      <c r="D74" s="35">
        <f t="shared" si="24"/>
        <v>0</v>
      </c>
      <c r="E74" s="36">
        <f t="shared" si="25"/>
        <v>0</v>
      </c>
      <c r="F74" s="214"/>
      <c r="G74" s="215"/>
      <c r="H74" s="214"/>
      <c r="I74" s="215"/>
      <c r="J74" s="37"/>
      <c r="K74" s="39"/>
      <c r="L74" s="37"/>
      <c r="M74" s="39"/>
      <c r="N74" s="37"/>
      <c r="O74" s="39"/>
      <c r="P74" s="37"/>
      <c r="Q74" s="39"/>
      <c r="R74" s="37"/>
      <c r="S74" s="39"/>
      <c r="T74" s="37"/>
      <c r="U74" s="39"/>
      <c r="V74" s="37"/>
      <c r="W74" s="39"/>
      <c r="X74" s="37"/>
      <c r="Y74" s="39"/>
      <c r="Z74" s="37"/>
      <c r="AA74" s="39"/>
      <c r="AB74" s="37"/>
      <c r="AC74" s="39"/>
      <c r="AD74" s="37"/>
      <c r="AE74" s="39"/>
      <c r="AF74" s="37"/>
      <c r="AG74" s="39"/>
      <c r="AH74" s="37"/>
      <c r="AI74" s="39"/>
      <c r="AJ74" s="37"/>
      <c r="AK74" s="39"/>
      <c r="AL74" s="37"/>
      <c r="AM74" s="41"/>
      <c r="AN74" s="216"/>
      <c r="AO74" s="182" t="str">
        <f t="shared" si="18"/>
        <v/>
      </c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17"/>
      <c r="BB74" s="17"/>
      <c r="CA74" s="30" t="str">
        <f t="shared" si="19"/>
        <v/>
      </c>
      <c r="CB74" s="31" t="str">
        <f t="shared" si="20"/>
        <v/>
      </c>
      <c r="CG74" s="32">
        <f t="shared" si="21"/>
        <v>0</v>
      </c>
      <c r="CH74" s="32">
        <f t="shared" si="22"/>
        <v>0</v>
      </c>
      <c r="CI74" s="12"/>
      <c r="CJ74" s="12"/>
      <c r="CK74" s="12"/>
      <c r="CL74" s="12"/>
    </row>
    <row r="75" spans="1:90" ht="16.350000000000001" customHeight="1" x14ac:dyDescent="0.2">
      <c r="A75" s="2650"/>
      <c r="B75" s="440" t="s">
        <v>34</v>
      </c>
      <c r="C75" s="34">
        <f t="shared" si="16"/>
        <v>0</v>
      </c>
      <c r="D75" s="35">
        <f t="shared" si="24"/>
        <v>0</v>
      </c>
      <c r="E75" s="36">
        <f t="shared" si="25"/>
        <v>0</v>
      </c>
      <c r="F75" s="214"/>
      <c r="G75" s="215"/>
      <c r="H75" s="214"/>
      <c r="I75" s="215"/>
      <c r="J75" s="37"/>
      <c r="K75" s="39"/>
      <c r="L75" s="37"/>
      <c r="M75" s="39"/>
      <c r="N75" s="37"/>
      <c r="O75" s="39"/>
      <c r="P75" s="37"/>
      <c r="Q75" s="39"/>
      <c r="R75" s="37"/>
      <c r="S75" s="39"/>
      <c r="T75" s="37"/>
      <c r="U75" s="39"/>
      <c r="V75" s="37"/>
      <c r="W75" s="39"/>
      <c r="X75" s="37"/>
      <c r="Y75" s="39"/>
      <c r="Z75" s="37"/>
      <c r="AA75" s="39"/>
      <c r="AB75" s="37"/>
      <c r="AC75" s="39"/>
      <c r="AD75" s="37"/>
      <c r="AE75" s="39"/>
      <c r="AF75" s="37"/>
      <c r="AG75" s="39"/>
      <c r="AH75" s="37"/>
      <c r="AI75" s="39"/>
      <c r="AJ75" s="37"/>
      <c r="AK75" s="39"/>
      <c r="AL75" s="37"/>
      <c r="AM75" s="41"/>
      <c r="AN75" s="216"/>
      <c r="AO75" s="182" t="str">
        <f t="shared" si="18"/>
        <v/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17"/>
      <c r="BB75" s="17"/>
      <c r="CA75" s="30" t="str">
        <f t="shared" si="19"/>
        <v/>
      </c>
      <c r="CB75" s="31" t="str">
        <f t="shared" si="20"/>
        <v/>
      </c>
      <c r="CG75" s="32">
        <f t="shared" si="21"/>
        <v>0</v>
      </c>
      <c r="CH75" s="32">
        <f t="shared" si="22"/>
        <v>0</v>
      </c>
      <c r="CI75" s="12"/>
      <c r="CJ75" s="12"/>
      <c r="CK75" s="12"/>
      <c r="CL75" s="12"/>
    </row>
    <row r="76" spans="1:90" ht="16.350000000000001" customHeight="1" x14ac:dyDescent="0.2">
      <c r="A76" s="2650"/>
      <c r="B76" s="440" t="s">
        <v>78</v>
      </c>
      <c r="C76" s="34">
        <f t="shared" si="16"/>
        <v>0</v>
      </c>
      <c r="D76" s="35">
        <f t="shared" si="24"/>
        <v>0</v>
      </c>
      <c r="E76" s="36">
        <f t="shared" si="25"/>
        <v>0</v>
      </c>
      <c r="F76" s="214"/>
      <c r="G76" s="215"/>
      <c r="H76" s="214"/>
      <c r="I76" s="215"/>
      <c r="J76" s="37"/>
      <c r="K76" s="39"/>
      <c r="L76" s="37"/>
      <c r="M76" s="39"/>
      <c r="N76" s="37"/>
      <c r="O76" s="39"/>
      <c r="P76" s="37"/>
      <c r="Q76" s="39"/>
      <c r="R76" s="37"/>
      <c r="S76" s="39"/>
      <c r="T76" s="37"/>
      <c r="U76" s="39"/>
      <c r="V76" s="37"/>
      <c r="W76" s="39"/>
      <c r="X76" s="37"/>
      <c r="Y76" s="39"/>
      <c r="Z76" s="37"/>
      <c r="AA76" s="39"/>
      <c r="AB76" s="37"/>
      <c r="AC76" s="39"/>
      <c r="AD76" s="37"/>
      <c r="AE76" s="39"/>
      <c r="AF76" s="37"/>
      <c r="AG76" s="39"/>
      <c r="AH76" s="37"/>
      <c r="AI76" s="39"/>
      <c r="AJ76" s="37"/>
      <c r="AK76" s="39"/>
      <c r="AL76" s="37"/>
      <c r="AM76" s="41"/>
      <c r="AN76" s="216"/>
      <c r="AO76" s="182" t="str">
        <f t="shared" si="18"/>
        <v/>
      </c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17"/>
      <c r="BB76" s="17"/>
      <c r="CA76" s="30" t="str">
        <f t="shared" si="19"/>
        <v/>
      </c>
      <c r="CB76" s="31" t="str">
        <f t="shared" si="20"/>
        <v/>
      </c>
      <c r="CG76" s="32">
        <f t="shared" si="21"/>
        <v>0</v>
      </c>
      <c r="CH76" s="32">
        <f t="shared" si="22"/>
        <v>0</v>
      </c>
      <c r="CI76" s="12"/>
      <c r="CJ76" s="12"/>
      <c r="CK76" s="12"/>
      <c r="CL76" s="12"/>
    </row>
    <row r="77" spans="1:90" ht="16.350000000000001" customHeight="1" x14ac:dyDescent="0.2">
      <c r="A77" s="2650"/>
      <c r="B77" s="440" t="s">
        <v>37</v>
      </c>
      <c r="C77" s="34">
        <f t="shared" si="16"/>
        <v>0</v>
      </c>
      <c r="D77" s="35">
        <f t="shared" si="24"/>
        <v>0</v>
      </c>
      <c r="E77" s="36">
        <f t="shared" si="25"/>
        <v>0</v>
      </c>
      <c r="F77" s="214"/>
      <c r="G77" s="215"/>
      <c r="H77" s="214"/>
      <c r="I77" s="215"/>
      <c r="J77" s="37"/>
      <c r="K77" s="39"/>
      <c r="L77" s="37"/>
      <c r="M77" s="39"/>
      <c r="N77" s="37"/>
      <c r="O77" s="39"/>
      <c r="P77" s="37"/>
      <c r="Q77" s="39"/>
      <c r="R77" s="37"/>
      <c r="S77" s="39"/>
      <c r="T77" s="37"/>
      <c r="U77" s="39"/>
      <c r="V77" s="37"/>
      <c r="W77" s="39"/>
      <c r="X77" s="37"/>
      <c r="Y77" s="39"/>
      <c r="Z77" s="37"/>
      <c r="AA77" s="39"/>
      <c r="AB77" s="37"/>
      <c r="AC77" s="39"/>
      <c r="AD77" s="37"/>
      <c r="AE77" s="39"/>
      <c r="AF77" s="37"/>
      <c r="AG77" s="39"/>
      <c r="AH77" s="37"/>
      <c r="AI77" s="39"/>
      <c r="AJ77" s="37"/>
      <c r="AK77" s="39"/>
      <c r="AL77" s="37"/>
      <c r="AM77" s="41"/>
      <c r="AN77" s="216"/>
      <c r="AO77" s="182" t="str">
        <f t="shared" si="18"/>
        <v/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17"/>
      <c r="BB77" s="17"/>
      <c r="CA77" s="30" t="str">
        <f t="shared" si="19"/>
        <v/>
      </c>
      <c r="CB77" s="31" t="str">
        <f t="shared" si="20"/>
        <v/>
      </c>
      <c r="CG77" s="32">
        <f t="shared" si="21"/>
        <v>0</v>
      </c>
      <c r="CH77" s="32">
        <f t="shared" si="22"/>
        <v>0</v>
      </c>
      <c r="CI77" s="12"/>
      <c r="CJ77" s="12"/>
      <c r="CK77" s="12"/>
      <c r="CL77" s="12"/>
    </row>
    <row r="78" spans="1:90" ht="16.350000000000001" customHeight="1" x14ac:dyDescent="0.2">
      <c r="A78" s="2770"/>
      <c r="B78" s="441" t="s">
        <v>38</v>
      </c>
      <c r="C78" s="218">
        <f t="shared" si="16"/>
        <v>0</v>
      </c>
      <c r="D78" s="50">
        <f t="shared" si="24"/>
        <v>0</v>
      </c>
      <c r="E78" s="219">
        <f t="shared" si="25"/>
        <v>0</v>
      </c>
      <c r="F78" s="220"/>
      <c r="G78" s="221"/>
      <c r="H78" s="220"/>
      <c r="I78" s="221"/>
      <c r="J78" s="77"/>
      <c r="K78" s="79"/>
      <c r="L78" s="77"/>
      <c r="M78" s="79"/>
      <c r="N78" s="77"/>
      <c r="O78" s="79"/>
      <c r="P78" s="77"/>
      <c r="Q78" s="79"/>
      <c r="R78" s="77"/>
      <c r="S78" s="79"/>
      <c r="T78" s="77"/>
      <c r="U78" s="79"/>
      <c r="V78" s="77"/>
      <c r="W78" s="79"/>
      <c r="X78" s="77"/>
      <c r="Y78" s="79"/>
      <c r="Z78" s="77"/>
      <c r="AA78" s="79"/>
      <c r="AB78" s="77"/>
      <c r="AC78" s="79"/>
      <c r="AD78" s="77"/>
      <c r="AE78" s="79"/>
      <c r="AF78" s="77"/>
      <c r="AG78" s="79"/>
      <c r="AH78" s="77"/>
      <c r="AI78" s="79"/>
      <c r="AJ78" s="77"/>
      <c r="AK78" s="79"/>
      <c r="AL78" s="77"/>
      <c r="AM78" s="83"/>
      <c r="AN78" s="222"/>
      <c r="AO78" s="182" t="str">
        <f t="shared" si="18"/>
        <v/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17"/>
      <c r="BB78" s="17"/>
      <c r="CA78" s="30" t="str">
        <f t="shared" si="19"/>
        <v/>
      </c>
      <c r="CB78" s="31" t="str">
        <f t="shared" si="20"/>
        <v/>
      </c>
      <c r="CG78" s="32">
        <f t="shared" si="21"/>
        <v>0</v>
      </c>
      <c r="CH78" s="32">
        <f t="shared" si="22"/>
        <v>0</v>
      </c>
      <c r="CI78" s="12"/>
      <c r="CJ78" s="12"/>
      <c r="CK78" s="12"/>
      <c r="CL78" s="12"/>
    </row>
    <row r="79" spans="1:90" ht="31.35" customHeight="1" x14ac:dyDescent="0.2">
      <c r="A79" s="753" t="s">
        <v>84</v>
      </c>
      <c r="B79" s="754"/>
      <c r="C79" s="754"/>
      <c r="D79" s="239"/>
      <c r="E79" s="239"/>
      <c r="F79" s="239"/>
      <c r="G79" s="240"/>
      <c r="H79" s="240"/>
      <c r="I79" s="240"/>
      <c r="J79" s="240"/>
      <c r="K79" s="241"/>
      <c r="L79" s="241"/>
      <c r="M79" s="161"/>
      <c r="N79" s="192"/>
      <c r="O79" s="161"/>
      <c r="P79" s="161"/>
      <c r="Q79" s="161"/>
      <c r="R79" s="161"/>
      <c r="S79" s="161"/>
      <c r="T79" s="161"/>
      <c r="U79" s="161"/>
      <c r="V79" s="192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2"/>
      <c r="AP79" s="162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CG79" s="12"/>
      <c r="CH79" s="12"/>
      <c r="CI79" s="12"/>
      <c r="CJ79" s="12"/>
      <c r="CK79" s="12"/>
      <c r="CL79" s="12"/>
    </row>
    <row r="80" spans="1:90" ht="31.35" customHeight="1" x14ac:dyDescent="0.2">
      <c r="A80" s="2649" t="s">
        <v>85</v>
      </c>
      <c r="B80" s="2649"/>
      <c r="C80" s="2978" t="s">
        <v>86</v>
      </c>
      <c r="D80" s="2978"/>
      <c r="E80" s="2978" t="s">
        <v>87</v>
      </c>
      <c r="F80" s="2980"/>
      <c r="G80" s="2977" t="s">
        <v>88</v>
      </c>
      <c r="H80" s="2978"/>
      <c r="I80" s="2977" t="s">
        <v>89</v>
      </c>
      <c r="J80" s="2978"/>
      <c r="K80" s="242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2093"/>
      <c r="Y80" s="2094"/>
      <c r="Z80" s="2094"/>
      <c r="AA80" s="2094"/>
      <c r="AB80" s="2094"/>
      <c r="AC80" s="2094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2"/>
      <c r="AP80" s="162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CG80" s="12"/>
      <c r="CH80" s="12"/>
      <c r="CI80" s="12"/>
      <c r="CJ80" s="12"/>
      <c r="CK80" s="12"/>
      <c r="CL80" s="12"/>
    </row>
    <row r="81" spans="1:90" ht="31.35" customHeight="1" x14ac:dyDescent="0.2">
      <c r="A81" s="2770"/>
      <c r="B81" s="2770"/>
      <c r="C81" s="2095" t="s">
        <v>90</v>
      </c>
      <c r="D81" s="2096" t="s">
        <v>91</v>
      </c>
      <c r="E81" s="2095" t="s">
        <v>90</v>
      </c>
      <c r="F81" s="2097" t="s">
        <v>91</v>
      </c>
      <c r="G81" s="2098" t="s">
        <v>90</v>
      </c>
      <c r="H81" s="2096" t="s">
        <v>91</v>
      </c>
      <c r="I81" s="2098" t="s">
        <v>90</v>
      </c>
      <c r="J81" s="2096" t="s">
        <v>91</v>
      </c>
      <c r="K81" s="242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2093"/>
      <c r="Y81" s="2094"/>
      <c r="Z81" s="2094"/>
      <c r="AA81" s="2094"/>
      <c r="AB81" s="2094"/>
      <c r="AC81" s="2094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2"/>
      <c r="AP81" s="16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CG81" s="12"/>
      <c r="CH81" s="12"/>
      <c r="CI81" s="12"/>
      <c r="CJ81" s="12"/>
      <c r="CK81" s="12"/>
      <c r="CL81" s="12"/>
    </row>
    <row r="82" spans="1:90" ht="16.350000000000001" customHeight="1" x14ac:dyDescent="0.2">
      <c r="A82" s="2979" t="s">
        <v>92</v>
      </c>
      <c r="B82" s="2979"/>
      <c r="C82" s="2099"/>
      <c r="D82" s="2100"/>
      <c r="E82" s="2099"/>
      <c r="F82" s="2101"/>
      <c r="G82" s="2102"/>
      <c r="H82" s="2100"/>
      <c r="I82" s="2102"/>
      <c r="J82" s="2100"/>
      <c r="K82" s="242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2103"/>
      <c r="Y82" s="2104"/>
      <c r="Z82" s="2104"/>
      <c r="AA82" s="2104"/>
      <c r="AB82" s="2104"/>
      <c r="AC82" s="2104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2"/>
      <c r="AP82" s="162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CG82" s="12"/>
      <c r="CH82" s="12"/>
      <c r="CI82" s="12"/>
      <c r="CJ82" s="12"/>
      <c r="CK82" s="12"/>
      <c r="CL82" s="12"/>
    </row>
    <row r="83" spans="1:90" ht="16.350000000000001" customHeight="1" x14ac:dyDescent="0.2">
      <c r="A83" s="2660" t="s">
        <v>93</v>
      </c>
      <c r="B83" s="2660"/>
      <c r="C83" s="253"/>
      <c r="D83" s="254"/>
      <c r="E83" s="253"/>
      <c r="F83" s="255"/>
      <c r="G83" s="256"/>
      <c r="H83" s="254"/>
      <c r="I83" s="256"/>
      <c r="J83" s="254"/>
      <c r="K83" s="242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2093"/>
      <c r="Y83" s="2094"/>
      <c r="Z83" s="2094"/>
      <c r="AA83" s="2094"/>
      <c r="AB83" s="2094"/>
      <c r="AC83" s="2094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2"/>
      <c r="AP83" s="162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CG83" s="12"/>
      <c r="CH83" s="12"/>
      <c r="CI83" s="12"/>
      <c r="CJ83" s="12"/>
      <c r="CK83" s="12"/>
      <c r="CL83" s="12"/>
    </row>
    <row r="84" spans="1:90" ht="16.350000000000001" customHeight="1" x14ac:dyDescent="0.2">
      <c r="A84" s="2660" t="s">
        <v>94</v>
      </c>
      <c r="B84" s="2660"/>
      <c r="C84" s="253"/>
      <c r="D84" s="254"/>
      <c r="E84" s="253"/>
      <c r="F84" s="255"/>
      <c r="G84" s="256"/>
      <c r="H84" s="254"/>
      <c r="I84" s="256"/>
      <c r="J84" s="254"/>
      <c r="K84" s="242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2093"/>
      <c r="Y84" s="2094"/>
      <c r="Z84" s="2094"/>
      <c r="AA84" s="2094"/>
      <c r="AB84" s="2094"/>
      <c r="AC84" s="2094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2"/>
      <c r="AP84" s="162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CG84" s="12"/>
      <c r="CH84" s="12"/>
      <c r="CI84" s="12"/>
      <c r="CJ84" s="12"/>
      <c r="CK84" s="12"/>
      <c r="CL84" s="12"/>
    </row>
    <row r="85" spans="1:90" ht="16.350000000000001" customHeight="1" x14ac:dyDescent="0.2">
      <c r="A85" s="2661" t="s">
        <v>95</v>
      </c>
      <c r="B85" s="2661"/>
      <c r="C85" s="77"/>
      <c r="D85" s="231"/>
      <c r="E85" s="77"/>
      <c r="F85" s="232"/>
      <c r="G85" s="257"/>
      <c r="H85" s="231"/>
      <c r="I85" s="257"/>
      <c r="J85" s="231"/>
      <c r="K85" s="242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2093"/>
      <c r="Y85" s="2094"/>
      <c r="Z85" s="2094"/>
      <c r="AA85" s="2094"/>
      <c r="AB85" s="2094"/>
      <c r="AC85" s="2094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2"/>
      <c r="AP85" s="162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CG85" s="12"/>
      <c r="CH85" s="12"/>
      <c r="CI85" s="12"/>
      <c r="CJ85" s="12"/>
      <c r="CK85" s="12"/>
      <c r="CL85" s="12"/>
    </row>
    <row r="86" spans="1:90" ht="31.35" customHeight="1" x14ac:dyDescent="0.2">
      <c r="A86" s="84" t="s">
        <v>96</v>
      </c>
      <c r="B86" s="258"/>
      <c r="C86" s="258"/>
      <c r="D86" s="258"/>
      <c r="E86" s="259"/>
      <c r="F86" s="259"/>
      <c r="G86" s="259"/>
      <c r="H86" s="259"/>
      <c r="I86" s="259"/>
      <c r="J86" s="259"/>
      <c r="K86" s="260"/>
      <c r="L86" s="259"/>
      <c r="M86" s="191"/>
      <c r="N86" s="191"/>
      <c r="O86" s="161"/>
      <c r="P86" s="161"/>
      <c r="Q86" s="161"/>
      <c r="R86" s="161"/>
      <c r="S86" s="161"/>
      <c r="T86" s="161"/>
      <c r="U86" s="161"/>
      <c r="V86" s="2093"/>
      <c r="W86" s="2105"/>
      <c r="X86" s="2106"/>
      <c r="Y86" s="2106"/>
      <c r="Z86" s="2106"/>
      <c r="AA86" s="2106"/>
      <c r="AB86" s="2106"/>
      <c r="AC86" s="2106"/>
      <c r="AD86" s="161"/>
      <c r="AE86" s="161"/>
      <c r="AF86" s="161"/>
      <c r="AG86" s="161"/>
      <c r="AH86" s="2106"/>
      <c r="AI86" s="2106"/>
      <c r="AJ86" s="2106"/>
      <c r="AK86" s="2106"/>
      <c r="AL86" s="161"/>
      <c r="AM86" s="161"/>
      <c r="AN86" s="161"/>
      <c r="AO86" s="161"/>
      <c r="AP86" s="161"/>
      <c r="CG86" s="12"/>
      <c r="CH86" s="12"/>
      <c r="CI86" s="12"/>
      <c r="CJ86" s="12"/>
      <c r="CK86" s="12"/>
      <c r="CL86" s="12"/>
    </row>
    <row r="87" spans="1:90" ht="24.6" customHeight="1" x14ac:dyDescent="0.2">
      <c r="A87" s="2649" t="s">
        <v>97</v>
      </c>
      <c r="B87" s="2649" t="s">
        <v>98</v>
      </c>
      <c r="C87" s="2723" t="s">
        <v>99</v>
      </c>
      <c r="D87" s="2633" t="s">
        <v>100</v>
      </c>
      <c r="E87" s="2107"/>
      <c r="F87" s="2108"/>
      <c r="G87" s="2109"/>
      <c r="H87" s="2109"/>
      <c r="I87" s="161"/>
      <c r="J87" s="161"/>
      <c r="K87" s="161"/>
      <c r="L87" s="161"/>
      <c r="M87" s="161"/>
      <c r="N87" s="161"/>
      <c r="O87" s="161"/>
      <c r="P87" s="161"/>
      <c r="Q87" s="192"/>
      <c r="R87" s="161"/>
      <c r="S87" s="161"/>
      <c r="T87" s="161"/>
      <c r="U87" s="266"/>
      <c r="V87" s="2110"/>
      <c r="W87" s="2110"/>
      <c r="X87" s="771"/>
      <c r="Y87" s="771"/>
      <c r="Z87" s="772"/>
      <c r="AA87" s="772"/>
      <c r="AB87" s="772"/>
      <c r="AC87" s="161"/>
      <c r="AD87" s="161"/>
      <c r="AE87" s="161"/>
      <c r="AF87" s="161"/>
      <c r="AG87" s="266"/>
      <c r="AH87" s="2110"/>
      <c r="AI87" s="2110"/>
      <c r="AJ87" s="2110"/>
      <c r="AK87" s="2111"/>
      <c r="CG87" s="12"/>
      <c r="CH87" s="12"/>
      <c r="CI87" s="12"/>
      <c r="CJ87" s="12"/>
      <c r="CK87" s="12"/>
      <c r="CL87" s="12"/>
    </row>
    <row r="88" spans="1:90" ht="24.6" customHeight="1" x14ac:dyDescent="0.2">
      <c r="A88" s="2651"/>
      <c r="B88" s="2651"/>
      <c r="C88" s="2724"/>
      <c r="D88" s="2636"/>
      <c r="E88" s="5"/>
      <c r="F88" s="161"/>
      <c r="G88" s="161"/>
      <c r="H88" s="271"/>
      <c r="I88" s="241"/>
      <c r="J88" s="241"/>
      <c r="K88" s="161"/>
      <c r="L88" s="161"/>
      <c r="M88" s="161"/>
      <c r="N88" s="161"/>
      <c r="O88" s="161"/>
      <c r="P88" s="161"/>
      <c r="Q88" s="161"/>
      <c r="R88" s="161"/>
      <c r="S88" s="192"/>
      <c r="T88" s="161"/>
      <c r="U88" s="161"/>
      <c r="V88" s="2106"/>
      <c r="W88" s="2110"/>
      <c r="X88" s="2110"/>
      <c r="Y88" s="2110"/>
      <c r="Z88" s="2110"/>
      <c r="AA88" s="2110"/>
      <c r="AB88" s="2106"/>
      <c r="AC88" s="161"/>
      <c r="AD88" s="161"/>
      <c r="AE88" s="161"/>
      <c r="AF88" s="161"/>
      <c r="AG88" s="161"/>
      <c r="AH88" s="2106"/>
      <c r="AI88" s="2110"/>
      <c r="AJ88" s="2110"/>
      <c r="AK88" s="2111"/>
      <c r="CG88" s="12"/>
      <c r="CH88" s="12"/>
      <c r="CI88" s="12"/>
      <c r="CJ88" s="12"/>
      <c r="CK88" s="12"/>
      <c r="CL88" s="12"/>
    </row>
    <row r="89" spans="1:90" ht="16.350000000000001" customHeight="1" x14ac:dyDescent="0.2">
      <c r="A89" s="272" t="s">
        <v>101</v>
      </c>
      <c r="B89" s="2112">
        <v>105</v>
      </c>
      <c r="C89" s="2113">
        <v>36</v>
      </c>
      <c r="D89" s="2114">
        <v>36</v>
      </c>
      <c r="E89" s="5"/>
      <c r="F89" s="161"/>
      <c r="G89" s="161"/>
      <c r="H89" s="271"/>
      <c r="I89" s="241"/>
      <c r="J89" s="241"/>
      <c r="K89" s="161"/>
      <c r="L89" s="161"/>
      <c r="M89" s="161"/>
      <c r="N89" s="161"/>
      <c r="O89" s="161"/>
      <c r="P89" s="161"/>
      <c r="Q89" s="161"/>
      <c r="R89" s="161"/>
      <c r="S89" s="192"/>
      <c r="T89" s="161"/>
      <c r="U89" s="161"/>
      <c r="V89" s="2106"/>
      <c r="W89" s="2110"/>
      <c r="X89" s="2110"/>
      <c r="Y89" s="2110"/>
      <c r="Z89" s="2110"/>
      <c r="AA89" s="2110"/>
      <c r="AB89" s="2106"/>
      <c r="AC89" s="161"/>
      <c r="AD89" s="161"/>
      <c r="AE89" s="161"/>
      <c r="AF89" s="161"/>
      <c r="AG89" s="161"/>
      <c r="AH89" s="2106"/>
      <c r="AI89" s="2110"/>
      <c r="AJ89" s="2110"/>
      <c r="AK89" s="2111"/>
      <c r="CG89" s="12"/>
      <c r="CH89" s="12"/>
      <c r="CI89" s="12"/>
      <c r="CJ89" s="12"/>
      <c r="CK89" s="12"/>
      <c r="CL89" s="12"/>
    </row>
    <row r="90" spans="1:90" ht="27.75" customHeight="1" x14ac:dyDescent="0.2">
      <c r="A90" s="275" t="s">
        <v>102</v>
      </c>
      <c r="B90" s="276"/>
      <c r="C90" s="277"/>
      <c r="D90" s="278"/>
      <c r="E90" s="5"/>
      <c r="F90" s="161"/>
      <c r="G90" s="161"/>
      <c r="H90" s="271"/>
      <c r="I90" s="241"/>
      <c r="J90" s="241"/>
      <c r="K90" s="161"/>
      <c r="L90" s="161"/>
      <c r="M90" s="161"/>
      <c r="N90" s="161"/>
      <c r="O90" s="161"/>
      <c r="P90" s="161"/>
      <c r="Q90" s="161"/>
      <c r="R90" s="161"/>
      <c r="S90" s="192"/>
      <c r="T90" s="161"/>
      <c r="U90" s="161"/>
      <c r="V90" s="2106"/>
      <c r="W90" s="2110"/>
      <c r="X90" s="2110"/>
      <c r="Y90" s="2110"/>
      <c r="Z90" s="2110"/>
      <c r="AA90" s="2110"/>
      <c r="AB90" s="2106"/>
      <c r="AC90" s="161"/>
      <c r="AD90" s="161"/>
      <c r="AE90" s="161"/>
      <c r="AF90" s="161"/>
      <c r="AG90" s="161"/>
      <c r="AH90" s="2106"/>
      <c r="AI90" s="2110"/>
      <c r="AJ90" s="2110"/>
      <c r="AK90" s="2111"/>
      <c r="CG90" s="12"/>
      <c r="CH90" s="12"/>
      <c r="CI90" s="12"/>
      <c r="CJ90" s="12"/>
      <c r="CK90" s="12"/>
      <c r="CL90" s="12"/>
    </row>
    <row r="91" spans="1:90" ht="27.75" customHeight="1" x14ac:dyDescent="0.2">
      <c r="A91" s="275" t="s">
        <v>103</v>
      </c>
      <c r="B91" s="276"/>
      <c r="C91" s="277"/>
      <c r="D91" s="278"/>
      <c r="E91" s="5"/>
      <c r="F91" s="161"/>
      <c r="G91" s="161"/>
      <c r="H91" s="271"/>
      <c r="I91" s="241"/>
      <c r="J91" s="241"/>
      <c r="K91" s="161"/>
      <c r="L91" s="161"/>
      <c r="M91" s="161"/>
      <c r="N91" s="161"/>
      <c r="O91" s="161"/>
      <c r="P91" s="161"/>
      <c r="Q91" s="161"/>
      <c r="R91" s="161"/>
      <c r="S91" s="192"/>
      <c r="T91" s="161"/>
      <c r="U91" s="161"/>
      <c r="V91" s="2106"/>
      <c r="W91" s="2110"/>
      <c r="X91" s="2110"/>
      <c r="Y91" s="2110"/>
      <c r="Z91" s="2110"/>
      <c r="AA91" s="2110"/>
      <c r="AB91" s="2106"/>
      <c r="AC91" s="161"/>
      <c r="AD91" s="161"/>
      <c r="AE91" s="161"/>
      <c r="AF91" s="161"/>
      <c r="AG91" s="161"/>
      <c r="AH91" s="2106"/>
      <c r="AI91" s="2110"/>
      <c r="AJ91" s="2110"/>
      <c r="AK91" s="2111"/>
      <c r="CG91" s="12"/>
      <c r="CH91" s="12"/>
      <c r="CI91" s="12"/>
      <c r="CJ91" s="12"/>
      <c r="CK91" s="12"/>
      <c r="CL91" s="12"/>
    </row>
    <row r="92" spans="1:90" ht="18" customHeight="1" x14ac:dyDescent="0.2">
      <c r="A92" s="279" t="s">
        <v>104</v>
      </c>
      <c r="B92" s="276"/>
      <c r="C92" s="277"/>
      <c r="D92" s="278"/>
      <c r="E92" s="5"/>
      <c r="F92" s="161"/>
      <c r="G92" s="161"/>
      <c r="H92" s="271"/>
      <c r="I92" s="241"/>
      <c r="J92" s="241"/>
      <c r="K92" s="161"/>
      <c r="L92" s="161"/>
      <c r="M92" s="161"/>
      <c r="N92" s="161"/>
      <c r="O92" s="161"/>
      <c r="P92" s="161"/>
      <c r="Q92" s="161"/>
      <c r="R92" s="161"/>
      <c r="S92" s="192"/>
      <c r="T92" s="161"/>
      <c r="U92" s="161"/>
      <c r="V92" s="2106"/>
      <c r="W92" s="2110"/>
      <c r="X92" s="2110"/>
      <c r="Y92" s="2110"/>
      <c r="Z92" s="2110"/>
      <c r="AA92" s="2110"/>
      <c r="AB92" s="2106"/>
      <c r="AC92" s="161"/>
      <c r="AD92" s="161"/>
      <c r="AE92" s="161"/>
      <c r="AF92" s="161"/>
      <c r="AG92" s="161"/>
      <c r="AH92" s="2106"/>
      <c r="AI92" s="2110"/>
      <c r="AJ92" s="2110"/>
      <c r="AK92" s="2111"/>
      <c r="CG92" s="12"/>
      <c r="CH92" s="12"/>
      <c r="CI92" s="12"/>
      <c r="CJ92" s="12"/>
      <c r="CK92" s="12"/>
      <c r="CL92" s="12"/>
    </row>
    <row r="93" spans="1:90" ht="27.75" customHeight="1" x14ac:dyDescent="0.2">
      <c r="A93" s="280" t="s">
        <v>105</v>
      </c>
      <c r="B93" s="276"/>
      <c r="C93" s="277"/>
      <c r="D93" s="278"/>
      <c r="E93" s="5"/>
      <c r="F93" s="161"/>
      <c r="G93" s="161"/>
      <c r="H93" s="271"/>
      <c r="I93" s="241"/>
      <c r="J93" s="241"/>
      <c r="K93" s="161"/>
      <c r="L93" s="161"/>
      <c r="M93" s="161"/>
      <c r="N93" s="161"/>
      <c r="O93" s="161"/>
      <c r="P93" s="161"/>
      <c r="Q93" s="161"/>
      <c r="R93" s="161"/>
      <c r="S93" s="192"/>
      <c r="T93" s="161"/>
      <c r="U93" s="161"/>
      <c r="V93" s="2106"/>
      <c r="W93" s="2110"/>
      <c r="X93" s="2110"/>
      <c r="Y93" s="2110"/>
      <c r="Z93" s="2110"/>
      <c r="AA93" s="2110"/>
      <c r="AB93" s="2106"/>
      <c r="AC93" s="161"/>
      <c r="AD93" s="161"/>
      <c r="AE93" s="161"/>
      <c r="AF93" s="161"/>
      <c r="AG93" s="161"/>
      <c r="AH93" s="2106"/>
      <c r="AI93" s="2110"/>
      <c r="AJ93" s="2110"/>
      <c r="AK93" s="2111"/>
      <c r="CG93" s="12"/>
      <c r="CH93" s="12"/>
      <c r="CI93" s="12"/>
      <c r="CJ93" s="12"/>
      <c r="CK93" s="12"/>
      <c r="CL93" s="12"/>
    </row>
    <row r="94" spans="1:90" ht="27.75" customHeight="1" x14ac:dyDescent="0.2">
      <c r="A94" s="280" t="s">
        <v>106</v>
      </c>
      <c r="B94" s="281"/>
      <c r="C94" s="277"/>
      <c r="D94" s="278"/>
      <c r="E94" s="5"/>
      <c r="F94" s="161"/>
      <c r="G94" s="161"/>
      <c r="H94" s="271"/>
      <c r="I94" s="241"/>
      <c r="J94" s="241"/>
      <c r="K94" s="161"/>
      <c r="L94" s="161"/>
      <c r="M94" s="161"/>
      <c r="N94" s="161"/>
      <c r="O94" s="161"/>
      <c r="P94" s="161"/>
      <c r="Q94" s="161"/>
      <c r="R94" s="161"/>
      <c r="S94" s="192"/>
      <c r="T94" s="161"/>
      <c r="U94" s="161"/>
      <c r="V94" s="2106"/>
      <c r="W94" s="2110"/>
      <c r="X94" s="2110"/>
      <c r="Y94" s="2110"/>
      <c r="Z94" s="2110"/>
      <c r="AA94" s="2110"/>
      <c r="AB94" s="2106"/>
      <c r="AC94" s="161"/>
      <c r="AD94" s="161"/>
      <c r="AE94" s="161"/>
      <c r="AF94" s="161"/>
      <c r="AG94" s="161"/>
      <c r="AH94" s="2106"/>
      <c r="AI94" s="2110"/>
      <c r="AJ94" s="2115"/>
      <c r="AK94" s="2116"/>
      <c r="CG94" s="12"/>
      <c r="CH94" s="12"/>
      <c r="CI94" s="12"/>
      <c r="CJ94" s="12"/>
      <c r="CK94" s="12"/>
      <c r="CL94" s="12"/>
    </row>
    <row r="95" spans="1:90" ht="27.75" customHeight="1" x14ac:dyDescent="0.2">
      <c r="A95" s="284" t="s">
        <v>107</v>
      </c>
      <c r="B95" s="285"/>
      <c r="C95" s="286"/>
      <c r="D95" s="287"/>
      <c r="E95" s="5"/>
      <c r="F95" s="161"/>
      <c r="G95" s="161"/>
      <c r="H95" s="271"/>
      <c r="I95" s="241"/>
      <c r="J95" s="241"/>
      <c r="K95" s="161"/>
      <c r="L95" s="161"/>
      <c r="M95" s="161"/>
      <c r="N95" s="161"/>
      <c r="O95" s="161"/>
      <c r="P95" s="161"/>
      <c r="Q95" s="161"/>
      <c r="R95" s="161"/>
      <c r="S95" s="192"/>
      <c r="T95" s="161"/>
      <c r="U95" s="161"/>
      <c r="V95" s="2106"/>
      <c r="W95" s="2110"/>
      <c r="X95" s="2110"/>
      <c r="Y95" s="2110"/>
      <c r="Z95" s="2110"/>
      <c r="AA95" s="2110"/>
      <c r="AB95" s="2106"/>
      <c r="AC95" s="161"/>
      <c r="AD95" s="161"/>
      <c r="AE95" s="161"/>
      <c r="AF95" s="161"/>
      <c r="AG95" s="161"/>
      <c r="AH95" s="2106"/>
      <c r="AI95" s="2117"/>
      <c r="AJ95" s="2110"/>
      <c r="AK95" s="2111"/>
      <c r="AL95" s="2111"/>
      <c r="AM95" s="2111"/>
      <c r="AN95" s="2111"/>
      <c r="AO95" s="2111"/>
      <c r="AP95" s="2111"/>
      <c r="AQ95" s="2111"/>
      <c r="CG95" s="12"/>
      <c r="CH95" s="12"/>
      <c r="CI95" s="12"/>
      <c r="CJ95" s="12"/>
      <c r="CK95" s="12"/>
      <c r="CL95" s="12"/>
    </row>
    <row r="96" spans="1:90" ht="31.35" customHeight="1" x14ac:dyDescent="0.2">
      <c r="A96" s="289" t="s">
        <v>108</v>
      </c>
      <c r="B96" s="241"/>
      <c r="C96" s="241"/>
      <c r="D96" s="241"/>
      <c r="E96" s="8"/>
      <c r="F96" s="241"/>
      <c r="G96" s="241"/>
      <c r="H96" s="161"/>
      <c r="I96" s="161"/>
      <c r="J96" s="161"/>
      <c r="K96" s="27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2093"/>
      <c r="W96" s="2106"/>
      <c r="X96" s="2106"/>
      <c r="Y96" s="2106"/>
      <c r="Z96" s="2106"/>
      <c r="AA96" s="2106"/>
      <c r="AB96" s="2106"/>
      <c r="AC96" s="161"/>
      <c r="AD96" s="161"/>
      <c r="AE96" s="161"/>
      <c r="AF96" s="161"/>
      <c r="AG96" s="161"/>
      <c r="AH96" s="161"/>
      <c r="AI96" s="161"/>
      <c r="AJ96" s="2106"/>
      <c r="AK96" s="2106"/>
      <c r="AL96" s="2106"/>
      <c r="AM96" s="2106"/>
      <c r="AN96" s="2106"/>
      <c r="AO96" s="2106"/>
      <c r="AP96" s="2106"/>
      <c r="AQ96" s="2111"/>
      <c r="CG96" s="12"/>
      <c r="CH96" s="12"/>
      <c r="CI96" s="12"/>
      <c r="CJ96" s="12"/>
      <c r="CK96" s="12"/>
      <c r="CL96" s="12"/>
    </row>
    <row r="97" spans="1:90" ht="16.350000000000001" customHeight="1" x14ac:dyDescent="0.2">
      <c r="A97" s="2649" t="s">
        <v>109</v>
      </c>
      <c r="B97" s="2649" t="s">
        <v>110</v>
      </c>
      <c r="C97" s="2981" t="s">
        <v>111</v>
      </c>
      <c r="D97" s="2977"/>
      <c r="E97" s="5"/>
      <c r="F97" s="161"/>
      <c r="G97" s="161"/>
      <c r="H97" s="161"/>
      <c r="I97" s="161"/>
      <c r="J97" s="271"/>
      <c r="K97" s="290"/>
      <c r="L97" s="241"/>
      <c r="M97" s="161"/>
      <c r="N97" s="161"/>
      <c r="O97" s="161"/>
      <c r="P97" s="161"/>
      <c r="Q97" s="161"/>
      <c r="R97" s="161"/>
      <c r="S97" s="161"/>
      <c r="T97" s="161"/>
      <c r="U97" s="192"/>
      <c r="V97" s="2106"/>
      <c r="W97" s="2106"/>
      <c r="X97" s="2106"/>
      <c r="Y97" s="2094"/>
      <c r="Z97" s="2094"/>
      <c r="AA97" s="2094"/>
      <c r="AB97" s="2094"/>
      <c r="AC97" s="2118"/>
      <c r="AD97" s="2106"/>
      <c r="AE97" s="161"/>
      <c r="AF97" s="161"/>
      <c r="AG97" s="161"/>
      <c r="AH97" s="161"/>
      <c r="AI97" s="161"/>
      <c r="AJ97" s="2106"/>
      <c r="AK97" s="2094"/>
      <c r="AL97" s="2094"/>
      <c r="AM97" s="2094"/>
      <c r="AN97" s="2094"/>
      <c r="AO97" s="2094"/>
      <c r="AP97" s="2094"/>
      <c r="AQ97" s="2111"/>
      <c r="CG97" s="12"/>
      <c r="CH97" s="12"/>
      <c r="CI97" s="12"/>
      <c r="CJ97" s="12"/>
      <c r="CK97" s="12"/>
      <c r="CL97" s="12"/>
    </row>
    <row r="98" spans="1:90" ht="27.75" customHeight="1" x14ac:dyDescent="0.2">
      <c r="A98" s="2651"/>
      <c r="B98" s="2651"/>
      <c r="C98" s="2119" t="s">
        <v>112</v>
      </c>
      <c r="D98" s="2120" t="s">
        <v>113</v>
      </c>
      <c r="E98" s="5"/>
      <c r="F98" s="161"/>
      <c r="G98" s="161"/>
      <c r="H98" s="161"/>
      <c r="I98" s="161"/>
      <c r="J98" s="271"/>
      <c r="K98" s="290"/>
      <c r="L98" s="241"/>
      <c r="M98" s="161"/>
      <c r="N98" s="161"/>
      <c r="O98" s="161"/>
      <c r="P98" s="161"/>
      <c r="Q98" s="161"/>
      <c r="R98" s="161"/>
      <c r="S98" s="161"/>
      <c r="T98" s="161"/>
      <c r="U98" s="192"/>
      <c r="V98" s="2106"/>
      <c r="W98" s="2106"/>
      <c r="X98" s="2106"/>
      <c r="Y98" s="2094"/>
      <c r="Z98" s="2094"/>
      <c r="AA98" s="2094"/>
      <c r="AB98" s="2094"/>
      <c r="AC98" s="2118"/>
      <c r="AD98" s="2106"/>
      <c r="AE98" s="161"/>
      <c r="AF98" s="161"/>
      <c r="AG98" s="161"/>
      <c r="AH98" s="161"/>
      <c r="AI98" s="161"/>
      <c r="AJ98" s="2106"/>
      <c r="AK98" s="2094"/>
      <c r="AL98" s="2094"/>
      <c r="AM98" s="2094"/>
      <c r="AN98" s="2094"/>
      <c r="AO98" s="2094"/>
      <c r="AP98" s="2094"/>
      <c r="AQ98" s="2111"/>
      <c r="CG98" s="12"/>
      <c r="CH98" s="12"/>
      <c r="CI98" s="12"/>
      <c r="CJ98" s="12"/>
      <c r="CK98" s="12"/>
      <c r="CL98" s="12"/>
    </row>
    <row r="99" spans="1:90" ht="16.350000000000001" customHeight="1" x14ac:dyDescent="0.2">
      <c r="A99" s="2080" t="s">
        <v>114</v>
      </c>
      <c r="B99" s="2121">
        <v>26</v>
      </c>
      <c r="C99" s="2086"/>
      <c r="D99" s="2122"/>
      <c r="E99" s="5"/>
      <c r="F99" s="161"/>
      <c r="G99" s="161"/>
      <c r="H99" s="161"/>
      <c r="I99" s="161"/>
      <c r="J99" s="271"/>
      <c r="K99" s="293"/>
      <c r="L99" s="241"/>
      <c r="M99" s="161"/>
      <c r="N99" s="161"/>
      <c r="O99" s="161"/>
      <c r="P99" s="161"/>
      <c r="Q99" s="161"/>
      <c r="R99" s="161"/>
      <c r="S99" s="161"/>
      <c r="T99" s="161"/>
      <c r="U99" s="192"/>
      <c r="V99" s="2106"/>
      <c r="W99" s="2106"/>
      <c r="X99" s="2106"/>
      <c r="Y99" s="2094"/>
      <c r="Z99" s="2094"/>
      <c r="AA99" s="2094"/>
      <c r="AB99" s="2094"/>
      <c r="AC99" s="2118"/>
      <c r="AD99" s="2106"/>
      <c r="AE99" s="161"/>
      <c r="AF99" s="161"/>
      <c r="AG99" s="161"/>
      <c r="AH99" s="161"/>
      <c r="AI99" s="161"/>
      <c r="AJ99" s="2106"/>
      <c r="AK99" s="2094"/>
      <c r="AL99" s="2094"/>
      <c r="AM99" s="2094"/>
      <c r="AN99" s="2094"/>
      <c r="AO99" s="2094"/>
      <c r="AP99" s="2094"/>
      <c r="AQ99" s="2111"/>
      <c r="CG99" s="12"/>
      <c r="CH99" s="12"/>
      <c r="CI99" s="12"/>
      <c r="CJ99" s="12"/>
      <c r="CK99" s="12"/>
      <c r="CL99" s="12"/>
    </row>
    <row r="100" spans="1:90" ht="16.350000000000001" customHeight="1" x14ac:dyDescent="0.2">
      <c r="A100" s="440" t="s">
        <v>115</v>
      </c>
      <c r="B100" s="151"/>
      <c r="C100" s="37"/>
      <c r="D100" s="38"/>
      <c r="E100" s="5"/>
      <c r="F100" s="161"/>
      <c r="G100" s="161"/>
      <c r="H100" s="161"/>
      <c r="I100" s="161"/>
      <c r="J100" s="271"/>
      <c r="K100" s="293"/>
      <c r="L100" s="241"/>
      <c r="M100" s="161"/>
      <c r="N100" s="161"/>
      <c r="O100" s="161"/>
      <c r="P100" s="161"/>
      <c r="Q100" s="161"/>
      <c r="R100" s="161"/>
      <c r="S100" s="161"/>
      <c r="T100" s="161"/>
      <c r="U100" s="192"/>
      <c r="V100" s="2106"/>
      <c r="W100" s="2106"/>
      <c r="X100" s="2106"/>
      <c r="Y100" s="2094"/>
      <c r="Z100" s="2094"/>
      <c r="AA100" s="2094"/>
      <c r="AB100" s="2094"/>
      <c r="AC100" s="2118"/>
      <c r="AD100" s="2106"/>
      <c r="AE100" s="161"/>
      <c r="AF100" s="161"/>
      <c r="AG100" s="161"/>
      <c r="AH100" s="161"/>
      <c r="AI100" s="161"/>
      <c r="AJ100" s="2106"/>
      <c r="AK100" s="2094"/>
      <c r="AL100" s="2094"/>
      <c r="AM100" s="2094"/>
      <c r="AN100" s="2094"/>
      <c r="AO100" s="2094"/>
      <c r="AP100" s="2094"/>
      <c r="AQ100" s="2111"/>
      <c r="CG100" s="12"/>
      <c r="CH100" s="12"/>
      <c r="CI100" s="12"/>
      <c r="CJ100" s="12"/>
      <c r="CK100" s="12"/>
      <c r="CL100" s="12"/>
    </row>
    <row r="101" spans="1:90" ht="16.350000000000001" customHeight="1" x14ac:dyDescent="0.2">
      <c r="A101" s="440" t="s">
        <v>116</v>
      </c>
      <c r="B101" s="151"/>
      <c r="C101" s="37"/>
      <c r="D101" s="38"/>
      <c r="E101" s="5"/>
      <c r="F101" s="161"/>
      <c r="G101" s="161"/>
      <c r="H101" s="161"/>
      <c r="I101" s="161"/>
      <c r="J101" s="161"/>
      <c r="K101" s="294"/>
      <c r="L101" s="241"/>
      <c r="M101" s="161"/>
      <c r="N101" s="161"/>
      <c r="O101" s="161"/>
      <c r="P101" s="161"/>
      <c r="Q101" s="161"/>
      <c r="R101" s="161"/>
      <c r="S101" s="161"/>
      <c r="T101" s="161"/>
      <c r="U101" s="192"/>
      <c r="V101" s="2106"/>
      <c r="W101" s="2106"/>
      <c r="X101" s="2106"/>
      <c r="Y101" s="2094"/>
      <c r="Z101" s="2094"/>
      <c r="AA101" s="2094"/>
      <c r="AB101" s="2094"/>
      <c r="AC101" s="2118"/>
      <c r="AD101" s="2106"/>
      <c r="AE101" s="161"/>
      <c r="AF101" s="161"/>
      <c r="AG101" s="161"/>
      <c r="AH101" s="161"/>
      <c r="AI101" s="161"/>
      <c r="AJ101" s="2106"/>
      <c r="AK101" s="2094"/>
      <c r="AL101" s="2094"/>
      <c r="AM101" s="2094"/>
      <c r="AN101" s="2094"/>
      <c r="AO101" s="2094"/>
      <c r="AP101" s="2094"/>
      <c r="AQ101" s="2111"/>
      <c r="CG101" s="12"/>
      <c r="CH101" s="12"/>
      <c r="CI101" s="12"/>
      <c r="CJ101" s="12"/>
      <c r="CK101" s="12"/>
      <c r="CL101" s="12"/>
    </row>
    <row r="102" spans="1:90" ht="16.350000000000001" customHeight="1" x14ac:dyDescent="0.2">
      <c r="A102" s="440" t="s">
        <v>117</v>
      </c>
      <c r="B102" s="151"/>
      <c r="C102" s="37"/>
      <c r="D102" s="38"/>
      <c r="E102" s="5"/>
      <c r="F102" s="161"/>
      <c r="G102" s="161"/>
      <c r="H102" s="161"/>
      <c r="I102" s="161"/>
      <c r="J102" s="161"/>
      <c r="K102" s="294"/>
      <c r="L102" s="241"/>
      <c r="M102" s="161"/>
      <c r="N102" s="161"/>
      <c r="O102" s="161"/>
      <c r="P102" s="161"/>
      <c r="Q102" s="161"/>
      <c r="R102" s="161"/>
      <c r="S102" s="161"/>
      <c r="T102" s="161"/>
      <c r="U102" s="192"/>
      <c r="V102" s="2106"/>
      <c r="W102" s="2106"/>
      <c r="X102" s="2106"/>
      <c r="Y102" s="2094"/>
      <c r="Z102" s="2094"/>
      <c r="AA102" s="2094"/>
      <c r="AB102" s="2094"/>
      <c r="AC102" s="2118"/>
      <c r="AD102" s="2106"/>
      <c r="AE102" s="161"/>
      <c r="AF102" s="161"/>
      <c r="AG102" s="161"/>
      <c r="AH102" s="161"/>
      <c r="AI102" s="161"/>
      <c r="AJ102" s="2106"/>
      <c r="AK102" s="2094"/>
      <c r="AL102" s="2094"/>
      <c r="AM102" s="2094"/>
      <c r="AN102" s="2094"/>
      <c r="AO102" s="2094"/>
      <c r="AP102" s="2094"/>
      <c r="AQ102" s="2111"/>
      <c r="CG102" s="12"/>
      <c r="CH102" s="12"/>
      <c r="CI102" s="12"/>
      <c r="CJ102" s="12"/>
      <c r="CK102" s="12"/>
      <c r="CL102" s="12"/>
    </row>
    <row r="103" spans="1:90" ht="16.350000000000001" customHeight="1" x14ac:dyDescent="0.2">
      <c r="A103" s="440" t="s">
        <v>118</v>
      </c>
      <c r="B103" s="151"/>
      <c r="C103" s="37"/>
      <c r="D103" s="38"/>
      <c r="E103" s="5"/>
      <c r="F103" s="161"/>
      <c r="G103" s="161"/>
      <c r="H103" s="161"/>
      <c r="I103" s="161"/>
      <c r="J103" s="161"/>
      <c r="K103" s="294"/>
      <c r="L103" s="241"/>
      <c r="M103" s="161"/>
      <c r="N103" s="161"/>
      <c r="O103" s="161"/>
      <c r="P103" s="161"/>
      <c r="Q103" s="161"/>
      <c r="R103" s="161"/>
      <c r="S103" s="161"/>
      <c r="T103" s="161"/>
      <c r="U103" s="192"/>
      <c r="V103" s="2106"/>
      <c r="W103" s="2106"/>
      <c r="X103" s="2106"/>
      <c r="Y103" s="2094"/>
      <c r="Z103" s="2094"/>
      <c r="AA103" s="2094"/>
      <c r="AB103" s="2094"/>
      <c r="AC103" s="2118"/>
      <c r="AD103" s="2106"/>
      <c r="AE103" s="161"/>
      <c r="AF103" s="161"/>
      <c r="AG103" s="161"/>
      <c r="AH103" s="161"/>
      <c r="AI103" s="161"/>
      <c r="AJ103" s="2106"/>
      <c r="AK103" s="2094"/>
      <c r="AL103" s="2094"/>
      <c r="AM103" s="2094"/>
      <c r="AN103" s="2094"/>
      <c r="AO103" s="2094"/>
      <c r="AP103" s="2094"/>
      <c r="AQ103" s="2111"/>
      <c r="CG103" s="12"/>
      <c r="CH103" s="12"/>
      <c r="CI103" s="12"/>
      <c r="CJ103" s="12"/>
      <c r="CK103" s="12"/>
      <c r="CL103" s="12"/>
    </row>
    <row r="104" spans="1:90" ht="16.350000000000001" customHeight="1" x14ac:dyDescent="0.2">
      <c r="A104" s="2123" t="s">
        <v>43</v>
      </c>
      <c r="B104" s="2124">
        <f>SUM(B99:B103)</f>
        <v>26</v>
      </c>
      <c r="C104" s="2125">
        <f>SUM(C99:C103)</f>
        <v>0</v>
      </c>
      <c r="D104" s="2126">
        <f>SUM(D99:D103)</f>
        <v>0</v>
      </c>
      <c r="E104" s="5"/>
      <c r="F104" s="161"/>
      <c r="G104" s="161"/>
      <c r="H104" s="161"/>
      <c r="I104" s="161"/>
      <c r="J104" s="161"/>
      <c r="K104" s="294"/>
      <c r="L104" s="241"/>
      <c r="M104" s="161"/>
      <c r="N104" s="161"/>
      <c r="O104" s="161"/>
      <c r="P104" s="161"/>
      <c r="Q104" s="161"/>
      <c r="R104" s="161"/>
      <c r="S104" s="161"/>
      <c r="T104" s="161"/>
      <c r="U104" s="192"/>
      <c r="V104" s="2106"/>
      <c r="W104" s="2106"/>
      <c r="X104" s="2106"/>
      <c r="Y104" s="2094"/>
      <c r="Z104" s="2094"/>
      <c r="AA104" s="2094"/>
      <c r="AB104" s="2094"/>
      <c r="AC104" s="2118"/>
      <c r="AD104" s="2106"/>
      <c r="AE104" s="161"/>
      <c r="AF104" s="161"/>
      <c r="AG104" s="161"/>
      <c r="AH104" s="161"/>
      <c r="AI104" s="161"/>
      <c r="AJ104" s="2106"/>
      <c r="AK104" s="2094"/>
      <c r="AL104" s="2094"/>
      <c r="AM104" s="2094"/>
      <c r="AN104" s="2094"/>
      <c r="AO104" s="2094"/>
      <c r="AP104" s="2094"/>
      <c r="AQ104" s="2111"/>
      <c r="CG104" s="12"/>
      <c r="CH104" s="12"/>
      <c r="CI104" s="12"/>
      <c r="CJ104" s="12"/>
      <c r="CK104" s="12"/>
      <c r="CL104" s="12"/>
    </row>
    <row r="105" spans="1:90" ht="31.35" customHeight="1" x14ac:dyDescent="0.2">
      <c r="A105" s="793" t="s">
        <v>119</v>
      </c>
      <c r="B105" s="266"/>
      <c r="C105" s="266"/>
      <c r="D105" s="266"/>
      <c r="E105" s="300"/>
      <c r="F105" s="300"/>
      <c r="G105" s="301"/>
      <c r="H105" s="301"/>
      <c r="I105" s="301"/>
      <c r="J105" s="301"/>
      <c r="K105" s="302"/>
      <c r="L105" s="159"/>
      <c r="M105" s="159"/>
      <c r="N105" s="161"/>
      <c r="O105" s="161"/>
      <c r="P105" s="161"/>
      <c r="Q105" s="161"/>
      <c r="R105" s="161"/>
      <c r="S105" s="161"/>
      <c r="T105" s="161"/>
      <c r="U105" s="2093"/>
      <c r="V105" s="2106"/>
      <c r="W105" s="2106"/>
      <c r="X105" s="2106"/>
      <c r="Y105" s="2106"/>
      <c r="Z105" s="2106"/>
      <c r="AA105" s="2106"/>
      <c r="AB105" s="2127"/>
      <c r="AC105" s="2106"/>
      <c r="AD105" s="161"/>
      <c r="AE105" s="161"/>
      <c r="AF105" s="161"/>
      <c r="AG105" s="161"/>
      <c r="AH105" s="161"/>
      <c r="AI105" s="2106"/>
      <c r="AJ105" s="2106"/>
      <c r="AK105" s="2106"/>
      <c r="AL105" s="2106"/>
      <c r="AM105" s="2106"/>
      <c r="AN105" s="2106"/>
      <c r="AO105" s="2106"/>
      <c r="AP105" s="2111"/>
      <c r="CG105" s="12"/>
      <c r="CH105" s="12"/>
      <c r="CI105" s="12"/>
      <c r="CJ105" s="12"/>
      <c r="CK105" s="12"/>
      <c r="CL105" s="12"/>
    </row>
    <row r="106" spans="1:90" ht="16.350000000000001" customHeight="1" x14ac:dyDescent="0.2">
      <c r="A106" s="2592" t="s">
        <v>3</v>
      </c>
      <c r="B106" s="2595" t="s">
        <v>5</v>
      </c>
      <c r="C106" s="2596"/>
      <c r="D106" s="2597"/>
      <c r="E106" s="2598" t="s">
        <v>6</v>
      </c>
      <c r="F106" s="2599"/>
      <c r="G106" s="2599"/>
      <c r="H106" s="2599"/>
      <c r="I106" s="2599"/>
      <c r="J106" s="2599"/>
      <c r="K106" s="2599"/>
      <c r="L106" s="2599"/>
      <c r="M106" s="2599"/>
      <c r="N106" s="2128"/>
      <c r="O106" s="161"/>
      <c r="P106" s="161"/>
      <c r="Q106" s="161"/>
      <c r="R106" s="161"/>
      <c r="S106" s="161"/>
      <c r="T106" s="161"/>
      <c r="U106" s="161"/>
      <c r="V106" s="192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2106"/>
      <c r="AK106" s="2106"/>
      <c r="AL106" s="2106"/>
      <c r="AM106" s="2106"/>
      <c r="AN106" s="2106"/>
      <c r="AO106" s="2106"/>
      <c r="AP106" s="2106"/>
      <c r="AQ106" s="2111"/>
      <c r="CG106" s="12"/>
      <c r="CH106" s="12"/>
      <c r="CI106" s="12"/>
      <c r="CJ106" s="12"/>
      <c r="CK106" s="12"/>
      <c r="CL106" s="12"/>
    </row>
    <row r="107" spans="1:90" ht="16.350000000000001" customHeight="1" x14ac:dyDescent="0.2">
      <c r="A107" s="2593"/>
      <c r="B107" s="2598"/>
      <c r="C107" s="2599"/>
      <c r="D107" s="2600"/>
      <c r="E107" s="2982" t="s">
        <v>12</v>
      </c>
      <c r="F107" s="2958"/>
      <c r="G107" s="2982" t="s">
        <v>13</v>
      </c>
      <c r="H107" s="2958"/>
      <c r="I107" s="2982" t="s">
        <v>14</v>
      </c>
      <c r="J107" s="2958"/>
      <c r="K107" s="2982" t="s">
        <v>15</v>
      </c>
      <c r="L107" s="2958"/>
      <c r="M107" s="2982" t="s">
        <v>16</v>
      </c>
      <c r="N107" s="2958"/>
      <c r="O107" s="161"/>
      <c r="P107" s="161"/>
      <c r="Q107" s="161"/>
      <c r="R107" s="161"/>
      <c r="S107" s="161"/>
      <c r="T107" s="161"/>
      <c r="U107" s="161"/>
      <c r="V107" s="161"/>
      <c r="W107" s="192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2106"/>
      <c r="AK107" s="2106"/>
      <c r="AL107" s="2106"/>
      <c r="AM107" s="2106"/>
      <c r="AN107" s="2106"/>
      <c r="AO107" s="2106"/>
      <c r="AP107" s="2106"/>
      <c r="AQ107" s="2111"/>
      <c r="CG107" s="12"/>
      <c r="CH107" s="12"/>
      <c r="CI107" s="12"/>
      <c r="CJ107" s="12"/>
      <c r="CK107" s="12"/>
      <c r="CL107" s="12"/>
    </row>
    <row r="108" spans="1:90" ht="16.350000000000001" customHeight="1" x14ac:dyDescent="0.2">
      <c r="A108" s="2594"/>
      <c r="B108" s="2129" t="s">
        <v>29</v>
      </c>
      <c r="C108" s="2130" t="s">
        <v>30</v>
      </c>
      <c r="D108" s="438" t="s">
        <v>31</v>
      </c>
      <c r="E108" s="2131" t="s">
        <v>30</v>
      </c>
      <c r="F108" s="2132" t="s">
        <v>31</v>
      </c>
      <c r="G108" s="2131" t="s">
        <v>30</v>
      </c>
      <c r="H108" s="2132" t="s">
        <v>31</v>
      </c>
      <c r="I108" s="2131" t="s">
        <v>30</v>
      </c>
      <c r="J108" s="2132" t="s">
        <v>31</v>
      </c>
      <c r="K108" s="2131" t="s">
        <v>30</v>
      </c>
      <c r="L108" s="2132" t="s">
        <v>31</v>
      </c>
      <c r="M108" s="2131" t="s">
        <v>30</v>
      </c>
      <c r="N108" s="2132" t="s">
        <v>31</v>
      </c>
      <c r="O108" s="402"/>
      <c r="P108" s="161"/>
      <c r="Q108" s="294"/>
      <c r="R108" s="161"/>
      <c r="S108" s="161"/>
      <c r="T108" s="161"/>
      <c r="U108" s="161"/>
      <c r="V108" s="161"/>
      <c r="W108" s="161"/>
      <c r="X108" s="161"/>
      <c r="Y108" s="161"/>
      <c r="Z108" s="161"/>
      <c r="AA108" s="192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CG108" s="12"/>
      <c r="CH108" s="12"/>
      <c r="CI108" s="12"/>
      <c r="CJ108" s="12"/>
      <c r="CK108" s="12"/>
      <c r="CL108" s="12"/>
    </row>
    <row r="109" spans="1:90" ht="16.350000000000001" customHeight="1" x14ac:dyDescent="0.2">
      <c r="A109" s="2133" t="s">
        <v>120</v>
      </c>
      <c r="B109" s="2134">
        <f>SUM(C109:D109)</f>
        <v>0</v>
      </c>
      <c r="C109" s="2135">
        <f>SUM(E109+G109+I109+K109+M109)</f>
        <v>0</v>
      </c>
      <c r="D109" s="2083">
        <f>SUM(F109+H109+J109+L109+N109)</f>
        <v>0</v>
      </c>
      <c r="E109" s="2113"/>
      <c r="F109" s="2114"/>
      <c r="G109" s="2113"/>
      <c r="H109" s="2114"/>
      <c r="I109" s="2113"/>
      <c r="J109" s="2136"/>
      <c r="K109" s="2113"/>
      <c r="L109" s="2136"/>
      <c r="M109" s="2137"/>
      <c r="N109" s="2136"/>
      <c r="O109" s="2138"/>
      <c r="P109" s="161"/>
      <c r="Q109" s="294"/>
      <c r="R109" s="161"/>
      <c r="S109" s="161"/>
      <c r="T109" s="161"/>
      <c r="U109" s="161"/>
      <c r="V109" s="161"/>
      <c r="W109" s="161"/>
      <c r="X109" s="161"/>
      <c r="Y109" s="161"/>
      <c r="Z109" s="161"/>
      <c r="AA109" s="192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CG109" s="12"/>
      <c r="CH109" s="12"/>
      <c r="CI109" s="12"/>
      <c r="CJ109" s="12"/>
      <c r="CK109" s="12"/>
      <c r="CL109" s="12"/>
    </row>
    <row r="110" spans="1:90" ht="25.35" customHeight="1" x14ac:dyDescent="0.2">
      <c r="A110" s="316" t="s">
        <v>121</v>
      </c>
      <c r="B110" s="317">
        <f>SUM(C110:D110)</f>
        <v>0</v>
      </c>
      <c r="C110" s="806">
        <f>SUM(E110+G110+I110+K110+M110)</f>
        <v>0</v>
      </c>
      <c r="D110" s="185">
        <f>SUM(F110+H110+J110+L110+N110)</f>
        <v>0</v>
      </c>
      <c r="E110" s="404"/>
      <c r="F110" s="320"/>
      <c r="G110" s="404"/>
      <c r="H110" s="405"/>
      <c r="I110" s="404"/>
      <c r="J110" s="320"/>
      <c r="K110" s="404"/>
      <c r="L110" s="320"/>
      <c r="M110" s="322"/>
      <c r="N110" s="405"/>
      <c r="O110" s="2138"/>
      <c r="P110" s="161"/>
      <c r="Q110" s="294"/>
      <c r="R110" s="161"/>
      <c r="S110" s="161"/>
      <c r="T110" s="161"/>
      <c r="U110" s="161"/>
      <c r="V110" s="161"/>
      <c r="W110" s="161"/>
      <c r="X110" s="161"/>
      <c r="Y110" s="161"/>
      <c r="Z110" s="161"/>
      <c r="AA110" s="192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CG110" s="12"/>
      <c r="CH110" s="12"/>
      <c r="CI110" s="12"/>
      <c r="CJ110" s="12"/>
      <c r="CK110" s="12"/>
      <c r="CL110" s="12"/>
    </row>
    <row r="111" spans="1:90" ht="21" customHeight="1" x14ac:dyDescent="0.25">
      <c r="A111" s="793" t="s">
        <v>122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323"/>
    </row>
    <row r="112" spans="1:90" ht="20.25" customHeight="1" x14ac:dyDescent="0.2">
      <c r="A112" s="2592" t="s">
        <v>3</v>
      </c>
      <c r="B112" s="2595" t="s">
        <v>5</v>
      </c>
      <c r="C112" s="2596"/>
      <c r="D112" s="2597"/>
      <c r="E112" s="2982" t="s">
        <v>6</v>
      </c>
      <c r="F112" s="2705"/>
      <c r="G112" s="2705"/>
      <c r="H112" s="2705"/>
      <c r="I112" s="2705"/>
      <c r="J112" s="2705"/>
      <c r="K112" s="2705"/>
      <c r="L112" s="2705"/>
      <c r="M112" s="2705"/>
      <c r="N112" s="2705"/>
      <c r="O112" s="2705"/>
      <c r="P112" s="2705"/>
      <c r="Q112" s="2705"/>
      <c r="R112" s="2705"/>
      <c r="S112" s="2705"/>
      <c r="T112" s="2705"/>
      <c r="U112" s="2705"/>
      <c r="V112" s="2705"/>
      <c r="W112" s="2705"/>
      <c r="X112" s="2705"/>
      <c r="Y112" s="2705"/>
      <c r="Z112" s="2705"/>
      <c r="AA112" s="2705"/>
      <c r="AB112" s="2705"/>
      <c r="AC112" s="2705"/>
      <c r="AD112" s="2705"/>
      <c r="AE112" s="2705"/>
      <c r="AF112" s="2705"/>
      <c r="AG112" s="2705"/>
      <c r="AH112" s="2705"/>
      <c r="AI112" s="2705"/>
      <c r="AJ112" s="2705"/>
      <c r="AK112" s="2705"/>
      <c r="AL112" s="2983"/>
      <c r="AM112" s="2597" t="s">
        <v>8</v>
      </c>
    </row>
    <row r="113" spans="1:86" ht="20.25" customHeight="1" x14ac:dyDescent="0.2">
      <c r="A113" s="2593"/>
      <c r="B113" s="2598"/>
      <c r="C113" s="2599"/>
      <c r="D113" s="2600"/>
      <c r="E113" s="2982" t="s">
        <v>12</v>
      </c>
      <c r="F113" s="2958"/>
      <c r="G113" s="2982" t="s">
        <v>13</v>
      </c>
      <c r="H113" s="2958"/>
      <c r="I113" s="2982" t="s">
        <v>14</v>
      </c>
      <c r="J113" s="2958"/>
      <c r="K113" s="2982" t="s">
        <v>15</v>
      </c>
      <c r="L113" s="2958"/>
      <c r="M113" s="2982" t="s">
        <v>16</v>
      </c>
      <c r="N113" s="2958"/>
      <c r="O113" s="2984" t="s">
        <v>17</v>
      </c>
      <c r="P113" s="2973"/>
      <c r="Q113" s="2984" t="s">
        <v>18</v>
      </c>
      <c r="R113" s="2973"/>
      <c r="S113" s="2984" t="s">
        <v>19</v>
      </c>
      <c r="T113" s="2973"/>
      <c r="U113" s="2984" t="s">
        <v>20</v>
      </c>
      <c r="V113" s="2973"/>
      <c r="W113" s="2984" t="s">
        <v>21</v>
      </c>
      <c r="X113" s="2973"/>
      <c r="Y113" s="2984" t="s">
        <v>22</v>
      </c>
      <c r="Z113" s="2973"/>
      <c r="AA113" s="2984" t="s">
        <v>23</v>
      </c>
      <c r="AB113" s="2973"/>
      <c r="AC113" s="2984" t="s">
        <v>24</v>
      </c>
      <c r="AD113" s="2973"/>
      <c r="AE113" s="2984" t="s">
        <v>25</v>
      </c>
      <c r="AF113" s="2973"/>
      <c r="AG113" s="2984" t="s">
        <v>26</v>
      </c>
      <c r="AH113" s="2973"/>
      <c r="AI113" s="2984" t="s">
        <v>27</v>
      </c>
      <c r="AJ113" s="2973"/>
      <c r="AK113" s="2984" t="s">
        <v>28</v>
      </c>
      <c r="AL113" s="2985"/>
      <c r="AM113" s="2604"/>
    </row>
    <row r="114" spans="1:86" ht="25.5" customHeight="1" x14ac:dyDescent="0.2">
      <c r="A114" s="2594"/>
      <c r="B114" s="2129" t="s">
        <v>29</v>
      </c>
      <c r="C114" s="2130" t="s">
        <v>30</v>
      </c>
      <c r="D114" s="438" t="s">
        <v>31</v>
      </c>
      <c r="E114" s="2131" t="s">
        <v>30</v>
      </c>
      <c r="F114" s="2132" t="s">
        <v>31</v>
      </c>
      <c r="G114" s="2131" t="s">
        <v>30</v>
      </c>
      <c r="H114" s="2132" t="s">
        <v>31</v>
      </c>
      <c r="I114" s="2131" t="s">
        <v>30</v>
      </c>
      <c r="J114" s="2132" t="s">
        <v>31</v>
      </c>
      <c r="K114" s="2131" t="s">
        <v>30</v>
      </c>
      <c r="L114" s="2132" t="s">
        <v>31</v>
      </c>
      <c r="M114" s="2131" t="s">
        <v>30</v>
      </c>
      <c r="N114" s="2132" t="s">
        <v>31</v>
      </c>
      <c r="O114" s="2131" t="s">
        <v>30</v>
      </c>
      <c r="P114" s="436" t="s">
        <v>31</v>
      </c>
      <c r="Q114" s="2131" t="s">
        <v>30</v>
      </c>
      <c r="R114" s="436" t="s">
        <v>31</v>
      </c>
      <c r="S114" s="2131" t="s">
        <v>30</v>
      </c>
      <c r="T114" s="436" t="s">
        <v>31</v>
      </c>
      <c r="U114" s="2131" t="s">
        <v>30</v>
      </c>
      <c r="V114" s="436" t="s">
        <v>31</v>
      </c>
      <c r="W114" s="2131" t="s">
        <v>30</v>
      </c>
      <c r="X114" s="436" t="s">
        <v>31</v>
      </c>
      <c r="Y114" s="2131" t="s">
        <v>30</v>
      </c>
      <c r="Z114" s="436" t="s">
        <v>31</v>
      </c>
      <c r="AA114" s="2131" t="s">
        <v>30</v>
      </c>
      <c r="AB114" s="436" t="s">
        <v>31</v>
      </c>
      <c r="AC114" s="2131" t="s">
        <v>30</v>
      </c>
      <c r="AD114" s="436" t="s">
        <v>31</v>
      </c>
      <c r="AE114" s="2131" t="s">
        <v>30</v>
      </c>
      <c r="AF114" s="436" t="s">
        <v>31</v>
      </c>
      <c r="AG114" s="2131" t="s">
        <v>30</v>
      </c>
      <c r="AH114" s="436" t="s">
        <v>31</v>
      </c>
      <c r="AI114" s="2131" t="s">
        <v>30</v>
      </c>
      <c r="AJ114" s="436" t="s">
        <v>31</v>
      </c>
      <c r="AK114" s="2131" t="s">
        <v>30</v>
      </c>
      <c r="AL114" s="22" t="s">
        <v>31</v>
      </c>
      <c r="AM114" s="2600"/>
    </row>
    <row r="115" spans="1:86" ht="22.5" customHeight="1" x14ac:dyDescent="0.2">
      <c r="A115" s="2139" t="s">
        <v>123</v>
      </c>
      <c r="B115" s="2140">
        <f>SUM(C115:D115)</f>
        <v>0</v>
      </c>
      <c r="C115" s="2141">
        <f>+E115+G115+I115+K115+M115+O115+Q115+S115+U115+W115+Y115+AA115+AC115+AE115+AG115+AI115+AK115</f>
        <v>0</v>
      </c>
      <c r="D115" s="2142">
        <f>+F115+H115+J115+L115+N115+P115+R115+T115+V115+X115+Z115+AB115+AD115+AF115+AH115+AJ115+AL115</f>
        <v>0</v>
      </c>
      <c r="E115" s="2143"/>
      <c r="F115" s="2144"/>
      <c r="G115" s="2143"/>
      <c r="H115" s="2144"/>
      <c r="I115" s="2143"/>
      <c r="J115" s="2145"/>
      <c r="K115" s="2143"/>
      <c r="L115" s="2145"/>
      <c r="M115" s="2146"/>
      <c r="N115" s="2145"/>
      <c r="O115" s="2146"/>
      <c r="P115" s="2145"/>
      <c r="Q115" s="2146"/>
      <c r="R115" s="2145"/>
      <c r="S115" s="2146"/>
      <c r="T115" s="2145"/>
      <c r="U115" s="2146"/>
      <c r="V115" s="2145"/>
      <c r="W115" s="2146"/>
      <c r="X115" s="2145"/>
      <c r="Y115" s="2146"/>
      <c r="Z115" s="2145"/>
      <c r="AA115" s="2146"/>
      <c r="AB115" s="2145"/>
      <c r="AC115" s="2146"/>
      <c r="AD115" s="2145"/>
      <c r="AE115" s="2146"/>
      <c r="AF115" s="2145"/>
      <c r="AG115" s="2146"/>
      <c r="AH115" s="2145"/>
      <c r="AI115" s="2146"/>
      <c r="AJ115" s="2145"/>
      <c r="AK115" s="2146"/>
      <c r="AL115" s="2147"/>
      <c r="AM115" s="2144"/>
      <c r="AN115" s="2" t="str">
        <f>CA115&amp;CB115</f>
        <v/>
      </c>
      <c r="CA115" s="4" t="str">
        <f>IF(CG115=1,"* No olvide ingresar la Población SENAME (Digite CERO si no tiene). ","")</f>
        <v/>
      </c>
      <c r="CB115" s="4" t="str">
        <f>IF(CH115=1,"* La Población SENAME ingresada NO PUEDE superar la suma de ambos sexos. ","")</f>
        <v/>
      </c>
      <c r="CG115" s="4">
        <f>IF(AND(B115&lt;&gt;0,AM115=""),1,0)</f>
        <v>0</v>
      </c>
      <c r="CH115" s="4">
        <f>IF(AM115&gt;B115,1,0)</f>
        <v>0</v>
      </c>
    </row>
    <row r="116" spans="1:86" ht="27" customHeight="1" x14ac:dyDescent="0.25">
      <c r="A116" s="141" t="s">
        <v>124</v>
      </c>
      <c r="B116" s="323"/>
      <c r="C116" s="323"/>
      <c r="E116" s="323"/>
    </row>
    <row r="117" spans="1:86" ht="21.75" customHeight="1" x14ac:dyDescent="0.2">
      <c r="A117" s="2609" t="s">
        <v>125</v>
      </c>
      <c r="B117" s="2984" t="s">
        <v>126</v>
      </c>
      <c r="C117" s="2711"/>
      <c r="D117" s="2985"/>
      <c r="E117" s="2672" t="s">
        <v>127</v>
      </c>
    </row>
    <row r="118" spans="1:86" ht="30.75" customHeight="1" x14ac:dyDescent="0.2">
      <c r="A118" s="2611"/>
      <c r="B118" s="2148" t="s">
        <v>128</v>
      </c>
      <c r="C118" s="2148" t="s">
        <v>129</v>
      </c>
      <c r="D118" s="2149" t="s">
        <v>130</v>
      </c>
      <c r="E118" s="2731"/>
    </row>
    <row r="119" spans="1:86" ht="22.5" customHeight="1" x14ac:dyDescent="0.25">
      <c r="A119" s="2150" t="s">
        <v>43</v>
      </c>
      <c r="B119" s="2143"/>
      <c r="C119" s="2143"/>
      <c r="D119" s="2151"/>
      <c r="E119" s="2152"/>
    </row>
    <row r="120" spans="1:86" ht="21.75" customHeight="1" x14ac:dyDescent="0.2">
      <c r="A120" s="793" t="s">
        <v>131</v>
      </c>
      <c r="B120" s="266"/>
      <c r="C120" s="266"/>
      <c r="H120" s="340"/>
      <c r="I120" s="340"/>
      <c r="J120" s="159"/>
    </row>
    <row r="121" spans="1:86" x14ac:dyDescent="0.2">
      <c r="A121" s="2592" t="s">
        <v>3</v>
      </c>
      <c r="B121" s="2595" t="s">
        <v>5</v>
      </c>
      <c r="C121" s="2596"/>
      <c r="D121" s="2597"/>
      <c r="E121" s="2982"/>
      <c r="F121" s="2705"/>
      <c r="G121" s="2705"/>
      <c r="H121" s="2705"/>
      <c r="I121" s="2705"/>
      <c r="J121" s="2958"/>
    </row>
    <row r="122" spans="1:86" x14ac:dyDescent="0.2">
      <c r="A122" s="2593"/>
      <c r="B122" s="2598"/>
      <c r="C122" s="2599"/>
      <c r="D122" s="2600"/>
      <c r="E122" s="2982" t="s">
        <v>132</v>
      </c>
      <c r="F122" s="2958"/>
      <c r="G122" s="2982" t="s">
        <v>133</v>
      </c>
      <c r="H122" s="2958"/>
      <c r="I122" s="2982" t="s">
        <v>134</v>
      </c>
      <c r="J122" s="2958"/>
    </row>
    <row r="123" spans="1:86" x14ac:dyDescent="0.2">
      <c r="A123" s="2594"/>
      <c r="B123" s="2129" t="s">
        <v>29</v>
      </c>
      <c r="C123" s="2130" t="s">
        <v>30</v>
      </c>
      <c r="D123" s="438" t="s">
        <v>31</v>
      </c>
      <c r="E123" s="2050" t="s">
        <v>30</v>
      </c>
      <c r="F123" s="2132" t="s">
        <v>31</v>
      </c>
      <c r="G123" s="2050" t="s">
        <v>30</v>
      </c>
      <c r="H123" s="2132" t="s">
        <v>31</v>
      </c>
      <c r="I123" s="2050" t="s">
        <v>30</v>
      </c>
      <c r="J123" s="2132" t="s">
        <v>31</v>
      </c>
    </row>
    <row r="124" spans="1:86" ht="27" customHeight="1" x14ac:dyDescent="0.2">
      <c r="A124" s="2133" t="s">
        <v>135</v>
      </c>
      <c r="B124" s="2134">
        <f>SUM(C124:D124)</f>
        <v>0</v>
      </c>
      <c r="C124" s="2135">
        <f t="shared" ref="C124:D126" si="26">+E124+G124+I124</f>
        <v>0</v>
      </c>
      <c r="D124" s="2083">
        <f t="shared" si="26"/>
        <v>0</v>
      </c>
      <c r="E124" s="2113"/>
      <c r="F124" s="2114"/>
      <c r="G124" s="2113"/>
      <c r="H124" s="2114"/>
      <c r="I124" s="2113"/>
      <c r="J124" s="2136"/>
    </row>
    <row r="125" spans="1:86" ht="26.25" customHeight="1" x14ac:dyDescent="0.2">
      <c r="A125" s="341" t="s">
        <v>136</v>
      </c>
      <c r="B125" s="342">
        <f>SUM(C125:D125)</f>
        <v>0</v>
      </c>
      <c r="C125" s="343">
        <f t="shared" si="26"/>
        <v>0</v>
      </c>
      <c r="D125" s="344">
        <f t="shared" si="26"/>
        <v>0</v>
      </c>
      <c r="E125" s="345"/>
      <c r="F125" s="346"/>
      <c r="G125" s="345"/>
      <c r="H125" s="346"/>
      <c r="I125" s="345"/>
      <c r="J125" s="347"/>
    </row>
    <row r="126" spans="1:86" ht="41.25" customHeight="1" x14ac:dyDescent="0.2">
      <c r="A126" s="348" t="s">
        <v>137</v>
      </c>
      <c r="B126" s="317">
        <f>SUM(C126:D126)</f>
        <v>0</v>
      </c>
      <c r="C126" s="806">
        <f t="shared" si="26"/>
        <v>0</v>
      </c>
      <c r="D126" s="185">
        <f t="shared" si="26"/>
        <v>0</v>
      </c>
      <c r="E126" s="404"/>
      <c r="F126" s="320"/>
      <c r="G126" s="404"/>
      <c r="H126" s="405"/>
      <c r="I126" s="404"/>
      <c r="J126" s="320"/>
    </row>
    <row r="127" spans="1:86" ht="24" customHeight="1" x14ac:dyDescent="0.25">
      <c r="A127" s="636" t="s">
        <v>138</v>
      </c>
      <c r="B127" s="2153"/>
      <c r="C127" s="351"/>
      <c r="D127" s="351"/>
      <c r="F127" s="352"/>
      <c r="G127" s="353"/>
      <c r="H127" s="353"/>
      <c r="I127" s="323"/>
    </row>
    <row r="128" spans="1:86" ht="30" customHeight="1" x14ac:dyDescent="0.2">
      <c r="A128" s="2597" t="s">
        <v>3</v>
      </c>
      <c r="B128" s="2592" t="s">
        <v>43</v>
      </c>
      <c r="C128" s="2595" t="s">
        <v>139</v>
      </c>
      <c r="D128" s="2597"/>
      <c r="E128" s="2595" t="s">
        <v>140</v>
      </c>
      <c r="F128" s="2597"/>
      <c r="G128" s="2982" t="s">
        <v>141</v>
      </c>
      <c r="H128" s="2705"/>
      <c r="I128" s="2958"/>
    </row>
    <row r="129" spans="1:90" ht="47.25" customHeight="1" x14ac:dyDescent="0.2">
      <c r="A129" s="2732"/>
      <c r="B129" s="2753"/>
      <c r="C129" s="2154" t="s">
        <v>30</v>
      </c>
      <c r="D129" s="2155" t="s">
        <v>31</v>
      </c>
      <c r="E129" s="2156" t="s">
        <v>142</v>
      </c>
      <c r="F129" s="2132" t="s">
        <v>143</v>
      </c>
      <c r="G129" s="2156" t="s">
        <v>144</v>
      </c>
      <c r="H129" s="2157" t="s">
        <v>145</v>
      </c>
      <c r="I129" s="2132" t="s">
        <v>146</v>
      </c>
    </row>
    <row r="130" spans="1:90" ht="22.5" customHeight="1" x14ac:dyDescent="0.2">
      <c r="A130" s="2158" t="s">
        <v>147</v>
      </c>
      <c r="B130" s="2159">
        <f>SUM(C130:D130)</f>
        <v>0</v>
      </c>
      <c r="C130" s="2160"/>
      <c r="D130" s="2145"/>
      <c r="E130" s="2160"/>
      <c r="F130" s="2144"/>
      <c r="G130" s="2160"/>
      <c r="H130" s="2160"/>
      <c r="I130" s="2144"/>
    </row>
    <row r="131" spans="1:90" ht="21.75" customHeight="1" x14ac:dyDescent="0.25">
      <c r="A131" s="84" t="s">
        <v>148</v>
      </c>
      <c r="B131" s="323"/>
      <c r="C131" s="323"/>
    </row>
    <row r="132" spans="1:90" ht="14.25" customHeight="1" x14ac:dyDescent="0.2">
      <c r="A132" s="2592" t="s">
        <v>3</v>
      </c>
      <c r="B132" s="2592" t="s">
        <v>4</v>
      </c>
      <c r="C132" s="2595" t="s">
        <v>5</v>
      </c>
      <c r="D132" s="2596"/>
      <c r="E132" s="2597"/>
      <c r="F132" s="2982" t="s">
        <v>6</v>
      </c>
      <c r="G132" s="2705"/>
      <c r="H132" s="2705"/>
      <c r="I132" s="2705"/>
      <c r="J132" s="2705"/>
      <c r="K132" s="2705"/>
      <c r="L132" s="2705"/>
      <c r="M132" s="2705"/>
      <c r="N132" s="2705"/>
      <c r="O132" s="2705"/>
      <c r="P132" s="2705"/>
      <c r="Q132" s="2705"/>
      <c r="R132" s="2705"/>
      <c r="S132" s="2705"/>
      <c r="T132" s="2705"/>
      <c r="U132" s="2705"/>
      <c r="V132" s="2705"/>
      <c r="W132" s="2705"/>
      <c r="X132" s="2705"/>
      <c r="Y132" s="2705"/>
      <c r="Z132" s="2705"/>
      <c r="AA132" s="2705"/>
      <c r="AB132" s="2705"/>
      <c r="AC132" s="2705"/>
      <c r="AD132" s="2705"/>
      <c r="AE132" s="2705"/>
      <c r="AF132" s="2705"/>
      <c r="AG132" s="2705"/>
      <c r="AH132" s="2705"/>
      <c r="AI132" s="2705"/>
      <c r="AJ132" s="2705"/>
      <c r="AK132" s="2705"/>
      <c r="AL132" s="2705"/>
      <c r="AM132" s="2983"/>
      <c r="AN132" s="2597" t="s">
        <v>7</v>
      </c>
      <c r="AO132" s="2597" t="s">
        <v>8</v>
      </c>
      <c r="AP132" s="2597" t="s">
        <v>9</v>
      </c>
      <c r="AQ132" s="2597" t="s">
        <v>10</v>
      </c>
      <c r="AR132" s="2597" t="s">
        <v>149</v>
      </c>
      <c r="AS132" s="2597" t="s">
        <v>150</v>
      </c>
    </row>
    <row r="133" spans="1:90" x14ac:dyDescent="0.2">
      <c r="A133" s="2593"/>
      <c r="B133" s="2593"/>
      <c r="C133" s="2816"/>
      <c r="D133" s="2599"/>
      <c r="E133" s="2732"/>
      <c r="F133" s="2982" t="s">
        <v>12</v>
      </c>
      <c r="G133" s="2958"/>
      <c r="H133" s="2982" t="s">
        <v>13</v>
      </c>
      <c r="I133" s="2958"/>
      <c r="J133" s="2982" t="s">
        <v>14</v>
      </c>
      <c r="K133" s="2958"/>
      <c r="L133" s="2982" t="s">
        <v>15</v>
      </c>
      <c r="M133" s="2958"/>
      <c r="N133" s="2982" t="s">
        <v>16</v>
      </c>
      <c r="O133" s="2958"/>
      <c r="P133" s="2984" t="s">
        <v>17</v>
      </c>
      <c r="Q133" s="2973"/>
      <c r="R133" s="2984" t="s">
        <v>18</v>
      </c>
      <c r="S133" s="2973"/>
      <c r="T133" s="2984" t="s">
        <v>19</v>
      </c>
      <c r="U133" s="2973"/>
      <c r="V133" s="2984" t="s">
        <v>20</v>
      </c>
      <c r="W133" s="2973"/>
      <c r="X133" s="2984" t="s">
        <v>21</v>
      </c>
      <c r="Y133" s="2973"/>
      <c r="Z133" s="2984" t="s">
        <v>22</v>
      </c>
      <c r="AA133" s="2973"/>
      <c r="AB133" s="2984" t="s">
        <v>23</v>
      </c>
      <c r="AC133" s="2973"/>
      <c r="AD133" s="2984" t="s">
        <v>24</v>
      </c>
      <c r="AE133" s="2973"/>
      <c r="AF133" s="2984" t="s">
        <v>25</v>
      </c>
      <c r="AG133" s="2973"/>
      <c r="AH133" s="2984" t="s">
        <v>26</v>
      </c>
      <c r="AI133" s="2973"/>
      <c r="AJ133" s="2984" t="s">
        <v>27</v>
      </c>
      <c r="AK133" s="2973"/>
      <c r="AL133" s="2984" t="s">
        <v>28</v>
      </c>
      <c r="AM133" s="2985"/>
      <c r="AN133" s="2604"/>
      <c r="AO133" s="2604"/>
      <c r="AP133" s="2604"/>
      <c r="AQ133" s="2604"/>
      <c r="AR133" s="2604"/>
      <c r="AS133" s="2604"/>
    </row>
    <row r="134" spans="1:90" x14ac:dyDescent="0.2">
      <c r="A134" s="2753"/>
      <c r="B134" s="2753"/>
      <c r="C134" s="420" t="s">
        <v>29</v>
      </c>
      <c r="D134" s="421" t="s">
        <v>30</v>
      </c>
      <c r="E134" s="436" t="s">
        <v>31</v>
      </c>
      <c r="F134" s="2154" t="s">
        <v>30</v>
      </c>
      <c r="G134" s="436" t="s">
        <v>31</v>
      </c>
      <c r="H134" s="2154" t="s">
        <v>30</v>
      </c>
      <c r="I134" s="436" t="s">
        <v>31</v>
      </c>
      <c r="J134" s="2154" t="s">
        <v>30</v>
      </c>
      <c r="K134" s="436" t="s">
        <v>31</v>
      </c>
      <c r="L134" s="2154" t="s">
        <v>30</v>
      </c>
      <c r="M134" s="436" t="s">
        <v>31</v>
      </c>
      <c r="N134" s="2154" t="s">
        <v>30</v>
      </c>
      <c r="O134" s="436" t="s">
        <v>31</v>
      </c>
      <c r="P134" s="2154" t="s">
        <v>30</v>
      </c>
      <c r="Q134" s="436" t="s">
        <v>31</v>
      </c>
      <c r="R134" s="2154" t="s">
        <v>30</v>
      </c>
      <c r="S134" s="436" t="s">
        <v>31</v>
      </c>
      <c r="T134" s="2154" t="s">
        <v>30</v>
      </c>
      <c r="U134" s="436" t="s">
        <v>31</v>
      </c>
      <c r="V134" s="2154" t="s">
        <v>30</v>
      </c>
      <c r="W134" s="436" t="s">
        <v>31</v>
      </c>
      <c r="X134" s="2154" t="s">
        <v>30</v>
      </c>
      <c r="Y134" s="436" t="s">
        <v>31</v>
      </c>
      <c r="Z134" s="2154" t="s">
        <v>30</v>
      </c>
      <c r="AA134" s="436" t="s">
        <v>31</v>
      </c>
      <c r="AB134" s="2154" t="s">
        <v>30</v>
      </c>
      <c r="AC134" s="436" t="s">
        <v>31</v>
      </c>
      <c r="AD134" s="2154" t="s">
        <v>30</v>
      </c>
      <c r="AE134" s="436" t="s">
        <v>31</v>
      </c>
      <c r="AF134" s="2154" t="s">
        <v>30</v>
      </c>
      <c r="AG134" s="436" t="s">
        <v>31</v>
      </c>
      <c r="AH134" s="2154" t="s">
        <v>30</v>
      </c>
      <c r="AI134" s="436" t="s">
        <v>31</v>
      </c>
      <c r="AJ134" s="2154" t="s">
        <v>30</v>
      </c>
      <c r="AK134" s="436" t="s">
        <v>31</v>
      </c>
      <c r="AL134" s="2154" t="s">
        <v>30</v>
      </c>
      <c r="AM134" s="22" t="s">
        <v>31</v>
      </c>
      <c r="AN134" s="2732"/>
      <c r="AO134" s="2732"/>
      <c r="AP134" s="2732"/>
      <c r="AQ134" s="2732"/>
      <c r="AR134" s="2732"/>
      <c r="AS134" s="2732"/>
    </row>
    <row r="135" spans="1:90" ht="14.25" customHeight="1" x14ac:dyDescent="0.2">
      <c r="A135" s="2609" t="s">
        <v>151</v>
      </c>
      <c r="B135" s="2161" t="s">
        <v>33</v>
      </c>
      <c r="C135" s="2081">
        <f t="shared" ref="C135:C147" si="27">SUM(D135+E135)</f>
        <v>0</v>
      </c>
      <c r="D135" s="2162">
        <f t="shared" ref="D135:D147" si="28">SUM(F135+H135+J135+L135+N135+P135+R135+T135+V135+X135+Z135+AB135+AD135+AF135+AH135+AJ135+AL135)</f>
        <v>0</v>
      </c>
      <c r="E135" s="2083">
        <f t="shared" ref="E135:E147" si="29">SUM(G135+I135+K135+M135+O135+Q135+S135+U135+W135+Y135+AA135+AC135+AE135+AG135+AI135+AK135+AM135)</f>
        <v>0</v>
      </c>
      <c r="F135" s="2086"/>
      <c r="G135" s="2122"/>
      <c r="H135" s="2086"/>
      <c r="I135" s="2122"/>
      <c r="J135" s="2086"/>
      <c r="K135" s="2163"/>
      <c r="L135" s="2086"/>
      <c r="M135" s="2163"/>
      <c r="N135" s="2086"/>
      <c r="O135" s="2163"/>
      <c r="P135" s="2086"/>
      <c r="Q135" s="2163"/>
      <c r="R135" s="2086"/>
      <c r="S135" s="2163"/>
      <c r="T135" s="2086"/>
      <c r="U135" s="2163"/>
      <c r="V135" s="2086"/>
      <c r="W135" s="2163"/>
      <c r="X135" s="2086"/>
      <c r="Y135" s="2163"/>
      <c r="Z135" s="2086"/>
      <c r="AA135" s="2163"/>
      <c r="AB135" s="2086"/>
      <c r="AC135" s="2163"/>
      <c r="AD135" s="2086"/>
      <c r="AE135" s="2163"/>
      <c r="AF135" s="2086"/>
      <c r="AG135" s="2163"/>
      <c r="AH135" s="2086"/>
      <c r="AI135" s="2163"/>
      <c r="AJ135" s="2086"/>
      <c r="AK135" s="2163"/>
      <c r="AL135" s="2164"/>
      <c r="AM135" s="2165"/>
      <c r="AN135" s="2122"/>
      <c r="AO135" s="2122"/>
      <c r="AP135" s="2122"/>
      <c r="AQ135" s="2122"/>
      <c r="AR135" s="2122"/>
      <c r="AS135" s="2122"/>
      <c r="AT135" s="182" t="str">
        <f>CA135&amp;CB135&amp;CC135&amp;CD135&amp;CE135&amp;CF135</f>
        <v/>
      </c>
      <c r="CA135" s="30" t="str">
        <f t="shared" ref="CA135:CA147" si="30">IF(CG135=1,"* El número de Beneficiarios NO DEBE ser mayor que el Total. ","")</f>
        <v/>
      </c>
      <c r="CB135" s="31" t="str">
        <f t="shared" ref="CB135:CB147" si="31">IF(CH135=1,"* Los Niños, Niñas, Adolescentes y Jóvenes de Programa SENAME NO DEBE ser mayor que el Total. ","")</f>
        <v/>
      </c>
      <c r="CC135" s="31" t="str">
        <f t="shared" ref="CC135:CC147" si="32">IF(CI135=1,"* El número de personas pertenecientes a Pueblos Originarios NO DEBE ser mayor que el Total. ","")</f>
        <v/>
      </c>
      <c r="CD135" s="31" t="str">
        <f t="shared" ref="CD135:CD147" si="33">IF(CJ135=1,"* El número de personas Migrantes NO DEBE ser mayor que el Total. ","")</f>
        <v/>
      </c>
      <c r="CE135" s="31"/>
      <c r="CF135" s="30" t="str">
        <f>IF(CL135=1,"* No olvide digitar la columna Beneficiarios y/o Niños, Niñas, Adolescentes y Jóvenes de Programa SENAME y/o Pueblos Originarios y/o Migrantes y/o Demencia (Digite CEROS si no tiene). ","")</f>
        <v/>
      </c>
      <c r="CG135" s="32">
        <f t="shared" ref="CG135:CJ147" si="34">IF($C135&lt;AN135,1,0)</f>
        <v>0</v>
      </c>
      <c r="CH135" s="32">
        <f t="shared" si="34"/>
        <v>0</v>
      </c>
      <c r="CI135" s="32">
        <f t="shared" si="34"/>
        <v>0</v>
      </c>
      <c r="CJ135" s="32">
        <f t="shared" si="34"/>
        <v>0</v>
      </c>
      <c r="CK135" s="32"/>
      <c r="CL135" s="32">
        <f t="shared" ref="CL135:CL147" si="35">IF(AND(C135&lt;&gt;0,OR(AN135="",AO135="",AP135="",AQ135="")),1,0)</f>
        <v>0</v>
      </c>
    </row>
    <row r="136" spans="1:90" ht="14.25" customHeight="1" x14ac:dyDescent="0.2">
      <c r="A136" s="2610"/>
      <c r="B136" s="33" t="s">
        <v>34</v>
      </c>
      <c r="C136" s="34">
        <f t="shared" si="27"/>
        <v>0</v>
      </c>
      <c r="D136" s="35">
        <f t="shared" si="28"/>
        <v>0</v>
      </c>
      <c r="E136" s="36">
        <f t="shared" si="29"/>
        <v>0</v>
      </c>
      <c r="F136" s="37"/>
      <c r="G136" s="38"/>
      <c r="H136" s="37"/>
      <c r="I136" s="38"/>
      <c r="J136" s="37"/>
      <c r="K136" s="39"/>
      <c r="L136" s="37"/>
      <c r="M136" s="39"/>
      <c r="N136" s="37"/>
      <c r="O136" s="39"/>
      <c r="P136" s="37"/>
      <c r="Q136" s="39"/>
      <c r="R136" s="37"/>
      <c r="S136" s="39"/>
      <c r="T136" s="37"/>
      <c r="U136" s="39"/>
      <c r="V136" s="37"/>
      <c r="W136" s="39"/>
      <c r="X136" s="37"/>
      <c r="Y136" s="39"/>
      <c r="Z136" s="37"/>
      <c r="AA136" s="39"/>
      <c r="AB136" s="37"/>
      <c r="AC136" s="39"/>
      <c r="AD136" s="37"/>
      <c r="AE136" s="39"/>
      <c r="AF136" s="37"/>
      <c r="AG136" s="39"/>
      <c r="AH136" s="37"/>
      <c r="AI136" s="39"/>
      <c r="AJ136" s="37"/>
      <c r="AK136" s="39"/>
      <c r="AL136" s="40"/>
      <c r="AM136" s="41"/>
      <c r="AN136" s="38"/>
      <c r="AO136" s="38"/>
      <c r="AP136" s="38"/>
      <c r="AQ136" s="38"/>
      <c r="AR136" s="38"/>
      <c r="AS136" s="38"/>
      <c r="AT136" s="182" t="str">
        <f t="shared" ref="AT136:AT147" si="36">CA136&amp;CB136&amp;CC136&amp;CD136&amp;CE136&amp;CF136</f>
        <v/>
      </c>
      <c r="CA136" s="30" t="str">
        <f t="shared" si="30"/>
        <v/>
      </c>
      <c r="CB136" s="31" t="str">
        <f t="shared" si="31"/>
        <v/>
      </c>
      <c r="CC136" s="31" t="str">
        <f t="shared" si="32"/>
        <v/>
      </c>
      <c r="CD136" s="31" t="str">
        <f t="shared" si="33"/>
        <v/>
      </c>
      <c r="CE136" s="31"/>
      <c r="CF136" s="30" t="str">
        <f t="shared" ref="CF136:CF147" si="37">IF(CL136=1,"* No olvide digitar la columna Beneficiarios y/o Niños, Niñas, Adolescentes y Jóvenes de Programa SENAME y/o Pueblos Originarios y/o Migrantes y/o Demencia (Digite CEROS si no tiene). ","")</f>
        <v/>
      </c>
      <c r="CG136" s="32">
        <f t="shared" si="34"/>
        <v>0</v>
      </c>
      <c r="CH136" s="32">
        <f t="shared" si="34"/>
        <v>0</v>
      </c>
      <c r="CI136" s="32">
        <f t="shared" si="34"/>
        <v>0</v>
      </c>
      <c r="CJ136" s="32">
        <f t="shared" si="34"/>
        <v>0</v>
      </c>
      <c r="CK136" s="32"/>
      <c r="CL136" s="32">
        <f t="shared" si="35"/>
        <v>0</v>
      </c>
    </row>
    <row r="137" spans="1:90" ht="14.25" customHeight="1" x14ac:dyDescent="0.2">
      <c r="A137" s="2610"/>
      <c r="B137" s="33" t="s">
        <v>35</v>
      </c>
      <c r="C137" s="34">
        <f t="shared" si="27"/>
        <v>0</v>
      </c>
      <c r="D137" s="35">
        <f t="shared" si="28"/>
        <v>0</v>
      </c>
      <c r="E137" s="36">
        <f t="shared" si="29"/>
        <v>0</v>
      </c>
      <c r="F137" s="37"/>
      <c r="G137" s="38"/>
      <c r="H137" s="37"/>
      <c r="I137" s="38"/>
      <c r="J137" s="37"/>
      <c r="K137" s="39"/>
      <c r="L137" s="37"/>
      <c r="M137" s="39"/>
      <c r="N137" s="37"/>
      <c r="O137" s="39"/>
      <c r="P137" s="37"/>
      <c r="Q137" s="39"/>
      <c r="R137" s="37"/>
      <c r="S137" s="39"/>
      <c r="T137" s="37"/>
      <c r="U137" s="39"/>
      <c r="V137" s="37"/>
      <c r="W137" s="39"/>
      <c r="X137" s="37"/>
      <c r="Y137" s="39"/>
      <c r="Z137" s="37"/>
      <c r="AA137" s="39"/>
      <c r="AB137" s="37"/>
      <c r="AC137" s="39"/>
      <c r="AD137" s="37"/>
      <c r="AE137" s="39"/>
      <c r="AF137" s="37"/>
      <c r="AG137" s="39"/>
      <c r="AH137" s="37"/>
      <c r="AI137" s="39"/>
      <c r="AJ137" s="37"/>
      <c r="AK137" s="39"/>
      <c r="AL137" s="40"/>
      <c r="AM137" s="41"/>
      <c r="AN137" s="38"/>
      <c r="AO137" s="38"/>
      <c r="AP137" s="38"/>
      <c r="AQ137" s="38"/>
      <c r="AR137" s="38"/>
      <c r="AS137" s="38"/>
      <c r="AT137" s="182" t="str">
        <f t="shared" si="36"/>
        <v/>
      </c>
      <c r="CA137" s="30" t="str">
        <f t="shared" si="30"/>
        <v/>
      </c>
      <c r="CB137" s="31" t="str">
        <f t="shared" si="31"/>
        <v/>
      </c>
      <c r="CC137" s="31" t="str">
        <f t="shared" si="32"/>
        <v/>
      </c>
      <c r="CD137" s="31" t="str">
        <f t="shared" si="33"/>
        <v/>
      </c>
      <c r="CE137" s="31"/>
      <c r="CF137" s="30" t="str">
        <f t="shared" si="37"/>
        <v/>
      </c>
      <c r="CG137" s="32">
        <f t="shared" si="34"/>
        <v>0</v>
      </c>
      <c r="CH137" s="32">
        <f t="shared" si="34"/>
        <v>0</v>
      </c>
      <c r="CI137" s="32">
        <f t="shared" si="34"/>
        <v>0</v>
      </c>
      <c r="CJ137" s="32">
        <f t="shared" si="34"/>
        <v>0</v>
      </c>
      <c r="CK137" s="32"/>
      <c r="CL137" s="32">
        <f t="shared" si="35"/>
        <v>0</v>
      </c>
    </row>
    <row r="138" spans="1:90" ht="14.25" customHeight="1" x14ac:dyDescent="0.2">
      <c r="A138" s="2610"/>
      <c r="B138" s="33" t="s">
        <v>36</v>
      </c>
      <c r="C138" s="34">
        <f t="shared" si="27"/>
        <v>0</v>
      </c>
      <c r="D138" s="35">
        <f t="shared" si="28"/>
        <v>0</v>
      </c>
      <c r="E138" s="36">
        <f t="shared" si="29"/>
        <v>0</v>
      </c>
      <c r="F138" s="37"/>
      <c r="G138" s="38"/>
      <c r="H138" s="37"/>
      <c r="I138" s="38"/>
      <c r="J138" s="37"/>
      <c r="K138" s="39"/>
      <c r="L138" s="37"/>
      <c r="M138" s="39"/>
      <c r="N138" s="37"/>
      <c r="O138" s="39"/>
      <c r="P138" s="37"/>
      <c r="Q138" s="39"/>
      <c r="R138" s="37"/>
      <c r="S138" s="39"/>
      <c r="T138" s="37"/>
      <c r="U138" s="39"/>
      <c r="V138" s="37"/>
      <c r="W138" s="39"/>
      <c r="X138" s="37"/>
      <c r="Y138" s="39"/>
      <c r="Z138" s="37"/>
      <c r="AA138" s="39"/>
      <c r="AB138" s="37"/>
      <c r="AC138" s="39"/>
      <c r="AD138" s="37"/>
      <c r="AE138" s="39"/>
      <c r="AF138" s="37"/>
      <c r="AG138" s="39"/>
      <c r="AH138" s="37"/>
      <c r="AI138" s="39"/>
      <c r="AJ138" s="37"/>
      <c r="AK138" s="39"/>
      <c r="AL138" s="40"/>
      <c r="AM138" s="41"/>
      <c r="AN138" s="38"/>
      <c r="AO138" s="38"/>
      <c r="AP138" s="38"/>
      <c r="AQ138" s="38"/>
      <c r="AR138" s="38"/>
      <c r="AS138" s="38"/>
      <c r="AT138" s="182" t="str">
        <f t="shared" si="36"/>
        <v/>
      </c>
      <c r="CA138" s="30" t="str">
        <f t="shared" si="30"/>
        <v/>
      </c>
      <c r="CB138" s="31" t="str">
        <f t="shared" si="31"/>
        <v/>
      </c>
      <c r="CC138" s="31" t="str">
        <f t="shared" si="32"/>
        <v/>
      </c>
      <c r="CD138" s="31" t="str">
        <f t="shared" si="33"/>
        <v/>
      </c>
      <c r="CE138" s="31"/>
      <c r="CF138" s="30" t="str">
        <f t="shared" si="37"/>
        <v/>
      </c>
      <c r="CG138" s="32">
        <f t="shared" si="34"/>
        <v>0</v>
      </c>
      <c r="CH138" s="32">
        <f t="shared" si="34"/>
        <v>0</v>
      </c>
      <c r="CI138" s="32">
        <f t="shared" si="34"/>
        <v>0</v>
      </c>
      <c r="CJ138" s="32">
        <f t="shared" si="34"/>
        <v>0</v>
      </c>
      <c r="CK138" s="32"/>
      <c r="CL138" s="32">
        <f t="shared" si="35"/>
        <v>0</v>
      </c>
    </row>
    <row r="139" spans="1:90" ht="14.25" customHeight="1" x14ac:dyDescent="0.2">
      <c r="A139" s="2610"/>
      <c r="B139" s="33" t="s">
        <v>37</v>
      </c>
      <c r="C139" s="34">
        <f t="shared" si="27"/>
        <v>0</v>
      </c>
      <c r="D139" s="35">
        <f t="shared" si="28"/>
        <v>0</v>
      </c>
      <c r="E139" s="36">
        <f t="shared" si="29"/>
        <v>0</v>
      </c>
      <c r="F139" s="37"/>
      <c r="G139" s="38"/>
      <c r="H139" s="37"/>
      <c r="I139" s="38"/>
      <c r="J139" s="37"/>
      <c r="K139" s="39"/>
      <c r="L139" s="37"/>
      <c r="M139" s="39"/>
      <c r="N139" s="37"/>
      <c r="O139" s="39"/>
      <c r="P139" s="37"/>
      <c r="Q139" s="39"/>
      <c r="R139" s="37"/>
      <c r="S139" s="39"/>
      <c r="T139" s="37"/>
      <c r="U139" s="39"/>
      <c r="V139" s="37"/>
      <c r="W139" s="39"/>
      <c r="X139" s="37"/>
      <c r="Y139" s="39"/>
      <c r="Z139" s="37"/>
      <c r="AA139" s="39"/>
      <c r="AB139" s="37"/>
      <c r="AC139" s="39"/>
      <c r="AD139" s="37"/>
      <c r="AE139" s="39"/>
      <c r="AF139" s="37"/>
      <c r="AG139" s="39"/>
      <c r="AH139" s="37"/>
      <c r="AI139" s="39"/>
      <c r="AJ139" s="37"/>
      <c r="AK139" s="39"/>
      <c r="AL139" s="40"/>
      <c r="AM139" s="41"/>
      <c r="AN139" s="38"/>
      <c r="AO139" s="38"/>
      <c r="AP139" s="38"/>
      <c r="AQ139" s="38"/>
      <c r="AR139" s="38"/>
      <c r="AS139" s="38"/>
      <c r="AT139" s="182" t="str">
        <f t="shared" si="36"/>
        <v/>
      </c>
      <c r="CA139" s="30" t="str">
        <f t="shared" si="30"/>
        <v/>
      </c>
      <c r="CB139" s="31" t="str">
        <f t="shared" si="31"/>
        <v/>
      </c>
      <c r="CC139" s="31" t="str">
        <f t="shared" si="32"/>
        <v/>
      </c>
      <c r="CD139" s="31" t="str">
        <f t="shared" si="33"/>
        <v/>
      </c>
      <c r="CE139" s="31"/>
      <c r="CF139" s="30" t="str">
        <f t="shared" si="37"/>
        <v/>
      </c>
      <c r="CG139" s="32">
        <f t="shared" si="34"/>
        <v>0</v>
      </c>
      <c r="CH139" s="32">
        <f t="shared" si="34"/>
        <v>0</v>
      </c>
      <c r="CI139" s="32">
        <f t="shared" si="34"/>
        <v>0</v>
      </c>
      <c r="CJ139" s="32">
        <f t="shared" si="34"/>
        <v>0</v>
      </c>
      <c r="CK139" s="32"/>
      <c r="CL139" s="32">
        <f t="shared" si="35"/>
        <v>0</v>
      </c>
    </row>
    <row r="140" spans="1:90" ht="14.25" customHeight="1" x14ac:dyDescent="0.2">
      <c r="A140" s="2610"/>
      <c r="B140" s="33" t="s">
        <v>38</v>
      </c>
      <c r="C140" s="34">
        <f t="shared" si="27"/>
        <v>0</v>
      </c>
      <c r="D140" s="35">
        <f t="shared" si="28"/>
        <v>0</v>
      </c>
      <c r="E140" s="36">
        <f t="shared" si="29"/>
        <v>0</v>
      </c>
      <c r="F140" s="37"/>
      <c r="G140" s="38"/>
      <c r="H140" s="37"/>
      <c r="I140" s="38"/>
      <c r="J140" s="37"/>
      <c r="K140" s="39"/>
      <c r="L140" s="37"/>
      <c r="M140" s="39"/>
      <c r="N140" s="37"/>
      <c r="O140" s="39"/>
      <c r="P140" s="37"/>
      <c r="Q140" s="39"/>
      <c r="R140" s="37"/>
      <c r="S140" s="39"/>
      <c r="T140" s="37"/>
      <c r="U140" s="39"/>
      <c r="V140" s="37"/>
      <c r="W140" s="39"/>
      <c r="X140" s="37"/>
      <c r="Y140" s="39"/>
      <c r="Z140" s="37"/>
      <c r="AA140" s="39"/>
      <c r="AB140" s="37"/>
      <c r="AC140" s="39"/>
      <c r="AD140" s="37"/>
      <c r="AE140" s="39"/>
      <c r="AF140" s="37"/>
      <c r="AG140" s="39"/>
      <c r="AH140" s="37"/>
      <c r="AI140" s="39"/>
      <c r="AJ140" s="37"/>
      <c r="AK140" s="39"/>
      <c r="AL140" s="40"/>
      <c r="AM140" s="41"/>
      <c r="AN140" s="38"/>
      <c r="AO140" s="38"/>
      <c r="AP140" s="38"/>
      <c r="AQ140" s="38"/>
      <c r="AR140" s="38"/>
      <c r="AS140" s="38"/>
      <c r="AT140" s="182" t="str">
        <f t="shared" si="36"/>
        <v/>
      </c>
      <c r="CA140" s="30" t="str">
        <f t="shared" si="30"/>
        <v/>
      </c>
      <c r="CB140" s="31" t="str">
        <f t="shared" si="31"/>
        <v/>
      </c>
      <c r="CC140" s="31" t="str">
        <f t="shared" si="32"/>
        <v/>
      </c>
      <c r="CD140" s="31" t="str">
        <f t="shared" si="33"/>
        <v/>
      </c>
      <c r="CE140" s="31"/>
      <c r="CF140" s="30" t="str">
        <f t="shared" si="37"/>
        <v/>
      </c>
      <c r="CG140" s="32">
        <f t="shared" si="34"/>
        <v>0</v>
      </c>
      <c r="CH140" s="32">
        <f t="shared" si="34"/>
        <v>0</v>
      </c>
      <c r="CI140" s="32">
        <f t="shared" si="34"/>
        <v>0</v>
      </c>
      <c r="CJ140" s="32">
        <f t="shared" si="34"/>
        <v>0</v>
      </c>
      <c r="CK140" s="32"/>
      <c r="CL140" s="32">
        <f t="shared" si="35"/>
        <v>0</v>
      </c>
    </row>
    <row r="141" spans="1:90" ht="14.25" customHeight="1" x14ac:dyDescent="0.2">
      <c r="A141" s="2610"/>
      <c r="B141" s="33" t="s">
        <v>39</v>
      </c>
      <c r="C141" s="42">
        <f t="shared" si="27"/>
        <v>0</v>
      </c>
      <c r="D141" s="43">
        <f t="shared" si="28"/>
        <v>0</v>
      </c>
      <c r="E141" s="44">
        <f t="shared" si="29"/>
        <v>0</v>
      </c>
      <c r="F141" s="45"/>
      <c r="G141" s="46"/>
      <c r="H141" s="45"/>
      <c r="I141" s="46"/>
      <c r="J141" s="45"/>
      <c r="K141" s="47"/>
      <c r="L141" s="45"/>
      <c r="M141" s="47"/>
      <c r="N141" s="45"/>
      <c r="O141" s="47"/>
      <c r="P141" s="45"/>
      <c r="Q141" s="47"/>
      <c r="R141" s="45"/>
      <c r="S141" s="47"/>
      <c r="T141" s="45"/>
      <c r="U141" s="47"/>
      <c r="V141" s="45"/>
      <c r="W141" s="47"/>
      <c r="X141" s="45"/>
      <c r="Y141" s="47"/>
      <c r="Z141" s="45"/>
      <c r="AA141" s="47"/>
      <c r="AB141" s="45"/>
      <c r="AC141" s="47"/>
      <c r="AD141" s="45"/>
      <c r="AE141" s="47"/>
      <c r="AF141" s="45"/>
      <c r="AG141" s="47"/>
      <c r="AH141" s="45"/>
      <c r="AI141" s="47"/>
      <c r="AJ141" s="45"/>
      <c r="AK141" s="47"/>
      <c r="AL141" s="48"/>
      <c r="AM141" s="49"/>
      <c r="AN141" s="46"/>
      <c r="AO141" s="46"/>
      <c r="AP141" s="46"/>
      <c r="AQ141" s="46"/>
      <c r="AR141" s="46"/>
      <c r="AS141" s="46"/>
      <c r="AT141" s="182" t="str">
        <f t="shared" si="36"/>
        <v/>
      </c>
      <c r="CA141" s="30" t="str">
        <f t="shared" si="30"/>
        <v/>
      </c>
      <c r="CB141" s="31" t="str">
        <f t="shared" si="31"/>
        <v/>
      </c>
      <c r="CC141" s="31" t="str">
        <f t="shared" si="32"/>
        <v/>
      </c>
      <c r="CD141" s="31" t="str">
        <f t="shared" si="33"/>
        <v/>
      </c>
      <c r="CE141" s="31"/>
      <c r="CF141" s="30" t="str">
        <f t="shared" si="37"/>
        <v/>
      </c>
      <c r="CG141" s="32">
        <f t="shared" si="34"/>
        <v>0</v>
      </c>
      <c r="CH141" s="32">
        <f t="shared" si="34"/>
        <v>0</v>
      </c>
      <c r="CI141" s="32">
        <f t="shared" si="34"/>
        <v>0</v>
      </c>
      <c r="CJ141" s="32">
        <f t="shared" si="34"/>
        <v>0</v>
      </c>
      <c r="CK141" s="32"/>
      <c r="CL141" s="32">
        <f t="shared" si="35"/>
        <v>0</v>
      </c>
    </row>
    <row r="142" spans="1:90" ht="21" customHeight="1" x14ac:dyDescent="0.2">
      <c r="A142" s="2610"/>
      <c r="B142" s="33" t="s">
        <v>40</v>
      </c>
      <c r="C142" s="42">
        <f t="shared" si="27"/>
        <v>0</v>
      </c>
      <c r="D142" s="43">
        <f t="shared" si="28"/>
        <v>0</v>
      </c>
      <c r="E142" s="44">
        <f t="shared" si="29"/>
        <v>0</v>
      </c>
      <c r="F142" s="45"/>
      <c r="G142" s="46"/>
      <c r="H142" s="45"/>
      <c r="I142" s="46"/>
      <c r="J142" s="45"/>
      <c r="K142" s="47"/>
      <c r="L142" s="45"/>
      <c r="M142" s="47"/>
      <c r="N142" s="45"/>
      <c r="O142" s="47"/>
      <c r="P142" s="45"/>
      <c r="Q142" s="47"/>
      <c r="R142" s="45"/>
      <c r="S142" s="47"/>
      <c r="T142" s="45"/>
      <c r="U142" s="47"/>
      <c r="V142" s="45"/>
      <c r="W142" s="47"/>
      <c r="X142" s="45"/>
      <c r="Y142" s="47"/>
      <c r="Z142" s="45"/>
      <c r="AA142" s="47"/>
      <c r="AB142" s="45"/>
      <c r="AC142" s="47"/>
      <c r="AD142" s="45"/>
      <c r="AE142" s="47"/>
      <c r="AF142" s="45"/>
      <c r="AG142" s="47"/>
      <c r="AH142" s="45"/>
      <c r="AI142" s="47"/>
      <c r="AJ142" s="45"/>
      <c r="AK142" s="47"/>
      <c r="AL142" s="48"/>
      <c r="AM142" s="49"/>
      <c r="AN142" s="46"/>
      <c r="AO142" s="46"/>
      <c r="AP142" s="46"/>
      <c r="AQ142" s="46"/>
      <c r="AR142" s="46"/>
      <c r="AS142" s="46"/>
      <c r="AT142" s="182" t="str">
        <f t="shared" si="36"/>
        <v/>
      </c>
      <c r="CA142" s="30" t="str">
        <f t="shared" si="30"/>
        <v/>
      </c>
      <c r="CB142" s="31" t="str">
        <f t="shared" si="31"/>
        <v/>
      </c>
      <c r="CC142" s="31" t="str">
        <f t="shared" si="32"/>
        <v/>
      </c>
      <c r="CD142" s="31" t="str">
        <f t="shared" si="33"/>
        <v/>
      </c>
      <c r="CE142" s="31"/>
      <c r="CF142" s="30" t="str">
        <f t="shared" si="37"/>
        <v/>
      </c>
      <c r="CG142" s="32">
        <f t="shared" si="34"/>
        <v>0</v>
      </c>
      <c r="CH142" s="32">
        <f t="shared" si="34"/>
        <v>0</v>
      </c>
      <c r="CI142" s="32">
        <f t="shared" si="34"/>
        <v>0</v>
      </c>
      <c r="CJ142" s="32">
        <f t="shared" si="34"/>
        <v>0</v>
      </c>
      <c r="CK142" s="32"/>
      <c r="CL142" s="32">
        <f t="shared" si="35"/>
        <v>0</v>
      </c>
    </row>
    <row r="143" spans="1:90" ht="14.25" customHeight="1" x14ac:dyDescent="0.2">
      <c r="A143" s="2610"/>
      <c r="B143" s="33" t="s">
        <v>41</v>
      </c>
      <c r="C143" s="42">
        <f t="shared" si="27"/>
        <v>0</v>
      </c>
      <c r="D143" s="43">
        <f t="shared" si="28"/>
        <v>0</v>
      </c>
      <c r="E143" s="44">
        <f t="shared" si="29"/>
        <v>0</v>
      </c>
      <c r="F143" s="45"/>
      <c r="G143" s="46"/>
      <c r="H143" s="45"/>
      <c r="I143" s="46"/>
      <c r="J143" s="45"/>
      <c r="K143" s="47"/>
      <c r="L143" s="45"/>
      <c r="M143" s="47"/>
      <c r="N143" s="45"/>
      <c r="O143" s="47"/>
      <c r="P143" s="45"/>
      <c r="Q143" s="47"/>
      <c r="R143" s="45"/>
      <c r="S143" s="47"/>
      <c r="T143" s="45"/>
      <c r="U143" s="47"/>
      <c r="V143" s="45"/>
      <c r="W143" s="47"/>
      <c r="X143" s="45"/>
      <c r="Y143" s="47"/>
      <c r="Z143" s="45"/>
      <c r="AA143" s="47"/>
      <c r="AB143" s="45"/>
      <c r="AC143" s="47"/>
      <c r="AD143" s="45"/>
      <c r="AE143" s="47"/>
      <c r="AF143" s="45"/>
      <c r="AG143" s="47"/>
      <c r="AH143" s="45"/>
      <c r="AI143" s="47"/>
      <c r="AJ143" s="45"/>
      <c r="AK143" s="47"/>
      <c r="AL143" s="48"/>
      <c r="AM143" s="49"/>
      <c r="AN143" s="46"/>
      <c r="AO143" s="46"/>
      <c r="AP143" s="46"/>
      <c r="AQ143" s="46"/>
      <c r="AR143" s="46"/>
      <c r="AS143" s="46"/>
      <c r="AT143" s="182" t="str">
        <f t="shared" si="36"/>
        <v/>
      </c>
      <c r="CA143" s="30" t="str">
        <f t="shared" si="30"/>
        <v/>
      </c>
      <c r="CB143" s="31" t="str">
        <f t="shared" si="31"/>
        <v/>
      </c>
      <c r="CC143" s="31" t="str">
        <f t="shared" si="32"/>
        <v/>
      </c>
      <c r="CD143" s="31" t="str">
        <f t="shared" si="33"/>
        <v/>
      </c>
      <c r="CE143" s="31"/>
      <c r="CF143" s="30" t="str">
        <f t="shared" si="37"/>
        <v/>
      </c>
      <c r="CG143" s="32">
        <f t="shared" si="34"/>
        <v>0</v>
      </c>
      <c r="CH143" s="32">
        <f t="shared" si="34"/>
        <v>0</v>
      </c>
      <c r="CI143" s="32">
        <f t="shared" si="34"/>
        <v>0</v>
      </c>
      <c r="CJ143" s="32">
        <f t="shared" si="34"/>
        <v>0</v>
      </c>
      <c r="CK143" s="32"/>
      <c r="CL143" s="32">
        <f t="shared" si="35"/>
        <v>0</v>
      </c>
    </row>
    <row r="144" spans="1:90" ht="24.75" customHeight="1" x14ac:dyDescent="0.2">
      <c r="A144" s="2610"/>
      <c r="B144" s="362" t="s">
        <v>42</v>
      </c>
      <c r="C144" s="42">
        <f t="shared" si="27"/>
        <v>0</v>
      </c>
      <c r="D144" s="50">
        <f t="shared" si="28"/>
        <v>0</v>
      </c>
      <c r="E144" s="44">
        <f t="shared" si="29"/>
        <v>0</v>
      </c>
      <c r="F144" s="45"/>
      <c r="G144" s="46"/>
      <c r="H144" s="45"/>
      <c r="I144" s="46"/>
      <c r="J144" s="45"/>
      <c r="K144" s="47"/>
      <c r="L144" s="45"/>
      <c r="M144" s="47"/>
      <c r="N144" s="45"/>
      <c r="O144" s="47"/>
      <c r="P144" s="45"/>
      <c r="Q144" s="47"/>
      <c r="R144" s="45"/>
      <c r="S144" s="47"/>
      <c r="T144" s="45"/>
      <c r="U144" s="47"/>
      <c r="V144" s="45"/>
      <c r="W144" s="47"/>
      <c r="X144" s="45"/>
      <c r="Y144" s="47"/>
      <c r="Z144" s="45"/>
      <c r="AA144" s="47"/>
      <c r="AB144" s="45"/>
      <c r="AC144" s="47"/>
      <c r="AD144" s="45"/>
      <c r="AE144" s="47"/>
      <c r="AF144" s="45"/>
      <c r="AG144" s="47"/>
      <c r="AH144" s="45"/>
      <c r="AI144" s="47"/>
      <c r="AJ144" s="45"/>
      <c r="AK144" s="47"/>
      <c r="AL144" s="48"/>
      <c r="AM144" s="49"/>
      <c r="AN144" s="46"/>
      <c r="AO144" s="46"/>
      <c r="AP144" s="46"/>
      <c r="AQ144" s="46"/>
      <c r="AR144" s="46"/>
      <c r="AS144" s="46"/>
      <c r="AT144" s="182" t="str">
        <f t="shared" si="36"/>
        <v/>
      </c>
      <c r="CA144" s="30" t="str">
        <f t="shared" si="30"/>
        <v/>
      </c>
      <c r="CB144" s="31" t="str">
        <f t="shared" si="31"/>
        <v/>
      </c>
      <c r="CC144" s="31" t="str">
        <f t="shared" si="32"/>
        <v/>
      </c>
      <c r="CD144" s="31" t="str">
        <f t="shared" si="33"/>
        <v/>
      </c>
      <c r="CE144" s="31"/>
      <c r="CF144" s="30" t="str">
        <f t="shared" si="37"/>
        <v/>
      </c>
      <c r="CG144" s="32">
        <f t="shared" si="34"/>
        <v>0</v>
      </c>
      <c r="CH144" s="32">
        <f t="shared" si="34"/>
        <v>0</v>
      </c>
      <c r="CI144" s="32">
        <f t="shared" si="34"/>
        <v>0</v>
      </c>
      <c r="CJ144" s="32">
        <f t="shared" si="34"/>
        <v>0</v>
      </c>
      <c r="CK144" s="32"/>
      <c r="CL144" s="32">
        <f t="shared" si="35"/>
        <v>0</v>
      </c>
    </row>
    <row r="145" spans="1:90" ht="14.25" customHeight="1" x14ac:dyDescent="0.2">
      <c r="A145" s="2746"/>
      <c r="B145" s="2166" t="s">
        <v>43</v>
      </c>
      <c r="C145" s="2167">
        <f t="shared" si="27"/>
        <v>0</v>
      </c>
      <c r="D145" s="2168">
        <f t="shared" si="28"/>
        <v>0</v>
      </c>
      <c r="E145" s="2142">
        <f t="shared" si="29"/>
        <v>0</v>
      </c>
      <c r="F145" s="2169">
        <f>SUM(F135:F144)</f>
        <v>0</v>
      </c>
      <c r="G145" s="2170">
        <f t="shared" ref="G145:AS145" si="38">SUM(G135:G144)</f>
        <v>0</v>
      </c>
      <c r="H145" s="2169">
        <f t="shared" si="38"/>
        <v>0</v>
      </c>
      <c r="I145" s="2170">
        <f t="shared" si="38"/>
        <v>0</v>
      </c>
      <c r="J145" s="2169">
        <f t="shared" si="38"/>
        <v>0</v>
      </c>
      <c r="K145" s="2171">
        <f t="shared" si="38"/>
        <v>0</v>
      </c>
      <c r="L145" s="2169">
        <f t="shared" si="38"/>
        <v>0</v>
      </c>
      <c r="M145" s="2171">
        <f t="shared" si="38"/>
        <v>0</v>
      </c>
      <c r="N145" s="2169">
        <f t="shared" si="38"/>
        <v>0</v>
      </c>
      <c r="O145" s="2171">
        <f t="shared" si="38"/>
        <v>0</v>
      </c>
      <c r="P145" s="2169">
        <f t="shared" si="38"/>
        <v>0</v>
      </c>
      <c r="Q145" s="2171">
        <f t="shared" si="38"/>
        <v>0</v>
      </c>
      <c r="R145" s="2169">
        <f t="shared" si="38"/>
        <v>0</v>
      </c>
      <c r="S145" s="2171">
        <f t="shared" si="38"/>
        <v>0</v>
      </c>
      <c r="T145" s="2169">
        <f t="shared" si="38"/>
        <v>0</v>
      </c>
      <c r="U145" s="2171">
        <f t="shared" si="38"/>
        <v>0</v>
      </c>
      <c r="V145" s="2169">
        <f t="shared" si="38"/>
        <v>0</v>
      </c>
      <c r="W145" s="2171">
        <f t="shared" si="38"/>
        <v>0</v>
      </c>
      <c r="X145" s="2169">
        <f t="shared" si="38"/>
        <v>0</v>
      </c>
      <c r="Y145" s="2171">
        <f t="shared" si="38"/>
        <v>0</v>
      </c>
      <c r="Z145" s="2169">
        <f t="shared" si="38"/>
        <v>0</v>
      </c>
      <c r="AA145" s="2171">
        <f t="shared" si="38"/>
        <v>0</v>
      </c>
      <c r="AB145" s="2169">
        <f t="shared" si="38"/>
        <v>0</v>
      </c>
      <c r="AC145" s="2171">
        <f t="shared" si="38"/>
        <v>0</v>
      </c>
      <c r="AD145" s="2169">
        <f t="shared" si="38"/>
        <v>0</v>
      </c>
      <c r="AE145" s="2171">
        <f t="shared" si="38"/>
        <v>0</v>
      </c>
      <c r="AF145" s="2169">
        <f t="shared" si="38"/>
        <v>0</v>
      </c>
      <c r="AG145" s="2171">
        <f t="shared" si="38"/>
        <v>0</v>
      </c>
      <c r="AH145" s="2169">
        <f t="shared" si="38"/>
        <v>0</v>
      </c>
      <c r="AI145" s="2171">
        <f t="shared" si="38"/>
        <v>0</v>
      </c>
      <c r="AJ145" s="2169">
        <f t="shared" si="38"/>
        <v>0</v>
      </c>
      <c r="AK145" s="2171">
        <f t="shared" si="38"/>
        <v>0</v>
      </c>
      <c r="AL145" s="2172">
        <f t="shared" si="38"/>
        <v>0</v>
      </c>
      <c r="AM145" s="2173">
        <f t="shared" si="38"/>
        <v>0</v>
      </c>
      <c r="AN145" s="2170">
        <f t="shared" si="38"/>
        <v>0</v>
      </c>
      <c r="AO145" s="2170">
        <f t="shared" si="38"/>
        <v>0</v>
      </c>
      <c r="AP145" s="2170">
        <f t="shared" si="38"/>
        <v>0</v>
      </c>
      <c r="AQ145" s="2170">
        <f t="shared" si="38"/>
        <v>0</v>
      </c>
      <c r="AR145" s="2170">
        <f t="shared" si="38"/>
        <v>0</v>
      </c>
      <c r="AS145" s="2170">
        <f t="shared" si="38"/>
        <v>0</v>
      </c>
      <c r="AT145" s="182"/>
      <c r="CA145" s="30" t="str">
        <f t="shared" si="30"/>
        <v/>
      </c>
      <c r="CB145" s="31" t="str">
        <f t="shared" si="31"/>
        <v/>
      </c>
      <c r="CC145" s="31" t="str">
        <f t="shared" si="32"/>
        <v/>
      </c>
      <c r="CD145" s="31" t="str">
        <f t="shared" si="33"/>
        <v/>
      </c>
      <c r="CE145" s="31"/>
      <c r="CF145" s="30" t="str">
        <f t="shared" si="37"/>
        <v/>
      </c>
      <c r="CG145" s="32">
        <f t="shared" si="34"/>
        <v>0</v>
      </c>
      <c r="CH145" s="32">
        <f t="shared" si="34"/>
        <v>0</v>
      </c>
      <c r="CI145" s="32">
        <f t="shared" si="34"/>
        <v>0</v>
      </c>
      <c r="CJ145" s="32">
        <f t="shared" si="34"/>
        <v>0</v>
      </c>
      <c r="CK145" s="32"/>
      <c r="CL145" s="32">
        <f t="shared" si="35"/>
        <v>0</v>
      </c>
    </row>
    <row r="146" spans="1:90" x14ac:dyDescent="0.2">
      <c r="A146" s="2986" t="s">
        <v>44</v>
      </c>
      <c r="B146" s="2987"/>
      <c r="C146" s="2174">
        <f t="shared" si="27"/>
        <v>0</v>
      </c>
      <c r="D146" s="2175">
        <f t="shared" si="28"/>
        <v>0</v>
      </c>
      <c r="E146" s="2176">
        <f t="shared" si="29"/>
        <v>0</v>
      </c>
      <c r="F146" s="2177"/>
      <c r="G146" s="2178"/>
      <c r="H146" s="2177"/>
      <c r="I146" s="2178"/>
      <c r="J146" s="2177"/>
      <c r="K146" s="2179"/>
      <c r="L146" s="2177"/>
      <c r="M146" s="2179"/>
      <c r="N146" s="2177"/>
      <c r="O146" s="2179"/>
      <c r="P146" s="2177"/>
      <c r="Q146" s="2179"/>
      <c r="R146" s="2177"/>
      <c r="S146" s="2179"/>
      <c r="T146" s="2177"/>
      <c r="U146" s="2179"/>
      <c r="V146" s="2177"/>
      <c r="W146" s="2179"/>
      <c r="X146" s="2177"/>
      <c r="Y146" s="2179"/>
      <c r="Z146" s="2177"/>
      <c r="AA146" s="2179"/>
      <c r="AB146" s="2177"/>
      <c r="AC146" s="2179"/>
      <c r="AD146" s="2177"/>
      <c r="AE146" s="2179"/>
      <c r="AF146" s="2177"/>
      <c r="AG146" s="2179"/>
      <c r="AH146" s="2177"/>
      <c r="AI146" s="2179"/>
      <c r="AJ146" s="2177"/>
      <c r="AK146" s="2179"/>
      <c r="AL146" s="2180"/>
      <c r="AM146" s="2181"/>
      <c r="AN146" s="2178"/>
      <c r="AO146" s="2178"/>
      <c r="AP146" s="2178"/>
      <c r="AQ146" s="2178"/>
      <c r="AR146" s="2178"/>
      <c r="AS146" s="2178"/>
      <c r="AT146" s="182" t="str">
        <f t="shared" si="36"/>
        <v/>
      </c>
      <c r="CA146" s="30" t="str">
        <f t="shared" si="30"/>
        <v/>
      </c>
      <c r="CB146" s="31" t="str">
        <f t="shared" si="31"/>
        <v/>
      </c>
      <c r="CC146" s="31" t="str">
        <f t="shared" si="32"/>
        <v/>
      </c>
      <c r="CD146" s="31" t="str">
        <f t="shared" si="33"/>
        <v/>
      </c>
      <c r="CE146" s="31"/>
      <c r="CF146" s="30" t="str">
        <f t="shared" si="37"/>
        <v/>
      </c>
      <c r="CG146" s="32">
        <f t="shared" si="34"/>
        <v>0</v>
      </c>
      <c r="CH146" s="32">
        <f t="shared" si="34"/>
        <v>0</v>
      </c>
      <c r="CI146" s="32">
        <f t="shared" si="34"/>
        <v>0</v>
      </c>
      <c r="CJ146" s="32">
        <f t="shared" si="34"/>
        <v>0</v>
      </c>
      <c r="CK146" s="32"/>
      <c r="CL146" s="32">
        <f t="shared" si="35"/>
        <v>0</v>
      </c>
    </row>
    <row r="147" spans="1:90" x14ac:dyDescent="0.2">
      <c r="A147" s="2819" t="s">
        <v>152</v>
      </c>
      <c r="B147" s="2739"/>
      <c r="C147" s="463">
        <f t="shared" si="27"/>
        <v>0</v>
      </c>
      <c r="D147" s="464">
        <f t="shared" si="28"/>
        <v>0</v>
      </c>
      <c r="E147" s="653">
        <f t="shared" si="29"/>
        <v>0</v>
      </c>
      <c r="F147" s="458"/>
      <c r="G147" s="654"/>
      <c r="H147" s="458"/>
      <c r="I147" s="654"/>
      <c r="J147" s="458"/>
      <c r="K147" s="460"/>
      <c r="L147" s="458"/>
      <c r="M147" s="460"/>
      <c r="N147" s="458"/>
      <c r="O147" s="460"/>
      <c r="P147" s="458"/>
      <c r="Q147" s="460"/>
      <c r="R147" s="458"/>
      <c r="S147" s="460"/>
      <c r="T147" s="458"/>
      <c r="U147" s="460"/>
      <c r="V147" s="458"/>
      <c r="W147" s="460"/>
      <c r="X147" s="458"/>
      <c r="Y147" s="460"/>
      <c r="Z147" s="458"/>
      <c r="AA147" s="460"/>
      <c r="AB147" s="458"/>
      <c r="AC147" s="460"/>
      <c r="AD147" s="458"/>
      <c r="AE147" s="460"/>
      <c r="AF147" s="458"/>
      <c r="AG147" s="460"/>
      <c r="AH147" s="458"/>
      <c r="AI147" s="460"/>
      <c r="AJ147" s="458"/>
      <c r="AK147" s="460"/>
      <c r="AL147" s="920"/>
      <c r="AM147" s="465"/>
      <c r="AN147" s="654"/>
      <c r="AO147" s="654"/>
      <c r="AP147" s="654"/>
      <c r="AQ147" s="654"/>
      <c r="AR147" s="654"/>
      <c r="AS147" s="654"/>
      <c r="AT147" s="182" t="str">
        <f t="shared" si="36"/>
        <v/>
      </c>
      <c r="CA147" s="30" t="str">
        <f t="shared" si="30"/>
        <v/>
      </c>
      <c r="CB147" s="31" t="str">
        <f t="shared" si="31"/>
        <v/>
      </c>
      <c r="CC147" s="31" t="str">
        <f t="shared" si="32"/>
        <v/>
      </c>
      <c r="CD147" s="31" t="str">
        <f t="shared" si="33"/>
        <v/>
      </c>
      <c r="CE147" s="31"/>
      <c r="CF147" s="30" t="str">
        <f t="shared" si="37"/>
        <v/>
      </c>
      <c r="CG147" s="32">
        <f t="shared" si="34"/>
        <v>0</v>
      </c>
      <c r="CH147" s="32">
        <f t="shared" si="34"/>
        <v>0</v>
      </c>
      <c r="CI147" s="32">
        <f t="shared" si="34"/>
        <v>0</v>
      </c>
      <c r="CJ147" s="32">
        <f t="shared" si="34"/>
        <v>0</v>
      </c>
      <c r="CK147" s="32"/>
      <c r="CL147" s="32">
        <f t="shared" si="35"/>
        <v>0</v>
      </c>
    </row>
    <row r="148" spans="1:90" ht="24" customHeight="1" x14ac:dyDescent="0.25">
      <c r="A148" s="84" t="s">
        <v>153</v>
      </c>
      <c r="B148" s="323"/>
      <c r="C148" s="323"/>
      <c r="D148" s="323"/>
      <c r="E148" s="5"/>
    </row>
    <row r="149" spans="1:90" x14ac:dyDescent="0.2">
      <c r="A149" s="2592" t="s">
        <v>3</v>
      </c>
      <c r="B149" s="2592" t="s">
        <v>4</v>
      </c>
      <c r="C149" s="2595" t="s">
        <v>5</v>
      </c>
      <c r="D149" s="2596"/>
      <c r="E149" s="2597"/>
      <c r="F149" s="2982" t="s">
        <v>6</v>
      </c>
      <c r="G149" s="2705"/>
      <c r="H149" s="2705"/>
      <c r="I149" s="2705"/>
      <c r="J149" s="2705"/>
      <c r="K149" s="2705"/>
      <c r="L149" s="2705"/>
      <c r="M149" s="2705"/>
      <c r="N149" s="2705"/>
      <c r="O149" s="2705"/>
      <c r="P149" s="2705"/>
      <c r="Q149" s="2705"/>
      <c r="R149" s="2705"/>
      <c r="S149" s="2705"/>
      <c r="T149" s="2705"/>
      <c r="U149" s="2705"/>
      <c r="V149" s="2705"/>
      <c r="W149" s="2705"/>
      <c r="X149" s="2705"/>
      <c r="Y149" s="2705"/>
      <c r="Z149" s="2705"/>
      <c r="AA149" s="2705"/>
      <c r="AB149" s="2705"/>
      <c r="AC149" s="2705"/>
      <c r="AD149" s="2705"/>
      <c r="AE149" s="2705"/>
      <c r="AF149" s="2705"/>
      <c r="AG149" s="2705"/>
      <c r="AH149" s="2705"/>
      <c r="AI149" s="2705"/>
      <c r="AJ149" s="2705"/>
      <c r="AK149" s="2705"/>
      <c r="AL149" s="2705"/>
      <c r="AM149" s="2983"/>
      <c r="AN149" s="2597" t="s">
        <v>7</v>
      </c>
      <c r="AO149" s="2597" t="s">
        <v>8</v>
      </c>
      <c r="AP149" s="2609" t="s">
        <v>9</v>
      </c>
      <c r="AQ149" s="2597" t="s">
        <v>10</v>
      </c>
    </row>
    <row r="150" spans="1:90" ht="18" customHeight="1" x14ac:dyDescent="0.2">
      <c r="A150" s="2593"/>
      <c r="B150" s="2593"/>
      <c r="C150" s="2816"/>
      <c r="D150" s="2599"/>
      <c r="E150" s="2732"/>
      <c r="F150" s="2982" t="s">
        <v>12</v>
      </c>
      <c r="G150" s="2958"/>
      <c r="H150" s="2982" t="s">
        <v>13</v>
      </c>
      <c r="I150" s="2958"/>
      <c r="J150" s="2982" t="s">
        <v>14</v>
      </c>
      <c r="K150" s="2958"/>
      <c r="L150" s="2982" t="s">
        <v>15</v>
      </c>
      <c r="M150" s="2958"/>
      <c r="N150" s="2982" t="s">
        <v>16</v>
      </c>
      <c r="O150" s="2958"/>
      <c r="P150" s="2984" t="s">
        <v>17</v>
      </c>
      <c r="Q150" s="2973"/>
      <c r="R150" s="2984" t="s">
        <v>18</v>
      </c>
      <c r="S150" s="2973"/>
      <c r="T150" s="2984" t="s">
        <v>19</v>
      </c>
      <c r="U150" s="2973"/>
      <c r="V150" s="2984" t="s">
        <v>20</v>
      </c>
      <c r="W150" s="2973"/>
      <c r="X150" s="2984" t="s">
        <v>21</v>
      </c>
      <c r="Y150" s="2973"/>
      <c r="Z150" s="2984" t="s">
        <v>22</v>
      </c>
      <c r="AA150" s="2973"/>
      <c r="AB150" s="2984" t="s">
        <v>23</v>
      </c>
      <c r="AC150" s="2973"/>
      <c r="AD150" s="2984" t="s">
        <v>24</v>
      </c>
      <c r="AE150" s="2973"/>
      <c r="AF150" s="2984" t="s">
        <v>25</v>
      </c>
      <c r="AG150" s="2973"/>
      <c r="AH150" s="2984" t="s">
        <v>26</v>
      </c>
      <c r="AI150" s="2973"/>
      <c r="AJ150" s="2984" t="s">
        <v>27</v>
      </c>
      <c r="AK150" s="2973"/>
      <c r="AL150" s="2984" t="s">
        <v>28</v>
      </c>
      <c r="AM150" s="2985"/>
      <c r="AN150" s="2604"/>
      <c r="AO150" s="2604"/>
      <c r="AP150" s="2610"/>
      <c r="AQ150" s="2604"/>
    </row>
    <row r="151" spans="1:90" ht="33.75" customHeight="1" x14ac:dyDescent="0.2">
      <c r="A151" s="2753"/>
      <c r="B151" s="2753"/>
      <c r="C151" s="420" t="s">
        <v>29</v>
      </c>
      <c r="D151" s="421" t="s">
        <v>30</v>
      </c>
      <c r="E151" s="436" t="s">
        <v>31</v>
      </c>
      <c r="F151" s="2154" t="s">
        <v>30</v>
      </c>
      <c r="G151" s="436" t="s">
        <v>31</v>
      </c>
      <c r="H151" s="2154" t="s">
        <v>30</v>
      </c>
      <c r="I151" s="436" t="s">
        <v>31</v>
      </c>
      <c r="J151" s="2154" t="s">
        <v>30</v>
      </c>
      <c r="K151" s="436" t="s">
        <v>31</v>
      </c>
      <c r="L151" s="2154" t="s">
        <v>30</v>
      </c>
      <c r="M151" s="436" t="s">
        <v>31</v>
      </c>
      <c r="N151" s="2154" t="s">
        <v>30</v>
      </c>
      <c r="O151" s="436" t="s">
        <v>31</v>
      </c>
      <c r="P151" s="2154" t="s">
        <v>30</v>
      </c>
      <c r="Q151" s="436" t="s">
        <v>31</v>
      </c>
      <c r="R151" s="2154" t="s">
        <v>30</v>
      </c>
      <c r="S151" s="436" t="s">
        <v>31</v>
      </c>
      <c r="T151" s="2154" t="s">
        <v>30</v>
      </c>
      <c r="U151" s="436" t="s">
        <v>31</v>
      </c>
      <c r="V151" s="2154" t="s">
        <v>30</v>
      </c>
      <c r="W151" s="436" t="s">
        <v>31</v>
      </c>
      <c r="X151" s="2154" t="s">
        <v>30</v>
      </c>
      <c r="Y151" s="436" t="s">
        <v>31</v>
      </c>
      <c r="Z151" s="2154" t="s">
        <v>30</v>
      </c>
      <c r="AA151" s="436" t="s">
        <v>31</v>
      </c>
      <c r="AB151" s="2154" t="s">
        <v>30</v>
      </c>
      <c r="AC151" s="436" t="s">
        <v>31</v>
      </c>
      <c r="AD151" s="2154" t="s">
        <v>30</v>
      </c>
      <c r="AE151" s="436" t="s">
        <v>31</v>
      </c>
      <c r="AF151" s="2154" t="s">
        <v>30</v>
      </c>
      <c r="AG151" s="436" t="s">
        <v>31</v>
      </c>
      <c r="AH151" s="2154" t="s">
        <v>30</v>
      </c>
      <c r="AI151" s="436" t="s">
        <v>31</v>
      </c>
      <c r="AJ151" s="2154" t="s">
        <v>30</v>
      </c>
      <c r="AK151" s="436" t="s">
        <v>31</v>
      </c>
      <c r="AL151" s="2154" t="s">
        <v>30</v>
      </c>
      <c r="AM151" s="22" t="s">
        <v>31</v>
      </c>
      <c r="AN151" s="2732"/>
      <c r="AO151" s="2732"/>
      <c r="AP151" s="2746"/>
      <c r="AQ151" s="2732"/>
    </row>
    <row r="152" spans="1:90" x14ac:dyDescent="0.2">
      <c r="A152" s="2740" t="s">
        <v>154</v>
      </c>
      <c r="B152" s="2182" t="s">
        <v>155</v>
      </c>
      <c r="C152" s="2183">
        <f>SUM(D152+E152)</f>
        <v>34</v>
      </c>
      <c r="D152" s="2184">
        <f t="shared" ref="D152:E155" si="39">SUM(F152+H152+J152+L152+N152+P152+R152+T152+V152+X152+Z152+AB152+AD152+AF152+AH152+AJ152+AL152)</f>
        <v>14</v>
      </c>
      <c r="E152" s="2185">
        <f t="shared" si="39"/>
        <v>20</v>
      </c>
      <c r="F152" s="2086">
        <v>1</v>
      </c>
      <c r="G152" s="2163">
        <v>0</v>
      </c>
      <c r="H152" s="2086">
        <v>2</v>
      </c>
      <c r="I152" s="2163">
        <v>1</v>
      </c>
      <c r="J152" s="2086">
        <v>3</v>
      </c>
      <c r="K152" s="2163">
        <v>8</v>
      </c>
      <c r="L152" s="2086">
        <v>4</v>
      </c>
      <c r="M152" s="2163">
        <v>7</v>
      </c>
      <c r="N152" s="2086">
        <v>1</v>
      </c>
      <c r="O152" s="2163">
        <v>0</v>
      </c>
      <c r="P152" s="2086">
        <v>1</v>
      </c>
      <c r="Q152" s="2163">
        <v>1</v>
      </c>
      <c r="R152" s="2086">
        <v>1</v>
      </c>
      <c r="S152" s="2163">
        <v>0</v>
      </c>
      <c r="T152" s="2086">
        <v>0</v>
      </c>
      <c r="U152" s="2163">
        <v>0</v>
      </c>
      <c r="V152" s="2086">
        <v>0</v>
      </c>
      <c r="W152" s="2163">
        <v>0</v>
      </c>
      <c r="X152" s="2086">
        <v>1</v>
      </c>
      <c r="Y152" s="2163">
        <v>0</v>
      </c>
      <c r="Z152" s="2086">
        <v>0</v>
      </c>
      <c r="AA152" s="2163">
        <v>2</v>
      </c>
      <c r="AB152" s="2086">
        <v>0</v>
      </c>
      <c r="AC152" s="2163">
        <v>0</v>
      </c>
      <c r="AD152" s="2086">
        <v>0</v>
      </c>
      <c r="AE152" s="2163">
        <v>1</v>
      </c>
      <c r="AF152" s="2086">
        <v>0</v>
      </c>
      <c r="AG152" s="2163">
        <v>0</v>
      </c>
      <c r="AH152" s="2086">
        <v>0</v>
      </c>
      <c r="AI152" s="2163">
        <v>0</v>
      </c>
      <c r="AJ152" s="2086">
        <v>0</v>
      </c>
      <c r="AK152" s="2163">
        <v>0</v>
      </c>
      <c r="AL152" s="2086">
        <v>0</v>
      </c>
      <c r="AM152" s="2165">
        <v>0</v>
      </c>
      <c r="AN152" s="2122">
        <v>34</v>
      </c>
      <c r="AO152" s="2122">
        <v>3</v>
      </c>
      <c r="AP152" s="2121">
        <v>0</v>
      </c>
      <c r="AQ152" s="2122">
        <v>0</v>
      </c>
      <c r="AR152" s="182" t="str">
        <f>CONCATENATE(CF152,CA152,CB152,CC152,CD152,CE152)</f>
        <v/>
      </c>
      <c r="CA152" s="30" t="str">
        <f>IF(CG152=1,"* El número de Beneficiarios NO DEBE ser mayor que el Total. ","")</f>
        <v/>
      </c>
      <c r="CB152" s="31" t="str">
        <f>IF(CH152=1,"* Los Niños, Niñas, Adolescentes y Jóvenes de Programa SENAME NO DEBE ser mayor que el Total. ","")</f>
        <v/>
      </c>
      <c r="CC152" s="31" t="str">
        <f>IF(CI152=1,"* El número de personas pertenecientes a Pueblos Originarios NO DEBE ser mayor que el Total. ","")</f>
        <v/>
      </c>
      <c r="CD152" s="31" t="str">
        <f>IF(CJ152=1,"* El número de personas Migrantes NO DEBE ser mayor que el Total. ","")</f>
        <v/>
      </c>
      <c r="CE152" s="31"/>
      <c r="CF152" s="30" t="str">
        <f>IF(CL152=1,"* No olvide digitar la columna Beneficiarios y/o Niños, Niñas, Adolescentes y Jóvenes de Programa SENAME y/o Pueblos Originarios y/o Migrantes y/o Demencia (Digite CEROS si no tiene). ","")</f>
        <v/>
      </c>
      <c r="CG152" s="32">
        <f t="shared" ref="CG152:CJ154" si="40">IF($C152&lt;AN152,1,0)</f>
        <v>0</v>
      </c>
      <c r="CH152" s="32">
        <f t="shared" si="40"/>
        <v>0</v>
      </c>
      <c r="CI152" s="32">
        <f t="shared" si="40"/>
        <v>0</v>
      </c>
      <c r="CJ152" s="32">
        <f t="shared" si="40"/>
        <v>0</v>
      </c>
      <c r="CK152" s="32"/>
      <c r="CL152" s="32">
        <f>IF(AND(C152&lt;&gt;0,OR(AN152="",AO152="",AP152="",AQ152="")),1,0)</f>
        <v>0</v>
      </c>
    </row>
    <row r="153" spans="1:90" x14ac:dyDescent="0.2">
      <c r="A153" s="2741"/>
      <c r="B153" s="380" t="s">
        <v>156</v>
      </c>
      <c r="C153" s="381">
        <f>SUM(D153+E153)</f>
        <v>0</v>
      </c>
      <c r="D153" s="382">
        <f t="shared" si="39"/>
        <v>0</v>
      </c>
      <c r="E153" s="383">
        <f t="shared" si="39"/>
        <v>0</v>
      </c>
      <c r="F153" s="37"/>
      <c r="G153" s="39"/>
      <c r="H153" s="37"/>
      <c r="I153" s="39"/>
      <c r="J153" s="37"/>
      <c r="K153" s="39"/>
      <c r="L153" s="37"/>
      <c r="M153" s="39"/>
      <c r="N153" s="37"/>
      <c r="O153" s="39"/>
      <c r="P153" s="37"/>
      <c r="Q153" s="39"/>
      <c r="R153" s="37"/>
      <c r="S153" s="39"/>
      <c r="T153" s="37"/>
      <c r="U153" s="39"/>
      <c r="V153" s="37"/>
      <c r="W153" s="39"/>
      <c r="X153" s="37"/>
      <c r="Y153" s="39"/>
      <c r="Z153" s="37"/>
      <c r="AA153" s="39"/>
      <c r="AB153" s="37"/>
      <c r="AC153" s="39"/>
      <c r="AD153" s="37"/>
      <c r="AE153" s="39"/>
      <c r="AF153" s="37"/>
      <c r="AG153" s="39"/>
      <c r="AH153" s="37"/>
      <c r="AI153" s="39"/>
      <c r="AJ153" s="37"/>
      <c r="AK153" s="39"/>
      <c r="AL153" s="37"/>
      <c r="AM153" s="41"/>
      <c r="AN153" s="38"/>
      <c r="AO153" s="38"/>
      <c r="AP153" s="151"/>
      <c r="AQ153" s="38"/>
      <c r="AR153" s="182" t="str">
        <f>CONCATENATE(CF153,CA153,CB153,CC153,CD153,CE153)</f>
        <v/>
      </c>
      <c r="CA153" s="30" t="str">
        <f>IF(CG153=1,"* El número de Beneficiarios NO DEBE ser mayor que el Total. ","")</f>
        <v/>
      </c>
      <c r="CB153" s="31" t="str">
        <f>IF(CH153=1,"* Los Niños, Niñas, Adolescentes y Jóvenes de Programa SENAME NO DEBE ser mayor que el Total. ","")</f>
        <v/>
      </c>
      <c r="CC153" s="31" t="str">
        <f>IF(CI153=1,"* El número de personas pertenecientes a Pueblos Originarios NO DEBE ser mayor que el Total. ","")</f>
        <v/>
      </c>
      <c r="CD153" s="31" t="str">
        <f>IF(CJ153=1,"* El número de personas Migrantes NO DEBE ser mayor que el Total. ","")</f>
        <v/>
      </c>
      <c r="CE153" s="31"/>
      <c r="CF153" s="30" t="str">
        <f>IF(CL153=1,"* No olvide digitar la columna Beneficiarios y/o Niños, Niñas, Adolescentes y Jóvenes de Programa SENAME y/o Pueblos Originarios y/o Migrantes y/o Demencia (Digite CEROS si no tiene). ","")</f>
        <v/>
      </c>
      <c r="CG153" s="32">
        <f t="shared" si="40"/>
        <v>0</v>
      </c>
      <c r="CH153" s="32">
        <f t="shared" si="40"/>
        <v>0</v>
      </c>
      <c r="CI153" s="32">
        <f t="shared" si="40"/>
        <v>0</v>
      </c>
      <c r="CJ153" s="32">
        <f t="shared" si="40"/>
        <v>0</v>
      </c>
      <c r="CK153" s="32"/>
      <c r="CL153" s="32">
        <f>IF(AND(C153&lt;&gt;0,OR(AN153="",AO153="",AP153="",AQ153="")),1,0)</f>
        <v>0</v>
      </c>
    </row>
    <row r="154" spans="1:90" x14ac:dyDescent="0.2">
      <c r="A154" s="2741"/>
      <c r="B154" s="380" t="s">
        <v>157</v>
      </c>
      <c r="C154" s="381">
        <f>SUM(D154+E154)</f>
        <v>0</v>
      </c>
      <c r="D154" s="382">
        <f t="shared" si="39"/>
        <v>0</v>
      </c>
      <c r="E154" s="383">
        <f t="shared" si="39"/>
        <v>0</v>
      </c>
      <c r="F154" s="77"/>
      <c r="G154" s="79"/>
      <c r="H154" s="77"/>
      <c r="I154" s="79"/>
      <c r="J154" s="77"/>
      <c r="K154" s="79"/>
      <c r="L154" s="77"/>
      <c r="M154" s="79"/>
      <c r="N154" s="77"/>
      <c r="O154" s="79"/>
      <c r="P154" s="77"/>
      <c r="Q154" s="79"/>
      <c r="R154" s="77"/>
      <c r="S154" s="79"/>
      <c r="T154" s="77"/>
      <c r="U154" s="79"/>
      <c r="V154" s="77"/>
      <c r="W154" s="79"/>
      <c r="X154" s="77"/>
      <c r="Y154" s="79"/>
      <c r="Z154" s="77"/>
      <c r="AA154" s="79"/>
      <c r="AB154" s="77"/>
      <c r="AC154" s="79"/>
      <c r="AD154" s="77"/>
      <c r="AE154" s="79"/>
      <c r="AF154" s="77"/>
      <c r="AG154" s="79"/>
      <c r="AH154" s="77"/>
      <c r="AI154" s="79"/>
      <c r="AJ154" s="77"/>
      <c r="AK154" s="79"/>
      <c r="AL154" s="77"/>
      <c r="AM154" s="83"/>
      <c r="AN154" s="80"/>
      <c r="AO154" s="80"/>
      <c r="AP154" s="106"/>
      <c r="AQ154" s="80"/>
      <c r="AR154" s="182" t="str">
        <f>CONCATENATE(CF154,CA154,CB154,CC154,CD154,CE154)</f>
        <v/>
      </c>
      <c r="CA154" s="30" t="str">
        <f>IF(CG154=1,"* El número de Beneficiarios NO DEBE ser mayor que el Total. ","")</f>
        <v/>
      </c>
      <c r="CB154" s="31" t="str">
        <f>IF(CH154=1,"* Los Niños, Niñas, Adolescentes y Jóvenes de Programa SENAME NO DEBE ser mayor que el Total. ","")</f>
        <v/>
      </c>
      <c r="CC154" s="31" t="str">
        <f>IF(CI154=1,"* El número de personas pertenecientes a Pueblos Originarios NO DEBE ser mayor que el Total. ","")</f>
        <v/>
      </c>
      <c r="CD154" s="31" t="str">
        <f>IF(CJ154=1,"* El número de personas Migrantes NO DEBE ser mayor que el Total. ","")</f>
        <v/>
      </c>
      <c r="CE154" s="31"/>
      <c r="CF154" s="30" t="str">
        <f>IF(CL154=1,"* No olvide digitar la columna Beneficiarios y/o Niños, Niñas, Adolescentes y Jóvenes de Programa SENAME y/o Pueblos Originarios y/o Migrantes y/o Demencia (Digite CEROS si no tiene). ","")</f>
        <v/>
      </c>
      <c r="CG154" s="32">
        <f t="shared" si="40"/>
        <v>0</v>
      </c>
      <c r="CH154" s="32">
        <f t="shared" si="40"/>
        <v>0</v>
      </c>
      <c r="CI154" s="32">
        <f t="shared" si="40"/>
        <v>0</v>
      </c>
      <c r="CJ154" s="32">
        <f t="shared" si="40"/>
        <v>0</v>
      </c>
      <c r="CK154" s="32"/>
      <c r="CL154" s="32">
        <f>IF(AND(C154&lt;&gt;0,OR(AN154="",AO154="",AP154="",AQ154="")),1,0)</f>
        <v>0</v>
      </c>
    </row>
    <row r="155" spans="1:90" x14ac:dyDescent="0.2">
      <c r="A155" s="2820"/>
      <c r="B155" s="2186" t="s">
        <v>43</v>
      </c>
      <c r="C155" s="2187">
        <f>SUM(D155+E155)</f>
        <v>34</v>
      </c>
      <c r="D155" s="2188">
        <f t="shared" si="39"/>
        <v>14</v>
      </c>
      <c r="E155" s="2189">
        <f t="shared" si="39"/>
        <v>20</v>
      </c>
      <c r="F155" s="2190">
        <f t="shared" ref="F155:AQ155" si="41">SUM(F152:F154)</f>
        <v>1</v>
      </c>
      <c r="G155" s="2191">
        <f t="shared" si="41"/>
        <v>0</v>
      </c>
      <c r="H155" s="2190">
        <f t="shared" si="41"/>
        <v>2</v>
      </c>
      <c r="I155" s="2191">
        <f t="shared" si="41"/>
        <v>1</v>
      </c>
      <c r="J155" s="2190">
        <f t="shared" si="41"/>
        <v>3</v>
      </c>
      <c r="K155" s="2192">
        <f t="shared" si="41"/>
        <v>8</v>
      </c>
      <c r="L155" s="2190">
        <f t="shared" si="41"/>
        <v>4</v>
      </c>
      <c r="M155" s="2192">
        <f t="shared" si="41"/>
        <v>7</v>
      </c>
      <c r="N155" s="2190">
        <f t="shared" si="41"/>
        <v>1</v>
      </c>
      <c r="O155" s="2192">
        <f t="shared" si="41"/>
        <v>0</v>
      </c>
      <c r="P155" s="2190">
        <f t="shared" si="41"/>
        <v>1</v>
      </c>
      <c r="Q155" s="2192">
        <f t="shared" si="41"/>
        <v>1</v>
      </c>
      <c r="R155" s="2190">
        <f t="shared" si="41"/>
        <v>1</v>
      </c>
      <c r="S155" s="2192">
        <f t="shared" si="41"/>
        <v>0</v>
      </c>
      <c r="T155" s="2190">
        <f t="shared" si="41"/>
        <v>0</v>
      </c>
      <c r="U155" s="2192">
        <f t="shared" si="41"/>
        <v>0</v>
      </c>
      <c r="V155" s="2190">
        <f t="shared" si="41"/>
        <v>0</v>
      </c>
      <c r="W155" s="2192">
        <f t="shared" si="41"/>
        <v>0</v>
      </c>
      <c r="X155" s="2190">
        <f t="shared" si="41"/>
        <v>1</v>
      </c>
      <c r="Y155" s="2192">
        <f t="shared" si="41"/>
        <v>0</v>
      </c>
      <c r="Z155" s="2190">
        <f t="shared" si="41"/>
        <v>0</v>
      </c>
      <c r="AA155" s="2192">
        <f t="shared" si="41"/>
        <v>2</v>
      </c>
      <c r="AB155" s="2190">
        <f t="shared" si="41"/>
        <v>0</v>
      </c>
      <c r="AC155" s="2192">
        <f t="shared" si="41"/>
        <v>0</v>
      </c>
      <c r="AD155" s="2190">
        <f t="shared" si="41"/>
        <v>0</v>
      </c>
      <c r="AE155" s="2192">
        <f t="shared" si="41"/>
        <v>1</v>
      </c>
      <c r="AF155" s="2190">
        <f t="shared" si="41"/>
        <v>0</v>
      </c>
      <c r="AG155" s="2192">
        <f t="shared" si="41"/>
        <v>0</v>
      </c>
      <c r="AH155" s="2190">
        <f t="shared" si="41"/>
        <v>0</v>
      </c>
      <c r="AI155" s="2192">
        <f t="shared" si="41"/>
        <v>0</v>
      </c>
      <c r="AJ155" s="2190">
        <f t="shared" si="41"/>
        <v>0</v>
      </c>
      <c r="AK155" s="2192">
        <f t="shared" si="41"/>
        <v>0</v>
      </c>
      <c r="AL155" s="2193">
        <f t="shared" si="41"/>
        <v>0</v>
      </c>
      <c r="AM155" s="2194">
        <f t="shared" si="41"/>
        <v>0</v>
      </c>
      <c r="AN155" s="2191">
        <f t="shared" si="41"/>
        <v>34</v>
      </c>
      <c r="AO155" s="2191">
        <f t="shared" si="41"/>
        <v>3</v>
      </c>
      <c r="AP155" s="2195">
        <f t="shared" si="41"/>
        <v>0</v>
      </c>
      <c r="AQ155" s="2191">
        <f t="shared" si="41"/>
        <v>0</v>
      </c>
    </row>
    <row r="175" spans="1:104" ht="14.25" customHeight="1" x14ac:dyDescent="0.2"/>
    <row r="176" spans="1:104" s="394" customFormat="1" ht="16.5" hidden="1" customHeight="1" x14ac:dyDescent="0.2">
      <c r="A176" s="394">
        <f>SUM(C23,C25:C27,C51:C52,C57:C78,B109:B110,B89:D95,B104,C43:C46,C82:J85,B115,B119:E119,B124:B126,B130,C135:C147,C152:C155,B39,B33)</f>
        <v>627</v>
      </c>
      <c r="B176" s="394">
        <f>SUM(CG8:CL155)</f>
        <v>0</v>
      </c>
      <c r="BX176" s="395"/>
      <c r="BY176" s="395"/>
      <c r="BZ176" s="395"/>
      <c r="CA176" s="395"/>
      <c r="CB176" s="395"/>
      <c r="CC176" s="395"/>
      <c r="CD176" s="395"/>
      <c r="CE176" s="395"/>
      <c r="CF176" s="395"/>
      <c r="CG176" s="395"/>
      <c r="CH176" s="395"/>
      <c r="CI176" s="395"/>
      <c r="CJ176" s="395"/>
      <c r="CK176" s="395"/>
      <c r="CL176" s="395"/>
      <c r="CM176" s="395"/>
      <c r="CN176" s="395"/>
      <c r="CO176" s="395"/>
      <c r="CP176" s="395"/>
      <c r="CQ176" s="395"/>
      <c r="CR176" s="395"/>
      <c r="CS176" s="395"/>
      <c r="CT176" s="395"/>
      <c r="CU176" s="395"/>
      <c r="CV176" s="395"/>
      <c r="CW176" s="395"/>
      <c r="CX176" s="395"/>
      <c r="CY176" s="395"/>
      <c r="CZ176" s="395"/>
    </row>
    <row r="177" ht="16.5" customHeight="1" x14ac:dyDescent="0.2"/>
    <row r="178" ht="15.6" customHeight="1" x14ac:dyDescent="0.2"/>
  </sheetData>
  <mergeCells count="225">
    <mergeCell ref="A152:A155"/>
    <mergeCell ref="AB150:AC150"/>
    <mergeCell ref="AD150:AE150"/>
    <mergeCell ref="AF150:AG150"/>
    <mergeCell ref="AH150:AI150"/>
    <mergeCell ref="AJ150:AK150"/>
    <mergeCell ref="AL150:AM150"/>
    <mergeCell ref="AO149:AO151"/>
    <mergeCell ref="AP149:AP151"/>
    <mergeCell ref="AQ149:AQ151"/>
    <mergeCell ref="F150:G150"/>
    <mergeCell ref="H150:I150"/>
    <mergeCell ref="J150:K150"/>
    <mergeCell ref="L150:M150"/>
    <mergeCell ref="N150:O150"/>
    <mergeCell ref="P150:Q150"/>
    <mergeCell ref="R150:S150"/>
    <mergeCell ref="A147:B147"/>
    <mergeCell ref="A149:A151"/>
    <mergeCell ref="B149:B151"/>
    <mergeCell ref="C149:E150"/>
    <mergeCell ref="F149:AM149"/>
    <mergeCell ref="AN149:AN151"/>
    <mergeCell ref="T150:U150"/>
    <mergeCell ref="V150:W150"/>
    <mergeCell ref="X150:Y150"/>
    <mergeCell ref="Z150:AA150"/>
    <mergeCell ref="A135:A145"/>
    <mergeCell ref="A146:B146"/>
    <mergeCell ref="T133:U133"/>
    <mergeCell ref="V133:W133"/>
    <mergeCell ref="X133:Y133"/>
    <mergeCell ref="Z133:AA133"/>
    <mergeCell ref="AB133:AC133"/>
    <mergeCell ref="AD133:AE133"/>
    <mergeCell ref="H133:I133"/>
    <mergeCell ref="J133:K133"/>
    <mergeCell ref="L133:M133"/>
    <mergeCell ref="N133:O133"/>
    <mergeCell ref="P133:Q133"/>
    <mergeCell ref="R133:S133"/>
    <mergeCell ref="AN132:AN134"/>
    <mergeCell ref="AO132:AO134"/>
    <mergeCell ref="AP132:AP134"/>
    <mergeCell ref="AQ132:AQ134"/>
    <mergeCell ref="AR132:AR134"/>
    <mergeCell ref="AS132:AS134"/>
    <mergeCell ref="A128:A129"/>
    <mergeCell ref="B128:B129"/>
    <mergeCell ref="C128:D128"/>
    <mergeCell ref="E128:F128"/>
    <mergeCell ref="G128:I128"/>
    <mergeCell ref="A132:A134"/>
    <mergeCell ref="B132:B134"/>
    <mergeCell ref="C132:E133"/>
    <mergeCell ref="F132:AM132"/>
    <mergeCell ref="F133:G133"/>
    <mergeCell ref="AF133:AG133"/>
    <mergeCell ref="AH133:AI133"/>
    <mergeCell ref="AJ133:AK133"/>
    <mergeCell ref="AL133:AM133"/>
    <mergeCell ref="A117:A118"/>
    <mergeCell ref="B117:D117"/>
    <mergeCell ref="E117:E118"/>
    <mergeCell ref="A121:A123"/>
    <mergeCell ref="B121:D122"/>
    <mergeCell ref="E121:J121"/>
    <mergeCell ref="E122:F122"/>
    <mergeCell ref="G122:H122"/>
    <mergeCell ref="I122:J122"/>
    <mergeCell ref="A112:A114"/>
    <mergeCell ref="B112:D113"/>
    <mergeCell ref="E112:AL112"/>
    <mergeCell ref="AM112:AM114"/>
    <mergeCell ref="E113:F113"/>
    <mergeCell ref="G113:H113"/>
    <mergeCell ref="I113:J113"/>
    <mergeCell ref="K113:L113"/>
    <mergeCell ref="M113:N113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A97:A98"/>
    <mergeCell ref="B97:B98"/>
    <mergeCell ref="C97:D97"/>
    <mergeCell ref="A106:A108"/>
    <mergeCell ref="B106:D107"/>
    <mergeCell ref="E106:M106"/>
    <mergeCell ref="E107:F107"/>
    <mergeCell ref="G107:H107"/>
    <mergeCell ref="I107:J107"/>
    <mergeCell ref="K107:L107"/>
    <mergeCell ref="M107:N107"/>
    <mergeCell ref="A84:B84"/>
    <mergeCell ref="A85:B85"/>
    <mergeCell ref="A87:A88"/>
    <mergeCell ref="B87:B88"/>
    <mergeCell ref="C87:C88"/>
    <mergeCell ref="D87:D88"/>
    <mergeCell ref="C80:D80"/>
    <mergeCell ref="E80:F80"/>
    <mergeCell ref="G80:H80"/>
    <mergeCell ref="I80:J80"/>
    <mergeCell ref="A82:B82"/>
    <mergeCell ref="A83:B83"/>
    <mergeCell ref="A63:A64"/>
    <mergeCell ref="A65:A68"/>
    <mergeCell ref="A69:A70"/>
    <mergeCell ref="A71:A72"/>
    <mergeCell ref="A73:A78"/>
    <mergeCell ref="A80:B81"/>
    <mergeCell ref="A57:A62"/>
    <mergeCell ref="AN54:AN56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A53:M53"/>
    <mergeCell ref="A54:B56"/>
    <mergeCell ref="C54:E55"/>
    <mergeCell ref="F54:AM54"/>
    <mergeCell ref="X55:Y55"/>
    <mergeCell ref="Z55:AA55"/>
    <mergeCell ref="AB55:AC55"/>
    <mergeCell ref="V49:W49"/>
    <mergeCell ref="X49:Y49"/>
    <mergeCell ref="Z49:AA49"/>
    <mergeCell ref="AB49:AC49"/>
    <mergeCell ref="AD49:AE49"/>
    <mergeCell ref="AF49:AG49"/>
    <mergeCell ref="AD55:AE55"/>
    <mergeCell ref="AF55:AG55"/>
    <mergeCell ref="AH55:AI55"/>
    <mergeCell ref="AJ55:AK55"/>
    <mergeCell ref="AL55:AM55"/>
    <mergeCell ref="AN48:AN50"/>
    <mergeCell ref="F49:G49"/>
    <mergeCell ref="H49:I49"/>
    <mergeCell ref="J49:K49"/>
    <mergeCell ref="L49:M49"/>
    <mergeCell ref="N49:O49"/>
    <mergeCell ref="P49:Q49"/>
    <mergeCell ref="R49:S49"/>
    <mergeCell ref="T49:U49"/>
    <mergeCell ref="AH49:AI49"/>
    <mergeCell ref="AJ49:AK49"/>
    <mergeCell ref="AL49:AM49"/>
    <mergeCell ref="A41:A42"/>
    <mergeCell ref="B41:B42"/>
    <mergeCell ref="C41:C42"/>
    <mergeCell ref="A43:A44"/>
    <mergeCell ref="A45:A46"/>
    <mergeCell ref="A48:B50"/>
    <mergeCell ref="C48:E49"/>
    <mergeCell ref="AJ29:AK29"/>
    <mergeCell ref="AL29:AM29"/>
    <mergeCell ref="F48:AM48"/>
    <mergeCell ref="AN29:AO29"/>
    <mergeCell ref="A35:A36"/>
    <mergeCell ref="B35:B36"/>
    <mergeCell ref="C35:D35"/>
    <mergeCell ref="E35:G35"/>
    <mergeCell ref="H35:M35"/>
    <mergeCell ref="X29:Y29"/>
    <mergeCell ref="Z29:AA29"/>
    <mergeCell ref="AB29:AC29"/>
    <mergeCell ref="AD29:AE29"/>
    <mergeCell ref="AF29:AG29"/>
    <mergeCell ref="AH29:AI29"/>
    <mergeCell ref="L29:M29"/>
    <mergeCell ref="N29:O29"/>
    <mergeCell ref="P29:Q29"/>
    <mergeCell ref="R29:S29"/>
    <mergeCell ref="T29:U29"/>
    <mergeCell ref="V29:W29"/>
    <mergeCell ref="A13:A23"/>
    <mergeCell ref="A24:B24"/>
    <mergeCell ref="A26:A27"/>
    <mergeCell ref="A29:A30"/>
    <mergeCell ref="B29:B30"/>
    <mergeCell ref="C29:D29"/>
    <mergeCell ref="E29:G29"/>
    <mergeCell ref="H29:I29"/>
    <mergeCell ref="J29:K29"/>
    <mergeCell ref="AO10:AO12"/>
    <mergeCell ref="AP10:AP12"/>
    <mergeCell ref="AQ10:AQ12"/>
    <mergeCell ref="AR10:AR12"/>
    <mergeCell ref="F11:G11"/>
    <mergeCell ref="H11:I11"/>
    <mergeCell ref="J11:K11"/>
    <mergeCell ref="L11:M11"/>
    <mergeCell ref="N11:O11"/>
    <mergeCell ref="P11:Q11"/>
    <mergeCell ref="AL11:AM11"/>
    <mergeCell ref="Z11:AA11"/>
    <mergeCell ref="AB11:AC11"/>
    <mergeCell ref="AD11:AE11"/>
    <mergeCell ref="AF11:AG11"/>
    <mergeCell ref="AH11:AI11"/>
    <mergeCell ref="AJ11:AK11"/>
    <mergeCell ref="A6:W6"/>
    <mergeCell ref="A10:A12"/>
    <mergeCell ref="B10:B12"/>
    <mergeCell ref="C10:E11"/>
    <mergeCell ref="F10:AM10"/>
    <mergeCell ref="AN10:AN12"/>
    <mergeCell ref="R11:S11"/>
    <mergeCell ref="T11:U11"/>
    <mergeCell ref="V11:W11"/>
    <mergeCell ref="X11:Y11"/>
  </mergeCells>
  <dataValidations count="2">
    <dataValidation showInputMessage="1" showErrorMessage="1" sqref="AT135:AT147" xr:uid="{4F008738-E12C-4BC7-AC6A-36968D33F30B}"/>
    <dataValidation type="whole" allowBlank="1" showInputMessage="1" showErrorMessage="1" sqref="E35:E38 AN116:AN1048576 A1:AO27 B31:D32 E28:AO32 B28:D28 A28:A31 AR135:AS1048576 AP1:AQ1048576 CG1:XFD1048576 AO34:AO1048576 AN34:AN114 CA1:CF114 CA116:CF1048576 AR1:AS131 N34:AM1048576 A40:M1048576 B37:D38 A35:A37 A34:M34 F36:G38 H37:M38 AU1:BZ1048576 AT1:AT134 AT148:AT1048576" xr:uid="{ACE973FA-AE6E-4D4D-AE1A-334104842DEA}">
      <formula1>0</formula1>
      <formula2>1E+30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RESUMEN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Bioestadistica</dc:creator>
  <cp:lastModifiedBy>Depto. Bioestadistica</cp:lastModifiedBy>
  <dcterms:created xsi:type="dcterms:W3CDTF">2021-03-18T18:51:31Z</dcterms:created>
  <dcterms:modified xsi:type="dcterms:W3CDTF">2022-01-20T12:30:59Z</dcterms:modified>
</cp:coreProperties>
</file>