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HLCCISTERNASR\c$\Users\ccisternasr\Desktop\COMPARTIDOS\NATALIA\CONSOLIDADOS AÑO 2021\REM A Y BS CONSOLIDADOS\SERIE A\"/>
    </mc:Choice>
  </mc:AlternateContent>
  <xr:revisionPtr revIDLastSave="0" documentId="13_ncr:1_{8DAA7454-E46F-4722-A393-5B79049A912E}" xr6:coauthVersionLast="45" xr6:coauthVersionMax="45" xr10:uidLastSave="{00000000-0000-0000-0000-000000000000}"/>
  <bookViews>
    <workbookView xWindow="-120" yWindow="-120" windowWidth="24240" windowHeight="13140" tabRatio="757" activeTab="12" xr2:uid="{00000000-000D-0000-FFFF-FFFF00000000}"/>
  </bookViews>
  <sheets>
    <sheet name="RESUMEN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2" i="13" l="1"/>
  <c r="E148" i="13"/>
  <c r="D148" i="13"/>
  <c r="C148" i="13" s="1"/>
  <c r="E147" i="13"/>
  <c r="D147" i="13"/>
  <c r="C147" i="13" s="1"/>
  <c r="E146" i="13"/>
  <c r="D146" i="13"/>
  <c r="C146" i="13"/>
  <c r="E145" i="13"/>
  <c r="D145" i="13"/>
  <c r="C145" i="13"/>
  <c r="E144" i="13"/>
  <c r="D144" i="13"/>
  <c r="C144" i="13" s="1"/>
  <c r="E143" i="13"/>
  <c r="D143" i="13"/>
  <c r="C143" i="13" s="1"/>
  <c r="E142" i="13"/>
  <c r="D142" i="13"/>
  <c r="C142" i="13"/>
  <c r="E141" i="13"/>
  <c r="D141" i="13"/>
  <c r="C141" i="13"/>
  <c r="E140" i="13"/>
  <c r="D140" i="13"/>
  <c r="C140" i="13"/>
  <c r="E139" i="13"/>
  <c r="D139" i="13"/>
  <c r="C139" i="13" s="1"/>
  <c r="E138" i="13"/>
  <c r="D138" i="13"/>
  <c r="C138" i="13"/>
  <c r="E137" i="13"/>
  <c r="D137" i="13"/>
  <c r="C137" i="13"/>
  <c r="E136" i="13"/>
  <c r="C136" i="13" s="1"/>
  <c r="D136" i="13"/>
  <c r="E135" i="13"/>
  <c r="D135" i="13"/>
  <c r="C135" i="13" s="1"/>
  <c r="E130" i="13"/>
  <c r="D130" i="13"/>
  <c r="C130" i="13"/>
  <c r="E129" i="13"/>
  <c r="D129" i="13"/>
  <c r="C129" i="13"/>
  <c r="E128" i="13"/>
  <c r="C128" i="13" s="1"/>
  <c r="D128" i="13"/>
  <c r="E127" i="13"/>
  <c r="D127" i="13"/>
  <c r="C127" i="13" s="1"/>
  <c r="E126" i="13"/>
  <c r="D126" i="13"/>
  <c r="C126" i="13"/>
  <c r="E125" i="13"/>
  <c r="D125" i="13"/>
  <c r="C125" i="13"/>
  <c r="E124" i="13"/>
  <c r="C124" i="13" s="1"/>
  <c r="D124" i="13"/>
  <c r="D119" i="13"/>
  <c r="C119" i="13"/>
  <c r="B119" i="13" s="1"/>
  <c r="D118" i="13"/>
  <c r="C118" i="13"/>
  <c r="B118" i="13"/>
  <c r="D117" i="13"/>
  <c r="C117" i="13"/>
  <c r="B117" i="13"/>
  <c r="N106" i="13"/>
  <c r="M106" i="13"/>
  <c r="L106" i="13"/>
  <c r="K106" i="13"/>
  <c r="J106" i="13"/>
  <c r="I106" i="13"/>
  <c r="H106" i="13"/>
  <c r="G106" i="13"/>
  <c r="F106" i="13"/>
  <c r="E106" i="13"/>
  <c r="D106" i="13"/>
  <c r="C106" i="13"/>
  <c r="B106" i="13"/>
  <c r="CJ105" i="13"/>
  <c r="CI105" i="13"/>
  <c r="CH105" i="13"/>
  <c r="CG105" i="13"/>
  <c r="CD105" i="13"/>
  <c r="CC105" i="13"/>
  <c r="CB105" i="13"/>
  <c r="CA105" i="13"/>
  <c r="CJ104" i="13"/>
  <c r="CI104" i="13"/>
  <c r="CH104" i="13"/>
  <c r="CG104" i="13"/>
  <c r="CD104" i="13"/>
  <c r="CC104" i="13"/>
  <c r="CB104" i="13"/>
  <c r="CA104" i="13"/>
  <c r="CJ103" i="13"/>
  <c r="CI103" i="13"/>
  <c r="CH103" i="13"/>
  <c r="CG103" i="13"/>
  <c r="CD103" i="13"/>
  <c r="CC103" i="13"/>
  <c r="CB103" i="13"/>
  <c r="CA103" i="13"/>
  <c r="O103" i="13" s="1"/>
  <c r="B98" i="13"/>
  <c r="B97" i="13"/>
  <c r="B96" i="13"/>
  <c r="B94" i="13"/>
  <c r="B93" i="13"/>
  <c r="B92" i="13"/>
  <c r="B91" i="13"/>
  <c r="B90" i="13"/>
  <c r="E85" i="13"/>
  <c r="D85" i="13"/>
  <c r="C85" i="13"/>
  <c r="E84" i="13"/>
  <c r="D84" i="13"/>
  <c r="C84" i="13"/>
  <c r="E83" i="13"/>
  <c r="C83" i="13" s="1"/>
  <c r="D83" i="13"/>
  <c r="E82" i="13"/>
  <c r="D82" i="13"/>
  <c r="C82" i="13" s="1"/>
  <c r="B77" i="13"/>
  <c r="CI64" i="13"/>
  <c r="CH64" i="13"/>
  <c r="CG64" i="13"/>
  <c r="CI63" i="13"/>
  <c r="CH63" i="13"/>
  <c r="CG63" i="13"/>
  <c r="B206" i="13" s="1"/>
  <c r="B59" i="13"/>
  <c r="B58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B56" i="13"/>
  <c r="B55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B49" i="13"/>
  <c r="B48" i="13"/>
  <c r="D44" i="13"/>
  <c r="C44" i="13"/>
  <c r="B44" i="13" s="1"/>
  <c r="D43" i="13"/>
  <c r="C43" i="13"/>
  <c r="B43" i="13"/>
  <c r="D42" i="13"/>
  <c r="C42" i="13"/>
  <c r="B42" i="13"/>
  <c r="D41" i="13"/>
  <c r="B41" i="13" s="1"/>
  <c r="C41" i="13"/>
  <c r="D40" i="13"/>
  <c r="C40" i="13"/>
  <c r="B40" i="13" s="1"/>
  <c r="D39" i="13"/>
  <c r="C39" i="13"/>
  <c r="B39" i="13"/>
  <c r="D38" i="13"/>
  <c r="C38" i="13"/>
  <c r="B38" i="13"/>
  <c r="D37" i="13"/>
  <c r="B37" i="13" s="1"/>
  <c r="C37" i="13"/>
  <c r="D36" i="13"/>
  <c r="C36" i="13"/>
  <c r="B36" i="13" s="1"/>
  <c r="D35" i="13"/>
  <c r="C35" i="13"/>
  <c r="B35" i="13"/>
  <c r="D34" i="13"/>
  <c r="C34" i="13"/>
  <c r="B34" i="13"/>
  <c r="D33" i="13"/>
  <c r="B33" i="13" s="1"/>
  <c r="C33" i="13"/>
  <c r="D32" i="13"/>
  <c r="C32" i="13"/>
  <c r="B32" i="13" s="1"/>
  <c r="D31" i="13"/>
  <c r="C31" i="13"/>
  <c r="B31" i="13"/>
  <c r="D26" i="13"/>
  <c r="C26" i="13"/>
  <c r="B26" i="13"/>
  <c r="D25" i="13"/>
  <c r="B25" i="13" s="1"/>
  <c r="C25" i="13"/>
  <c r="D24" i="13"/>
  <c r="C24" i="13"/>
  <c r="B24" i="13" s="1"/>
  <c r="D23" i="13"/>
  <c r="C23" i="13"/>
  <c r="B23" i="13"/>
  <c r="D22" i="13"/>
  <c r="C22" i="13"/>
  <c r="B22" i="13"/>
  <c r="D21" i="13"/>
  <c r="B21" i="13" s="1"/>
  <c r="C21" i="13"/>
  <c r="D20" i="13"/>
  <c r="B20" i="13"/>
  <c r="D19" i="13"/>
  <c r="B19" i="13"/>
  <c r="D18" i="13"/>
  <c r="C18" i="13"/>
  <c r="B18" i="13" s="1"/>
  <c r="D17" i="13"/>
  <c r="C17" i="13"/>
  <c r="B17" i="13"/>
  <c r="D16" i="13"/>
  <c r="C16" i="13"/>
  <c r="B16" i="13"/>
  <c r="D15" i="13"/>
  <c r="B15" i="13" s="1"/>
  <c r="C15" i="13"/>
  <c r="D14" i="13"/>
  <c r="D12" i="13" s="1"/>
  <c r="C14" i="13"/>
  <c r="B14" i="13" s="1"/>
  <c r="B12" i="13" s="1"/>
  <c r="D13" i="13"/>
  <c r="C13" i="13"/>
  <c r="B13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A5" i="13"/>
  <c r="A4" i="13"/>
  <c r="A3" i="13"/>
  <c r="A2" i="13"/>
  <c r="C12" i="13" l="1"/>
  <c r="A206" i="13" s="1"/>
  <c r="B152" i="12"/>
  <c r="E148" i="12"/>
  <c r="D148" i="12"/>
  <c r="C148" i="12" s="1"/>
  <c r="E147" i="12"/>
  <c r="D147" i="12"/>
  <c r="C147" i="12" s="1"/>
  <c r="E146" i="12"/>
  <c r="D146" i="12"/>
  <c r="C146" i="12"/>
  <c r="E145" i="12"/>
  <c r="D145" i="12"/>
  <c r="C145" i="12"/>
  <c r="E144" i="12"/>
  <c r="D144" i="12"/>
  <c r="C144" i="12" s="1"/>
  <c r="E143" i="12"/>
  <c r="D143" i="12"/>
  <c r="C143" i="12" s="1"/>
  <c r="E142" i="12"/>
  <c r="D142" i="12"/>
  <c r="C142" i="12"/>
  <c r="E141" i="12"/>
  <c r="D141" i="12"/>
  <c r="C141" i="12"/>
  <c r="E140" i="12"/>
  <c r="D140" i="12"/>
  <c r="C140" i="12" s="1"/>
  <c r="E139" i="12"/>
  <c r="D139" i="12"/>
  <c r="C139" i="12" s="1"/>
  <c r="E138" i="12"/>
  <c r="D138" i="12"/>
  <c r="C138" i="12"/>
  <c r="E137" i="12"/>
  <c r="D137" i="12"/>
  <c r="C137" i="12"/>
  <c r="E136" i="12"/>
  <c r="D136" i="12"/>
  <c r="C136" i="12" s="1"/>
  <c r="E135" i="12"/>
  <c r="D135" i="12"/>
  <c r="C135" i="12" s="1"/>
  <c r="E130" i="12"/>
  <c r="D130" i="12"/>
  <c r="C130" i="12"/>
  <c r="E129" i="12"/>
  <c r="D129" i="12"/>
  <c r="C129" i="12"/>
  <c r="E128" i="12"/>
  <c r="D128" i="12"/>
  <c r="C128" i="12" s="1"/>
  <c r="E127" i="12"/>
  <c r="D127" i="12"/>
  <c r="C127" i="12" s="1"/>
  <c r="E126" i="12"/>
  <c r="D126" i="12"/>
  <c r="C126" i="12"/>
  <c r="E125" i="12"/>
  <c r="D125" i="12"/>
  <c r="C125" i="12"/>
  <c r="E124" i="12"/>
  <c r="D124" i="12"/>
  <c r="C124" i="12" s="1"/>
  <c r="D119" i="12"/>
  <c r="C119" i="12"/>
  <c r="B119" i="12" s="1"/>
  <c r="D118" i="12"/>
  <c r="C118" i="12"/>
  <c r="B118" i="12"/>
  <c r="D117" i="12"/>
  <c r="C117" i="12"/>
  <c r="B117" i="12"/>
  <c r="N106" i="12"/>
  <c r="M106" i="12"/>
  <c r="L106" i="12"/>
  <c r="K106" i="12"/>
  <c r="J106" i="12"/>
  <c r="I106" i="12"/>
  <c r="H106" i="12"/>
  <c r="G106" i="12"/>
  <c r="F106" i="12"/>
  <c r="E106" i="12"/>
  <c r="D106" i="12"/>
  <c r="C106" i="12"/>
  <c r="B106" i="12"/>
  <c r="CJ105" i="12"/>
  <c r="CI105" i="12"/>
  <c r="CH105" i="12"/>
  <c r="CG105" i="12"/>
  <c r="CA105" i="12" s="1"/>
  <c r="CD105" i="12"/>
  <c r="CC105" i="12"/>
  <c r="CB105" i="12"/>
  <c r="CJ104" i="12"/>
  <c r="CI104" i="12"/>
  <c r="CH104" i="12"/>
  <c r="CG104" i="12"/>
  <c r="CD104" i="12"/>
  <c r="CC104" i="12"/>
  <c r="CB104" i="12"/>
  <c r="CA104" i="12"/>
  <c r="CJ103" i="12"/>
  <c r="CI103" i="12"/>
  <c r="CH103" i="12"/>
  <c r="CG103" i="12"/>
  <c r="CD103" i="12"/>
  <c r="CC103" i="12"/>
  <c r="CB103" i="12"/>
  <c r="CA103" i="12"/>
  <c r="O103" i="12" s="1"/>
  <c r="B98" i="12"/>
  <c r="B97" i="12"/>
  <c r="B96" i="12"/>
  <c r="B94" i="12"/>
  <c r="B93" i="12"/>
  <c r="B92" i="12"/>
  <c r="B91" i="12"/>
  <c r="B90" i="12"/>
  <c r="E85" i="12"/>
  <c r="D85" i="12"/>
  <c r="C85" i="12"/>
  <c r="E84" i="12"/>
  <c r="D84" i="12"/>
  <c r="C84" i="12"/>
  <c r="E83" i="12"/>
  <c r="D83" i="12"/>
  <c r="C83" i="12" s="1"/>
  <c r="E82" i="12"/>
  <c r="D82" i="12"/>
  <c r="C82" i="12" s="1"/>
  <c r="B77" i="12"/>
  <c r="CI64" i="12"/>
  <c r="CH64" i="12"/>
  <c r="CG64" i="12"/>
  <c r="CI63" i="12"/>
  <c r="CH63" i="12"/>
  <c r="CG63" i="12"/>
  <c r="B206" i="12" s="1"/>
  <c r="B59" i="12"/>
  <c r="B58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B56" i="12"/>
  <c r="B55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B49" i="12"/>
  <c r="B48" i="12"/>
  <c r="D44" i="12"/>
  <c r="C44" i="12"/>
  <c r="B44" i="12" s="1"/>
  <c r="D43" i="12"/>
  <c r="C43" i="12"/>
  <c r="B43" i="12"/>
  <c r="D42" i="12"/>
  <c r="C42" i="12"/>
  <c r="B42" i="12"/>
  <c r="D41" i="12"/>
  <c r="C41" i="12"/>
  <c r="B41" i="12" s="1"/>
  <c r="D40" i="12"/>
  <c r="C40" i="12"/>
  <c r="B40" i="12" s="1"/>
  <c r="D39" i="12"/>
  <c r="C39" i="12"/>
  <c r="B39" i="12"/>
  <c r="D38" i="12"/>
  <c r="C38" i="12"/>
  <c r="B38" i="12"/>
  <c r="D37" i="12"/>
  <c r="C37" i="12"/>
  <c r="B37" i="12" s="1"/>
  <c r="D36" i="12"/>
  <c r="C36" i="12"/>
  <c r="B36" i="12" s="1"/>
  <c r="D35" i="12"/>
  <c r="C35" i="12"/>
  <c r="B35" i="12"/>
  <c r="D34" i="12"/>
  <c r="C34" i="12"/>
  <c r="B34" i="12"/>
  <c r="D33" i="12"/>
  <c r="C33" i="12"/>
  <c r="B33" i="12" s="1"/>
  <c r="D32" i="12"/>
  <c r="C32" i="12"/>
  <c r="B32" i="12" s="1"/>
  <c r="D31" i="12"/>
  <c r="C31" i="12"/>
  <c r="B31" i="12"/>
  <c r="D26" i="12"/>
  <c r="C26" i="12"/>
  <c r="B26" i="12"/>
  <c r="D25" i="12"/>
  <c r="C25" i="12"/>
  <c r="B25" i="12" s="1"/>
  <c r="D24" i="12"/>
  <c r="C24" i="12"/>
  <c r="B24" i="12" s="1"/>
  <c r="D23" i="12"/>
  <c r="C23" i="12"/>
  <c r="B23" i="12"/>
  <c r="D22" i="12"/>
  <c r="C22" i="12"/>
  <c r="B22" i="12"/>
  <c r="D21" i="12"/>
  <c r="C21" i="12"/>
  <c r="B21" i="12" s="1"/>
  <c r="D20" i="12"/>
  <c r="B20" i="12"/>
  <c r="D19" i="12"/>
  <c r="B19" i="12" s="1"/>
  <c r="D18" i="12"/>
  <c r="C18" i="12"/>
  <c r="B18" i="12" s="1"/>
  <c r="D17" i="12"/>
  <c r="C17" i="12"/>
  <c r="B17" i="12"/>
  <c r="D16" i="12"/>
  <c r="C16" i="12"/>
  <c r="B16" i="12"/>
  <c r="D15" i="12"/>
  <c r="C15" i="12"/>
  <c r="B15" i="12" s="1"/>
  <c r="D14" i="12"/>
  <c r="D12" i="12" s="1"/>
  <c r="C14" i="12"/>
  <c r="B14" i="12" s="1"/>
  <c r="D13" i="12"/>
  <c r="C13" i="12"/>
  <c r="B13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A5" i="12"/>
  <c r="A4" i="12"/>
  <c r="A3" i="12"/>
  <c r="A2" i="12"/>
  <c r="B12" i="12" l="1"/>
  <c r="A206" i="12" s="1"/>
  <c r="C12" i="12"/>
  <c r="B152" i="11"/>
  <c r="E148" i="11"/>
  <c r="C148" i="11" s="1"/>
  <c r="D148" i="11"/>
  <c r="E147" i="11"/>
  <c r="D147" i="11"/>
  <c r="C147" i="11" s="1"/>
  <c r="E146" i="11"/>
  <c r="D146" i="11"/>
  <c r="C146" i="11"/>
  <c r="E145" i="11"/>
  <c r="D145" i="11"/>
  <c r="C145" i="11"/>
  <c r="E144" i="11"/>
  <c r="C144" i="11" s="1"/>
  <c r="D144" i="11"/>
  <c r="E143" i="11"/>
  <c r="D143" i="11"/>
  <c r="C143" i="11" s="1"/>
  <c r="E142" i="11"/>
  <c r="D142" i="11"/>
  <c r="C142" i="11"/>
  <c r="E141" i="11"/>
  <c r="D141" i="11"/>
  <c r="C141" i="11"/>
  <c r="E140" i="11"/>
  <c r="C140" i="11" s="1"/>
  <c r="D140" i="11"/>
  <c r="E139" i="11"/>
  <c r="D139" i="11"/>
  <c r="C139" i="11" s="1"/>
  <c r="E138" i="11"/>
  <c r="D138" i="11"/>
  <c r="C138" i="11"/>
  <c r="E137" i="11"/>
  <c r="D137" i="11"/>
  <c r="C137" i="11"/>
  <c r="E136" i="11"/>
  <c r="C136" i="11" s="1"/>
  <c r="D136" i="11"/>
  <c r="E135" i="11"/>
  <c r="D135" i="11"/>
  <c r="C135" i="11" s="1"/>
  <c r="E130" i="11"/>
  <c r="D130" i="11"/>
  <c r="C130" i="11"/>
  <c r="E129" i="11"/>
  <c r="D129" i="11"/>
  <c r="C129" i="11"/>
  <c r="E128" i="11"/>
  <c r="C128" i="11" s="1"/>
  <c r="D128" i="11"/>
  <c r="E127" i="11"/>
  <c r="D127" i="11"/>
  <c r="C127" i="11" s="1"/>
  <c r="E126" i="11"/>
  <c r="D126" i="11"/>
  <c r="C126" i="11"/>
  <c r="E125" i="11"/>
  <c r="D125" i="11"/>
  <c r="C125" i="11"/>
  <c r="E124" i="11"/>
  <c r="C124" i="11" s="1"/>
  <c r="D124" i="11"/>
  <c r="D119" i="11"/>
  <c r="C119" i="11"/>
  <c r="B119" i="11" s="1"/>
  <c r="D118" i="11"/>
  <c r="C118" i="11"/>
  <c r="B118" i="11"/>
  <c r="D117" i="11"/>
  <c r="C117" i="11"/>
  <c r="B117" i="11"/>
  <c r="N106" i="11"/>
  <c r="M106" i="11"/>
  <c r="L106" i="11"/>
  <c r="K106" i="11"/>
  <c r="J106" i="11"/>
  <c r="I106" i="11"/>
  <c r="H106" i="11"/>
  <c r="G106" i="11"/>
  <c r="F106" i="11"/>
  <c r="E106" i="11"/>
  <c r="D106" i="11"/>
  <c r="C106" i="11"/>
  <c r="B106" i="11"/>
  <c r="CJ105" i="11"/>
  <c r="CI105" i="11"/>
  <c r="CH105" i="11"/>
  <c r="CG105" i="11"/>
  <c r="CD105" i="11"/>
  <c r="CC105" i="11"/>
  <c r="CB105" i="11"/>
  <c r="CA105" i="11"/>
  <c r="CJ104" i="11"/>
  <c r="CI104" i="11"/>
  <c r="CH104" i="11"/>
  <c r="CG104" i="11"/>
  <c r="CD104" i="11"/>
  <c r="CC104" i="11"/>
  <c r="CB104" i="11"/>
  <c r="CA104" i="11"/>
  <c r="CJ103" i="11"/>
  <c r="CI103" i="11"/>
  <c r="CH103" i="11"/>
  <c r="CG103" i="11"/>
  <c r="CD103" i="11"/>
  <c r="CC103" i="11"/>
  <c r="CB103" i="11"/>
  <c r="CA103" i="11"/>
  <c r="O103" i="11" s="1"/>
  <c r="B98" i="11"/>
  <c r="B97" i="11"/>
  <c r="B96" i="11"/>
  <c r="B94" i="11"/>
  <c r="B93" i="11"/>
  <c r="B92" i="11"/>
  <c r="B91" i="11"/>
  <c r="B90" i="11"/>
  <c r="E85" i="11"/>
  <c r="D85" i="11"/>
  <c r="C85" i="11"/>
  <c r="E84" i="11"/>
  <c r="D84" i="11"/>
  <c r="C84" i="11"/>
  <c r="E83" i="11"/>
  <c r="C83" i="11" s="1"/>
  <c r="D83" i="11"/>
  <c r="E82" i="11"/>
  <c r="D82" i="11"/>
  <c r="C82" i="11" s="1"/>
  <c r="B77" i="11"/>
  <c r="CI64" i="11"/>
  <c r="CH64" i="11"/>
  <c r="CG64" i="11"/>
  <c r="CI63" i="11"/>
  <c r="CH63" i="11"/>
  <c r="CG63" i="11"/>
  <c r="B206" i="11" s="1"/>
  <c r="B59" i="11"/>
  <c r="B58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B56" i="11"/>
  <c r="B55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B49" i="11"/>
  <c r="B48" i="11"/>
  <c r="D44" i="11"/>
  <c r="C44" i="11"/>
  <c r="B44" i="11" s="1"/>
  <c r="D43" i="11"/>
  <c r="C43" i="11"/>
  <c r="B43" i="11"/>
  <c r="D42" i="11"/>
  <c r="C42" i="11"/>
  <c r="B42" i="11"/>
  <c r="D41" i="11"/>
  <c r="B41" i="11" s="1"/>
  <c r="C41" i="11"/>
  <c r="D40" i="11"/>
  <c r="C40" i="11"/>
  <c r="B40" i="11" s="1"/>
  <c r="D39" i="11"/>
  <c r="C39" i="11"/>
  <c r="B39" i="11"/>
  <c r="D38" i="11"/>
  <c r="C38" i="11"/>
  <c r="B38" i="11"/>
  <c r="D37" i="11"/>
  <c r="B37" i="11" s="1"/>
  <c r="C37" i="11"/>
  <c r="D36" i="11"/>
  <c r="C36" i="11"/>
  <c r="B36" i="11" s="1"/>
  <c r="D35" i="11"/>
  <c r="C35" i="11"/>
  <c r="B35" i="11"/>
  <c r="D34" i="11"/>
  <c r="C34" i="11"/>
  <c r="B34" i="11"/>
  <c r="D33" i="11"/>
  <c r="B33" i="11" s="1"/>
  <c r="C33" i="11"/>
  <c r="D32" i="11"/>
  <c r="C32" i="11"/>
  <c r="B32" i="11" s="1"/>
  <c r="D31" i="11"/>
  <c r="C31" i="11"/>
  <c r="B31" i="11"/>
  <c r="D26" i="11"/>
  <c r="C26" i="11"/>
  <c r="B26" i="11"/>
  <c r="D25" i="11"/>
  <c r="B25" i="11" s="1"/>
  <c r="C25" i="11"/>
  <c r="D24" i="11"/>
  <c r="C24" i="11"/>
  <c r="B24" i="11" s="1"/>
  <c r="D23" i="11"/>
  <c r="C23" i="11"/>
  <c r="B23" i="11"/>
  <c r="D22" i="11"/>
  <c r="C22" i="11"/>
  <c r="B22" i="11"/>
  <c r="D21" i="11"/>
  <c r="B21" i="11" s="1"/>
  <c r="C21" i="11"/>
  <c r="D20" i="11"/>
  <c r="B20" i="11"/>
  <c r="D19" i="11"/>
  <c r="B19" i="11"/>
  <c r="D18" i="11"/>
  <c r="C18" i="11"/>
  <c r="B18" i="11" s="1"/>
  <c r="D17" i="11"/>
  <c r="C17" i="11"/>
  <c r="B17" i="11"/>
  <c r="D16" i="11"/>
  <c r="C16" i="11"/>
  <c r="B16" i="11"/>
  <c r="D15" i="11"/>
  <c r="B15" i="11" s="1"/>
  <c r="C15" i="11"/>
  <c r="D14" i="11"/>
  <c r="D12" i="11" s="1"/>
  <c r="C14" i="11"/>
  <c r="B14" i="11" s="1"/>
  <c r="D13" i="11"/>
  <c r="C13" i="11"/>
  <c r="B13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A5" i="11"/>
  <c r="A4" i="11"/>
  <c r="A3" i="11"/>
  <c r="A2" i="11"/>
  <c r="B12" i="11" l="1"/>
  <c r="C12" i="11"/>
  <c r="A206" i="11" l="1"/>
  <c r="B152" i="10" l="1"/>
  <c r="E148" i="10"/>
  <c r="D148" i="10"/>
  <c r="C148" i="10"/>
  <c r="E147" i="10"/>
  <c r="D147" i="10"/>
  <c r="C147" i="10" s="1"/>
  <c r="E146" i="10"/>
  <c r="C146" i="10" s="1"/>
  <c r="D146" i="10"/>
  <c r="E145" i="10"/>
  <c r="D145" i="10"/>
  <c r="C145" i="10" s="1"/>
  <c r="E144" i="10"/>
  <c r="D144" i="10"/>
  <c r="C144" i="10"/>
  <c r="E143" i="10"/>
  <c r="D143" i="10"/>
  <c r="C143" i="10" s="1"/>
  <c r="E142" i="10"/>
  <c r="C142" i="10" s="1"/>
  <c r="D142" i="10"/>
  <c r="E141" i="10"/>
  <c r="D141" i="10"/>
  <c r="C141" i="10" s="1"/>
  <c r="E140" i="10"/>
  <c r="D140" i="10"/>
  <c r="C140" i="10"/>
  <c r="E139" i="10"/>
  <c r="D139" i="10"/>
  <c r="C139" i="10" s="1"/>
  <c r="E138" i="10"/>
  <c r="C138" i="10" s="1"/>
  <c r="D138" i="10"/>
  <c r="E137" i="10"/>
  <c r="D137" i="10"/>
  <c r="C137" i="10" s="1"/>
  <c r="E136" i="10"/>
  <c r="D136" i="10"/>
  <c r="C136" i="10"/>
  <c r="E135" i="10"/>
  <c r="D135" i="10"/>
  <c r="C135" i="10" s="1"/>
  <c r="E130" i="10"/>
  <c r="C130" i="10" s="1"/>
  <c r="D130" i="10"/>
  <c r="E129" i="10"/>
  <c r="D129" i="10"/>
  <c r="C129" i="10" s="1"/>
  <c r="E128" i="10"/>
  <c r="D128" i="10"/>
  <c r="C128" i="10"/>
  <c r="E127" i="10"/>
  <c r="D127" i="10"/>
  <c r="C127" i="10" s="1"/>
  <c r="E126" i="10"/>
  <c r="C126" i="10" s="1"/>
  <c r="D126" i="10"/>
  <c r="E125" i="10"/>
  <c r="D125" i="10"/>
  <c r="C125" i="10" s="1"/>
  <c r="E124" i="10"/>
  <c r="D124" i="10"/>
  <c r="C124" i="10"/>
  <c r="D119" i="10"/>
  <c r="C119" i="10"/>
  <c r="B119" i="10" s="1"/>
  <c r="D118" i="10"/>
  <c r="B118" i="10" s="1"/>
  <c r="C118" i="10"/>
  <c r="D117" i="10"/>
  <c r="C117" i="10"/>
  <c r="B117" i="10" s="1"/>
  <c r="N106" i="10"/>
  <c r="M106" i="10"/>
  <c r="L106" i="10"/>
  <c r="K106" i="10"/>
  <c r="J106" i="10"/>
  <c r="I106" i="10"/>
  <c r="H106" i="10"/>
  <c r="G106" i="10"/>
  <c r="F106" i="10"/>
  <c r="E106" i="10"/>
  <c r="D106" i="10"/>
  <c r="C106" i="10"/>
  <c r="B106" i="10"/>
  <c r="CJ105" i="10"/>
  <c r="CI105" i="10"/>
  <c r="CH105" i="10"/>
  <c r="CG105" i="10"/>
  <c r="CD105" i="10"/>
  <c r="CC105" i="10"/>
  <c r="CB105" i="10"/>
  <c r="CA105" i="10"/>
  <c r="CJ104" i="10"/>
  <c r="CI104" i="10"/>
  <c r="CH104" i="10"/>
  <c r="CG104" i="10"/>
  <c r="CD104" i="10"/>
  <c r="CC104" i="10"/>
  <c r="CB104" i="10"/>
  <c r="CA104" i="10"/>
  <c r="CJ103" i="10"/>
  <c r="CI103" i="10"/>
  <c r="CH103" i="10"/>
  <c r="CG103" i="10"/>
  <c r="CD103" i="10"/>
  <c r="CC103" i="10"/>
  <c r="CB103" i="10"/>
  <c r="CA103" i="10"/>
  <c r="O103" i="10" s="1"/>
  <c r="B98" i="10"/>
  <c r="B97" i="10"/>
  <c r="B96" i="10"/>
  <c r="B94" i="10"/>
  <c r="B93" i="10"/>
  <c r="B92" i="10"/>
  <c r="B91" i="10"/>
  <c r="B90" i="10"/>
  <c r="E85" i="10"/>
  <c r="C85" i="10" s="1"/>
  <c r="D85" i="10"/>
  <c r="E84" i="10"/>
  <c r="D84" i="10"/>
  <c r="C84" i="10" s="1"/>
  <c r="E83" i="10"/>
  <c r="D83" i="10"/>
  <c r="C83" i="10"/>
  <c r="E82" i="10"/>
  <c r="D82" i="10"/>
  <c r="C82" i="10" s="1"/>
  <c r="B77" i="10"/>
  <c r="CI64" i="10"/>
  <c r="CH64" i="10"/>
  <c r="CG64" i="10"/>
  <c r="CI63" i="10"/>
  <c r="CH63" i="10"/>
  <c r="CG63" i="10"/>
  <c r="B206" i="10" s="1"/>
  <c r="B59" i="10"/>
  <c r="B58" i="10"/>
  <c r="B57" i="10" s="1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6" i="10"/>
  <c r="B55" i="10"/>
  <c r="B54" i="10" s="1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49" i="10"/>
  <c r="B48" i="10"/>
  <c r="D44" i="10"/>
  <c r="C44" i="10"/>
  <c r="B44" i="10" s="1"/>
  <c r="D43" i="10"/>
  <c r="B43" i="10" s="1"/>
  <c r="C43" i="10"/>
  <c r="D42" i="10"/>
  <c r="C42" i="10"/>
  <c r="B42" i="10" s="1"/>
  <c r="D41" i="10"/>
  <c r="C41" i="10"/>
  <c r="B41" i="10"/>
  <c r="D40" i="10"/>
  <c r="C40" i="10"/>
  <c r="B40" i="10" s="1"/>
  <c r="D39" i="10"/>
  <c r="B39" i="10" s="1"/>
  <c r="C39" i="10"/>
  <c r="D38" i="10"/>
  <c r="C38" i="10"/>
  <c r="B38" i="10" s="1"/>
  <c r="D37" i="10"/>
  <c r="C37" i="10"/>
  <c r="B37" i="10"/>
  <c r="D36" i="10"/>
  <c r="C36" i="10"/>
  <c r="B36" i="10" s="1"/>
  <c r="D35" i="10"/>
  <c r="B35" i="10" s="1"/>
  <c r="C35" i="10"/>
  <c r="D34" i="10"/>
  <c r="C34" i="10"/>
  <c r="B34" i="10" s="1"/>
  <c r="D33" i="10"/>
  <c r="C33" i="10"/>
  <c r="B33" i="10"/>
  <c r="D32" i="10"/>
  <c r="C32" i="10"/>
  <c r="B32" i="10" s="1"/>
  <c r="D31" i="10"/>
  <c r="B31" i="10" s="1"/>
  <c r="C31" i="10"/>
  <c r="D26" i="10"/>
  <c r="C26" i="10"/>
  <c r="B26" i="10" s="1"/>
  <c r="D25" i="10"/>
  <c r="C25" i="10"/>
  <c r="B25" i="10"/>
  <c r="D24" i="10"/>
  <c r="C24" i="10"/>
  <c r="B24" i="10" s="1"/>
  <c r="D23" i="10"/>
  <c r="B23" i="10" s="1"/>
  <c r="C23" i="10"/>
  <c r="D22" i="10"/>
  <c r="C22" i="10"/>
  <c r="B22" i="10" s="1"/>
  <c r="D21" i="10"/>
  <c r="C21" i="10"/>
  <c r="B21" i="10"/>
  <c r="D20" i="10"/>
  <c r="B20" i="10"/>
  <c r="D19" i="10"/>
  <c r="B19" i="10"/>
  <c r="D18" i="10"/>
  <c r="C18" i="10"/>
  <c r="B18" i="10" s="1"/>
  <c r="D17" i="10"/>
  <c r="B17" i="10" s="1"/>
  <c r="C17" i="10"/>
  <c r="D16" i="10"/>
  <c r="C16" i="10"/>
  <c r="B16" i="10" s="1"/>
  <c r="D15" i="10"/>
  <c r="C15" i="10"/>
  <c r="B15" i="10"/>
  <c r="D14" i="10"/>
  <c r="C14" i="10"/>
  <c r="B14" i="10" s="1"/>
  <c r="D13" i="10"/>
  <c r="B13" i="10" s="1"/>
  <c r="C13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A5" i="10"/>
  <c r="A4" i="10"/>
  <c r="A3" i="10"/>
  <c r="A2" i="10"/>
  <c r="B12" i="10" l="1"/>
  <c r="C12" i="10"/>
  <c r="B152" i="9"/>
  <c r="E148" i="9"/>
  <c r="D148" i="9"/>
  <c r="C148" i="9"/>
  <c r="E147" i="9"/>
  <c r="D147" i="9"/>
  <c r="C147" i="9"/>
  <c r="E146" i="9"/>
  <c r="C146" i="9" s="1"/>
  <c r="D146" i="9"/>
  <c r="E145" i="9"/>
  <c r="D145" i="9"/>
  <c r="C145" i="9" s="1"/>
  <c r="E144" i="9"/>
  <c r="D144" i="9"/>
  <c r="C144" i="9"/>
  <c r="E143" i="9"/>
  <c r="D143" i="9"/>
  <c r="C143" i="9"/>
  <c r="E142" i="9"/>
  <c r="C142" i="9" s="1"/>
  <c r="D142" i="9"/>
  <c r="E141" i="9"/>
  <c r="D141" i="9"/>
  <c r="C141" i="9" s="1"/>
  <c r="E140" i="9"/>
  <c r="D140" i="9"/>
  <c r="C140" i="9"/>
  <c r="E139" i="9"/>
  <c r="D139" i="9"/>
  <c r="C139" i="9"/>
  <c r="E138" i="9"/>
  <c r="C138" i="9" s="1"/>
  <c r="D138" i="9"/>
  <c r="E137" i="9"/>
  <c r="D137" i="9"/>
  <c r="C137" i="9" s="1"/>
  <c r="E136" i="9"/>
  <c r="D136" i="9"/>
  <c r="C136" i="9"/>
  <c r="E135" i="9"/>
  <c r="D135" i="9"/>
  <c r="C135" i="9"/>
  <c r="E130" i="9"/>
  <c r="C130" i="9" s="1"/>
  <c r="D130" i="9"/>
  <c r="E129" i="9"/>
  <c r="D129" i="9"/>
  <c r="C129" i="9" s="1"/>
  <c r="E128" i="9"/>
  <c r="D128" i="9"/>
  <c r="C128" i="9"/>
  <c r="E127" i="9"/>
  <c r="D127" i="9"/>
  <c r="C127" i="9"/>
  <c r="E126" i="9"/>
  <c r="C126" i="9" s="1"/>
  <c r="D126" i="9"/>
  <c r="E125" i="9"/>
  <c r="D125" i="9"/>
  <c r="C125" i="9" s="1"/>
  <c r="E124" i="9"/>
  <c r="D124" i="9"/>
  <c r="C124" i="9"/>
  <c r="D119" i="9"/>
  <c r="C119" i="9"/>
  <c r="B119" i="9"/>
  <c r="D118" i="9"/>
  <c r="B118" i="9" s="1"/>
  <c r="C118" i="9"/>
  <c r="D117" i="9"/>
  <c r="C117" i="9"/>
  <c r="B117" i="9" s="1"/>
  <c r="N106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CJ105" i="9"/>
  <c r="CI105" i="9"/>
  <c r="CH105" i="9"/>
  <c r="CG105" i="9"/>
  <c r="CD105" i="9"/>
  <c r="CC105" i="9"/>
  <c r="CB105" i="9"/>
  <c r="CA105" i="9"/>
  <c r="CJ104" i="9"/>
  <c r="CI104" i="9"/>
  <c r="CH104" i="9"/>
  <c r="CG104" i="9"/>
  <c r="CD104" i="9"/>
  <c r="CC104" i="9"/>
  <c r="CB104" i="9"/>
  <c r="CA104" i="9"/>
  <c r="CJ103" i="9"/>
  <c r="CI103" i="9"/>
  <c r="CH103" i="9"/>
  <c r="CG103" i="9"/>
  <c r="CD103" i="9"/>
  <c r="CC103" i="9"/>
  <c r="O103" i="9" s="1"/>
  <c r="CB103" i="9"/>
  <c r="CA103" i="9"/>
  <c r="B98" i="9"/>
  <c r="B97" i="9"/>
  <c r="B96" i="9"/>
  <c r="B94" i="9"/>
  <c r="B93" i="9"/>
  <c r="B92" i="9"/>
  <c r="B91" i="9"/>
  <c r="B90" i="9"/>
  <c r="E85" i="9"/>
  <c r="C85" i="9" s="1"/>
  <c r="D85" i="9"/>
  <c r="E84" i="9"/>
  <c r="D84" i="9"/>
  <c r="C84" i="9" s="1"/>
  <c r="E83" i="9"/>
  <c r="D83" i="9"/>
  <c r="C83" i="9"/>
  <c r="E82" i="9"/>
  <c r="D82" i="9"/>
  <c r="C82" i="9"/>
  <c r="B77" i="9"/>
  <c r="CI64" i="9"/>
  <c r="CH64" i="9"/>
  <c r="CG64" i="9"/>
  <c r="CI63" i="9"/>
  <c r="B206" i="9" s="1"/>
  <c r="CH63" i="9"/>
  <c r="CG63" i="9"/>
  <c r="B59" i="9"/>
  <c r="B58" i="9"/>
  <c r="B57" i="9" s="1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6" i="9"/>
  <c r="B55" i="9"/>
  <c r="B54" i="9" s="1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49" i="9"/>
  <c r="B48" i="9"/>
  <c r="D44" i="9"/>
  <c r="C44" i="9"/>
  <c r="B44" i="9"/>
  <c r="D43" i="9"/>
  <c r="B43" i="9" s="1"/>
  <c r="C43" i="9"/>
  <c r="D42" i="9"/>
  <c r="C42" i="9"/>
  <c r="B42" i="9" s="1"/>
  <c r="D41" i="9"/>
  <c r="C41" i="9"/>
  <c r="B41" i="9"/>
  <c r="D40" i="9"/>
  <c r="C40" i="9"/>
  <c r="B40" i="9"/>
  <c r="D39" i="9"/>
  <c r="B39" i="9" s="1"/>
  <c r="C39" i="9"/>
  <c r="D38" i="9"/>
  <c r="C38" i="9"/>
  <c r="B38" i="9" s="1"/>
  <c r="D37" i="9"/>
  <c r="C37" i="9"/>
  <c r="B37" i="9"/>
  <c r="D36" i="9"/>
  <c r="C36" i="9"/>
  <c r="B36" i="9"/>
  <c r="D35" i="9"/>
  <c r="B35" i="9" s="1"/>
  <c r="C35" i="9"/>
  <c r="D34" i="9"/>
  <c r="C34" i="9"/>
  <c r="B34" i="9" s="1"/>
  <c r="D33" i="9"/>
  <c r="C33" i="9"/>
  <c r="B33" i="9"/>
  <c r="D32" i="9"/>
  <c r="C32" i="9"/>
  <c r="B32" i="9"/>
  <c r="D31" i="9"/>
  <c r="B31" i="9" s="1"/>
  <c r="C31" i="9"/>
  <c r="D26" i="9"/>
  <c r="C26" i="9"/>
  <c r="B26" i="9" s="1"/>
  <c r="D25" i="9"/>
  <c r="C25" i="9"/>
  <c r="B25" i="9"/>
  <c r="D24" i="9"/>
  <c r="C24" i="9"/>
  <c r="B24" i="9"/>
  <c r="D23" i="9"/>
  <c r="B23" i="9" s="1"/>
  <c r="C23" i="9"/>
  <c r="D22" i="9"/>
  <c r="C22" i="9"/>
  <c r="B22" i="9" s="1"/>
  <c r="D21" i="9"/>
  <c r="C21" i="9"/>
  <c r="B21" i="9"/>
  <c r="D20" i="9"/>
  <c r="B20" i="9"/>
  <c r="D19" i="9"/>
  <c r="B19" i="9"/>
  <c r="D18" i="9"/>
  <c r="C18" i="9"/>
  <c r="B18" i="9"/>
  <c r="D17" i="9"/>
  <c r="B17" i="9" s="1"/>
  <c r="C17" i="9"/>
  <c r="D16" i="9"/>
  <c r="C16" i="9"/>
  <c r="B16" i="9" s="1"/>
  <c r="D15" i="9"/>
  <c r="C15" i="9"/>
  <c r="B15" i="9"/>
  <c r="D14" i="9"/>
  <c r="C14" i="9"/>
  <c r="C12" i="9" s="1"/>
  <c r="B14" i="9"/>
  <c r="D13" i="9"/>
  <c r="B13" i="9" s="1"/>
  <c r="C13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5" i="9"/>
  <c r="A4" i="9"/>
  <c r="A3" i="9"/>
  <c r="A2" i="9"/>
  <c r="A206" i="10" l="1"/>
  <c r="B12" i="9"/>
  <c r="A206" i="9" s="1"/>
  <c r="B152" i="8" l="1"/>
  <c r="E148" i="8"/>
  <c r="D148" i="8"/>
  <c r="C148" i="8"/>
  <c r="E147" i="8"/>
  <c r="D147" i="8"/>
  <c r="C147" i="8"/>
  <c r="E146" i="8"/>
  <c r="C146" i="8" s="1"/>
  <c r="D146" i="8"/>
  <c r="E145" i="8"/>
  <c r="D145" i="8"/>
  <c r="C145" i="8" s="1"/>
  <c r="E144" i="8"/>
  <c r="D144" i="8"/>
  <c r="C144" i="8"/>
  <c r="E143" i="8"/>
  <c r="D143" i="8"/>
  <c r="C143" i="8"/>
  <c r="E142" i="8"/>
  <c r="C142" i="8" s="1"/>
  <c r="D142" i="8"/>
  <c r="E141" i="8"/>
  <c r="D141" i="8"/>
  <c r="C141" i="8" s="1"/>
  <c r="E140" i="8"/>
  <c r="D140" i="8"/>
  <c r="C140" i="8"/>
  <c r="E139" i="8"/>
  <c r="D139" i="8"/>
  <c r="C139" i="8"/>
  <c r="E138" i="8"/>
  <c r="C138" i="8" s="1"/>
  <c r="D138" i="8"/>
  <c r="E137" i="8"/>
  <c r="D137" i="8"/>
  <c r="C137" i="8" s="1"/>
  <c r="E136" i="8"/>
  <c r="D136" i="8"/>
  <c r="C136" i="8"/>
  <c r="E135" i="8"/>
  <c r="D135" i="8"/>
  <c r="C135" i="8"/>
  <c r="E130" i="8"/>
  <c r="C130" i="8" s="1"/>
  <c r="D130" i="8"/>
  <c r="E129" i="8"/>
  <c r="D129" i="8"/>
  <c r="C129" i="8" s="1"/>
  <c r="E128" i="8"/>
  <c r="D128" i="8"/>
  <c r="C128" i="8"/>
  <c r="E127" i="8"/>
  <c r="D127" i="8"/>
  <c r="C127" i="8"/>
  <c r="E126" i="8"/>
  <c r="C126" i="8" s="1"/>
  <c r="D126" i="8"/>
  <c r="E125" i="8"/>
  <c r="D125" i="8"/>
  <c r="C125" i="8" s="1"/>
  <c r="E124" i="8"/>
  <c r="D124" i="8"/>
  <c r="C124" i="8"/>
  <c r="D119" i="8"/>
  <c r="C119" i="8"/>
  <c r="B119" i="8"/>
  <c r="D118" i="8"/>
  <c r="B118" i="8" s="1"/>
  <c r="C118" i="8"/>
  <c r="D117" i="8"/>
  <c r="C117" i="8"/>
  <c r="B117" i="8" s="1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CJ105" i="8"/>
  <c r="CI105" i="8"/>
  <c r="CH105" i="8"/>
  <c r="CG105" i="8"/>
  <c r="CD105" i="8"/>
  <c r="CC105" i="8"/>
  <c r="CB105" i="8"/>
  <c r="CA105" i="8"/>
  <c r="CJ104" i="8"/>
  <c r="CI104" i="8"/>
  <c r="CH104" i="8"/>
  <c r="CG104" i="8"/>
  <c r="CD104" i="8"/>
  <c r="CC104" i="8"/>
  <c r="CB104" i="8"/>
  <c r="CA104" i="8"/>
  <c r="CJ103" i="8"/>
  <c r="CI103" i="8"/>
  <c r="CH103" i="8"/>
  <c r="CG103" i="8"/>
  <c r="CD103" i="8"/>
  <c r="CC103" i="8"/>
  <c r="O103" i="8" s="1"/>
  <c r="CB103" i="8"/>
  <c r="CA103" i="8"/>
  <c r="B98" i="8"/>
  <c r="B97" i="8"/>
  <c r="B96" i="8"/>
  <c r="B94" i="8"/>
  <c r="B93" i="8"/>
  <c r="B92" i="8"/>
  <c r="B91" i="8"/>
  <c r="B90" i="8"/>
  <c r="E85" i="8"/>
  <c r="C85" i="8" s="1"/>
  <c r="D85" i="8"/>
  <c r="E84" i="8"/>
  <c r="D84" i="8"/>
  <c r="C84" i="8" s="1"/>
  <c r="E83" i="8"/>
  <c r="D83" i="8"/>
  <c r="C83" i="8"/>
  <c r="E82" i="8"/>
  <c r="D82" i="8"/>
  <c r="C82" i="8"/>
  <c r="B77" i="8"/>
  <c r="CI64" i="8"/>
  <c r="CH64" i="8"/>
  <c r="CG64" i="8"/>
  <c r="CI63" i="8"/>
  <c r="B206" i="8" s="1"/>
  <c r="CH63" i="8"/>
  <c r="CG63" i="8"/>
  <c r="B59" i="8"/>
  <c r="B58" i="8"/>
  <c r="B57" i="8" s="1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6" i="8"/>
  <c r="B55" i="8"/>
  <c r="B54" i="8" s="1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49" i="8"/>
  <c r="B48" i="8"/>
  <c r="D44" i="8"/>
  <c r="C44" i="8"/>
  <c r="B44" i="8"/>
  <c r="D43" i="8"/>
  <c r="B43" i="8" s="1"/>
  <c r="C43" i="8"/>
  <c r="D42" i="8"/>
  <c r="C42" i="8"/>
  <c r="B42" i="8" s="1"/>
  <c r="D41" i="8"/>
  <c r="C41" i="8"/>
  <c r="B41" i="8"/>
  <c r="D40" i="8"/>
  <c r="C40" i="8"/>
  <c r="B40" i="8"/>
  <c r="D39" i="8"/>
  <c r="B39" i="8" s="1"/>
  <c r="C39" i="8"/>
  <c r="D38" i="8"/>
  <c r="C38" i="8"/>
  <c r="B38" i="8" s="1"/>
  <c r="D37" i="8"/>
  <c r="C37" i="8"/>
  <c r="B37" i="8"/>
  <c r="D36" i="8"/>
  <c r="C36" i="8"/>
  <c r="B36" i="8"/>
  <c r="D35" i="8"/>
  <c r="B35" i="8" s="1"/>
  <c r="C35" i="8"/>
  <c r="D34" i="8"/>
  <c r="C34" i="8"/>
  <c r="B34" i="8" s="1"/>
  <c r="D33" i="8"/>
  <c r="C33" i="8"/>
  <c r="B33" i="8"/>
  <c r="D32" i="8"/>
  <c r="C32" i="8"/>
  <c r="B32" i="8"/>
  <c r="D31" i="8"/>
  <c r="B31" i="8" s="1"/>
  <c r="C31" i="8"/>
  <c r="D26" i="8"/>
  <c r="C26" i="8"/>
  <c r="B26" i="8" s="1"/>
  <c r="D25" i="8"/>
  <c r="C25" i="8"/>
  <c r="B25" i="8"/>
  <c r="D24" i="8"/>
  <c r="C24" i="8"/>
  <c r="B24" i="8"/>
  <c r="D23" i="8"/>
  <c r="B23" i="8" s="1"/>
  <c r="C23" i="8"/>
  <c r="D22" i="8"/>
  <c r="C22" i="8"/>
  <c r="B22" i="8" s="1"/>
  <c r="D21" i="8"/>
  <c r="C21" i="8"/>
  <c r="B21" i="8"/>
  <c r="D20" i="8"/>
  <c r="B20" i="8"/>
  <c r="D19" i="8"/>
  <c r="B19" i="8"/>
  <c r="D18" i="8"/>
  <c r="C18" i="8"/>
  <c r="B18" i="8"/>
  <c r="D17" i="8"/>
  <c r="B17" i="8" s="1"/>
  <c r="C17" i="8"/>
  <c r="D16" i="8"/>
  <c r="C16" i="8"/>
  <c r="B16" i="8" s="1"/>
  <c r="D15" i="8"/>
  <c r="C15" i="8"/>
  <c r="B15" i="8"/>
  <c r="D14" i="8"/>
  <c r="C14" i="8"/>
  <c r="C12" i="8" s="1"/>
  <c r="B14" i="8"/>
  <c r="D13" i="8"/>
  <c r="B13" i="8" s="1"/>
  <c r="C13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A5" i="8"/>
  <c r="A4" i="8"/>
  <c r="A3" i="8"/>
  <c r="A2" i="8"/>
  <c r="B12" i="8" l="1"/>
  <c r="A206" i="8" s="1"/>
  <c r="B152" i="7" l="1"/>
  <c r="E148" i="7"/>
  <c r="D148" i="7"/>
  <c r="C148" i="7" s="1"/>
  <c r="E147" i="7"/>
  <c r="D147" i="7"/>
  <c r="C147" i="7" s="1"/>
  <c r="E146" i="7"/>
  <c r="D146" i="7"/>
  <c r="C146" i="7"/>
  <c r="E145" i="7"/>
  <c r="D145" i="7"/>
  <c r="C145" i="7"/>
  <c r="E144" i="7"/>
  <c r="D144" i="7"/>
  <c r="C144" i="7" s="1"/>
  <c r="E143" i="7"/>
  <c r="D143" i="7"/>
  <c r="C143" i="7" s="1"/>
  <c r="E142" i="7"/>
  <c r="D142" i="7"/>
  <c r="C142" i="7"/>
  <c r="E141" i="7"/>
  <c r="D141" i="7"/>
  <c r="C141" i="7"/>
  <c r="E140" i="7"/>
  <c r="D140" i="7"/>
  <c r="C140" i="7" s="1"/>
  <c r="E139" i="7"/>
  <c r="D139" i="7"/>
  <c r="C139" i="7" s="1"/>
  <c r="E138" i="7"/>
  <c r="D138" i="7"/>
  <c r="C138" i="7"/>
  <c r="E137" i="7"/>
  <c r="D137" i="7"/>
  <c r="C137" i="7"/>
  <c r="E136" i="7"/>
  <c r="D136" i="7"/>
  <c r="C136" i="7" s="1"/>
  <c r="E135" i="7"/>
  <c r="D135" i="7"/>
  <c r="C135" i="7" s="1"/>
  <c r="E130" i="7"/>
  <c r="D130" i="7"/>
  <c r="C130" i="7"/>
  <c r="E129" i="7"/>
  <c r="D129" i="7"/>
  <c r="C129" i="7"/>
  <c r="E128" i="7"/>
  <c r="D128" i="7"/>
  <c r="C128" i="7" s="1"/>
  <c r="E127" i="7"/>
  <c r="D127" i="7"/>
  <c r="C127" i="7" s="1"/>
  <c r="E126" i="7"/>
  <c r="D126" i="7"/>
  <c r="C126" i="7"/>
  <c r="E125" i="7"/>
  <c r="D125" i="7"/>
  <c r="C125" i="7"/>
  <c r="E124" i="7"/>
  <c r="D124" i="7"/>
  <c r="C124" i="7" s="1"/>
  <c r="D119" i="7"/>
  <c r="C119" i="7"/>
  <c r="B119" i="7" s="1"/>
  <c r="D118" i="7"/>
  <c r="C118" i="7"/>
  <c r="B118" i="7"/>
  <c r="D117" i="7"/>
  <c r="C117" i="7"/>
  <c r="B117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CJ105" i="7"/>
  <c r="CI105" i="7"/>
  <c r="CH105" i="7"/>
  <c r="CB105" i="7" s="1"/>
  <c r="CG105" i="7"/>
  <c r="CD105" i="7"/>
  <c r="CC105" i="7"/>
  <c r="CA105" i="7"/>
  <c r="CJ104" i="7"/>
  <c r="CI104" i="7"/>
  <c r="CH104" i="7"/>
  <c r="CG104" i="7"/>
  <c r="CD104" i="7"/>
  <c r="CC104" i="7"/>
  <c r="CB104" i="7"/>
  <c r="CA104" i="7"/>
  <c r="CJ103" i="7"/>
  <c r="CI103" i="7"/>
  <c r="CH103" i="7"/>
  <c r="CG103" i="7"/>
  <c r="CD103" i="7"/>
  <c r="CC103" i="7"/>
  <c r="CB103" i="7"/>
  <c r="CA103" i="7"/>
  <c r="O103" i="7" s="1"/>
  <c r="B98" i="7"/>
  <c r="B97" i="7"/>
  <c r="B96" i="7"/>
  <c r="B94" i="7"/>
  <c r="B93" i="7"/>
  <c r="B92" i="7"/>
  <c r="B91" i="7"/>
  <c r="B90" i="7"/>
  <c r="E85" i="7"/>
  <c r="D85" i="7"/>
  <c r="C85" i="7"/>
  <c r="E84" i="7"/>
  <c r="D84" i="7"/>
  <c r="C84" i="7"/>
  <c r="E83" i="7"/>
  <c r="D83" i="7"/>
  <c r="C83" i="7" s="1"/>
  <c r="E82" i="7"/>
  <c r="D82" i="7"/>
  <c r="C82" i="7" s="1"/>
  <c r="B77" i="7"/>
  <c r="CI64" i="7"/>
  <c r="CH64" i="7"/>
  <c r="CG64" i="7"/>
  <c r="CI63" i="7"/>
  <c r="CH63" i="7"/>
  <c r="CG63" i="7"/>
  <c r="B206" i="7" s="1"/>
  <c r="B59" i="7"/>
  <c r="B58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B56" i="7"/>
  <c r="B55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B49" i="7"/>
  <c r="B48" i="7"/>
  <c r="D44" i="7"/>
  <c r="C44" i="7"/>
  <c r="B44" i="7" s="1"/>
  <c r="D43" i="7"/>
  <c r="C43" i="7"/>
  <c r="B43" i="7"/>
  <c r="D42" i="7"/>
  <c r="C42" i="7"/>
  <c r="B42" i="7"/>
  <c r="D41" i="7"/>
  <c r="B41" i="7" s="1"/>
  <c r="C41" i="7"/>
  <c r="D40" i="7"/>
  <c r="C40" i="7"/>
  <c r="B40" i="7" s="1"/>
  <c r="D39" i="7"/>
  <c r="C39" i="7"/>
  <c r="B39" i="7"/>
  <c r="D38" i="7"/>
  <c r="C38" i="7"/>
  <c r="B38" i="7"/>
  <c r="D37" i="7"/>
  <c r="C37" i="7"/>
  <c r="B37" i="7" s="1"/>
  <c r="D36" i="7"/>
  <c r="C36" i="7"/>
  <c r="B36" i="7" s="1"/>
  <c r="D35" i="7"/>
  <c r="C35" i="7"/>
  <c r="B35" i="7"/>
  <c r="D34" i="7"/>
  <c r="C34" i="7"/>
  <c r="B34" i="7"/>
  <c r="D33" i="7"/>
  <c r="C33" i="7"/>
  <c r="B33" i="7" s="1"/>
  <c r="D32" i="7"/>
  <c r="C32" i="7"/>
  <c r="B32" i="7" s="1"/>
  <c r="D31" i="7"/>
  <c r="C31" i="7"/>
  <c r="B31" i="7"/>
  <c r="D26" i="7"/>
  <c r="C26" i="7"/>
  <c r="B26" i="7"/>
  <c r="D25" i="7"/>
  <c r="C25" i="7"/>
  <c r="B25" i="7" s="1"/>
  <c r="D24" i="7"/>
  <c r="C24" i="7"/>
  <c r="B24" i="7" s="1"/>
  <c r="D23" i="7"/>
  <c r="C23" i="7"/>
  <c r="B23" i="7"/>
  <c r="D22" i="7"/>
  <c r="C22" i="7"/>
  <c r="B22" i="7"/>
  <c r="D21" i="7"/>
  <c r="B21" i="7" s="1"/>
  <c r="C21" i="7"/>
  <c r="D20" i="7"/>
  <c r="B20" i="7"/>
  <c r="D19" i="7"/>
  <c r="B19" i="7" s="1"/>
  <c r="D18" i="7"/>
  <c r="C18" i="7"/>
  <c r="B18" i="7" s="1"/>
  <c r="D17" i="7"/>
  <c r="C17" i="7"/>
  <c r="B17" i="7"/>
  <c r="D16" i="7"/>
  <c r="C16" i="7"/>
  <c r="B16" i="7"/>
  <c r="D15" i="7"/>
  <c r="C15" i="7"/>
  <c r="B15" i="7" s="1"/>
  <c r="D14" i="7"/>
  <c r="D12" i="7" s="1"/>
  <c r="C14" i="7"/>
  <c r="B14" i="7" s="1"/>
  <c r="D13" i="7"/>
  <c r="C13" i="7"/>
  <c r="B13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A5" i="7"/>
  <c r="A4" i="7"/>
  <c r="A3" i="7"/>
  <c r="A2" i="7"/>
  <c r="B12" i="7" l="1"/>
  <c r="C12" i="7"/>
  <c r="A206" i="7" l="1"/>
  <c r="B152" i="6" l="1"/>
  <c r="E148" i="6"/>
  <c r="D148" i="6"/>
  <c r="C148" i="6"/>
  <c r="E147" i="6"/>
  <c r="D147" i="6"/>
  <c r="C147" i="6" s="1"/>
  <c r="E146" i="6"/>
  <c r="C146" i="6" s="1"/>
  <c r="D146" i="6"/>
  <c r="E145" i="6"/>
  <c r="D145" i="6"/>
  <c r="C145" i="6" s="1"/>
  <c r="E144" i="6"/>
  <c r="D144" i="6"/>
  <c r="C144" i="6"/>
  <c r="E143" i="6"/>
  <c r="D143" i="6"/>
  <c r="C143" i="6" s="1"/>
  <c r="E142" i="6"/>
  <c r="C142" i="6" s="1"/>
  <c r="D142" i="6"/>
  <c r="E141" i="6"/>
  <c r="D141" i="6"/>
  <c r="C141" i="6" s="1"/>
  <c r="E140" i="6"/>
  <c r="D140" i="6"/>
  <c r="C140" i="6"/>
  <c r="E139" i="6"/>
  <c r="D139" i="6"/>
  <c r="C139" i="6" s="1"/>
  <c r="E138" i="6"/>
  <c r="C138" i="6" s="1"/>
  <c r="D138" i="6"/>
  <c r="E137" i="6"/>
  <c r="D137" i="6"/>
  <c r="C137" i="6" s="1"/>
  <c r="E136" i="6"/>
  <c r="D136" i="6"/>
  <c r="C136" i="6"/>
  <c r="E135" i="6"/>
  <c r="D135" i="6"/>
  <c r="C135" i="6" s="1"/>
  <c r="E130" i="6"/>
  <c r="C130" i="6" s="1"/>
  <c r="D130" i="6"/>
  <c r="E129" i="6"/>
  <c r="D129" i="6"/>
  <c r="C129" i="6" s="1"/>
  <c r="E128" i="6"/>
  <c r="D128" i="6"/>
  <c r="C128" i="6"/>
  <c r="E127" i="6"/>
  <c r="D127" i="6"/>
  <c r="C127" i="6" s="1"/>
  <c r="E126" i="6"/>
  <c r="C126" i="6" s="1"/>
  <c r="D126" i="6"/>
  <c r="E125" i="6"/>
  <c r="D125" i="6"/>
  <c r="C125" i="6" s="1"/>
  <c r="E124" i="6"/>
  <c r="D124" i="6"/>
  <c r="C124" i="6"/>
  <c r="D119" i="6"/>
  <c r="C119" i="6"/>
  <c r="B119" i="6" s="1"/>
  <c r="D118" i="6"/>
  <c r="B118" i="6" s="1"/>
  <c r="C118" i="6"/>
  <c r="D117" i="6"/>
  <c r="C117" i="6"/>
  <c r="B117" i="6" s="1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CJ105" i="6"/>
  <c r="CI105" i="6"/>
  <c r="CH105" i="6"/>
  <c r="CG105" i="6"/>
  <c r="CD105" i="6"/>
  <c r="CC105" i="6"/>
  <c r="CB105" i="6"/>
  <c r="CA105" i="6"/>
  <c r="CJ104" i="6"/>
  <c r="CI104" i="6"/>
  <c r="CC104" i="6" s="1"/>
  <c r="CH104" i="6"/>
  <c r="CG104" i="6"/>
  <c r="CD104" i="6"/>
  <c r="CB104" i="6"/>
  <c r="CA104" i="6"/>
  <c r="CJ103" i="6"/>
  <c r="CI103" i="6"/>
  <c r="CH103" i="6"/>
  <c r="CG103" i="6"/>
  <c r="CD103" i="6"/>
  <c r="CC103" i="6"/>
  <c r="O103" i="6" s="1"/>
  <c r="CB103" i="6"/>
  <c r="CA103" i="6"/>
  <c r="B98" i="6"/>
  <c r="B97" i="6"/>
  <c r="B96" i="6"/>
  <c r="B94" i="6"/>
  <c r="B93" i="6"/>
  <c r="B92" i="6"/>
  <c r="B91" i="6"/>
  <c r="B90" i="6"/>
  <c r="E85" i="6"/>
  <c r="D85" i="6"/>
  <c r="C85" i="6" s="1"/>
  <c r="E84" i="6"/>
  <c r="D84" i="6"/>
  <c r="C84" i="6" s="1"/>
  <c r="E83" i="6"/>
  <c r="D83" i="6"/>
  <c r="C83" i="6"/>
  <c r="E82" i="6"/>
  <c r="D82" i="6"/>
  <c r="C82" i="6" s="1"/>
  <c r="B77" i="6"/>
  <c r="CI64" i="6"/>
  <c r="CH64" i="6"/>
  <c r="CG64" i="6"/>
  <c r="CI63" i="6"/>
  <c r="CH63" i="6"/>
  <c r="CG63" i="6"/>
  <c r="B206" i="6" s="1"/>
  <c r="B59" i="6"/>
  <c r="B58" i="6"/>
  <c r="B57" i="6" s="1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6" i="6"/>
  <c r="B55" i="6"/>
  <c r="B54" i="6" s="1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49" i="6"/>
  <c r="B48" i="6"/>
  <c r="D44" i="6"/>
  <c r="C44" i="6"/>
  <c r="B44" i="6" s="1"/>
  <c r="D43" i="6"/>
  <c r="B43" i="6" s="1"/>
  <c r="C43" i="6"/>
  <c r="D42" i="6"/>
  <c r="C42" i="6"/>
  <c r="B42" i="6" s="1"/>
  <c r="D41" i="6"/>
  <c r="C41" i="6"/>
  <c r="B41" i="6"/>
  <c r="D40" i="6"/>
  <c r="C40" i="6"/>
  <c r="B40" i="6" s="1"/>
  <c r="D39" i="6"/>
  <c r="B39" i="6" s="1"/>
  <c r="C39" i="6"/>
  <c r="D38" i="6"/>
  <c r="C38" i="6"/>
  <c r="B38" i="6" s="1"/>
  <c r="D37" i="6"/>
  <c r="C37" i="6"/>
  <c r="B37" i="6"/>
  <c r="D36" i="6"/>
  <c r="C36" i="6"/>
  <c r="B36" i="6" s="1"/>
  <c r="D35" i="6"/>
  <c r="B35" i="6" s="1"/>
  <c r="C35" i="6"/>
  <c r="D34" i="6"/>
  <c r="C34" i="6"/>
  <c r="B34" i="6" s="1"/>
  <c r="D33" i="6"/>
  <c r="C33" i="6"/>
  <c r="B33" i="6"/>
  <c r="D32" i="6"/>
  <c r="C32" i="6"/>
  <c r="B32" i="6" s="1"/>
  <c r="D31" i="6"/>
  <c r="B31" i="6" s="1"/>
  <c r="C31" i="6"/>
  <c r="D26" i="6"/>
  <c r="C26" i="6"/>
  <c r="B26" i="6" s="1"/>
  <c r="D25" i="6"/>
  <c r="C25" i="6"/>
  <c r="B25" i="6"/>
  <c r="D24" i="6"/>
  <c r="C24" i="6"/>
  <c r="B24" i="6" s="1"/>
  <c r="D23" i="6"/>
  <c r="B23" i="6" s="1"/>
  <c r="C23" i="6"/>
  <c r="D22" i="6"/>
  <c r="C22" i="6"/>
  <c r="B22" i="6" s="1"/>
  <c r="D21" i="6"/>
  <c r="C21" i="6"/>
  <c r="B21" i="6"/>
  <c r="D20" i="6"/>
  <c r="B20" i="6"/>
  <c r="D19" i="6"/>
  <c r="B19" i="6"/>
  <c r="D18" i="6"/>
  <c r="C18" i="6"/>
  <c r="B18" i="6" s="1"/>
  <c r="D17" i="6"/>
  <c r="B17" i="6" s="1"/>
  <c r="C17" i="6"/>
  <c r="D16" i="6"/>
  <c r="C16" i="6"/>
  <c r="B16" i="6" s="1"/>
  <c r="D15" i="6"/>
  <c r="C15" i="6"/>
  <c r="B15" i="6"/>
  <c r="D14" i="6"/>
  <c r="C14" i="6"/>
  <c r="B14" i="6"/>
  <c r="D13" i="6"/>
  <c r="B13" i="6" s="1"/>
  <c r="C13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A5" i="6"/>
  <c r="A4" i="6"/>
  <c r="A3" i="6"/>
  <c r="A2" i="6"/>
  <c r="B12" i="6" l="1"/>
  <c r="C12" i="6"/>
  <c r="A206" i="6" l="1"/>
  <c r="B152" i="5" l="1"/>
  <c r="E148" i="5"/>
  <c r="D148" i="5"/>
  <c r="C148" i="5" s="1"/>
  <c r="E147" i="5"/>
  <c r="D147" i="5"/>
  <c r="C147" i="5" s="1"/>
  <c r="E146" i="5"/>
  <c r="D146" i="5"/>
  <c r="C146" i="5"/>
  <c r="E145" i="5"/>
  <c r="D145" i="5"/>
  <c r="C145" i="5"/>
  <c r="E144" i="5"/>
  <c r="D144" i="5"/>
  <c r="C144" i="5" s="1"/>
  <c r="E143" i="5"/>
  <c r="D143" i="5"/>
  <c r="C143" i="5" s="1"/>
  <c r="E142" i="5"/>
  <c r="D142" i="5"/>
  <c r="C142" i="5"/>
  <c r="E141" i="5"/>
  <c r="D141" i="5"/>
  <c r="C141" i="5"/>
  <c r="E140" i="5"/>
  <c r="D140" i="5"/>
  <c r="C140" i="5" s="1"/>
  <c r="E139" i="5"/>
  <c r="D139" i="5"/>
  <c r="C139" i="5" s="1"/>
  <c r="E138" i="5"/>
  <c r="D138" i="5"/>
  <c r="C138" i="5"/>
  <c r="E137" i="5"/>
  <c r="D137" i="5"/>
  <c r="C137" i="5"/>
  <c r="E136" i="5"/>
  <c r="D136" i="5"/>
  <c r="C136" i="5" s="1"/>
  <c r="E135" i="5"/>
  <c r="D135" i="5"/>
  <c r="C135" i="5" s="1"/>
  <c r="E130" i="5"/>
  <c r="D130" i="5"/>
  <c r="C130" i="5"/>
  <c r="E129" i="5"/>
  <c r="D129" i="5"/>
  <c r="C129" i="5"/>
  <c r="E128" i="5"/>
  <c r="D128" i="5"/>
  <c r="C128" i="5" s="1"/>
  <c r="E127" i="5"/>
  <c r="D127" i="5"/>
  <c r="C127" i="5" s="1"/>
  <c r="E126" i="5"/>
  <c r="D126" i="5"/>
  <c r="C126" i="5"/>
  <c r="E125" i="5"/>
  <c r="D125" i="5"/>
  <c r="C125" i="5"/>
  <c r="E124" i="5"/>
  <c r="D124" i="5"/>
  <c r="C124" i="5" s="1"/>
  <c r="D119" i="5"/>
  <c r="C119" i="5"/>
  <c r="B119" i="5" s="1"/>
  <c r="D118" i="5"/>
  <c r="C118" i="5"/>
  <c r="B118" i="5"/>
  <c r="D117" i="5"/>
  <c r="C117" i="5"/>
  <c r="B117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106" i="5"/>
  <c r="CJ105" i="5"/>
  <c r="CI105" i="5"/>
  <c r="CH105" i="5"/>
  <c r="CB105" i="5" s="1"/>
  <c r="CG105" i="5"/>
  <c r="CA105" i="5" s="1"/>
  <c r="CD105" i="5"/>
  <c r="CC105" i="5"/>
  <c r="CJ104" i="5"/>
  <c r="CI104" i="5"/>
  <c r="CH104" i="5"/>
  <c r="CB104" i="5" s="1"/>
  <c r="CG104" i="5"/>
  <c r="CA104" i="5" s="1"/>
  <c r="CD104" i="5"/>
  <c r="CC104" i="5"/>
  <c r="CJ103" i="5"/>
  <c r="CI103" i="5"/>
  <c r="CH103" i="5"/>
  <c r="CB103" i="5" s="1"/>
  <c r="CG103" i="5"/>
  <c r="CA103" i="5" s="1"/>
  <c r="O103" i="5" s="1"/>
  <c r="CD103" i="5"/>
  <c r="CC103" i="5"/>
  <c r="B98" i="5"/>
  <c r="B97" i="5"/>
  <c r="B96" i="5"/>
  <c r="B94" i="5"/>
  <c r="B93" i="5"/>
  <c r="B92" i="5"/>
  <c r="B91" i="5"/>
  <c r="B90" i="5"/>
  <c r="E85" i="5"/>
  <c r="D85" i="5"/>
  <c r="C85" i="5"/>
  <c r="E84" i="5"/>
  <c r="D84" i="5"/>
  <c r="C84" i="5"/>
  <c r="E83" i="5"/>
  <c r="D83" i="5"/>
  <c r="C83" i="5" s="1"/>
  <c r="E82" i="5"/>
  <c r="D82" i="5"/>
  <c r="C82" i="5" s="1"/>
  <c r="B77" i="5"/>
  <c r="CI64" i="5"/>
  <c r="CH64" i="5"/>
  <c r="CG64" i="5"/>
  <c r="CI63" i="5"/>
  <c r="CH63" i="5"/>
  <c r="CG63" i="5"/>
  <c r="B206" i="5" s="1"/>
  <c r="B59" i="5"/>
  <c r="B58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B56" i="5"/>
  <c r="B55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B49" i="5"/>
  <c r="B48" i="5"/>
  <c r="D44" i="5"/>
  <c r="C44" i="5"/>
  <c r="B44" i="5" s="1"/>
  <c r="D43" i="5"/>
  <c r="C43" i="5"/>
  <c r="B43" i="5"/>
  <c r="D42" i="5"/>
  <c r="C42" i="5"/>
  <c r="B42" i="5"/>
  <c r="D41" i="5"/>
  <c r="C41" i="5"/>
  <c r="B41" i="5" s="1"/>
  <c r="D40" i="5"/>
  <c r="C40" i="5"/>
  <c r="B40" i="5" s="1"/>
  <c r="D39" i="5"/>
  <c r="C39" i="5"/>
  <c r="B39" i="5"/>
  <c r="D38" i="5"/>
  <c r="C38" i="5"/>
  <c r="B38" i="5"/>
  <c r="D37" i="5"/>
  <c r="C37" i="5"/>
  <c r="B37" i="5" s="1"/>
  <c r="D36" i="5"/>
  <c r="C36" i="5"/>
  <c r="B36" i="5" s="1"/>
  <c r="D35" i="5"/>
  <c r="C35" i="5"/>
  <c r="B35" i="5"/>
  <c r="D34" i="5"/>
  <c r="C34" i="5"/>
  <c r="B34" i="5"/>
  <c r="D33" i="5"/>
  <c r="C33" i="5"/>
  <c r="B33" i="5" s="1"/>
  <c r="D32" i="5"/>
  <c r="C32" i="5"/>
  <c r="B32" i="5" s="1"/>
  <c r="D31" i="5"/>
  <c r="C31" i="5"/>
  <c r="B31" i="5"/>
  <c r="D26" i="5"/>
  <c r="C26" i="5"/>
  <c r="B26" i="5"/>
  <c r="D25" i="5"/>
  <c r="C25" i="5"/>
  <c r="B25" i="5" s="1"/>
  <c r="D24" i="5"/>
  <c r="C24" i="5"/>
  <c r="B24" i="5" s="1"/>
  <c r="D23" i="5"/>
  <c r="C23" i="5"/>
  <c r="B23" i="5"/>
  <c r="D22" i="5"/>
  <c r="C22" i="5"/>
  <c r="B22" i="5"/>
  <c r="D21" i="5"/>
  <c r="C21" i="5"/>
  <c r="B21" i="5" s="1"/>
  <c r="D20" i="5"/>
  <c r="B20" i="5"/>
  <c r="D19" i="5"/>
  <c r="B19" i="5" s="1"/>
  <c r="D18" i="5"/>
  <c r="C18" i="5"/>
  <c r="B18" i="5" s="1"/>
  <c r="D17" i="5"/>
  <c r="C17" i="5"/>
  <c r="B17" i="5"/>
  <c r="D16" i="5"/>
  <c r="C16" i="5"/>
  <c r="B16" i="5"/>
  <c r="D15" i="5"/>
  <c r="C15" i="5"/>
  <c r="B15" i="5" s="1"/>
  <c r="D14" i="5"/>
  <c r="D12" i="5" s="1"/>
  <c r="C14" i="5"/>
  <c r="B14" i="5" s="1"/>
  <c r="B12" i="5" s="1"/>
  <c r="D13" i="5"/>
  <c r="C13" i="5"/>
  <c r="B13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A5" i="5"/>
  <c r="A4" i="5"/>
  <c r="A3" i="5"/>
  <c r="A2" i="5"/>
  <c r="C12" i="5" l="1"/>
  <c r="A206" i="5" s="1"/>
  <c r="B152" i="4" l="1"/>
  <c r="E148" i="4"/>
  <c r="D148" i="4"/>
  <c r="C148" i="4"/>
  <c r="E147" i="4"/>
  <c r="D147" i="4"/>
  <c r="C147" i="4" s="1"/>
  <c r="E146" i="4"/>
  <c r="D146" i="4"/>
  <c r="C146" i="4" s="1"/>
  <c r="E145" i="4"/>
  <c r="D145" i="4"/>
  <c r="C145" i="4" s="1"/>
  <c r="E144" i="4"/>
  <c r="D144" i="4"/>
  <c r="C144" i="4"/>
  <c r="E143" i="4"/>
  <c r="D143" i="4"/>
  <c r="C143" i="4" s="1"/>
  <c r="E142" i="4"/>
  <c r="D142" i="4"/>
  <c r="C142" i="4" s="1"/>
  <c r="E141" i="4"/>
  <c r="D141" i="4"/>
  <c r="C141" i="4" s="1"/>
  <c r="E140" i="4"/>
  <c r="D140" i="4"/>
  <c r="C140" i="4"/>
  <c r="E139" i="4"/>
  <c r="D139" i="4"/>
  <c r="C139" i="4" s="1"/>
  <c r="E138" i="4"/>
  <c r="D138" i="4"/>
  <c r="C138" i="4" s="1"/>
  <c r="E137" i="4"/>
  <c r="D137" i="4"/>
  <c r="C137" i="4" s="1"/>
  <c r="E136" i="4"/>
  <c r="D136" i="4"/>
  <c r="C136" i="4"/>
  <c r="E135" i="4"/>
  <c r="D135" i="4"/>
  <c r="C135" i="4" s="1"/>
  <c r="E130" i="4"/>
  <c r="D130" i="4"/>
  <c r="C130" i="4" s="1"/>
  <c r="E129" i="4"/>
  <c r="D129" i="4"/>
  <c r="C129" i="4" s="1"/>
  <c r="E128" i="4"/>
  <c r="D128" i="4"/>
  <c r="C128" i="4"/>
  <c r="E127" i="4"/>
  <c r="D127" i="4"/>
  <c r="C127" i="4" s="1"/>
  <c r="E126" i="4"/>
  <c r="C126" i="4" s="1"/>
  <c r="D126" i="4"/>
  <c r="E125" i="4"/>
  <c r="D125" i="4"/>
  <c r="C125" i="4" s="1"/>
  <c r="E124" i="4"/>
  <c r="D124" i="4"/>
  <c r="C124" i="4"/>
  <c r="D119" i="4"/>
  <c r="C119" i="4"/>
  <c r="B119" i="4" s="1"/>
  <c r="D118" i="4"/>
  <c r="B118" i="4" s="1"/>
  <c r="C118" i="4"/>
  <c r="D117" i="4"/>
  <c r="C117" i="4"/>
  <c r="B117" i="4" s="1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CJ105" i="4"/>
  <c r="CI105" i="4"/>
  <c r="CH105" i="4"/>
  <c r="CG105" i="4"/>
  <c r="CD105" i="4"/>
  <c r="CC105" i="4"/>
  <c r="CB105" i="4"/>
  <c r="CA105" i="4"/>
  <c r="CJ104" i="4"/>
  <c r="CI104" i="4"/>
  <c r="CH104" i="4"/>
  <c r="CG104" i="4"/>
  <c r="CD104" i="4"/>
  <c r="CC104" i="4"/>
  <c r="CB104" i="4"/>
  <c r="CA104" i="4"/>
  <c r="CJ103" i="4"/>
  <c r="CI103" i="4"/>
  <c r="CH103" i="4"/>
  <c r="CG103" i="4"/>
  <c r="CD103" i="4"/>
  <c r="CC103" i="4"/>
  <c r="CB103" i="4"/>
  <c r="CA103" i="4"/>
  <c r="O103" i="4" s="1"/>
  <c r="B98" i="4"/>
  <c r="B97" i="4"/>
  <c r="B96" i="4"/>
  <c r="B94" i="4"/>
  <c r="B93" i="4"/>
  <c r="B92" i="4"/>
  <c r="B91" i="4"/>
  <c r="B90" i="4"/>
  <c r="E85" i="4"/>
  <c r="C85" i="4" s="1"/>
  <c r="D85" i="4"/>
  <c r="E84" i="4"/>
  <c r="D84" i="4"/>
  <c r="C84" i="4" s="1"/>
  <c r="E83" i="4"/>
  <c r="D83" i="4"/>
  <c r="C83" i="4"/>
  <c r="E82" i="4"/>
  <c r="D82" i="4"/>
  <c r="C82" i="4" s="1"/>
  <c r="B77" i="4"/>
  <c r="CI64" i="4"/>
  <c r="CH64" i="4"/>
  <c r="CG64" i="4"/>
  <c r="CI63" i="4"/>
  <c r="CH63" i="4"/>
  <c r="CG63" i="4"/>
  <c r="B206" i="4" s="1"/>
  <c r="B59" i="4"/>
  <c r="B58" i="4"/>
  <c r="B57" i="4" s="1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6" i="4"/>
  <c r="B55" i="4"/>
  <c r="B54" i="4" s="1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49" i="4"/>
  <c r="B48" i="4"/>
  <c r="D44" i="4"/>
  <c r="C44" i="4"/>
  <c r="B44" i="4" s="1"/>
  <c r="D43" i="4"/>
  <c r="B43" i="4" s="1"/>
  <c r="C43" i="4"/>
  <c r="D42" i="4"/>
  <c r="C42" i="4"/>
  <c r="B42" i="4" s="1"/>
  <c r="D41" i="4"/>
  <c r="C41" i="4"/>
  <c r="B41" i="4"/>
  <c r="D40" i="4"/>
  <c r="C40" i="4"/>
  <c r="B40" i="4" s="1"/>
  <c r="D39" i="4"/>
  <c r="B39" i="4" s="1"/>
  <c r="C39" i="4"/>
  <c r="D38" i="4"/>
  <c r="C38" i="4"/>
  <c r="B38" i="4" s="1"/>
  <c r="D37" i="4"/>
  <c r="C37" i="4"/>
  <c r="B37" i="4"/>
  <c r="D36" i="4"/>
  <c r="C36" i="4"/>
  <c r="B36" i="4" s="1"/>
  <c r="D35" i="4"/>
  <c r="B35" i="4" s="1"/>
  <c r="C35" i="4"/>
  <c r="D34" i="4"/>
  <c r="C34" i="4"/>
  <c r="B34" i="4" s="1"/>
  <c r="D33" i="4"/>
  <c r="C33" i="4"/>
  <c r="B33" i="4"/>
  <c r="D32" i="4"/>
  <c r="C32" i="4"/>
  <c r="B32" i="4" s="1"/>
  <c r="D31" i="4"/>
  <c r="B31" i="4" s="1"/>
  <c r="C31" i="4"/>
  <c r="D26" i="4"/>
  <c r="C26" i="4"/>
  <c r="B26" i="4" s="1"/>
  <c r="D25" i="4"/>
  <c r="C25" i="4"/>
  <c r="B25" i="4"/>
  <c r="D24" i="4"/>
  <c r="C24" i="4"/>
  <c r="B24" i="4" s="1"/>
  <c r="D23" i="4"/>
  <c r="B23" i="4" s="1"/>
  <c r="C23" i="4"/>
  <c r="D22" i="4"/>
  <c r="C22" i="4"/>
  <c r="B22" i="4" s="1"/>
  <c r="D21" i="4"/>
  <c r="C21" i="4"/>
  <c r="B21" i="4"/>
  <c r="D20" i="4"/>
  <c r="B20" i="4"/>
  <c r="D19" i="4"/>
  <c r="B19" i="4"/>
  <c r="D18" i="4"/>
  <c r="C18" i="4"/>
  <c r="B18" i="4" s="1"/>
  <c r="D17" i="4"/>
  <c r="B17" i="4" s="1"/>
  <c r="C17" i="4"/>
  <c r="D16" i="4"/>
  <c r="C16" i="4"/>
  <c r="B16" i="4" s="1"/>
  <c r="D15" i="4"/>
  <c r="C15" i="4"/>
  <c r="B15" i="4"/>
  <c r="D14" i="4"/>
  <c r="C14" i="4"/>
  <c r="B14" i="4" s="1"/>
  <c r="D13" i="4"/>
  <c r="B13" i="4" s="1"/>
  <c r="C13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A5" i="4"/>
  <c r="A4" i="4"/>
  <c r="A3" i="4"/>
  <c r="A2" i="4"/>
  <c r="B12" i="4" l="1"/>
  <c r="A206" i="4" s="1"/>
  <c r="C12" i="4"/>
  <c r="B152" i="3" l="1"/>
  <c r="E148" i="3"/>
  <c r="C148" i="3" s="1"/>
  <c r="D148" i="3"/>
  <c r="E147" i="3"/>
  <c r="D147" i="3"/>
  <c r="C147" i="3" s="1"/>
  <c r="E146" i="3"/>
  <c r="D146" i="3"/>
  <c r="C146" i="3"/>
  <c r="E145" i="3"/>
  <c r="D145" i="3"/>
  <c r="C145" i="3"/>
  <c r="E144" i="3"/>
  <c r="C144" i="3" s="1"/>
  <c r="D144" i="3"/>
  <c r="E143" i="3"/>
  <c r="D143" i="3"/>
  <c r="C143" i="3" s="1"/>
  <c r="E142" i="3"/>
  <c r="D142" i="3"/>
  <c r="C142" i="3"/>
  <c r="E141" i="3"/>
  <c r="D141" i="3"/>
  <c r="C141" i="3"/>
  <c r="E140" i="3"/>
  <c r="C140" i="3" s="1"/>
  <c r="D140" i="3"/>
  <c r="E139" i="3"/>
  <c r="D139" i="3"/>
  <c r="C139" i="3" s="1"/>
  <c r="E138" i="3"/>
  <c r="D138" i="3"/>
  <c r="C138" i="3"/>
  <c r="E137" i="3"/>
  <c r="D137" i="3"/>
  <c r="C137" i="3"/>
  <c r="E136" i="3"/>
  <c r="C136" i="3" s="1"/>
  <c r="D136" i="3"/>
  <c r="E135" i="3"/>
  <c r="D135" i="3"/>
  <c r="C135" i="3" s="1"/>
  <c r="E130" i="3"/>
  <c r="D130" i="3"/>
  <c r="C130" i="3"/>
  <c r="E129" i="3"/>
  <c r="D129" i="3"/>
  <c r="C129" i="3"/>
  <c r="E128" i="3"/>
  <c r="C128" i="3" s="1"/>
  <c r="D128" i="3"/>
  <c r="E127" i="3"/>
  <c r="D127" i="3"/>
  <c r="C127" i="3" s="1"/>
  <c r="E126" i="3"/>
  <c r="D126" i="3"/>
  <c r="C126" i="3"/>
  <c r="E125" i="3"/>
  <c r="D125" i="3"/>
  <c r="C125" i="3"/>
  <c r="E124" i="3"/>
  <c r="C124" i="3" s="1"/>
  <c r="D124" i="3"/>
  <c r="D119" i="3"/>
  <c r="C119" i="3"/>
  <c r="B119" i="3" s="1"/>
  <c r="D118" i="3"/>
  <c r="C118" i="3"/>
  <c r="B118" i="3"/>
  <c r="D117" i="3"/>
  <c r="C117" i="3"/>
  <c r="B117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CJ105" i="3"/>
  <c r="CI105" i="3"/>
  <c r="CH105" i="3"/>
  <c r="CB105" i="3" s="1"/>
  <c r="CG105" i="3"/>
  <c r="CD105" i="3"/>
  <c r="CC105" i="3"/>
  <c r="CA105" i="3"/>
  <c r="CJ104" i="3"/>
  <c r="CI104" i="3"/>
  <c r="CH104" i="3"/>
  <c r="CG104" i="3"/>
  <c r="CD104" i="3"/>
  <c r="CC104" i="3"/>
  <c r="CB104" i="3"/>
  <c r="CA104" i="3"/>
  <c r="CJ103" i="3"/>
  <c r="CI103" i="3"/>
  <c r="CH103" i="3"/>
  <c r="CG103" i="3"/>
  <c r="CA103" i="3" s="1"/>
  <c r="O103" i="3" s="1"/>
  <c r="CD103" i="3"/>
  <c r="CC103" i="3"/>
  <c r="CB103" i="3"/>
  <c r="B98" i="3"/>
  <c r="B97" i="3"/>
  <c r="B96" i="3"/>
  <c r="B94" i="3"/>
  <c r="B93" i="3"/>
  <c r="B92" i="3"/>
  <c r="B91" i="3"/>
  <c r="B90" i="3"/>
  <c r="E85" i="3"/>
  <c r="D85" i="3"/>
  <c r="C85" i="3"/>
  <c r="E84" i="3"/>
  <c r="D84" i="3"/>
  <c r="C84" i="3"/>
  <c r="E83" i="3"/>
  <c r="D83" i="3"/>
  <c r="C83" i="3" s="1"/>
  <c r="E82" i="3"/>
  <c r="D82" i="3"/>
  <c r="C82" i="3" s="1"/>
  <c r="B77" i="3"/>
  <c r="CI64" i="3"/>
  <c r="CH64" i="3"/>
  <c r="CG64" i="3"/>
  <c r="CI63" i="3"/>
  <c r="CH63" i="3"/>
  <c r="CG63" i="3"/>
  <c r="B206" i="3" s="1"/>
  <c r="B59" i="3"/>
  <c r="B58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B56" i="3"/>
  <c r="B55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B49" i="3"/>
  <c r="B48" i="3"/>
  <c r="D44" i="3"/>
  <c r="C44" i="3"/>
  <c r="B44" i="3" s="1"/>
  <c r="D43" i="3"/>
  <c r="C43" i="3"/>
  <c r="B43" i="3"/>
  <c r="D42" i="3"/>
  <c r="C42" i="3"/>
  <c r="B42" i="3"/>
  <c r="D41" i="3"/>
  <c r="B41" i="3" s="1"/>
  <c r="C41" i="3"/>
  <c r="D40" i="3"/>
  <c r="C40" i="3"/>
  <c r="B40" i="3" s="1"/>
  <c r="D39" i="3"/>
  <c r="C39" i="3"/>
  <c r="B39" i="3"/>
  <c r="D38" i="3"/>
  <c r="C38" i="3"/>
  <c r="B38" i="3"/>
  <c r="D37" i="3"/>
  <c r="B37" i="3" s="1"/>
  <c r="C37" i="3"/>
  <c r="D36" i="3"/>
  <c r="C36" i="3"/>
  <c r="B36" i="3" s="1"/>
  <c r="D35" i="3"/>
  <c r="C35" i="3"/>
  <c r="B35" i="3"/>
  <c r="D34" i="3"/>
  <c r="C34" i="3"/>
  <c r="B34" i="3"/>
  <c r="D33" i="3"/>
  <c r="B33" i="3" s="1"/>
  <c r="C33" i="3"/>
  <c r="D32" i="3"/>
  <c r="C32" i="3"/>
  <c r="B32" i="3" s="1"/>
  <c r="D31" i="3"/>
  <c r="C31" i="3"/>
  <c r="B31" i="3"/>
  <c r="D26" i="3"/>
  <c r="C26" i="3"/>
  <c r="B26" i="3"/>
  <c r="D25" i="3"/>
  <c r="B25" i="3" s="1"/>
  <c r="C25" i="3"/>
  <c r="D24" i="3"/>
  <c r="C24" i="3"/>
  <c r="B24" i="3" s="1"/>
  <c r="D23" i="3"/>
  <c r="C23" i="3"/>
  <c r="B23" i="3"/>
  <c r="D22" i="3"/>
  <c r="C22" i="3"/>
  <c r="B22" i="3"/>
  <c r="D21" i="3"/>
  <c r="B21" i="3" s="1"/>
  <c r="C21" i="3"/>
  <c r="D20" i="3"/>
  <c r="B20" i="3"/>
  <c r="D19" i="3"/>
  <c r="B19" i="3"/>
  <c r="D18" i="3"/>
  <c r="C18" i="3"/>
  <c r="B18" i="3" s="1"/>
  <c r="D17" i="3"/>
  <c r="C17" i="3"/>
  <c r="B17" i="3"/>
  <c r="D16" i="3"/>
  <c r="C16" i="3"/>
  <c r="B16" i="3"/>
  <c r="D15" i="3"/>
  <c r="B15" i="3" s="1"/>
  <c r="C15" i="3"/>
  <c r="D14" i="3"/>
  <c r="D12" i="3" s="1"/>
  <c r="C14" i="3"/>
  <c r="B14" i="3" s="1"/>
  <c r="D13" i="3"/>
  <c r="C13" i="3"/>
  <c r="B13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A5" i="3"/>
  <c r="A4" i="3"/>
  <c r="A3" i="3"/>
  <c r="A2" i="3"/>
  <c r="B12" i="3" l="1"/>
  <c r="A206" i="3" s="1"/>
  <c r="C12" i="3"/>
  <c r="B152" i="2" l="1"/>
  <c r="E148" i="2"/>
  <c r="D148" i="2"/>
  <c r="C148" i="2"/>
  <c r="E147" i="2"/>
  <c r="D147" i="2"/>
  <c r="C147" i="2"/>
  <c r="E146" i="2"/>
  <c r="C146" i="2" s="1"/>
  <c r="D146" i="2"/>
  <c r="E145" i="2"/>
  <c r="D145" i="2"/>
  <c r="C145" i="2" s="1"/>
  <c r="E144" i="2"/>
  <c r="D144" i="2"/>
  <c r="C144" i="2"/>
  <c r="E143" i="2"/>
  <c r="D143" i="2"/>
  <c r="C143" i="2"/>
  <c r="E142" i="2"/>
  <c r="C142" i="2" s="1"/>
  <c r="D142" i="2"/>
  <c r="E141" i="2"/>
  <c r="D141" i="2"/>
  <c r="C141" i="2" s="1"/>
  <c r="E140" i="2"/>
  <c r="D140" i="2"/>
  <c r="C140" i="2"/>
  <c r="E139" i="2"/>
  <c r="D139" i="2"/>
  <c r="C139" i="2"/>
  <c r="E138" i="2"/>
  <c r="C138" i="2" s="1"/>
  <c r="D138" i="2"/>
  <c r="E137" i="2"/>
  <c r="D137" i="2"/>
  <c r="C137" i="2" s="1"/>
  <c r="E136" i="2"/>
  <c r="D136" i="2"/>
  <c r="C136" i="2"/>
  <c r="E135" i="2"/>
  <c r="D135" i="2"/>
  <c r="C135" i="2"/>
  <c r="E130" i="2"/>
  <c r="C130" i="2" s="1"/>
  <c r="D130" i="2"/>
  <c r="E129" i="2"/>
  <c r="D129" i="2"/>
  <c r="C129" i="2" s="1"/>
  <c r="E128" i="2"/>
  <c r="D128" i="2"/>
  <c r="C128" i="2"/>
  <c r="E127" i="2"/>
  <c r="D127" i="2"/>
  <c r="C127" i="2"/>
  <c r="E126" i="2"/>
  <c r="C126" i="2" s="1"/>
  <c r="D126" i="2"/>
  <c r="E125" i="2"/>
  <c r="D125" i="2"/>
  <c r="C125" i="2" s="1"/>
  <c r="E124" i="2"/>
  <c r="D124" i="2"/>
  <c r="C124" i="2"/>
  <c r="D119" i="2"/>
  <c r="C119" i="2"/>
  <c r="B119" i="2" s="1"/>
  <c r="D118" i="2"/>
  <c r="B118" i="2" s="1"/>
  <c r="C118" i="2"/>
  <c r="D117" i="2"/>
  <c r="C117" i="2"/>
  <c r="B117" i="2" s="1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CJ105" i="2"/>
  <c r="CI105" i="2"/>
  <c r="CH105" i="2"/>
  <c r="CG105" i="2"/>
  <c r="CD105" i="2"/>
  <c r="CC105" i="2"/>
  <c r="CB105" i="2"/>
  <c r="CA105" i="2"/>
  <c r="CJ104" i="2"/>
  <c r="CI104" i="2"/>
  <c r="CH104" i="2"/>
  <c r="CG104" i="2"/>
  <c r="CD104" i="2"/>
  <c r="CC104" i="2"/>
  <c r="CB104" i="2"/>
  <c r="CA104" i="2"/>
  <c r="CJ103" i="2"/>
  <c r="CI103" i="2"/>
  <c r="CH103" i="2"/>
  <c r="CG103" i="2"/>
  <c r="CD103" i="2"/>
  <c r="CC103" i="2"/>
  <c r="O103" i="2" s="1"/>
  <c r="CB103" i="2"/>
  <c r="CA103" i="2"/>
  <c r="B98" i="2"/>
  <c r="B97" i="2"/>
  <c r="B96" i="2"/>
  <c r="B94" i="2"/>
  <c r="B93" i="2"/>
  <c r="B92" i="2"/>
  <c r="B91" i="2"/>
  <c r="B90" i="2"/>
  <c r="E85" i="2"/>
  <c r="D85" i="2"/>
  <c r="C85" i="2" s="1"/>
  <c r="E84" i="2"/>
  <c r="D84" i="2"/>
  <c r="C84" i="2" s="1"/>
  <c r="E83" i="2"/>
  <c r="D83" i="2"/>
  <c r="C83" i="2"/>
  <c r="E82" i="2"/>
  <c r="D82" i="2"/>
  <c r="C82" i="2" s="1"/>
  <c r="B77" i="2"/>
  <c r="CI64" i="2"/>
  <c r="CH64" i="2"/>
  <c r="CG64" i="2"/>
  <c r="CI63" i="2"/>
  <c r="CH63" i="2"/>
  <c r="CG63" i="2"/>
  <c r="B206" i="2" s="1"/>
  <c r="B59" i="2"/>
  <c r="B58" i="2"/>
  <c r="B57" i="2" s="1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6" i="2"/>
  <c r="B55" i="2"/>
  <c r="B54" i="2" s="1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49" i="2"/>
  <c r="B48" i="2"/>
  <c r="D44" i="2"/>
  <c r="C44" i="2"/>
  <c r="B44" i="2" s="1"/>
  <c r="D43" i="2"/>
  <c r="B43" i="2" s="1"/>
  <c r="C43" i="2"/>
  <c r="D42" i="2"/>
  <c r="C42" i="2"/>
  <c r="B42" i="2" s="1"/>
  <c r="D41" i="2"/>
  <c r="C41" i="2"/>
  <c r="B41" i="2"/>
  <c r="D40" i="2"/>
  <c r="C40" i="2"/>
  <c r="B40" i="2" s="1"/>
  <c r="D39" i="2"/>
  <c r="B39" i="2" s="1"/>
  <c r="C39" i="2"/>
  <c r="D38" i="2"/>
  <c r="C38" i="2"/>
  <c r="B38" i="2" s="1"/>
  <c r="D37" i="2"/>
  <c r="C37" i="2"/>
  <c r="B37" i="2"/>
  <c r="D36" i="2"/>
  <c r="C36" i="2"/>
  <c r="B36" i="2" s="1"/>
  <c r="D35" i="2"/>
  <c r="B35" i="2" s="1"/>
  <c r="C35" i="2"/>
  <c r="D34" i="2"/>
  <c r="C34" i="2"/>
  <c r="B34" i="2" s="1"/>
  <c r="D33" i="2"/>
  <c r="C33" i="2"/>
  <c r="B33" i="2"/>
  <c r="D32" i="2"/>
  <c r="C32" i="2"/>
  <c r="B32" i="2" s="1"/>
  <c r="D31" i="2"/>
  <c r="B31" i="2" s="1"/>
  <c r="C31" i="2"/>
  <c r="D26" i="2"/>
  <c r="C26" i="2"/>
  <c r="B26" i="2" s="1"/>
  <c r="D25" i="2"/>
  <c r="C25" i="2"/>
  <c r="B25" i="2"/>
  <c r="D24" i="2"/>
  <c r="C24" i="2"/>
  <c r="B24" i="2" s="1"/>
  <c r="D23" i="2"/>
  <c r="B23" i="2" s="1"/>
  <c r="C23" i="2"/>
  <c r="D22" i="2"/>
  <c r="C22" i="2"/>
  <c r="B22" i="2" s="1"/>
  <c r="D21" i="2"/>
  <c r="C21" i="2"/>
  <c r="B21" i="2"/>
  <c r="D20" i="2"/>
  <c r="B20" i="2"/>
  <c r="D19" i="2"/>
  <c r="B19" i="2"/>
  <c r="D18" i="2"/>
  <c r="C18" i="2"/>
  <c r="B18" i="2" s="1"/>
  <c r="D17" i="2"/>
  <c r="B17" i="2" s="1"/>
  <c r="C17" i="2"/>
  <c r="D16" i="2"/>
  <c r="C16" i="2"/>
  <c r="B16" i="2" s="1"/>
  <c r="D15" i="2"/>
  <c r="C15" i="2"/>
  <c r="B15" i="2"/>
  <c r="D14" i="2"/>
  <c r="C14" i="2"/>
  <c r="B14" i="2" s="1"/>
  <c r="D13" i="2"/>
  <c r="B13" i="2" s="1"/>
  <c r="C13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5" i="2"/>
  <c r="A4" i="2"/>
  <c r="A3" i="2"/>
  <c r="A2" i="2"/>
  <c r="B12" i="2" l="1"/>
  <c r="C12" i="2"/>
  <c r="A206" i="2" l="1"/>
  <c r="AO148" i="1" l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N104" i="1"/>
  <c r="M104" i="1"/>
  <c r="L104" i="1"/>
  <c r="K104" i="1"/>
  <c r="N103" i="1"/>
  <c r="M103" i="1"/>
  <c r="L103" i="1"/>
  <c r="K103" i="1"/>
  <c r="J105" i="1"/>
  <c r="I105" i="1"/>
  <c r="H105" i="1"/>
  <c r="G105" i="1"/>
  <c r="F105" i="1"/>
  <c r="E105" i="1"/>
  <c r="D105" i="1"/>
  <c r="C105" i="1"/>
  <c r="B105" i="1"/>
  <c r="J104" i="1"/>
  <c r="I104" i="1"/>
  <c r="H104" i="1"/>
  <c r="G104" i="1"/>
  <c r="F104" i="1"/>
  <c r="E104" i="1"/>
  <c r="D104" i="1"/>
  <c r="C104" i="1"/>
  <c r="B104" i="1"/>
  <c r="J103" i="1"/>
  <c r="I103" i="1"/>
  <c r="H103" i="1"/>
  <c r="G103" i="1"/>
  <c r="F103" i="1"/>
  <c r="E103" i="1"/>
  <c r="D103" i="1"/>
  <c r="C103" i="1"/>
  <c r="B103" i="1"/>
  <c r="F98" i="1"/>
  <c r="E98" i="1"/>
  <c r="D98" i="1"/>
  <c r="C98" i="1"/>
  <c r="F97" i="1"/>
  <c r="E97" i="1"/>
  <c r="D97" i="1"/>
  <c r="C97" i="1"/>
  <c r="F96" i="1"/>
  <c r="E96" i="1"/>
  <c r="D96" i="1"/>
  <c r="C96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B152" i="1" l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0" i="1"/>
  <c r="C130" i="1" s="1"/>
  <c r="D130" i="1"/>
  <c r="E129" i="1"/>
  <c r="D129" i="1"/>
  <c r="C129" i="1" s="1"/>
  <c r="E128" i="1"/>
  <c r="C128" i="1" s="1"/>
  <c r="D128" i="1"/>
  <c r="E127" i="1"/>
  <c r="D127" i="1"/>
  <c r="E126" i="1"/>
  <c r="D126" i="1"/>
  <c r="C126" i="1"/>
  <c r="E125" i="1"/>
  <c r="D125" i="1"/>
  <c r="C125" i="1" s="1"/>
  <c r="E124" i="1"/>
  <c r="D124" i="1"/>
  <c r="D119" i="1"/>
  <c r="C119" i="1"/>
  <c r="D118" i="1"/>
  <c r="C118" i="1"/>
  <c r="B118" i="1" s="1"/>
  <c r="D117" i="1"/>
  <c r="C117" i="1"/>
  <c r="B117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CJ105" i="1"/>
  <c r="CD105" i="1" s="1"/>
  <c r="CI105" i="1"/>
  <c r="CC105" i="1" s="1"/>
  <c r="CH105" i="1"/>
  <c r="CB105" i="1" s="1"/>
  <c r="CG105" i="1"/>
  <c r="CA105" i="1" s="1"/>
  <c r="CJ104" i="1"/>
  <c r="CD104" i="1" s="1"/>
  <c r="CI104" i="1"/>
  <c r="CC104" i="1" s="1"/>
  <c r="CH104" i="1"/>
  <c r="CB104" i="1" s="1"/>
  <c r="CG104" i="1"/>
  <c r="CA104" i="1" s="1"/>
  <c r="CJ103" i="1"/>
  <c r="CD103" i="1" s="1"/>
  <c r="CI103" i="1"/>
  <c r="CC103" i="1" s="1"/>
  <c r="CH103" i="1"/>
  <c r="CB103" i="1" s="1"/>
  <c r="CG103" i="1"/>
  <c r="CA103" i="1" s="1"/>
  <c r="B98" i="1"/>
  <c r="B97" i="1"/>
  <c r="B96" i="1"/>
  <c r="B94" i="1"/>
  <c r="B93" i="1"/>
  <c r="B92" i="1"/>
  <c r="B91" i="1"/>
  <c r="B90" i="1"/>
  <c r="E85" i="1"/>
  <c r="D85" i="1"/>
  <c r="C85" i="1" s="1"/>
  <c r="E84" i="1"/>
  <c r="D84" i="1"/>
  <c r="C84" i="1"/>
  <c r="E83" i="1"/>
  <c r="C83" i="1" s="1"/>
  <c r="D83" i="1"/>
  <c r="E82" i="1"/>
  <c r="D82" i="1"/>
  <c r="C82" i="1" s="1"/>
  <c r="B77" i="1"/>
  <c r="CI64" i="1"/>
  <c r="CH64" i="1"/>
  <c r="CG64" i="1"/>
  <c r="CI63" i="1"/>
  <c r="CH63" i="1"/>
  <c r="CG63" i="1"/>
  <c r="B59" i="1"/>
  <c r="B57" i="1" s="1"/>
  <c r="B58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6" i="1"/>
  <c r="B54" i="1" s="1"/>
  <c r="B55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49" i="1"/>
  <c r="B48" i="1"/>
  <c r="D44" i="1"/>
  <c r="C44" i="1"/>
  <c r="B44" i="1" s="1"/>
  <c r="D43" i="1"/>
  <c r="C43" i="1"/>
  <c r="D42" i="1"/>
  <c r="C42" i="1"/>
  <c r="B42" i="1"/>
  <c r="D41" i="1"/>
  <c r="C41" i="1"/>
  <c r="D40" i="1"/>
  <c r="C40" i="1"/>
  <c r="B40" i="1" s="1"/>
  <c r="D39" i="1"/>
  <c r="C39" i="1"/>
  <c r="B39" i="1"/>
  <c r="D38" i="1"/>
  <c r="B38" i="1" s="1"/>
  <c r="C38" i="1"/>
  <c r="D37" i="1"/>
  <c r="C37" i="1"/>
  <c r="D36" i="1"/>
  <c r="C36" i="1"/>
  <c r="B36" i="1" s="1"/>
  <c r="D35" i="1"/>
  <c r="C35" i="1"/>
  <c r="B35" i="1" s="1"/>
  <c r="D34" i="1"/>
  <c r="C34" i="1"/>
  <c r="B34" i="1"/>
  <c r="D33" i="1"/>
  <c r="C33" i="1"/>
  <c r="D32" i="1"/>
  <c r="C32" i="1"/>
  <c r="B32" i="1" s="1"/>
  <c r="D31" i="1"/>
  <c r="C31" i="1"/>
  <c r="B31" i="1"/>
  <c r="D26" i="1"/>
  <c r="B26" i="1" s="1"/>
  <c r="C26" i="1"/>
  <c r="D25" i="1"/>
  <c r="C25" i="1"/>
  <c r="D24" i="1"/>
  <c r="C24" i="1"/>
  <c r="B24" i="1" s="1"/>
  <c r="D23" i="1"/>
  <c r="C23" i="1"/>
  <c r="B23" i="1" s="1"/>
  <c r="D22" i="1"/>
  <c r="B22" i="1" s="1"/>
  <c r="C22" i="1"/>
  <c r="D21" i="1"/>
  <c r="C21" i="1"/>
  <c r="D20" i="1"/>
  <c r="B20" i="1"/>
  <c r="D19" i="1"/>
  <c r="B19" i="1"/>
  <c r="D18" i="1"/>
  <c r="C18" i="1"/>
  <c r="B18" i="1" s="1"/>
  <c r="D17" i="1"/>
  <c r="C17" i="1"/>
  <c r="B17" i="1" s="1"/>
  <c r="D16" i="1"/>
  <c r="C16" i="1"/>
  <c r="B16" i="1"/>
  <c r="D15" i="1"/>
  <c r="C15" i="1"/>
  <c r="D14" i="1"/>
  <c r="C14" i="1"/>
  <c r="B14" i="1" s="1"/>
  <c r="D13" i="1"/>
  <c r="C13" i="1"/>
  <c r="B13" i="1" s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5" i="1"/>
  <c r="A4" i="1"/>
  <c r="A3" i="1"/>
  <c r="A2" i="1"/>
  <c r="B37" i="1" l="1"/>
  <c r="C124" i="1"/>
  <c r="B25" i="1"/>
  <c r="B15" i="1"/>
  <c r="B12" i="1" s="1"/>
  <c r="A206" i="1" s="1"/>
  <c r="B43" i="1"/>
  <c r="C127" i="1"/>
  <c r="D12" i="1"/>
  <c r="B21" i="1"/>
  <c r="B33" i="1"/>
  <c r="B41" i="1"/>
  <c r="B119" i="1"/>
  <c r="C137" i="1"/>
  <c r="C143" i="1"/>
  <c r="C135" i="1"/>
  <c r="C147" i="1"/>
  <c r="C148" i="1"/>
  <c r="C138" i="1"/>
  <c r="C144" i="1"/>
  <c r="C139" i="1"/>
  <c r="C141" i="1"/>
  <c r="C145" i="1"/>
  <c r="C136" i="1"/>
  <c r="C146" i="1"/>
  <c r="C140" i="1"/>
  <c r="C142" i="1"/>
  <c r="B206" i="1"/>
  <c r="O103" i="1"/>
  <c r="C12" i="1"/>
</calcChain>
</file>

<file path=xl/sharedStrings.xml><?xml version="1.0" encoding="utf-8"?>
<sst xmlns="http://schemas.openxmlformats.org/spreadsheetml/2006/main" count="7342" uniqueCount="234">
  <si>
    <t>SERVICIO DE SALUD</t>
  </si>
  <si>
    <t>REM-A04.   CONSULTAS Y OTRAS ATENCIONES EN LA RED</t>
  </si>
  <si>
    <t xml:space="preserve">SECCIÓN A: CONSULTAS MÉDICAS </t>
  </si>
  <si>
    <t>TIPO DE CONSULTA</t>
  </si>
  <si>
    <t xml:space="preserve">TOTAL      </t>
  </si>
  <si>
    <t>POR DE EDAD (en años)</t>
  </si>
  <si>
    <t>Beneficiarios</t>
  </si>
  <si>
    <t>Pueblos Originarios</t>
  </si>
  <si>
    <t>Migrantes</t>
  </si>
  <si>
    <t>Niños, Niñas, Adolescentes y Jóvenes Población SENAME</t>
  </si>
  <si>
    <t>Por Campaña de Invierno</t>
  </si>
  <si>
    <t>Menor 
de 1</t>
  </si>
  <si>
    <t>1 a 4</t>
  </si>
  <si>
    <t>5 a 9</t>
  </si>
  <si>
    <t>10 a 14</t>
  </si>
  <si>
    <t>15 a 19</t>
  </si>
  <si>
    <t>20 a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</si>
  <si>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</si>
  <si>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</si>
  <si>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</si>
  <si>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</si>
  <si>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</si>
  <si>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</si>
  <si>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</si>
  <si>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</si>
  <si>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</si>
  <si>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</si>
  <si>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</si>
  <si>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y mas</t>
  </si>
  <si>
    <t>Ambos Sexos</t>
  </si>
  <si>
    <t>Hombres</t>
  </si>
  <si>
    <t>Mujeres</t>
  </si>
  <si>
    <t>TOTAL</t>
  </si>
  <si>
    <t>IRA ALTA</t>
  </si>
  <si>
    <t xml:space="preserve">SÍNDROME BRONQUIAL OBSTRUCTIVO </t>
  </si>
  <si>
    <t>NEUMONÍA</t>
  </si>
  <si>
    <t>ASMA</t>
  </si>
  <si>
    <t>ENFERMEDAD PULMONAR OBSTRUCTIVA CRÓNICA</t>
  </si>
  <si>
    <t>OTRAS RESPIRATORIAS</t>
  </si>
  <si>
    <t>OBSTÉTRICA</t>
  </si>
  <si>
    <t>GINECOLÓGICA</t>
  </si>
  <si>
    <t>GINECOLÓGICA  POR INFERTILIDAD</t>
  </si>
  <si>
    <t>INFECCIÓN TRANSMISIÓN SEXUAL</t>
  </si>
  <si>
    <t>VIH-SIDA</t>
  </si>
  <si>
    <t>SALUD MENTAL</t>
  </si>
  <si>
    <t>CARDIOVASCULAR</t>
  </si>
  <si>
    <t>OTRAS MORBILIDADES</t>
  </si>
  <si>
    <t xml:space="preserve">SECCIÓN B: CONSULTAS DE PROFESIONALES NO MÉDICOS </t>
  </si>
  <si>
    <t xml:space="preserve"> </t>
  </si>
  <si>
    <t>PROFESIONAL</t>
  </si>
  <si>
    <t>Espacios Amigables</t>
  </si>
  <si>
    <t>ENFERMERA /O</t>
  </si>
  <si>
    <t>MATRONA /ÓN (MORB.GINECOLÓGICA)</t>
  </si>
  <si>
    <t>MATRONA /ÓN (ITS)</t>
  </si>
  <si>
    <t>MATRONA /ÓN (INFERTILIDAD)</t>
  </si>
  <si>
    <t>MATRONA /ÓN (OTRAS CONSULTAS)</t>
  </si>
  <si>
    <t>MATRONA /ÓN (SALUD SEXUAL)</t>
  </si>
  <si>
    <t>NUTRICIONISTA (OTRAS CONSULTAS)</t>
  </si>
  <si>
    <t>NUTRICIONISTA MAULNUTRICIÓN POR EXCESO</t>
  </si>
  <si>
    <t>NUTRICIONISTA MALNUTRICIÓN POR DÉFICIT</t>
  </si>
  <si>
    <t>PSICÓLOGO/A</t>
  </si>
  <si>
    <t>FONOAUDIÓLOGO</t>
  </si>
  <si>
    <t>TERAPEUTA OCUPACIONAL</t>
  </si>
  <si>
    <t>TECNÓLOGO MÉDICO (EXCLUYE UAPO)</t>
  </si>
  <si>
    <t>ASISTENTE SOCIAL</t>
  </si>
  <si>
    <t>SECCIÓN C: CONSULTAS ANTICONCEPCIÓN DE EMERGENCIA (Incluidas en Sección A y B, respectivamente.)</t>
  </si>
  <si>
    <t>CON ENTREGA ANTICONCEPCIÓN EMERGENCIA</t>
  </si>
  <si>
    <t>SIN ENTREGA ANTICONCEPCIÓN EMERGENCIA</t>
  </si>
  <si>
    <t>10 a 14 años</t>
  </si>
  <si>
    <t>15 a 19 años</t>
  </si>
  <si>
    <t>20 a 24 años</t>
  </si>
  <si>
    <t>25 y más años</t>
  </si>
  <si>
    <t>MÉDICO</t>
  </si>
  <si>
    <t>MATRONA /ÓN</t>
  </si>
  <si>
    <t>SECCIÓN D: CONSULTAS EN HORARIO CONTINUADO (Incluidas en las consultas de morbilidad de sección A y B)</t>
  </si>
  <si>
    <t>TIPO JORNADA</t>
  </si>
  <si>
    <t>HORARIO CONTINUADO</t>
  </si>
  <si>
    <t>OTROS PROFESIONALES</t>
  </si>
  <si>
    <t>SÁBADO, DOMINGO o FESTIVO</t>
  </si>
  <si>
    <t>SECCIÓN E: CONSULTAS DE MORBILIDAD SOLICITADAS Y RECHAZADAS DENTRO DE LAS 48 HORAS DE SOLICITADA LA ATENCIÓN</t>
  </si>
  <si>
    <t>MENOR 5 AÑOS</t>
  </si>
  <si>
    <t>65 Y MÁS AÑOS</t>
  </si>
  <si>
    <t>EMBARAZADAS</t>
  </si>
  <si>
    <t>TOTAL
ATENCIÓN
SOLICITADA</t>
  </si>
  <si>
    <t>RECHAZOS</t>
  </si>
  <si>
    <t xml:space="preserve">  </t>
  </si>
  <si>
    <t xml:space="preserve">HORARIO NORMAL </t>
  </si>
  <si>
    <t>HORARIO CONTINUADO (Vespertina, Sábado, Domingo o Festivos)</t>
  </si>
  <si>
    <t xml:space="preserve">SECCIÓN E1: INGRESO A REGULACIÓN DE FERTILIDAD SOLICITADOS Y RECHAZADOS DENTRO DE LAS 48 HORAS DE SOLICITADA LA ATENCIÓN </t>
  </si>
  <si>
    <t>&lt; 19 años</t>
  </si>
  <si>
    <t>20 y más</t>
  </si>
  <si>
    <t>TOTAL ATENCIÓN SOLICITADA</t>
  </si>
  <si>
    <t>HORARIO CONTINUADO (Vespertina, sábado)</t>
  </si>
  <si>
    <t>SECCIÓN F: CONSULTA  ABREVIADA</t>
  </si>
  <si>
    <t>MATRONA</t>
  </si>
  <si>
    <t>SECCIÓN G: ATENCIONES DE MEDICINA INDÍGENA ASOCIADA AL PROGRAMA ESPECIAL DE SALUD Y PUEBLOS ORIGINARIOS</t>
  </si>
  <si>
    <t>COMPONENTE</t>
  </si>
  <si>
    <t>PUEBLOS ORIGINARIOS</t>
  </si>
  <si>
    <t>PUEBLOS NO ORIGINARIOS</t>
  </si>
  <si>
    <t>ATENCIONES POR AGENTE MEDICINA INDÍGENA</t>
  </si>
  <si>
    <t>SECCIÓN H: INTERVENCIÓN INDIVIDUAL DEL USUARIO EN PROGRAMA ELIGE VIDA SANA</t>
  </si>
  <si>
    <t>PRESTACIÓN</t>
  </si>
  <si>
    <t>Gestantes</t>
  </si>
  <si>
    <t>Post Parto</t>
  </si>
  <si>
    <t>Menor de 2 años</t>
  </si>
  <si>
    <t>2 a 4</t>
  </si>
  <si>
    <t>15 a 18</t>
  </si>
  <si>
    <t>PROFESIONAL DE LA ACTIVIDAD FÍSICA</t>
  </si>
  <si>
    <t>EVALUACIÓN</t>
  </si>
  <si>
    <t>NUTRICIONISTA</t>
  </si>
  <si>
    <t>CONSULTA NUTRICIONAL</t>
  </si>
  <si>
    <t>CONSULTA NUTRICIONAL DE SEGUIMIENTO</t>
  </si>
  <si>
    <t>CONSULTA</t>
  </si>
  <si>
    <t>SECCIÓN I: SERVICIOS FARMACÉUTICOS</t>
  </si>
  <si>
    <t xml:space="preserve">ATENCIÓN ABIERTA </t>
  </si>
  <si>
    <t>ATENCIÓN CERRADA</t>
  </si>
  <si>
    <t>SERVICIOS FARMACÉUTICOS REALIZADOS EN ESTABLECIMIENTOS DE SALUD</t>
  </si>
  <si>
    <t>SERVICIOS FARMACÉUTICOS REALIZADOS EN DOMICILIO</t>
  </si>
  <si>
    <t>ATENCIÓN FARMACÉUTICA</t>
  </si>
  <si>
    <t>REVISIÓN DE LA MEDICACIÓN SIN ENTREVISTA</t>
  </si>
  <si>
    <t>REVISIÓN DE LA MEDICACIÓN CON ENTREVISTA</t>
  </si>
  <si>
    <t>CONCILIACIÓN FARMACÉUTICA</t>
  </si>
  <si>
    <t>EDUCACIÓN FARMACÉUTICA</t>
  </si>
  <si>
    <t>SEGUIMIENTO FARMACOTERAPÉUTICO</t>
  </si>
  <si>
    <t>FARMACOVIGILANCIA</t>
  </si>
  <si>
    <t>REPORTE REACCIÓN ADVERSA A MEDICAMENTOS</t>
  </si>
  <si>
    <t>REPORTE FALLA DE CALIDAD</t>
  </si>
  <si>
    <t>REPORTE DE EVENTOS ADVERSOS ASOCIADOS A MEDICAMENTOS</t>
  </si>
  <si>
    <t>SECCIÓN J: DESPACHO DE RECETAS DE PACIENTES AMBULATORIOS</t>
  </si>
  <si>
    <t>TIPO DE RECETA</t>
  </si>
  <si>
    <t>RECETAS DESPACHADAS</t>
  </si>
  <si>
    <t>PRESCRIPCIONES</t>
  </si>
  <si>
    <t>RECETAS DESPACHADAS CON OPORTUNIDAD  (Entregado el mismo día)</t>
  </si>
  <si>
    <t>RECETAS DESPACHADAS A PACIENTES DEL PROGRAMA DE SALUD CARDIOVASCULAR</t>
  </si>
  <si>
    <t>PRESCRIPCIONES A PACIENTES DEL PROGRAMA DE SALUD CARDIOVASCULAR</t>
  </si>
  <si>
    <t>DESPACHO TOTAL</t>
  </si>
  <si>
    <t>DESPACHO
PARCIAL</t>
  </si>
  <si>
    <t>EN CENTRO DE SALUD</t>
  </si>
  <si>
    <t>EN DOMICILIO</t>
  </si>
  <si>
    <t>EMITIDAS</t>
  </si>
  <si>
    <t>RECHAZADAS</t>
  </si>
  <si>
    <t>RECHA-
ZADAS</t>
  </si>
  <si>
    <t>CRÓNICA</t>
  </si>
  <si>
    <t>MORBILIDAD</t>
  </si>
  <si>
    <t>BAJO CONTROL LEGAL</t>
  </si>
  <si>
    <t>SECCIÓN K: RONDAS POR TIPO Y PROFESIONAL</t>
  </si>
  <si>
    <t>TIPO DE RONDA</t>
  </si>
  <si>
    <t>Nº Rondas</t>
  </si>
  <si>
    <t>TOTAL DE PROFESIONALES QUE PARTICIPARON EN RONDAS, SEGÚN TIPO DE PROFESIONAL</t>
  </si>
  <si>
    <t>Compra de Servicio - Nº Traslados profesionales en Ronda</t>
  </si>
  <si>
    <t>Médico</t>
  </si>
  <si>
    <t>Dentista</t>
  </si>
  <si>
    <t>Enfermera</t>
  </si>
  <si>
    <t>Matrona</t>
  </si>
  <si>
    <t>Nutricionista</t>
  </si>
  <si>
    <t>Tecnico Paramedico</t>
  </si>
  <si>
    <t>Asistente Social</t>
  </si>
  <si>
    <t>Psicólogo</t>
  </si>
  <si>
    <t>Químico Farmacéutico</t>
  </si>
  <si>
    <t>Otros</t>
  </si>
  <si>
    <t>TERRESTRE</t>
  </si>
  <si>
    <t>AÉREA</t>
  </si>
  <si>
    <t>MARÍTIMA</t>
  </si>
  <si>
    <t>SECCIÓN L: CLASIFICACIÓN DE CONSULTA NUTRICIONAL POR GRUPO DE EDAD (Incluidas en sección B)</t>
  </si>
  <si>
    <t>CLASIFICACIÓN</t>
  </si>
  <si>
    <t>Embarazadas</t>
  </si>
  <si>
    <t>MAL NUTRICIÓN POR DÉFICIT</t>
  </si>
  <si>
    <t>MAL NUTRICIÓN POR EXCESO</t>
  </si>
  <si>
    <t>ESTADO NUTRICIONAL NORMAL</t>
  </si>
  <si>
    <t>SECCIÓN M: CONSULTA DE LACTANCIA MATERNA EN MENORES CONTROLADOS</t>
  </si>
  <si>
    <t>TIPOS DE CONSULTA</t>
  </si>
  <si>
    <t>POR EDAD</t>
  </si>
  <si>
    <t xml:space="preserve"> De 0 a 29 días</t>
  </si>
  <si>
    <t>De 1 mes a 2 meses 29 días</t>
  </si>
  <si>
    <t>De 3 meses a 5 meses 29 días</t>
  </si>
  <si>
    <t>De 6 meses a 11 meses 29 días</t>
  </si>
  <si>
    <t>De 1 a 2 años</t>
  </si>
  <si>
    <t>CONSULTA DE LACTANCIA</t>
  </si>
  <si>
    <t>CONSULTA DE ALERTA</t>
  </si>
  <si>
    <t>CONTROL DE SEGUIMIENTO</t>
  </si>
  <si>
    <t>CONSEJERÍA EN LACTANCIA MATERNA</t>
  </si>
  <si>
    <t>CONSULTA DE LACTANCIA POR PROFESIONAL</t>
  </si>
  <si>
    <t>MATRÓN/A</t>
  </si>
  <si>
    <t>ENFERMERA</t>
  </si>
  <si>
    <t>SECCION N: ATENCIONES AMBULATORIAS POR  EL PROGRAMA TUBERCULOSIS</t>
  </si>
  <si>
    <t>TIPOS DE ATENCION</t>
  </si>
  <si>
    <t>GRUPO DE EDAD (En años)</t>
  </si>
  <si>
    <t>0 a 4</t>
  </si>
  <si>
    <t>5 - 9</t>
  </si>
  <si>
    <t>10 - 14</t>
  </si>
  <si>
    <t>15 - 19</t>
  </si>
  <si>
    <t>20 - 24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</si>
  <si>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</si>
  <si>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</si>
  <si>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</si>
  <si>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</si>
  <si>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</si>
  <si>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</si>
  <si>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</si>
  <si>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</si>
  <si>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</si>
  <si>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</si>
  <si>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</si>
  <si>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y más</t>
  </si>
  <si>
    <t xml:space="preserve">Hombres </t>
  </si>
  <si>
    <t>Ingreso tratamiento</t>
  </si>
  <si>
    <t>Ingreso quimioprófilaxis</t>
  </si>
  <si>
    <t>Control mensual</t>
  </si>
  <si>
    <t>Control de seguimiento</t>
  </si>
  <si>
    <t>Consultas espontáneas</t>
  </si>
  <si>
    <t>Rescate</t>
  </si>
  <si>
    <t>Control de los contactos</t>
  </si>
  <si>
    <t>Atención domiciliaria</t>
  </si>
  <si>
    <t>Ingreso de tratamiento</t>
  </si>
  <si>
    <t>SECCION O: EXÁMENES BACTERIOLOGICOS PROCESADOS</t>
  </si>
  <si>
    <t>TIPO DE MUESTRA</t>
  </si>
  <si>
    <t>0 a 4 años</t>
  </si>
  <si>
    <t>5 a 9 años</t>
  </si>
  <si>
    <t>10-14 años</t>
  </si>
  <si>
    <t>20-24 años</t>
  </si>
  <si>
    <t>25 a 29 años</t>
  </si>
  <si>
    <t>30-34 años</t>
  </si>
  <si>
    <t>35 a 39 años</t>
  </si>
  <si>
    <t>40-44 años</t>
  </si>
  <si>
    <t>45 a 49 años</t>
  </si>
  <si>
    <t xml:space="preserve">50-54 años </t>
  </si>
  <si>
    <t>55 a 59 años</t>
  </si>
  <si>
    <t>60 a 64 años</t>
  </si>
  <si>
    <t>65 a 69 años</t>
  </si>
  <si>
    <t>70 a 74 años</t>
  </si>
  <si>
    <t>75 a 79 años</t>
  </si>
  <si>
    <t xml:space="preserve">80 y más </t>
  </si>
  <si>
    <t>Muestras procesadas para diagnóstico de tuberculosis pulmonar mediante bacteriología.</t>
  </si>
  <si>
    <t xml:space="preserve">* El valor en la columna Pueblos Originarios NO DEBE ser mayor al Total.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</si>
</sst>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/>
      <right style="hair">
        <color auto="1"/>
      </right>
      <top/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double">
        <color auto="1"/>
      </bottom>
      <diagonal/>
    </border>
    <border>
      <left/>
      <right style="thin">
        <color auto="1"/>
      </right>
      <top style="thin">
        <color indexed="22"/>
      </top>
      <bottom style="double">
        <color auto="1"/>
      </bottom>
      <diagonal/>
    </border>
    <border>
      <left/>
      <right style="double">
        <color indexed="64"/>
      </right>
      <top style="thin">
        <color indexed="22"/>
      </top>
      <bottom style="double">
        <color auto="1"/>
      </bottom>
      <diagonal/>
    </border>
    <border>
      <left/>
      <right style="hair">
        <color auto="1"/>
      </right>
      <top style="thin">
        <color indexed="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auto="1"/>
      </right>
      <top style="thin">
        <color indexed="22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indexed="64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/>
      <right style="hair">
        <color auto="1"/>
      </right>
      <top/>
      <bottom style="thin">
        <color indexed="22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/>
      <right style="hair">
        <color auto="1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double">
        <color auto="1"/>
      </bottom>
      <diagonal/>
    </border>
    <border>
      <left/>
      <right style="thin">
        <color auto="1"/>
      </right>
      <top style="thin">
        <color indexed="22"/>
      </top>
      <bottom style="double">
        <color auto="1"/>
      </bottom>
      <diagonal/>
    </border>
    <border>
      <left/>
      <right style="double">
        <color indexed="64"/>
      </right>
      <top style="thin">
        <color indexed="22"/>
      </top>
      <bottom style="double">
        <color auto="1"/>
      </bottom>
      <diagonal/>
    </border>
    <border>
      <left/>
      <right style="hair">
        <color auto="1"/>
      </right>
      <top style="thin">
        <color indexed="22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double">
        <color auto="1"/>
      </bottom>
      <diagonal/>
    </border>
    <border>
      <left/>
      <right style="thin">
        <color auto="1"/>
      </right>
      <top style="thin">
        <color indexed="22"/>
      </top>
      <bottom style="double">
        <color auto="1"/>
      </bottom>
      <diagonal/>
    </border>
    <border>
      <left/>
      <right style="double">
        <color indexed="64"/>
      </right>
      <top style="thin">
        <color indexed="22"/>
      </top>
      <bottom style="double">
        <color auto="1"/>
      </bottom>
      <diagonal/>
    </border>
    <border>
      <left/>
      <right style="hair">
        <color auto="1"/>
      </right>
      <top style="thin">
        <color indexed="22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double">
        <color auto="1"/>
      </bottom>
      <diagonal/>
    </border>
    <border>
      <left/>
      <right style="thin">
        <color auto="1"/>
      </right>
      <top style="thin">
        <color indexed="22"/>
      </top>
      <bottom style="double">
        <color auto="1"/>
      </bottom>
      <diagonal/>
    </border>
    <border>
      <left/>
      <right style="double">
        <color indexed="64"/>
      </right>
      <top style="thin">
        <color indexed="22"/>
      </top>
      <bottom style="double">
        <color auto="1"/>
      </bottom>
      <diagonal/>
    </border>
    <border>
      <left/>
      <right style="hair">
        <color auto="1"/>
      </right>
      <top style="thin">
        <color indexed="22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/>
      <right style="hair">
        <color auto="1"/>
      </right>
      <top/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double">
        <color auto="1"/>
      </bottom>
      <diagonal/>
    </border>
    <border>
      <left/>
      <right style="thin">
        <color auto="1"/>
      </right>
      <top style="thin">
        <color indexed="22"/>
      </top>
      <bottom style="double">
        <color auto="1"/>
      </bottom>
      <diagonal/>
    </border>
    <border>
      <left/>
      <right style="double">
        <color indexed="64"/>
      </right>
      <top style="thin">
        <color indexed="22"/>
      </top>
      <bottom style="double">
        <color auto="1"/>
      </bottom>
      <diagonal/>
    </border>
    <border>
      <left/>
      <right style="hair">
        <color auto="1"/>
      </right>
      <top style="thin">
        <color indexed="22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auto="1"/>
      </right>
      <top style="thin">
        <color indexed="22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/>
      <right style="hair">
        <color auto="1"/>
      </right>
      <top/>
      <bottom style="thin">
        <color indexed="22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/>
      <right style="hair">
        <color auto="1"/>
      </right>
      <top/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double">
        <color auto="1"/>
      </bottom>
      <diagonal/>
    </border>
    <border>
      <left/>
      <right style="thin">
        <color auto="1"/>
      </right>
      <top style="thin">
        <color indexed="22"/>
      </top>
      <bottom style="double">
        <color auto="1"/>
      </bottom>
      <diagonal/>
    </border>
    <border>
      <left/>
      <right style="double">
        <color indexed="64"/>
      </right>
      <top style="thin">
        <color indexed="22"/>
      </top>
      <bottom style="double">
        <color auto="1"/>
      </bottom>
      <diagonal/>
    </border>
    <border>
      <left/>
      <right style="hair">
        <color auto="1"/>
      </right>
      <top style="thin">
        <color indexed="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double">
        <color auto="1"/>
      </bottom>
      <diagonal/>
    </border>
    <border>
      <left/>
      <right style="thin">
        <color auto="1"/>
      </right>
      <top style="thin">
        <color indexed="22"/>
      </top>
      <bottom style="double">
        <color auto="1"/>
      </bottom>
      <diagonal/>
    </border>
    <border>
      <left/>
      <right style="double">
        <color indexed="64"/>
      </right>
      <top style="thin">
        <color indexed="22"/>
      </top>
      <bottom style="double">
        <color auto="1"/>
      </bottom>
      <diagonal/>
    </border>
    <border>
      <left/>
      <right style="hair">
        <color auto="1"/>
      </right>
      <top style="thin">
        <color indexed="22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double">
        <color auto="1"/>
      </bottom>
      <diagonal/>
    </border>
    <border>
      <left/>
      <right style="thin">
        <color auto="1"/>
      </right>
      <top style="thin">
        <color indexed="22"/>
      </top>
      <bottom style="double">
        <color auto="1"/>
      </bottom>
      <diagonal/>
    </border>
    <border>
      <left/>
      <right style="double">
        <color indexed="64"/>
      </right>
      <top style="thin">
        <color indexed="22"/>
      </top>
      <bottom style="double">
        <color auto="1"/>
      </bottom>
      <diagonal/>
    </border>
    <border>
      <left/>
      <right style="hair">
        <color auto="1"/>
      </right>
      <top style="thin">
        <color indexed="22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auto="1"/>
      </right>
      <top style="thin">
        <color indexed="22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double">
        <color auto="1"/>
      </bottom>
      <diagonal/>
    </border>
    <border>
      <left/>
      <right style="thin">
        <color auto="1"/>
      </right>
      <top style="thin">
        <color indexed="22"/>
      </top>
      <bottom style="double">
        <color auto="1"/>
      </bottom>
      <diagonal/>
    </border>
    <border>
      <left/>
      <right style="double">
        <color indexed="64"/>
      </right>
      <top style="thin">
        <color indexed="22"/>
      </top>
      <bottom style="double">
        <color auto="1"/>
      </bottom>
      <diagonal/>
    </border>
    <border>
      <left/>
      <right style="hair">
        <color auto="1"/>
      </right>
      <top style="thin">
        <color indexed="22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double">
        <color auto="1"/>
      </bottom>
      <diagonal/>
    </border>
    <border>
      <left/>
      <right style="thin">
        <color auto="1"/>
      </right>
      <top style="thin">
        <color indexed="22"/>
      </top>
      <bottom style="double">
        <color auto="1"/>
      </bottom>
      <diagonal/>
    </border>
    <border>
      <left/>
      <right style="double">
        <color indexed="64"/>
      </right>
      <top style="thin">
        <color indexed="22"/>
      </top>
      <bottom style="double">
        <color auto="1"/>
      </bottom>
      <diagonal/>
    </border>
    <border>
      <left/>
      <right style="hair">
        <color auto="1"/>
      </right>
      <top style="thin">
        <color indexed="22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auto="1"/>
      </right>
      <top style="thin">
        <color indexed="22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/>
      <right style="hair">
        <color auto="1"/>
      </right>
      <top/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double">
        <color auto="1"/>
      </bottom>
      <diagonal/>
    </border>
    <border>
      <left/>
      <right style="thin">
        <color auto="1"/>
      </right>
      <top style="thin">
        <color indexed="22"/>
      </top>
      <bottom style="double">
        <color auto="1"/>
      </bottom>
      <diagonal/>
    </border>
    <border>
      <left/>
      <right style="double">
        <color indexed="64"/>
      </right>
      <top style="thin">
        <color indexed="22"/>
      </top>
      <bottom style="double">
        <color auto="1"/>
      </bottom>
      <diagonal/>
    </border>
    <border>
      <left/>
      <right style="hair">
        <color auto="1"/>
      </right>
      <top style="thin">
        <color indexed="22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auto="1"/>
      </right>
      <top style="thin">
        <color indexed="22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double">
        <color indexed="64"/>
      </right>
      <top/>
      <bottom style="thin">
        <color indexed="22"/>
      </bottom>
      <diagonal/>
    </border>
    <border>
      <left/>
      <right style="hair">
        <color auto="1"/>
      </right>
      <top/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double">
        <color auto="1"/>
      </bottom>
      <diagonal/>
    </border>
    <border>
      <left/>
      <right style="thin">
        <color auto="1"/>
      </right>
      <top style="thin">
        <color indexed="22"/>
      </top>
      <bottom style="double">
        <color auto="1"/>
      </bottom>
      <diagonal/>
    </border>
    <border>
      <left/>
      <right style="double">
        <color indexed="64"/>
      </right>
      <top style="thin">
        <color indexed="22"/>
      </top>
      <bottom style="double">
        <color auto="1"/>
      </bottom>
      <diagonal/>
    </border>
    <border>
      <left/>
      <right style="hair">
        <color auto="1"/>
      </right>
      <top style="thin">
        <color indexed="22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double">
        <color indexed="64"/>
      </right>
      <top style="thin">
        <color indexed="22"/>
      </top>
      <bottom style="thin">
        <color auto="1"/>
      </bottom>
      <diagonal/>
    </border>
    <border>
      <left/>
      <right style="hair">
        <color auto="1"/>
      </right>
      <top style="thin">
        <color indexed="22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7" fillId="10" borderId="76" applyNumberFormat="0" applyFont="0" applyAlignment="0" applyProtection="0"/>
    <xf numFmtId="0" fontId="8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9" fillId="2" borderId="1" applyNumberFormat="0" applyFont="0" applyAlignment="0" applyProtection="0"/>
  </cellStyleXfs>
  <cellXfs count="3812">
    <xf numFmtId="0" fontId="0" fillId="0" borderId="0" xfId="0"/>
    <xf numFmtId="1" fontId="1" fillId="3" borderId="0" xfId="0" applyNumberFormat="1" applyFont="1" applyFill="1"/>
    <xf numFmtId="1" fontId="2" fillId="3" borderId="0" xfId="0" applyNumberFormat="1" applyFont="1" applyFill="1"/>
    <xf numFmtId="1" fontId="2" fillId="3" borderId="0" xfId="0" applyNumberFormat="1" applyFont="1" applyFill="1" applyProtection="1">
      <protection locked="0"/>
    </xf>
    <xf numFmtId="1" fontId="2" fillId="4" borderId="0" xfId="0" applyNumberFormat="1" applyFont="1" applyFill="1" applyProtection="1">
      <protection locked="0"/>
    </xf>
    <xf numFmtId="1" fontId="2" fillId="5" borderId="0" xfId="0" applyNumberFormat="1" applyFont="1" applyFill="1" applyProtection="1">
      <protection locked="0"/>
    </xf>
    <xf numFmtId="1" fontId="4" fillId="3" borderId="0" xfId="0" applyNumberFormat="1" applyFont="1" applyFill="1"/>
    <xf numFmtId="1" fontId="3" fillId="3" borderId="0" xfId="0" applyNumberFormat="1" applyFont="1" applyFill="1" applyAlignment="1">
      <alignment horizontal="center" vertical="center" wrapText="1"/>
    </xf>
    <xf numFmtId="1" fontId="2" fillId="4" borderId="0" xfId="0" applyNumberFormat="1" applyFont="1" applyFill="1"/>
    <xf numFmtId="1" fontId="5" fillId="0" borderId="0" xfId="0" applyNumberFormat="1" applyFont="1"/>
    <xf numFmtId="1" fontId="5" fillId="3" borderId="0" xfId="0" applyNumberFormat="1" applyFont="1" applyFill="1"/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 wrapText="1"/>
    </xf>
    <xf numFmtId="1" fontId="4" fillId="3" borderId="19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/>
    </xf>
    <xf numFmtId="1" fontId="4" fillId="3" borderId="22" xfId="0" applyNumberFormat="1" applyFont="1" applyFill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0" borderId="23" xfId="0" applyNumberFormat="1" applyFont="1" applyBorder="1"/>
    <xf numFmtId="1" fontId="4" fillId="0" borderId="20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1" fontId="4" fillId="3" borderId="25" xfId="0" applyNumberFormat="1" applyFont="1" applyFill="1" applyBorder="1" applyAlignment="1">
      <alignment horizontal="right"/>
    </xf>
    <xf numFmtId="1" fontId="4" fillId="6" borderId="26" xfId="0" applyNumberFormat="1" applyFont="1" applyFill="1" applyBorder="1" applyProtection="1">
      <protection locked="0"/>
    </xf>
    <xf numFmtId="1" fontId="4" fillId="6" borderId="25" xfId="0" applyNumberFormat="1" applyFont="1" applyFill="1" applyBorder="1" applyProtection="1">
      <protection locked="0"/>
    </xf>
    <xf numFmtId="1" fontId="4" fillId="6" borderId="27" xfId="0" applyNumberFormat="1" applyFont="1" applyFill="1" applyBorder="1" applyProtection="1">
      <protection locked="0"/>
    </xf>
    <xf numFmtId="1" fontId="4" fillId="6" borderId="28" xfId="0" applyNumberFormat="1" applyFont="1" applyFill="1" applyBorder="1" applyProtection="1">
      <protection locked="0"/>
    </xf>
    <xf numFmtId="1" fontId="4" fillId="6" borderId="29" xfId="0" applyNumberFormat="1" applyFont="1" applyFill="1" applyBorder="1" applyProtection="1">
      <protection locked="0"/>
    </xf>
    <xf numFmtId="1" fontId="4" fillId="6" borderId="30" xfId="0" applyNumberFormat="1" applyFont="1" applyFill="1" applyBorder="1" applyAlignment="1" applyProtection="1">
      <alignment wrapText="1"/>
      <protection locked="0"/>
    </xf>
    <xf numFmtId="1" fontId="4" fillId="6" borderId="25" xfId="0" applyNumberFormat="1" applyFont="1" applyFill="1" applyBorder="1" applyAlignment="1" applyProtection="1">
      <alignment wrapText="1"/>
      <protection locked="0"/>
    </xf>
    <xf numFmtId="1" fontId="4" fillId="4" borderId="0" xfId="0" applyNumberFormat="1" applyFont="1" applyFill="1" applyAlignment="1" applyProtection="1">
      <alignment vertical="top"/>
      <protection locked="0"/>
    </xf>
    <xf numFmtId="1" fontId="4" fillId="4" borderId="0" xfId="0" applyNumberFormat="1" applyFont="1" applyFill="1" applyAlignment="1">
      <alignment vertical="top" wrapText="1"/>
    </xf>
    <xf numFmtId="1" fontId="2" fillId="5" borderId="0" xfId="0" applyNumberFormat="1" applyFont="1" applyFill="1" applyAlignment="1" applyProtection="1">
      <alignment wrapText="1"/>
      <protection locked="0"/>
    </xf>
    <xf numFmtId="1" fontId="2" fillId="7" borderId="0" xfId="0" applyNumberFormat="1" applyFont="1" applyFill="1" applyProtection="1">
      <protection locked="0"/>
    </xf>
    <xf numFmtId="1" fontId="4" fillId="0" borderId="31" xfId="0" applyNumberFormat="1" applyFont="1" applyBorder="1"/>
    <xf numFmtId="1" fontId="4" fillId="0" borderId="32" xfId="0" applyNumberFormat="1" applyFont="1" applyBorder="1" applyAlignment="1">
      <alignment horizontal="right"/>
    </xf>
    <xf numFmtId="1" fontId="4" fillId="0" borderId="33" xfId="0" applyNumberFormat="1" applyFont="1" applyBorder="1" applyAlignment="1">
      <alignment horizontal="right"/>
    </xf>
    <xf numFmtId="1" fontId="4" fillId="3" borderId="34" xfId="0" applyNumberFormat="1" applyFont="1" applyFill="1" applyBorder="1" applyAlignment="1">
      <alignment horizontal="right"/>
    </xf>
    <xf numFmtId="1" fontId="4" fillId="6" borderId="32" xfId="0" applyNumberFormat="1" applyFont="1" applyFill="1" applyBorder="1" applyProtection="1">
      <protection locked="0"/>
    </xf>
    <xf numFmtId="1" fontId="4" fillId="6" borderId="34" xfId="0" applyNumberFormat="1" applyFont="1" applyFill="1" applyBorder="1" applyProtection="1">
      <protection locked="0"/>
    </xf>
    <xf numFmtId="1" fontId="4" fillId="6" borderId="35" xfId="0" applyNumberFormat="1" applyFont="1" applyFill="1" applyBorder="1" applyProtection="1">
      <protection locked="0"/>
    </xf>
    <xf numFmtId="1" fontId="4" fillId="8" borderId="32" xfId="0" applyNumberFormat="1" applyFont="1" applyFill="1" applyBorder="1"/>
    <xf numFmtId="1" fontId="4" fillId="8" borderId="35" xfId="0" applyNumberFormat="1" applyFont="1" applyFill="1" applyBorder="1"/>
    <xf numFmtId="1" fontId="4" fillId="8" borderId="36" xfId="0" applyNumberFormat="1" applyFont="1" applyFill="1" applyBorder="1"/>
    <xf numFmtId="1" fontId="4" fillId="6" borderId="37" xfId="0" applyNumberFormat="1" applyFont="1" applyFill="1" applyBorder="1" applyAlignment="1" applyProtection="1">
      <alignment wrapText="1"/>
      <protection locked="0"/>
    </xf>
    <xf numFmtId="1" fontId="4" fillId="6" borderId="34" xfId="0" applyNumberFormat="1" applyFont="1" applyFill="1" applyBorder="1" applyAlignment="1" applyProtection="1">
      <alignment wrapText="1"/>
      <protection locked="0"/>
    </xf>
    <xf numFmtId="1" fontId="4" fillId="0" borderId="31" xfId="0" applyNumberFormat="1" applyFont="1" applyBorder="1" applyAlignment="1">
      <alignment horizontal="left" vertical="center"/>
    </xf>
    <xf numFmtId="1" fontId="4" fillId="6" borderId="31" xfId="0" applyNumberFormat="1" applyFont="1" applyFill="1" applyBorder="1" applyProtection="1">
      <protection locked="0"/>
    </xf>
    <xf numFmtId="1" fontId="4" fillId="6" borderId="36" xfId="0" applyNumberFormat="1" applyFont="1" applyFill="1" applyBorder="1" applyProtection="1">
      <protection locked="0"/>
    </xf>
    <xf numFmtId="1" fontId="4" fillId="0" borderId="22" xfId="0" applyNumberFormat="1" applyFont="1" applyBorder="1" applyAlignment="1">
      <alignment vertical="center" wrapText="1"/>
    </xf>
    <xf numFmtId="1" fontId="4" fillId="0" borderId="20" xfId="0" applyNumberFormat="1" applyFont="1" applyBorder="1" applyAlignment="1">
      <alignment horizontal="right" wrapText="1"/>
    </xf>
    <xf numFmtId="1" fontId="4" fillId="0" borderId="38" xfId="0" applyNumberFormat="1" applyFont="1" applyBorder="1" applyAlignment="1">
      <alignment horizontal="right" wrapText="1"/>
    </xf>
    <xf numFmtId="1" fontId="4" fillId="3" borderId="39" xfId="0" applyNumberFormat="1" applyFont="1" applyFill="1" applyBorder="1" applyAlignment="1">
      <alignment horizontal="right"/>
    </xf>
    <xf numFmtId="1" fontId="4" fillId="8" borderId="40" xfId="0" applyNumberFormat="1" applyFont="1" applyFill="1" applyBorder="1"/>
    <xf numFmtId="1" fontId="4" fillId="8" borderId="41" xfId="0" applyNumberFormat="1" applyFont="1" applyFill="1" applyBorder="1"/>
    <xf numFmtId="1" fontId="4" fillId="0" borderId="37" xfId="0" applyNumberFormat="1" applyFont="1" applyBorder="1" applyAlignment="1">
      <alignment horizontal="left"/>
    </xf>
    <xf numFmtId="1" fontId="4" fillId="8" borderId="34" xfId="0" applyNumberFormat="1" applyFont="1" applyFill="1" applyBorder="1"/>
    <xf numFmtId="1" fontId="4" fillId="0" borderId="31" xfId="0" applyNumberFormat="1" applyFont="1" applyBorder="1" applyAlignment="1">
      <alignment horizontal="left"/>
    </xf>
    <xf numFmtId="1" fontId="4" fillId="6" borderId="20" xfId="0" applyNumberFormat="1" applyFont="1" applyFill="1" applyBorder="1" applyProtection="1">
      <protection locked="0"/>
    </xf>
    <xf numFmtId="1" fontId="4" fillId="0" borderId="42" xfId="0" applyNumberFormat="1" applyFont="1" applyBorder="1" applyAlignment="1">
      <alignment horizontal="left"/>
    </xf>
    <xf numFmtId="1" fontId="4" fillId="8" borderId="43" xfId="0" applyNumberFormat="1" applyFont="1" applyFill="1" applyBorder="1" applyAlignment="1">
      <alignment horizontal="right"/>
    </xf>
    <xf numFmtId="1" fontId="4" fillId="3" borderId="41" xfId="0" applyNumberFormat="1" applyFont="1" applyFill="1" applyBorder="1" applyAlignment="1">
      <alignment horizontal="right"/>
    </xf>
    <xf numFmtId="1" fontId="4" fillId="8" borderId="44" xfId="0" applyNumberFormat="1" applyFont="1" applyFill="1" applyBorder="1"/>
    <xf numFmtId="1" fontId="4" fillId="6" borderId="44" xfId="0" applyNumberFormat="1" applyFont="1" applyFill="1" applyBorder="1" applyProtection="1">
      <protection locked="0"/>
    </xf>
    <xf numFmtId="1" fontId="4" fillId="8" borderId="43" xfId="0" applyNumberFormat="1" applyFont="1" applyFill="1" applyBorder="1"/>
    <xf numFmtId="1" fontId="4" fillId="8" borderId="45" xfId="0" applyNumberFormat="1" applyFont="1" applyFill="1" applyBorder="1"/>
    <xf numFmtId="1" fontId="4" fillId="6" borderId="41" xfId="0" applyNumberFormat="1" applyFont="1" applyFill="1" applyBorder="1" applyProtection="1">
      <protection locked="0"/>
    </xf>
    <xf numFmtId="1" fontId="4" fillId="6" borderId="42" xfId="0" applyNumberFormat="1" applyFont="1" applyFill="1" applyBorder="1" applyAlignment="1" applyProtection="1">
      <alignment wrapText="1"/>
      <protection locked="0"/>
    </xf>
    <xf numFmtId="1" fontId="4" fillId="6" borderId="41" xfId="0" applyNumberFormat="1" applyFont="1" applyFill="1" applyBorder="1" applyAlignment="1" applyProtection="1">
      <alignment wrapText="1"/>
      <protection locked="0"/>
    </xf>
    <xf numFmtId="1" fontId="4" fillId="6" borderId="46" xfId="0" applyNumberFormat="1" applyFont="1" applyFill="1" applyBorder="1" applyProtection="1">
      <protection locked="0"/>
    </xf>
    <xf numFmtId="1" fontId="4" fillId="0" borderId="40" xfId="0" applyNumberFormat="1" applyFont="1" applyBorder="1" applyAlignment="1">
      <alignment horizontal="right"/>
    </xf>
    <xf numFmtId="1" fontId="4" fillId="0" borderId="43" xfId="0" applyNumberFormat="1" applyFont="1" applyBorder="1" applyAlignment="1">
      <alignment horizontal="right"/>
    </xf>
    <xf numFmtId="1" fontId="4" fillId="6" borderId="40" xfId="0" applyNumberFormat="1" applyFont="1" applyFill="1" applyBorder="1" applyProtection="1">
      <protection locked="0"/>
    </xf>
    <xf numFmtId="1" fontId="4" fillId="6" borderId="45" xfId="0" applyNumberFormat="1" applyFont="1" applyFill="1" applyBorder="1" applyProtection="1">
      <protection locked="0"/>
    </xf>
    <xf numFmtId="1" fontId="4" fillId="8" borderId="20" xfId="0" applyNumberFormat="1" applyFont="1" applyFill="1" applyBorder="1"/>
    <xf numFmtId="1" fontId="4" fillId="0" borderId="47" xfId="0" applyNumberFormat="1" applyFont="1" applyBorder="1" applyAlignment="1">
      <alignment vertical="center" wrapText="1"/>
    </xf>
    <xf numFmtId="1" fontId="4" fillId="0" borderId="48" xfId="0" applyNumberFormat="1" applyFont="1" applyBorder="1" applyAlignment="1">
      <alignment horizontal="right" wrapText="1"/>
    </xf>
    <xf numFmtId="1" fontId="4" fillId="0" borderId="49" xfId="0" applyNumberFormat="1" applyFont="1" applyBorder="1" applyAlignment="1">
      <alignment horizontal="right" wrapText="1"/>
    </xf>
    <xf numFmtId="1" fontId="4" fillId="3" borderId="12" xfId="0" applyNumberFormat="1" applyFont="1" applyFill="1" applyBorder="1" applyAlignment="1">
      <alignment horizontal="right"/>
    </xf>
    <xf numFmtId="1" fontId="4" fillId="6" borderId="10" xfId="0" applyNumberFormat="1" applyFont="1" applyFill="1" applyBorder="1" applyProtection="1">
      <protection locked="0"/>
    </xf>
    <xf numFmtId="1" fontId="4" fillId="6" borderId="50" xfId="0" applyNumberFormat="1" applyFont="1" applyFill="1" applyBorder="1" applyProtection="1">
      <protection locked="0"/>
    </xf>
    <xf numFmtId="1" fontId="4" fillId="6" borderId="51" xfId="0" applyNumberFormat="1" applyFont="1" applyFill="1" applyBorder="1" applyProtection="1">
      <protection locked="0"/>
    </xf>
    <xf numFmtId="1" fontId="4" fillId="6" borderId="52" xfId="0" applyNumberFormat="1" applyFont="1" applyFill="1" applyBorder="1" applyProtection="1">
      <protection locked="0"/>
    </xf>
    <xf numFmtId="1" fontId="4" fillId="6" borderId="48" xfId="0" applyNumberFormat="1" applyFont="1" applyFill="1" applyBorder="1" applyProtection="1">
      <protection locked="0"/>
    </xf>
    <xf numFmtId="1" fontId="4" fillId="6" borderId="53" xfId="0" applyNumberFormat="1" applyFont="1" applyFill="1" applyBorder="1" applyProtection="1">
      <protection locked="0"/>
    </xf>
    <xf numFmtId="1" fontId="4" fillId="6" borderId="54" xfId="0" applyNumberFormat="1" applyFont="1" applyFill="1" applyBorder="1" applyProtection="1">
      <protection locked="0"/>
    </xf>
    <xf numFmtId="1" fontId="4" fillId="6" borderId="47" xfId="0" applyNumberFormat="1" applyFont="1" applyFill="1" applyBorder="1" applyAlignment="1" applyProtection="1">
      <alignment wrapText="1"/>
      <protection locked="0"/>
    </xf>
    <xf numFmtId="1" fontId="4" fillId="6" borderId="52" xfId="0" applyNumberFormat="1" applyFont="1" applyFill="1" applyBorder="1" applyAlignment="1" applyProtection="1">
      <alignment wrapText="1"/>
      <protection locked="0"/>
    </xf>
    <xf numFmtId="1" fontId="5" fillId="3" borderId="7" xfId="0" applyNumberFormat="1" applyFont="1" applyFill="1" applyBorder="1"/>
    <xf numFmtId="1" fontId="5" fillId="3" borderId="55" xfId="0" applyNumberFormat="1" applyFont="1" applyFill="1" applyBorder="1"/>
    <xf numFmtId="1" fontId="4" fillId="3" borderId="7" xfId="0" applyNumberFormat="1" applyFont="1" applyFill="1" applyBorder="1"/>
    <xf numFmtId="1" fontId="4" fillId="3" borderId="4" xfId="0" applyNumberFormat="1" applyFont="1" applyFill="1" applyBorder="1"/>
    <xf numFmtId="1" fontId="4" fillId="4" borderId="4" xfId="0" applyNumberFormat="1" applyFont="1" applyFill="1" applyBorder="1"/>
    <xf numFmtId="1" fontId="4" fillId="4" borderId="0" xfId="0" applyNumberFormat="1" applyFont="1" applyFill="1"/>
    <xf numFmtId="1" fontId="4" fillId="0" borderId="12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56" xfId="0" applyNumberFormat="1" applyFont="1" applyBorder="1" applyAlignment="1">
      <alignment horizontal="center" vertical="center" wrapText="1"/>
    </xf>
    <xf numFmtId="1" fontId="4" fillId="0" borderId="57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/>
    <xf numFmtId="1" fontId="4" fillId="0" borderId="26" xfId="0" applyNumberFormat="1" applyFont="1" applyBorder="1" applyAlignment="1">
      <alignment horizontal="right"/>
    </xf>
    <xf numFmtId="1" fontId="4" fillId="6" borderId="58" xfId="0" applyNumberFormat="1" applyFont="1" applyFill="1" applyBorder="1" applyProtection="1">
      <protection locked="0"/>
    </xf>
    <xf numFmtId="1" fontId="4" fillId="6" borderId="59" xfId="0" applyNumberFormat="1" applyFont="1" applyFill="1" applyBorder="1" applyProtection="1">
      <protection locked="0"/>
    </xf>
    <xf numFmtId="1" fontId="4" fillId="0" borderId="37" xfId="0" applyNumberFormat="1" applyFont="1" applyBorder="1"/>
    <xf numFmtId="1" fontId="4" fillId="6" borderId="60" xfId="0" applyNumberFormat="1" applyFont="1" applyFill="1" applyBorder="1" applyProtection="1">
      <protection locked="0"/>
    </xf>
    <xf numFmtId="1" fontId="4" fillId="6" borderId="61" xfId="0" applyNumberFormat="1" applyFont="1" applyFill="1" applyBorder="1" applyProtection="1">
      <protection locked="0"/>
    </xf>
    <xf numFmtId="1" fontId="4" fillId="6" borderId="39" xfId="0" applyNumberFormat="1" applyFont="1" applyFill="1" applyBorder="1" applyAlignment="1" applyProtection="1">
      <alignment wrapText="1"/>
      <protection locked="0"/>
    </xf>
    <xf numFmtId="1" fontId="4" fillId="6" borderId="22" xfId="0" applyNumberFormat="1" applyFont="1" applyFill="1" applyBorder="1" applyAlignment="1" applyProtection="1">
      <alignment wrapText="1"/>
      <protection locked="0"/>
    </xf>
    <xf numFmtId="1" fontId="4" fillId="0" borderId="22" xfId="0" applyNumberFormat="1" applyFont="1" applyBorder="1"/>
    <xf numFmtId="1" fontId="4" fillId="8" borderId="62" xfId="0" applyNumberFormat="1" applyFont="1" applyFill="1" applyBorder="1"/>
    <xf numFmtId="1" fontId="4" fillId="8" borderId="63" xfId="0" applyNumberFormat="1" applyFont="1" applyFill="1" applyBorder="1"/>
    <xf numFmtId="1" fontId="4" fillId="0" borderId="64" xfId="0" applyNumberFormat="1" applyFont="1" applyBorder="1" applyAlignment="1">
      <alignment horizontal="right"/>
    </xf>
    <xf numFmtId="1" fontId="4" fillId="0" borderId="65" xfId="0" applyNumberFormat="1" applyFont="1" applyBorder="1" applyAlignment="1">
      <alignment horizontal="right"/>
    </xf>
    <xf numFmtId="1" fontId="4" fillId="9" borderId="32" xfId="0" applyNumberFormat="1" applyFont="1" applyFill="1" applyBorder="1" applyProtection="1"/>
    <xf numFmtId="1" fontId="4" fillId="9" borderId="34" xfId="0" applyNumberFormat="1" applyFont="1" applyFill="1" applyBorder="1" applyProtection="1"/>
    <xf numFmtId="1" fontId="4" fillId="9" borderId="35" xfId="0" applyNumberFormat="1" applyFont="1" applyFill="1" applyBorder="1" applyProtection="1"/>
    <xf numFmtId="1" fontId="4" fillId="0" borderId="47" xfId="0" applyNumberFormat="1" applyFont="1" applyBorder="1" applyAlignment="1">
      <alignment horizontal="left"/>
    </xf>
    <xf numFmtId="1" fontId="4" fillId="0" borderId="51" xfId="0" applyNumberFormat="1" applyFont="1" applyBorder="1" applyAlignment="1">
      <alignment horizontal="right"/>
    </xf>
    <xf numFmtId="1" fontId="4" fillId="0" borderId="66" xfId="0" applyNumberFormat="1" applyFont="1" applyBorder="1" applyAlignment="1">
      <alignment horizontal="right"/>
    </xf>
    <xf numFmtId="1" fontId="4" fillId="3" borderId="52" xfId="0" applyNumberFormat="1" applyFont="1" applyFill="1" applyBorder="1" applyAlignment="1">
      <alignment horizontal="right"/>
    </xf>
    <xf numFmtId="1" fontId="4" fillId="6" borderId="67" xfId="0" applyNumberFormat="1" applyFont="1" applyFill="1" applyBorder="1" applyProtection="1">
      <protection locked="0"/>
    </xf>
    <xf numFmtId="1" fontId="4" fillId="6" borderId="68" xfId="0" applyNumberFormat="1" applyFont="1" applyFill="1" applyBorder="1" applyProtection="1">
      <protection locked="0"/>
    </xf>
    <xf numFmtId="1" fontId="4" fillId="0" borderId="0" xfId="0" applyNumberFormat="1" applyFont="1"/>
    <xf numFmtId="1" fontId="4" fillId="0" borderId="69" xfId="0" applyNumberFormat="1" applyFont="1" applyBorder="1"/>
    <xf numFmtId="1" fontId="4" fillId="4" borderId="70" xfId="0" applyNumberFormat="1" applyFont="1" applyFill="1" applyBorder="1" applyProtection="1">
      <protection hidden="1"/>
    </xf>
    <xf numFmtId="1" fontId="4" fillId="4" borderId="71" xfId="0" applyNumberFormat="1" applyFont="1" applyFill="1" applyBorder="1" applyProtection="1">
      <protection hidden="1"/>
    </xf>
    <xf numFmtId="1" fontId="4" fillId="4" borderId="72" xfId="0" applyNumberFormat="1" applyFont="1" applyFill="1" applyBorder="1" applyProtection="1">
      <protection hidden="1"/>
    </xf>
    <xf numFmtId="1" fontId="4" fillId="4" borderId="0" xfId="0" applyNumberFormat="1" applyFont="1" applyFill="1" applyProtection="1">
      <protection hidden="1"/>
    </xf>
    <xf numFmtId="1" fontId="4" fillId="0" borderId="17" xfId="0" applyNumberFormat="1" applyFont="1" applyBorder="1" applyAlignment="1">
      <alignment horizontal="center" vertical="center"/>
    </xf>
    <xf numFmtId="1" fontId="4" fillId="3" borderId="73" xfId="0" applyNumberFormat="1" applyFont="1" applyFill="1" applyBorder="1"/>
    <xf numFmtId="1" fontId="4" fillId="3" borderId="73" xfId="0" applyNumberFormat="1" applyFont="1" applyFill="1" applyBorder="1" applyAlignment="1">
      <alignment wrapText="1"/>
    </xf>
    <xf numFmtId="1" fontId="4" fillId="4" borderId="73" xfId="0" applyNumberFormat="1" applyFont="1" applyFill="1" applyBorder="1" applyProtection="1">
      <protection hidden="1"/>
    </xf>
    <xf numFmtId="1" fontId="4" fillId="0" borderId="37" xfId="0" applyNumberFormat="1" applyFont="1" applyBorder="1" applyAlignment="1">
      <alignment vertical="center" wrapText="1"/>
    </xf>
    <xf numFmtId="1" fontId="4" fillId="3" borderId="37" xfId="0" applyNumberFormat="1" applyFont="1" applyFill="1" applyBorder="1"/>
    <xf numFmtId="1" fontId="4" fillId="6" borderId="24" xfId="0" applyNumberFormat="1" applyFont="1" applyFill="1" applyBorder="1" applyProtection="1">
      <protection locked="0"/>
    </xf>
    <xf numFmtId="1" fontId="4" fillId="3" borderId="0" xfId="0" applyNumberFormat="1" applyFont="1" applyFill="1" applyAlignment="1">
      <alignment vertical="center"/>
    </xf>
    <xf numFmtId="1" fontId="1" fillId="3" borderId="73" xfId="0" applyNumberFormat="1" applyFont="1" applyFill="1" applyBorder="1" applyAlignment="1">
      <alignment horizontal="right"/>
    </xf>
    <xf numFmtId="1" fontId="4" fillId="0" borderId="73" xfId="0" applyNumberFormat="1" applyFont="1" applyBorder="1"/>
    <xf numFmtId="1" fontId="4" fillId="3" borderId="47" xfId="0" applyNumberFormat="1" applyFont="1" applyFill="1" applyBorder="1"/>
    <xf numFmtId="1" fontId="4" fillId="6" borderId="66" xfId="0" applyNumberFormat="1" applyFont="1" applyFill="1" applyBorder="1" applyProtection="1">
      <protection locked="0"/>
    </xf>
    <xf numFmtId="1" fontId="1" fillId="3" borderId="73" xfId="0" applyNumberFormat="1" applyFont="1" applyFill="1" applyBorder="1"/>
    <xf numFmtId="1" fontId="5" fillId="0" borderId="11" xfId="0" applyNumberFormat="1" applyFont="1" applyBorder="1"/>
    <xf numFmtId="1" fontId="5" fillId="0" borderId="74" xfId="0" applyNumberFormat="1" applyFont="1" applyBorder="1"/>
    <xf numFmtId="1" fontId="5" fillId="0" borderId="75" xfId="0" applyNumberFormat="1" applyFont="1" applyBorder="1"/>
    <xf numFmtId="1" fontId="4" fillId="0" borderId="73" xfId="0" applyNumberFormat="1" applyFont="1" applyBorder="1" applyProtection="1">
      <protection hidden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left" vertical="center"/>
    </xf>
    <xf numFmtId="1" fontId="4" fillId="0" borderId="28" xfId="0" applyNumberFormat="1" applyFont="1" applyBorder="1" applyAlignment="1">
      <alignment horizontal="right"/>
    </xf>
    <xf numFmtId="1" fontId="4" fillId="0" borderId="30" xfId="0" applyNumberFormat="1" applyFont="1" applyBorder="1" applyAlignment="1">
      <alignment horizontal="right"/>
    </xf>
    <xf numFmtId="1" fontId="4" fillId="0" borderId="25" xfId="0" applyNumberFormat="1" applyFont="1" applyBorder="1" applyAlignment="1">
      <alignment horizontal="right"/>
    </xf>
    <xf numFmtId="1" fontId="4" fillId="0" borderId="59" xfId="0" applyNumberFormat="1" applyFont="1" applyBorder="1"/>
    <xf numFmtId="1" fontId="4" fillId="0" borderId="31" xfId="0" applyNumberFormat="1" applyFont="1" applyBorder="1" applyAlignment="1">
      <alignment horizontal="right"/>
    </xf>
    <xf numFmtId="1" fontId="4" fillId="10" borderId="77" xfId="1" applyNumberFormat="1" applyFont="1" applyBorder="1" applyAlignment="1" applyProtection="1">
      <alignment horizontal="right"/>
      <protection locked="0"/>
    </xf>
    <xf numFmtId="1" fontId="4" fillId="10" borderId="78" xfId="1" applyNumberFormat="1" applyFont="1" applyBorder="1" applyAlignment="1" applyProtection="1">
      <alignment horizontal="right"/>
      <protection locked="0"/>
    </xf>
    <xf numFmtId="1" fontId="4" fillId="6" borderId="37" xfId="0" applyNumberFormat="1" applyFont="1" applyFill="1" applyBorder="1" applyProtection="1">
      <protection locked="0"/>
    </xf>
    <xf numFmtId="1" fontId="4" fillId="4" borderId="79" xfId="0" applyNumberFormat="1" applyFont="1" applyFill="1" applyBorder="1" applyAlignment="1" applyProtection="1">
      <alignment vertical="center"/>
      <protection locked="0"/>
    </xf>
    <xf numFmtId="1" fontId="4" fillId="0" borderId="53" xfId="0" applyNumberFormat="1" applyFont="1" applyBorder="1" applyAlignment="1">
      <alignment horizontal="left" vertical="center"/>
    </xf>
    <xf numFmtId="1" fontId="4" fillId="0" borderId="53" xfId="0" applyNumberFormat="1" applyFont="1" applyBorder="1" applyAlignment="1">
      <alignment horizontal="right"/>
    </xf>
    <xf numFmtId="1" fontId="4" fillId="10" borderId="80" xfId="1" applyNumberFormat="1" applyFont="1" applyBorder="1" applyAlignment="1" applyProtection="1">
      <alignment horizontal="right"/>
      <protection locked="0"/>
    </xf>
    <xf numFmtId="1" fontId="4" fillId="10" borderId="81" xfId="1" applyNumberFormat="1" applyFont="1" applyBorder="1" applyAlignment="1" applyProtection="1">
      <alignment horizontal="right"/>
      <protection locked="0"/>
    </xf>
    <xf numFmtId="1" fontId="4" fillId="6" borderId="47" xfId="0" applyNumberFormat="1" applyFont="1" applyFill="1" applyBorder="1" applyProtection="1">
      <protection locked="0"/>
    </xf>
    <xf numFmtId="1" fontId="1" fillId="0" borderId="22" xfId="0" applyNumberFormat="1" applyFont="1" applyBorder="1" applyAlignment="1">
      <alignment horizontal="left" vertical="center" wrapText="1"/>
    </xf>
    <xf numFmtId="1" fontId="4" fillId="0" borderId="23" xfId="0" applyNumberFormat="1" applyFont="1" applyBorder="1" applyAlignment="1">
      <alignment horizontal="right" wrapText="1"/>
    </xf>
    <xf numFmtId="1" fontId="4" fillId="0" borderId="22" xfId="0" applyNumberFormat="1" applyFont="1" applyBorder="1" applyAlignment="1">
      <alignment horizontal="right" wrapText="1"/>
    </xf>
    <xf numFmtId="1" fontId="4" fillId="0" borderId="39" xfId="0" applyNumberFormat="1" applyFont="1" applyBorder="1" applyAlignment="1">
      <alignment horizontal="right"/>
    </xf>
    <xf numFmtId="1" fontId="4" fillId="0" borderId="82" xfId="0" applyNumberFormat="1" applyFont="1" applyBorder="1"/>
    <xf numFmtId="1" fontId="5" fillId="4" borderId="0" xfId="0" applyNumberFormat="1" applyFont="1" applyFill="1"/>
    <xf numFmtId="1" fontId="5" fillId="0" borderId="83" xfId="0" applyNumberFormat="1" applyFont="1" applyBorder="1"/>
    <xf numFmtId="1" fontId="5" fillId="0" borderId="84" xfId="0" applyNumberFormat="1" applyFont="1" applyBorder="1" applyAlignment="1">
      <alignment wrapText="1"/>
    </xf>
    <xf numFmtId="1" fontId="5" fillId="0" borderId="85" xfId="0" applyNumberFormat="1" applyFont="1" applyBorder="1" applyAlignment="1">
      <alignment wrapText="1"/>
    </xf>
    <xf numFmtId="1" fontId="4" fillId="4" borderId="86" xfId="0" applyNumberFormat="1" applyFont="1" applyFill="1" applyBorder="1"/>
    <xf numFmtId="1" fontId="4" fillId="4" borderId="71" xfId="0" applyNumberFormat="1" applyFont="1" applyFill="1" applyBorder="1"/>
    <xf numFmtId="1" fontId="4" fillId="4" borderId="70" xfId="0" applyNumberFormat="1" applyFont="1" applyFill="1" applyBorder="1"/>
    <xf numFmtId="1" fontId="4" fillId="4" borderId="69" xfId="0" applyNumberFormat="1" applyFont="1" applyFill="1" applyBorder="1"/>
    <xf numFmtId="1" fontId="4" fillId="0" borderId="70" xfId="0" applyNumberFormat="1" applyFont="1" applyBorder="1"/>
    <xf numFmtId="1" fontId="4" fillId="4" borderId="87" xfId="0" applyNumberFormat="1" applyFont="1" applyFill="1" applyBorder="1"/>
    <xf numFmtId="1" fontId="4" fillId="4" borderId="73" xfId="0" applyNumberFormat="1" applyFont="1" applyFill="1" applyBorder="1"/>
    <xf numFmtId="1" fontId="4" fillId="0" borderId="88" xfId="0" applyNumberFormat="1" applyFont="1" applyBorder="1"/>
    <xf numFmtId="1" fontId="4" fillId="0" borderId="87" xfId="0" applyNumberFormat="1" applyFont="1" applyBorder="1" applyProtection="1">
      <protection hidden="1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90" xfId="0" applyNumberFormat="1" applyFont="1" applyBorder="1" applyAlignment="1">
      <alignment horizontal="center" vertical="center" wrapText="1"/>
    </xf>
    <xf numFmtId="1" fontId="4" fillId="3" borderId="88" xfId="0" applyNumberFormat="1" applyFont="1" applyFill="1" applyBorder="1"/>
    <xf numFmtId="1" fontId="4" fillId="0" borderId="30" xfId="0" applyNumberFormat="1" applyFont="1" applyBorder="1" applyAlignment="1">
      <alignment horizontal="left" vertical="center" wrapText="1"/>
    </xf>
    <xf numFmtId="1" fontId="4" fillId="6" borderId="39" xfId="0" applyNumberFormat="1" applyFont="1" applyFill="1" applyBorder="1" applyProtection="1">
      <protection locked="0"/>
    </xf>
    <xf numFmtId="1" fontId="4" fillId="0" borderId="15" xfId="0" applyNumberFormat="1" applyFont="1" applyBorder="1" applyAlignment="1">
      <alignment horizontal="left" vertical="center" wrapText="1"/>
    </xf>
    <xf numFmtId="1" fontId="4" fillId="6" borderId="91" xfId="0" applyNumberFormat="1" applyFont="1" applyFill="1" applyBorder="1" applyProtection="1">
      <protection locked="0"/>
    </xf>
    <xf numFmtId="1" fontId="4" fillId="6" borderId="12" xfId="0" applyNumberFormat="1" applyFont="1" applyFill="1" applyBorder="1" applyProtection="1">
      <protection locked="0"/>
    </xf>
    <xf numFmtId="1" fontId="5" fillId="0" borderId="0" xfId="0" applyNumberFormat="1" applyFont="1" applyBorder="1"/>
    <xf numFmtId="1" fontId="4" fillId="0" borderId="0" xfId="0" applyNumberFormat="1" applyFont="1" applyFill="1" applyBorder="1" applyProtection="1">
      <protection locked="0"/>
    </xf>
    <xf numFmtId="1" fontId="4" fillId="4" borderId="0" xfId="0" applyNumberFormat="1" applyFont="1" applyFill="1" applyBorder="1" applyAlignment="1" applyProtection="1">
      <alignment vertical="center"/>
      <protection locked="0"/>
    </xf>
    <xf numFmtId="0" fontId="4" fillId="0" borderId="9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4" borderId="94" xfId="0" applyNumberFormat="1" applyFont="1" applyFill="1" applyBorder="1"/>
    <xf numFmtId="1" fontId="4" fillId="0" borderId="94" xfId="0" applyNumberFormat="1" applyFont="1" applyBorder="1"/>
    <xf numFmtId="1" fontId="4" fillId="0" borderId="94" xfId="0" applyNumberFormat="1" applyFont="1" applyBorder="1" applyProtection="1">
      <protection hidden="1"/>
    </xf>
    <xf numFmtId="0" fontId="4" fillId="0" borderId="95" xfId="0" applyFont="1" applyBorder="1" applyAlignment="1">
      <alignment vertical="center" wrapText="1"/>
    </xf>
    <xf numFmtId="0" fontId="4" fillId="11" borderId="96" xfId="0" applyFont="1" applyFill="1" applyBorder="1" applyAlignment="1" applyProtection="1">
      <alignment vertical="center"/>
      <protection locked="0"/>
    </xf>
    <xf numFmtId="0" fontId="4" fillId="11" borderId="97" xfId="0" applyFont="1" applyFill="1" applyBorder="1" applyAlignment="1" applyProtection="1">
      <alignment vertical="center"/>
      <protection locked="0"/>
    </xf>
    <xf numFmtId="0" fontId="4" fillId="11" borderId="98" xfId="0" applyFont="1" applyFill="1" applyBorder="1" applyAlignment="1" applyProtection="1">
      <alignment vertical="center" wrapText="1"/>
      <protection locked="0"/>
    </xf>
    <xf numFmtId="0" fontId="4" fillId="11" borderId="97" xfId="0" applyFont="1" applyFill="1" applyBorder="1" applyAlignment="1" applyProtection="1">
      <alignment vertical="center" wrapText="1"/>
      <protection locked="0"/>
    </xf>
    <xf numFmtId="0" fontId="4" fillId="0" borderId="53" xfId="0" applyFont="1" applyBorder="1" applyAlignment="1">
      <alignment vertical="center" wrapText="1"/>
    </xf>
    <xf numFmtId="0" fontId="4" fillId="11" borderId="51" xfId="0" applyFont="1" applyFill="1" applyBorder="1" applyAlignment="1" applyProtection="1">
      <alignment vertical="center"/>
      <protection locked="0"/>
    </xf>
    <xf numFmtId="0" fontId="4" fillId="11" borderId="50" xfId="0" applyFont="1" applyFill="1" applyBorder="1" applyAlignment="1" applyProtection="1">
      <alignment vertical="center"/>
      <protection locked="0"/>
    </xf>
    <xf numFmtId="0" fontId="4" fillId="11" borderId="67" xfId="0" applyFont="1" applyFill="1" applyBorder="1" applyAlignment="1" applyProtection="1">
      <alignment vertical="center" wrapText="1"/>
      <protection locked="0"/>
    </xf>
    <xf numFmtId="0" fontId="4" fillId="11" borderId="50" xfId="0" applyFont="1" applyFill="1" applyBorder="1" applyAlignment="1" applyProtection="1">
      <alignment vertical="center" wrapText="1"/>
      <protection locked="0"/>
    </xf>
    <xf numFmtId="1" fontId="5" fillId="3" borderId="0" xfId="0" applyNumberFormat="1" applyFont="1" applyFill="1" applyBorder="1"/>
    <xf numFmtId="1" fontId="5" fillId="3" borderId="0" xfId="0" applyNumberFormat="1" applyFont="1" applyFill="1" applyAlignment="1">
      <alignment wrapText="1"/>
    </xf>
    <xf numFmtId="1" fontId="4" fillId="3" borderId="94" xfId="0" applyNumberFormat="1" applyFont="1" applyFill="1" applyBorder="1"/>
    <xf numFmtId="1" fontId="4" fillId="0" borderId="18" xfId="0" applyNumberFormat="1" applyFont="1" applyBorder="1" applyAlignment="1">
      <alignment horizontal="center" wrapText="1"/>
    </xf>
    <xf numFmtId="1" fontId="4" fillId="3" borderId="0" xfId="0" applyNumberFormat="1" applyFont="1" applyFill="1" applyAlignment="1">
      <alignment horizontal="right" wrapText="1"/>
    </xf>
    <xf numFmtId="1" fontId="4" fillId="3" borderId="0" xfId="0" applyNumberFormat="1" applyFont="1" applyFill="1" applyAlignment="1">
      <alignment wrapText="1"/>
    </xf>
    <xf numFmtId="1" fontId="1" fillId="4" borderId="94" xfId="0" applyNumberFormat="1" applyFont="1" applyFill="1" applyBorder="1"/>
    <xf numFmtId="1" fontId="4" fillId="0" borderId="99" xfId="0" applyNumberFormat="1" applyFont="1" applyBorder="1" applyAlignment="1">
      <alignment vertical="center" wrapText="1"/>
    </xf>
    <xf numFmtId="1" fontId="4" fillId="6" borderId="99" xfId="0" applyNumberFormat="1" applyFont="1" applyFill="1" applyBorder="1" applyAlignment="1" applyProtection="1">
      <alignment wrapText="1"/>
      <protection locked="0"/>
    </xf>
    <xf numFmtId="1" fontId="1" fillId="3" borderId="94" xfId="0" applyNumberFormat="1" applyFont="1" applyFill="1" applyBorder="1" applyAlignment="1">
      <alignment wrapText="1"/>
    </xf>
    <xf numFmtId="1" fontId="5" fillId="0" borderId="69" xfId="0" applyNumberFormat="1" applyFont="1" applyBorder="1"/>
    <xf numFmtId="1" fontId="5" fillId="0" borderId="70" xfId="0" applyNumberFormat="1" applyFont="1" applyBorder="1"/>
    <xf numFmtId="1" fontId="5" fillId="0" borderId="86" xfId="0" applyNumberFormat="1" applyFont="1" applyBorder="1"/>
    <xf numFmtId="1" fontId="4" fillId="0" borderId="100" xfId="0" applyNumberFormat="1" applyFont="1" applyBorder="1"/>
    <xf numFmtId="1" fontId="4" fillId="3" borderId="101" xfId="0" applyNumberFormat="1" applyFont="1" applyFill="1" applyBorder="1"/>
    <xf numFmtId="1" fontId="4" fillId="0" borderId="102" xfId="0" applyNumberFormat="1" applyFont="1" applyBorder="1"/>
    <xf numFmtId="1" fontId="4" fillId="0" borderId="101" xfId="0" applyNumberFormat="1" applyFont="1" applyBorder="1"/>
    <xf numFmtId="1" fontId="4" fillId="0" borderId="105" xfId="0" applyNumberFormat="1" applyFont="1" applyBorder="1"/>
    <xf numFmtId="1" fontId="4" fillId="0" borderId="106" xfId="0" applyNumberFormat="1" applyFont="1" applyBorder="1"/>
    <xf numFmtId="1" fontId="4" fillId="0" borderId="18" xfId="0" applyNumberFormat="1" applyFont="1" applyBorder="1" applyAlignment="1">
      <alignment horizontal="left" vertical="center" wrapText="1"/>
    </xf>
    <xf numFmtId="1" fontId="4" fillId="0" borderId="47" xfId="0" applyNumberFormat="1" applyFont="1" applyBorder="1"/>
    <xf numFmtId="1" fontId="4" fillId="6" borderId="93" xfId="0" applyNumberFormat="1" applyFont="1" applyFill="1" applyBorder="1" applyProtection="1">
      <protection locked="0"/>
    </xf>
    <xf numFmtId="1" fontId="4" fillId="6" borderId="107" xfId="0" applyNumberFormat="1" applyFont="1" applyFill="1" applyBorder="1" applyProtection="1">
      <protection locked="0"/>
    </xf>
    <xf numFmtId="1" fontId="4" fillId="3" borderId="0" xfId="0" applyNumberFormat="1" applyFont="1" applyFill="1" applyProtection="1">
      <protection hidden="1"/>
    </xf>
    <xf numFmtId="1" fontId="4" fillId="0" borderId="0" xfId="0" applyNumberFormat="1" applyFont="1" applyProtection="1">
      <protection hidden="1"/>
    </xf>
    <xf numFmtId="1" fontId="4" fillId="0" borderId="108" xfId="0" applyNumberFormat="1" applyFont="1" applyBorder="1" applyProtection="1">
      <protection hidden="1"/>
    </xf>
    <xf numFmtId="1" fontId="4" fillId="0" borderId="109" xfId="0" applyNumberFormat="1" applyFont="1" applyBorder="1" applyProtection="1">
      <protection hidden="1"/>
    </xf>
    <xf numFmtId="1" fontId="4" fillId="0" borderId="70" xfId="0" applyNumberFormat="1" applyFont="1" applyBorder="1" applyProtection="1">
      <protection hidden="1"/>
    </xf>
    <xf numFmtId="1" fontId="4" fillId="0" borderId="93" xfId="0" applyNumberFormat="1" applyFont="1" applyBorder="1" applyAlignment="1">
      <alignment horizontal="center" vertical="center" wrapText="1"/>
    </xf>
    <xf numFmtId="1" fontId="4" fillId="0" borderId="112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1" fontId="4" fillId="0" borderId="93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6" borderId="48" xfId="0" applyNumberFormat="1" applyFont="1" applyFill="1" applyBorder="1" applyAlignment="1" applyProtection="1">
      <alignment horizontal="right"/>
      <protection locked="0"/>
    </xf>
    <xf numFmtId="1" fontId="4" fillId="6" borderId="12" xfId="0" applyNumberFormat="1" applyFont="1" applyFill="1" applyBorder="1" applyAlignment="1" applyProtection="1">
      <alignment horizontal="right"/>
      <protection locked="0"/>
    </xf>
    <xf numFmtId="1" fontId="4" fillId="6" borderId="114" xfId="0" applyNumberFormat="1" applyFont="1" applyFill="1" applyBorder="1" applyAlignment="1" applyProtection="1">
      <alignment horizontal="right"/>
      <protection locked="0"/>
    </xf>
    <xf numFmtId="1" fontId="4" fillId="6" borderId="91" xfId="0" applyNumberFormat="1" applyFont="1" applyFill="1" applyBorder="1" applyAlignment="1" applyProtection="1">
      <alignment horizontal="right"/>
      <protection locked="0"/>
    </xf>
    <xf numFmtId="1" fontId="4" fillId="6" borderId="115" xfId="0" applyNumberFormat="1" applyFont="1" applyFill="1" applyBorder="1" applyAlignment="1" applyProtection="1">
      <alignment horizontal="right"/>
      <protection locked="0"/>
    </xf>
    <xf numFmtId="1" fontId="4" fillId="6" borderId="113" xfId="0" applyNumberFormat="1" applyFont="1" applyFill="1" applyBorder="1" applyAlignment="1" applyProtection="1">
      <alignment horizontal="right"/>
      <protection locked="0"/>
    </xf>
    <xf numFmtId="1" fontId="4" fillId="0" borderId="94" xfId="0" applyNumberFormat="1" applyFont="1" applyBorder="1" applyProtection="1">
      <protection locked="0"/>
    </xf>
    <xf numFmtId="1" fontId="4" fillId="0" borderId="99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right"/>
    </xf>
    <xf numFmtId="1" fontId="4" fillId="6" borderId="20" xfId="0" applyNumberFormat="1" applyFont="1" applyFill="1" applyBorder="1" applyAlignment="1" applyProtection="1">
      <alignment horizontal="right"/>
      <protection locked="0"/>
    </xf>
    <xf numFmtId="1" fontId="4" fillId="6" borderId="39" xfId="0" applyNumberFormat="1" applyFont="1" applyFill="1" applyBorder="1" applyAlignment="1" applyProtection="1">
      <alignment horizontal="right"/>
      <protection locked="0"/>
    </xf>
    <xf numFmtId="1" fontId="4" fillId="6" borderId="19" xfId="0" applyNumberFormat="1" applyFont="1" applyFill="1" applyBorder="1" applyAlignment="1" applyProtection="1">
      <alignment horizontal="right"/>
      <protection locked="0"/>
    </xf>
    <xf numFmtId="1" fontId="4" fillId="6" borderId="116" xfId="0" applyNumberFormat="1" applyFont="1" applyFill="1" applyBorder="1" applyAlignment="1" applyProtection="1">
      <alignment horizontal="right"/>
      <protection locked="0"/>
    </xf>
    <xf numFmtId="1" fontId="4" fillId="6" borderId="117" xfId="0" applyNumberFormat="1" applyFont="1" applyFill="1" applyBorder="1" applyAlignment="1" applyProtection="1">
      <alignment horizontal="right"/>
      <protection locked="0"/>
    </xf>
    <xf numFmtId="1" fontId="4" fillId="6" borderId="118" xfId="0" applyNumberFormat="1" applyFont="1" applyFill="1" applyBorder="1" applyAlignment="1" applyProtection="1">
      <alignment horizontal="right"/>
      <protection locked="0"/>
    </xf>
    <xf numFmtId="1" fontId="4" fillId="0" borderId="37" xfId="0" applyNumberFormat="1" applyFont="1" applyBorder="1" applyAlignment="1">
      <alignment horizontal="center" vertical="center" wrapText="1"/>
    </xf>
    <xf numFmtId="1" fontId="4" fillId="6" borderId="40" xfId="0" applyNumberFormat="1" applyFont="1" applyFill="1" applyBorder="1" applyAlignment="1" applyProtection="1">
      <alignment horizontal="right"/>
      <protection locked="0"/>
    </xf>
    <xf numFmtId="1" fontId="4" fillId="6" borderId="41" xfId="0" applyNumberFormat="1" applyFont="1" applyFill="1" applyBorder="1" applyAlignment="1" applyProtection="1">
      <alignment horizontal="right"/>
      <protection locked="0"/>
    </xf>
    <xf numFmtId="1" fontId="4" fillId="6" borderId="62" xfId="0" applyNumberFormat="1" applyFont="1" applyFill="1" applyBorder="1" applyAlignment="1" applyProtection="1">
      <alignment horizontal="right"/>
      <protection locked="0"/>
    </xf>
    <xf numFmtId="1" fontId="4" fillId="6" borderId="44" xfId="0" applyNumberFormat="1" applyFont="1" applyFill="1" applyBorder="1" applyAlignment="1" applyProtection="1">
      <alignment horizontal="right"/>
      <protection locked="0"/>
    </xf>
    <xf numFmtId="1" fontId="4" fillId="6" borderId="46" xfId="0" applyNumberFormat="1" applyFont="1" applyFill="1" applyBorder="1" applyAlignment="1" applyProtection="1">
      <alignment horizontal="right"/>
      <protection locked="0"/>
    </xf>
    <xf numFmtId="1" fontId="4" fillId="6" borderId="119" xfId="0" applyNumberFormat="1" applyFont="1" applyFill="1" applyBorder="1" applyAlignment="1" applyProtection="1">
      <alignment horizontal="right"/>
      <protection locked="0"/>
    </xf>
    <xf numFmtId="1" fontId="4" fillId="0" borderId="18" xfId="0" applyNumberFormat="1" applyFont="1" applyBorder="1" applyAlignment="1" applyProtection="1">
      <alignment horizontal="center" vertical="center"/>
      <protection hidden="1"/>
    </xf>
    <xf numFmtId="1" fontId="4" fillId="6" borderId="93" xfId="0" applyNumberFormat="1" applyFont="1" applyFill="1" applyBorder="1" applyAlignment="1" applyProtection="1">
      <alignment horizontal="right"/>
      <protection locked="0"/>
    </xf>
    <xf numFmtId="1" fontId="4" fillId="6" borderId="13" xfId="0" applyNumberFormat="1" applyFont="1" applyFill="1" applyBorder="1" applyAlignment="1" applyProtection="1">
      <alignment horizontal="right"/>
      <protection locked="0"/>
    </xf>
    <xf numFmtId="1" fontId="4" fillId="6" borderId="56" xfId="0" applyNumberFormat="1" applyFont="1" applyFill="1" applyBorder="1" applyAlignment="1" applyProtection="1">
      <alignment horizontal="right"/>
      <protection locked="0"/>
    </xf>
    <xf numFmtId="1" fontId="4" fillId="6" borderId="107" xfId="0" applyNumberFormat="1" applyFont="1" applyFill="1" applyBorder="1" applyAlignment="1" applyProtection="1">
      <alignment horizontal="right"/>
      <protection locked="0"/>
    </xf>
    <xf numFmtId="1" fontId="4" fillId="6" borderId="120" xfId="0" applyNumberFormat="1" applyFont="1" applyFill="1" applyBorder="1" applyAlignment="1" applyProtection="1">
      <alignment horizontal="right"/>
      <protection locked="0"/>
    </xf>
    <xf numFmtId="1" fontId="4" fillId="6" borderId="121" xfId="0" applyNumberFormat="1" applyFont="1" applyFill="1" applyBorder="1" applyAlignment="1" applyProtection="1">
      <alignment horizontal="right"/>
      <protection locked="0"/>
    </xf>
    <xf numFmtId="1" fontId="4" fillId="0" borderId="72" xfId="0" applyNumberFormat="1" applyFont="1" applyBorder="1" applyProtection="1">
      <protection hidden="1"/>
    </xf>
    <xf numFmtId="1" fontId="4" fillId="0" borderId="71" xfId="0" applyNumberFormat="1" applyFont="1" applyBorder="1" applyProtection="1">
      <protection hidden="1"/>
    </xf>
    <xf numFmtId="1" fontId="4" fillId="3" borderId="94" xfId="0" applyNumberFormat="1" applyFont="1" applyFill="1" applyBorder="1" applyProtection="1">
      <protection hidden="1"/>
    </xf>
    <xf numFmtId="1" fontId="4" fillId="0" borderId="99" xfId="0" applyNumberFormat="1" applyFont="1" applyBorder="1" applyAlignment="1">
      <alignment horizontal="left" vertical="center"/>
    </xf>
    <xf numFmtId="1" fontId="4" fillId="0" borderId="99" xfId="0" applyNumberFormat="1" applyFont="1" applyBorder="1" applyAlignment="1">
      <alignment horizontal="center" vertical="center" wrapText="1"/>
    </xf>
    <xf numFmtId="1" fontId="4" fillId="6" borderId="99" xfId="0" applyNumberFormat="1" applyFont="1" applyFill="1" applyBorder="1" applyProtection="1">
      <protection locked="0"/>
    </xf>
    <xf numFmtId="1" fontId="4" fillId="0" borderId="37" xfId="0" applyNumberFormat="1" applyFont="1" applyBorder="1" applyAlignment="1">
      <alignment horizontal="left" vertical="center"/>
    </xf>
    <xf numFmtId="1" fontId="4" fillId="6" borderId="126" xfId="0" applyNumberFormat="1" applyFont="1" applyFill="1" applyBorder="1" applyProtection="1">
      <protection locked="0"/>
    </xf>
    <xf numFmtId="1" fontId="4" fillId="0" borderId="9" xfId="0" applyNumberFormat="1" applyFont="1" applyBorder="1" applyAlignment="1">
      <alignment horizontal="left" vertical="center"/>
    </xf>
    <xf numFmtId="1" fontId="4" fillId="0" borderId="47" xfId="0" applyNumberFormat="1" applyFont="1" applyBorder="1" applyAlignment="1">
      <alignment horizontal="center" vertical="center" wrapText="1"/>
    </xf>
    <xf numFmtId="1" fontId="4" fillId="6" borderId="22" xfId="0" applyNumberFormat="1" applyFont="1" applyFill="1" applyBorder="1" applyProtection="1">
      <protection locked="0"/>
    </xf>
    <xf numFmtId="1" fontId="4" fillId="0" borderId="99" xfId="0" applyNumberFormat="1" applyFont="1" applyBorder="1" applyAlignment="1">
      <alignment horizontal="left" vertical="center" wrapText="1"/>
    </xf>
    <xf numFmtId="1" fontId="4" fillId="0" borderId="9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left" vertical="center" wrapText="1"/>
    </xf>
    <xf numFmtId="1" fontId="4" fillId="0" borderId="37" xfId="0" applyNumberFormat="1" applyFont="1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1" fontId="4" fillId="4" borderId="94" xfId="0" applyNumberFormat="1" applyFont="1" applyFill="1" applyBorder="1" applyProtection="1">
      <protection hidden="1"/>
    </xf>
    <xf numFmtId="1" fontId="4" fillId="3" borderId="70" xfId="0" applyNumberFormat="1" applyFont="1" applyFill="1" applyBorder="1" applyProtection="1">
      <protection hidden="1"/>
    </xf>
    <xf numFmtId="1" fontId="4" fillId="0" borderId="18" xfId="3" applyNumberFormat="1" applyFont="1" applyBorder="1" applyAlignment="1">
      <alignment horizontal="center" vertical="center" wrapText="1"/>
    </xf>
    <xf numFmtId="1" fontId="4" fillId="0" borderId="56" xfId="3" applyNumberFormat="1" applyFont="1" applyBorder="1" applyAlignment="1">
      <alignment horizontal="center" vertical="center" wrapText="1"/>
    </xf>
    <xf numFmtId="1" fontId="4" fillId="0" borderId="112" xfId="3" applyNumberFormat="1" applyFont="1" applyFill="1" applyBorder="1" applyAlignment="1">
      <alignment horizontal="center" vertical="center" wrapText="1"/>
    </xf>
    <xf numFmtId="1" fontId="4" fillId="0" borderId="13" xfId="3" applyNumberFormat="1" applyFont="1" applyFill="1" applyBorder="1" applyAlignment="1">
      <alignment horizontal="center" vertical="center" wrapText="1"/>
    </xf>
    <xf numFmtId="1" fontId="4" fillId="0" borderId="93" xfId="3" applyNumberFormat="1" applyFont="1" applyFill="1" applyBorder="1" applyAlignment="1">
      <alignment horizontal="center" vertical="center" wrapText="1"/>
    </xf>
    <xf numFmtId="1" fontId="4" fillId="0" borderId="93" xfId="3" applyNumberFormat="1" applyFont="1" applyBorder="1" applyAlignment="1">
      <alignment horizontal="center" vertical="center" wrapText="1"/>
    </xf>
    <xf numFmtId="1" fontId="4" fillId="0" borderId="107" xfId="3" applyNumberFormat="1" applyFont="1" applyBorder="1" applyAlignment="1">
      <alignment horizontal="center" vertical="center" wrapText="1"/>
    </xf>
    <xf numFmtId="1" fontId="4" fillId="3" borderId="134" xfId="0" applyNumberFormat="1" applyFont="1" applyFill="1" applyBorder="1" applyProtection="1">
      <protection hidden="1"/>
    </xf>
    <xf numFmtId="1" fontId="4" fillId="0" borderId="134" xfId="0" applyNumberFormat="1" applyFont="1" applyBorder="1" applyProtection="1">
      <protection hidden="1"/>
    </xf>
    <xf numFmtId="1" fontId="4" fillId="0" borderId="95" xfId="2" applyNumberFormat="1" applyFont="1" applyBorder="1" applyAlignment="1">
      <alignment vertical="center" wrapText="1"/>
    </xf>
    <xf numFmtId="1" fontId="4" fillId="6" borderId="135" xfId="4" applyNumberFormat="1" applyFont="1" applyFill="1" applyBorder="1" applyProtection="1">
      <protection locked="0"/>
    </xf>
    <xf numFmtId="1" fontId="4" fillId="6" borderId="136" xfId="4" applyNumberFormat="1" applyFont="1" applyFill="1" applyBorder="1" applyProtection="1">
      <protection locked="0"/>
    </xf>
    <xf numFmtId="1" fontId="4" fillId="6" borderId="137" xfId="4" applyNumberFormat="1" applyFont="1" applyFill="1" applyBorder="1" applyProtection="1">
      <protection locked="0"/>
    </xf>
    <xf numFmtId="1" fontId="2" fillId="5" borderId="0" xfId="0" applyNumberFormat="1" applyFont="1" applyFill="1" applyProtection="1"/>
    <xf numFmtId="1" fontId="2" fillId="7" borderId="0" xfId="0" applyNumberFormat="1" applyFont="1" applyFill="1" applyProtection="1"/>
    <xf numFmtId="1" fontId="4" fillId="0" borderId="37" xfId="2" applyNumberFormat="1" applyFont="1" applyBorder="1" applyAlignment="1">
      <alignment vertical="center" wrapText="1"/>
    </xf>
    <xf numFmtId="1" fontId="4" fillId="6" borderId="22" xfId="4" applyNumberFormat="1" applyFont="1" applyFill="1" applyBorder="1" applyProtection="1">
      <protection locked="0"/>
    </xf>
    <xf numFmtId="1" fontId="4" fillId="6" borderId="19" xfId="4" applyNumberFormat="1" applyFont="1" applyFill="1" applyBorder="1" applyProtection="1">
      <protection locked="0"/>
    </xf>
    <xf numFmtId="1" fontId="4" fillId="6" borderId="38" xfId="4" applyNumberFormat="1" applyFont="1" applyFill="1" applyBorder="1" applyProtection="1">
      <protection locked="0"/>
    </xf>
    <xf numFmtId="1" fontId="4" fillId="6" borderId="82" xfId="4" applyNumberFormat="1" applyFont="1" applyFill="1" applyBorder="1" applyProtection="1">
      <protection locked="0"/>
    </xf>
    <xf numFmtId="1" fontId="4" fillId="6" borderId="20" xfId="4" applyNumberFormat="1" applyFont="1" applyFill="1" applyBorder="1" applyProtection="1">
      <protection locked="0"/>
    </xf>
    <xf numFmtId="1" fontId="4" fillId="6" borderId="39" xfId="4" applyNumberFormat="1" applyFont="1" applyFill="1" applyBorder="1" applyProtection="1">
      <protection locked="0"/>
    </xf>
    <xf numFmtId="1" fontId="4" fillId="6" borderId="116" xfId="4" applyNumberFormat="1" applyFont="1" applyFill="1" applyBorder="1" applyProtection="1">
      <protection locked="0"/>
    </xf>
    <xf numFmtId="1" fontId="4" fillId="9" borderId="20" xfId="4" applyNumberFormat="1" applyFont="1" applyFill="1" applyBorder="1" applyProtection="1"/>
    <xf numFmtId="1" fontId="4" fillId="9" borderId="116" xfId="4" applyNumberFormat="1" applyFont="1" applyFill="1" applyBorder="1" applyProtection="1"/>
    <xf numFmtId="1" fontId="4" fillId="3" borderId="138" xfId="0" applyNumberFormat="1" applyFont="1" applyFill="1" applyBorder="1" applyProtection="1">
      <protection hidden="1"/>
    </xf>
    <xf numFmtId="1" fontId="4" fillId="0" borderId="138" xfId="0" applyNumberFormat="1" applyFont="1" applyBorder="1" applyProtection="1">
      <protection hidden="1"/>
    </xf>
    <xf numFmtId="1" fontId="4" fillId="6" borderId="47" xfId="4" applyNumberFormat="1" applyFont="1" applyFill="1" applyBorder="1" applyProtection="1">
      <protection locked="0"/>
    </xf>
    <xf numFmtId="1" fontId="4" fillId="6" borderId="60" xfId="4" applyNumberFormat="1" applyFont="1" applyFill="1" applyBorder="1" applyProtection="1">
      <protection locked="0"/>
    </xf>
    <xf numFmtId="1" fontId="4" fillId="6" borderId="33" xfId="4" applyNumberFormat="1" applyFont="1" applyFill="1" applyBorder="1" applyProtection="1">
      <protection locked="0"/>
    </xf>
    <xf numFmtId="1" fontId="4" fillId="6" borderId="61" xfId="4" applyNumberFormat="1" applyFont="1" applyFill="1" applyBorder="1" applyProtection="1">
      <protection locked="0"/>
    </xf>
    <xf numFmtId="1" fontId="4" fillId="6" borderId="51" xfId="4" applyNumberFormat="1" applyFont="1" applyFill="1" applyBorder="1" applyProtection="1">
      <protection locked="0"/>
    </xf>
    <xf numFmtId="1" fontId="4" fillId="6" borderId="34" xfId="4" applyNumberFormat="1" applyFont="1" applyFill="1" applyBorder="1" applyProtection="1">
      <protection locked="0"/>
    </xf>
    <xf numFmtId="1" fontId="4" fillId="6" borderId="35" xfId="4" applyNumberFormat="1" applyFont="1" applyFill="1" applyBorder="1" applyProtection="1">
      <protection locked="0"/>
    </xf>
    <xf numFmtId="1" fontId="4" fillId="9" borderId="32" xfId="4" applyNumberFormat="1" applyFont="1" applyFill="1" applyBorder="1" applyProtection="1"/>
    <xf numFmtId="1" fontId="4" fillId="9" borderId="35" xfId="4" applyNumberFormat="1" applyFont="1" applyFill="1" applyBorder="1" applyProtection="1"/>
    <xf numFmtId="1" fontId="4" fillId="0" borderId="139" xfId="2" applyNumberFormat="1" applyFont="1" applyBorder="1" applyAlignment="1">
      <alignment horizontal="center" vertical="center" wrapText="1"/>
    </xf>
    <xf numFmtId="1" fontId="4" fillId="0" borderId="140" xfId="4" applyNumberFormat="1" applyFont="1" applyBorder="1" applyAlignment="1">
      <alignment horizontal="right"/>
    </xf>
    <xf numFmtId="1" fontId="4" fillId="0" borderId="56" xfId="4" applyNumberFormat="1" applyFont="1" applyBorder="1" applyAlignment="1">
      <alignment horizontal="right"/>
    </xf>
    <xf numFmtId="1" fontId="4" fillId="0" borderId="141" xfId="4" applyNumberFormat="1" applyFont="1" applyBorder="1" applyAlignment="1">
      <alignment horizontal="right"/>
    </xf>
    <xf numFmtId="1" fontId="4" fillId="0" borderId="13" xfId="4" applyNumberFormat="1" applyFont="1" applyBorder="1" applyAlignment="1">
      <alignment horizontal="right"/>
    </xf>
    <xf numFmtId="1" fontId="4" fillId="0" borderId="142" xfId="4" applyNumberFormat="1" applyFont="1" applyBorder="1" applyAlignment="1">
      <alignment horizontal="right"/>
    </xf>
    <xf numFmtId="1" fontId="4" fillId="0" borderId="143" xfId="4" applyNumberFormat="1" applyFont="1" applyBorder="1" applyAlignment="1">
      <alignment horizontal="right"/>
    </xf>
    <xf numFmtId="1" fontId="4" fillId="3" borderId="144" xfId="0" applyNumberFormat="1" applyFont="1" applyFill="1" applyBorder="1" applyProtection="1">
      <protection hidden="1"/>
    </xf>
    <xf numFmtId="1" fontId="4" fillId="0" borderId="144" xfId="0" applyNumberFormat="1" applyFont="1" applyBorder="1" applyProtection="1">
      <protection hidden="1"/>
    </xf>
    <xf numFmtId="1" fontId="6" fillId="3" borderId="139" xfId="0" applyNumberFormat="1" applyFont="1" applyFill="1" applyBorder="1" applyAlignment="1">
      <alignment vertical="center" wrapText="1"/>
    </xf>
    <xf numFmtId="1" fontId="6" fillId="3" borderId="7" xfId="0" applyNumberFormat="1" applyFont="1" applyFill="1" applyBorder="1" applyAlignment="1">
      <alignment vertical="center" wrapText="1"/>
    </xf>
    <xf numFmtId="1" fontId="6" fillId="3" borderId="0" xfId="0" applyNumberFormat="1" applyFont="1" applyFill="1" applyAlignment="1">
      <alignment vertical="center" wrapText="1"/>
    </xf>
    <xf numFmtId="1" fontId="2" fillId="0" borderId="145" xfId="0" applyNumberFormat="1" applyFont="1" applyBorder="1"/>
    <xf numFmtId="1" fontId="2" fillId="0" borderId="146" xfId="0" applyNumberFormat="1" applyFont="1" applyBorder="1"/>
    <xf numFmtId="1" fontId="2" fillId="0" borderId="147" xfId="0" applyNumberFormat="1" applyFont="1" applyBorder="1"/>
    <xf numFmtId="1" fontId="2" fillId="0" borderId="0" xfId="0" applyNumberFormat="1" applyFont="1"/>
    <xf numFmtId="1" fontId="4" fillId="0" borderId="150" xfId="0" applyNumberFormat="1" applyFont="1" applyBorder="1" applyAlignment="1">
      <alignment horizontal="center" vertical="center"/>
    </xf>
    <xf numFmtId="1" fontId="4" fillId="0" borderId="151" xfId="0" applyNumberFormat="1" applyFont="1" applyBorder="1" applyAlignment="1">
      <alignment horizontal="center" vertical="center"/>
    </xf>
    <xf numFmtId="1" fontId="4" fillId="0" borderId="151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" fontId="4" fillId="0" borderId="152" xfId="0" applyNumberFormat="1" applyFont="1" applyBorder="1"/>
    <xf numFmtId="1" fontId="4" fillId="6" borderId="152" xfId="4" applyNumberFormat="1" applyFont="1" applyFill="1" applyBorder="1" applyProtection="1">
      <protection locked="0"/>
    </xf>
    <xf numFmtId="1" fontId="4" fillId="6" borderId="32" xfId="4" applyNumberFormat="1" applyFont="1" applyFill="1" applyBorder="1" applyProtection="1">
      <protection locked="0"/>
    </xf>
    <xf numFmtId="1" fontId="4" fillId="6" borderId="37" xfId="4" applyNumberFormat="1" applyFont="1" applyFill="1" applyBorder="1" applyProtection="1">
      <protection locked="0"/>
    </xf>
    <xf numFmtId="1" fontId="4" fillId="6" borderId="52" xfId="4" applyNumberFormat="1" applyFont="1" applyFill="1" applyBorder="1" applyProtection="1">
      <protection locked="0"/>
    </xf>
    <xf numFmtId="1" fontId="4" fillId="6" borderId="66" xfId="4" applyNumberFormat="1" applyFont="1" applyFill="1" applyBorder="1" applyProtection="1">
      <protection locked="0"/>
    </xf>
    <xf numFmtId="1" fontId="4" fillId="0" borderId="153" xfId="0" applyNumberFormat="1" applyFont="1" applyBorder="1"/>
    <xf numFmtId="1" fontId="4" fillId="3" borderId="154" xfId="0" applyNumberFormat="1" applyFont="1" applyFill="1" applyBorder="1" applyProtection="1">
      <protection hidden="1"/>
    </xf>
    <xf numFmtId="1" fontId="4" fillId="0" borderId="154" xfId="0" applyNumberFormat="1" applyFont="1" applyBorder="1" applyProtection="1">
      <protection hidden="1"/>
    </xf>
    <xf numFmtId="1" fontId="2" fillId="3" borderId="11" xfId="0" applyNumberFormat="1" applyFont="1" applyFill="1" applyBorder="1"/>
    <xf numFmtId="1" fontId="2" fillId="3" borderId="155" xfId="0" applyNumberFormat="1" applyFont="1" applyFill="1" applyBorder="1"/>
    <xf numFmtId="1" fontId="4" fillId="0" borderId="132" xfId="0" applyNumberFormat="1" applyFont="1" applyBorder="1" applyAlignment="1">
      <alignment horizontal="center" vertical="center" wrapText="1"/>
    </xf>
    <xf numFmtId="1" fontId="4" fillId="0" borderId="34" xfId="0" applyNumberFormat="1" applyFont="1" applyBorder="1"/>
    <xf numFmtId="1" fontId="4" fillId="0" borderId="60" xfId="0" applyNumberFormat="1" applyFont="1" applyBorder="1"/>
    <xf numFmtId="1" fontId="4" fillId="3" borderId="34" xfId="0" applyNumberFormat="1" applyFont="1" applyFill="1" applyBorder="1"/>
    <xf numFmtId="1" fontId="4" fillId="6" borderId="116" xfId="0" applyNumberFormat="1" applyFont="1" applyFill="1" applyBorder="1" applyProtection="1">
      <protection locked="0"/>
    </xf>
    <xf numFmtId="1" fontId="4" fillId="6" borderId="19" xfId="0" applyNumberFormat="1" applyFont="1" applyFill="1" applyBorder="1" applyProtection="1">
      <protection locked="0"/>
    </xf>
    <xf numFmtId="1" fontId="4" fillId="6" borderId="82" xfId="0" applyNumberFormat="1" applyFont="1" applyFill="1" applyBorder="1" applyProtection="1">
      <protection locked="0"/>
    </xf>
    <xf numFmtId="1" fontId="4" fillId="6" borderId="117" xfId="0" applyNumberFormat="1" applyFont="1" applyFill="1" applyBorder="1" applyProtection="1">
      <protection locked="0"/>
    </xf>
    <xf numFmtId="1" fontId="4" fillId="0" borderId="132" xfId="0" applyNumberFormat="1" applyFont="1" applyBorder="1"/>
    <xf numFmtId="1" fontId="4" fillId="0" borderId="67" xfId="0" applyNumberFormat="1" applyFont="1" applyBorder="1"/>
    <xf numFmtId="1" fontId="4" fillId="3" borderId="52" xfId="0" applyNumberFormat="1" applyFont="1" applyFill="1" applyBorder="1"/>
    <xf numFmtId="1" fontId="4" fillId="0" borderId="0" xfId="0" applyNumberFormat="1" applyFont="1" applyAlignment="1">
      <alignment horizontal="left" vertical="center" wrapText="1"/>
    </xf>
    <xf numFmtId="1" fontId="4" fillId="3" borderId="0" xfId="0" applyNumberFormat="1" applyFont="1" applyFill="1" applyProtection="1">
      <protection locked="0"/>
    </xf>
    <xf numFmtId="1" fontId="4" fillId="0" borderId="163" xfId="0" applyNumberFormat="1" applyFont="1" applyBorder="1" applyAlignment="1">
      <alignment horizontal="center" vertical="center"/>
    </xf>
    <xf numFmtId="1" fontId="4" fillId="0" borderId="164" xfId="0" applyNumberFormat="1" applyFont="1" applyBorder="1" applyAlignment="1">
      <alignment horizontal="center" vertical="center"/>
    </xf>
    <xf numFmtId="1" fontId="4" fillId="0" borderId="161" xfId="0" applyNumberFormat="1" applyFont="1" applyBorder="1" applyAlignment="1">
      <alignment horizontal="center" vertical="center"/>
    </xf>
    <xf numFmtId="1" fontId="4" fillId="0" borderId="159" xfId="0" applyNumberFormat="1" applyFont="1" applyBorder="1" applyAlignment="1">
      <alignment horizontal="center" vertical="center"/>
    </xf>
    <xf numFmtId="1" fontId="4" fillId="0" borderId="166" xfId="0" applyNumberFormat="1" applyFont="1" applyBorder="1"/>
    <xf numFmtId="1" fontId="4" fillId="0" borderId="167" xfId="0" applyNumberFormat="1" applyFont="1" applyBorder="1"/>
    <xf numFmtId="1" fontId="4" fillId="0" borderId="168" xfId="0" applyNumberFormat="1" applyFont="1" applyBorder="1"/>
    <xf numFmtId="1" fontId="4" fillId="0" borderId="116" xfId="0" applyNumberFormat="1" applyFont="1" applyBorder="1"/>
    <xf numFmtId="1" fontId="4" fillId="2" borderId="169" xfId="5" applyNumberFormat="1" applyFont="1" applyBorder="1" applyProtection="1">
      <protection locked="0"/>
    </xf>
    <xf numFmtId="1" fontId="4" fillId="2" borderId="170" xfId="5" applyNumberFormat="1" applyFont="1" applyBorder="1" applyProtection="1">
      <protection locked="0"/>
    </xf>
    <xf numFmtId="1" fontId="4" fillId="2" borderId="171" xfId="5" applyNumberFormat="1" applyFont="1" applyBorder="1" applyProtection="1">
      <protection locked="0"/>
    </xf>
    <xf numFmtId="1" fontId="4" fillId="2" borderId="172" xfId="5" applyNumberFormat="1" applyFont="1" applyBorder="1" applyProtection="1">
      <protection locked="0"/>
    </xf>
    <xf numFmtId="1" fontId="4" fillId="0" borderId="42" xfId="0" applyNumberFormat="1" applyFont="1" applyBorder="1"/>
    <xf numFmtId="1" fontId="4" fillId="0" borderId="32" xfId="0" applyNumberFormat="1" applyFont="1" applyBorder="1"/>
    <xf numFmtId="1" fontId="4" fillId="0" borderId="33" xfId="0" applyNumberFormat="1" applyFont="1" applyBorder="1"/>
    <xf numFmtId="1" fontId="4" fillId="0" borderId="35" xfId="0" applyNumberFormat="1" applyFont="1" applyBorder="1"/>
    <xf numFmtId="1" fontId="4" fillId="2" borderId="173" xfId="5" applyNumberFormat="1" applyFont="1" applyBorder="1" applyProtection="1">
      <protection locked="0"/>
    </xf>
    <xf numFmtId="1" fontId="4" fillId="2" borderId="174" xfId="5" applyNumberFormat="1" applyFont="1" applyBorder="1" applyProtection="1">
      <protection locked="0"/>
    </xf>
    <xf numFmtId="1" fontId="4" fillId="2" borderId="175" xfId="5" applyNumberFormat="1" applyFont="1" applyBorder="1" applyProtection="1">
      <protection locked="0"/>
    </xf>
    <xf numFmtId="1" fontId="4" fillId="2" borderId="176" xfId="5" applyNumberFormat="1" applyFont="1" applyBorder="1" applyProtection="1">
      <protection locked="0"/>
    </xf>
    <xf numFmtId="1" fontId="4" fillId="0" borderId="178" xfId="0" applyNumberFormat="1" applyFont="1" applyBorder="1" applyAlignment="1">
      <alignment wrapText="1"/>
    </xf>
    <xf numFmtId="1" fontId="10" fillId="3" borderId="179" xfId="0" applyNumberFormat="1" applyFont="1" applyFill="1" applyBorder="1"/>
    <xf numFmtId="1" fontId="4" fillId="0" borderId="180" xfId="0" applyNumberFormat="1" applyFont="1" applyBorder="1"/>
    <xf numFmtId="1" fontId="4" fillId="0" borderId="181" xfId="0" applyNumberFormat="1" applyFont="1" applyBorder="1"/>
    <xf numFmtId="1" fontId="4" fillId="2" borderId="182" xfId="5" applyNumberFormat="1" applyFont="1" applyBorder="1" applyProtection="1">
      <protection locked="0"/>
    </xf>
    <xf numFmtId="1" fontId="4" fillId="2" borderId="183" xfId="5" applyNumberFormat="1" applyFont="1" applyBorder="1" applyProtection="1">
      <protection locked="0"/>
    </xf>
    <xf numFmtId="1" fontId="4" fillId="2" borderId="184" xfId="5" applyNumberFormat="1" applyFont="1" applyBorder="1" applyProtection="1">
      <protection locked="0"/>
    </xf>
    <xf numFmtId="1" fontId="4" fillId="2" borderId="185" xfId="5" applyNumberFormat="1" applyFont="1" applyBorder="1" applyProtection="1">
      <protection locked="0"/>
    </xf>
    <xf numFmtId="1" fontId="4" fillId="0" borderId="20" xfId="0" applyNumberFormat="1" applyFont="1" applyBorder="1"/>
    <xf numFmtId="1" fontId="4" fillId="0" borderId="38" xfId="0" applyNumberFormat="1" applyFont="1" applyBorder="1"/>
    <xf numFmtId="1" fontId="4" fillId="0" borderId="53" xfId="0" applyNumberFormat="1" applyFont="1" applyBorder="1"/>
    <xf numFmtId="1" fontId="4" fillId="0" borderId="51" xfId="0" applyNumberFormat="1" applyFont="1" applyBorder="1"/>
    <xf numFmtId="1" fontId="4" fillId="0" borderId="66" xfId="0" applyNumberFormat="1" applyFont="1" applyBorder="1"/>
    <xf numFmtId="1" fontId="4" fillId="0" borderId="50" xfId="0" applyNumberFormat="1" applyFont="1" applyBorder="1"/>
    <xf numFmtId="1" fontId="4" fillId="2" borderId="187" xfId="5" applyNumberFormat="1" applyFont="1" applyBorder="1" applyProtection="1">
      <protection locked="0"/>
    </xf>
    <xf numFmtId="1" fontId="4" fillId="2" borderId="188" xfId="5" applyNumberFormat="1" applyFont="1" applyBorder="1" applyProtection="1">
      <protection locked="0"/>
    </xf>
    <xf numFmtId="1" fontId="4" fillId="2" borderId="189" xfId="5" applyNumberFormat="1" applyFont="1" applyBorder="1" applyProtection="1">
      <protection locked="0"/>
    </xf>
    <xf numFmtId="1" fontId="4" fillId="2" borderId="190" xfId="5" applyNumberFormat="1" applyFont="1" applyBorder="1" applyProtection="1">
      <protection locked="0"/>
    </xf>
    <xf numFmtId="0" fontId="10" fillId="0" borderId="0" xfId="0" applyFont="1"/>
    <xf numFmtId="1" fontId="4" fillId="0" borderId="163" xfId="0" applyNumberFormat="1" applyFont="1" applyBorder="1" applyAlignment="1">
      <alignment horizontal="center" vertical="center" wrapText="1"/>
    </xf>
    <xf numFmtId="1" fontId="4" fillId="0" borderId="191" xfId="0" applyNumberFormat="1" applyFont="1" applyBorder="1" applyAlignment="1">
      <alignment horizontal="center" vertical="center" wrapText="1"/>
    </xf>
    <xf numFmtId="1" fontId="4" fillId="0" borderId="192" xfId="0" applyNumberFormat="1" applyFont="1" applyBorder="1" applyAlignment="1">
      <alignment horizontal="center" vertical="center" wrapText="1"/>
    </xf>
    <xf numFmtId="1" fontId="4" fillId="0" borderId="193" xfId="0" applyNumberFormat="1" applyFont="1" applyBorder="1" applyAlignment="1"/>
    <xf numFmtId="1" fontId="4" fillId="0" borderId="194" xfId="0" applyNumberFormat="1" applyFont="1" applyBorder="1"/>
    <xf numFmtId="1" fontId="4" fillId="0" borderId="37" xfId="0" applyNumberFormat="1" applyFont="1" applyBorder="1" applyAlignment="1"/>
    <xf numFmtId="1" fontId="4" fillId="6" borderId="21" xfId="0" applyNumberFormat="1" applyFont="1" applyFill="1" applyBorder="1" applyProtection="1">
      <protection locked="0"/>
    </xf>
    <xf numFmtId="1" fontId="4" fillId="6" borderId="195" xfId="0" applyNumberFormat="1" applyFont="1" applyFill="1" applyBorder="1" applyProtection="1">
      <protection locked="0"/>
    </xf>
    <xf numFmtId="1" fontId="4" fillId="0" borderId="37" xfId="0" applyNumberFormat="1" applyFont="1" applyBorder="1" applyAlignment="1">
      <alignment wrapText="1"/>
    </xf>
    <xf numFmtId="1" fontId="4" fillId="6" borderId="196" xfId="0" applyNumberFormat="1" applyFont="1" applyFill="1" applyBorder="1" applyProtection="1">
      <protection locked="0"/>
    </xf>
    <xf numFmtId="1" fontId="4" fillId="6" borderId="62" xfId="0" applyNumberFormat="1" applyFont="1" applyFill="1" applyBorder="1" applyProtection="1">
      <protection locked="0"/>
    </xf>
    <xf numFmtId="1" fontId="4" fillId="0" borderId="37" xfId="0" applyNumberFormat="1" applyFont="1" applyFill="1" applyBorder="1" applyAlignment="1"/>
    <xf numFmtId="1" fontId="4" fillId="0" borderId="47" xfId="0" applyNumberFormat="1" applyFont="1" applyFill="1" applyBorder="1" applyAlignment="1"/>
    <xf numFmtId="1" fontId="4" fillId="0" borderId="52" xfId="0" applyNumberFormat="1" applyFont="1" applyBorder="1"/>
    <xf numFmtId="1" fontId="4" fillId="6" borderId="197" xfId="0" applyNumberFormat="1" applyFont="1" applyFill="1" applyBorder="1" applyProtection="1">
      <protection locked="0"/>
    </xf>
    <xf numFmtId="1" fontId="4" fillId="0" borderId="199" xfId="0" applyNumberFormat="1" applyFont="1" applyBorder="1" applyAlignment="1"/>
    <xf numFmtId="1" fontId="4" fillId="0" borderId="200" xfId="0" applyNumberFormat="1" applyFont="1" applyBorder="1"/>
    <xf numFmtId="1" fontId="4" fillId="0" borderId="201" xfId="0" applyNumberFormat="1" applyFont="1" applyBorder="1"/>
    <xf numFmtId="1" fontId="4" fillId="0" borderId="202" xfId="0" applyNumberFormat="1" applyFont="1" applyBorder="1"/>
    <xf numFmtId="1" fontId="4" fillId="0" borderId="40" xfId="0" applyNumberFormat="1" applyFont="1" applyBorder="1"/>
    <xf numFmtId="1" fontId="4" fillId="0" borderId="43" xfId="0" applyNumberFormat="1" applyFont="1" applyBorder="1"/>
    <xf numFmtId="1" fontId="4" fillId="0" borderId="41" xfId="0" applyNumberFormat="1" applyFont="1" applyBorder="1"/>
    <xf numFmtId="1" fontId="10" fillId="3" borderId="0" xfId="0" applyNumberFormat="1" applyFont="1" applyFill="1"/>
    <xf numFmtId="0" fontId="4" fillId="0" borderId="208" xfId="0" applyFont="1" applyBorder="1" applyAlignment="1">
      <alignment horizontal="center" vertical="center"/>
    </xf>
    <xf numFmtId="0" fontId="4" fillId="0" borderId="209" xfId="0" applyFont="1" applyBorder="1" applyAlignment="1">
      <alignment horizontal="center" vertical="center"/>
    </xf>
    <xf numFmtId="0" fontId="4" fillId="0" borderId="205" xfId="0" applyFont="1" applyBorder="1" applyAlignment="1">
      <alignment horizontal="center" vertical="center"/>
    </xf>
    <xf numFmtId="0" fontId="4" fillId="0" borderId="210" xfId="0" applyFont="1" applyBorder="1" applyAlignment="1">
      <alignment wrapText="1"/>
    </xf>
    <xf numFmtId="1" fontId="4" fillId="0" borderId="208" xfId="0" applyNumberFormat="1" applyFont="1" applyBorder="1"/>
    <xf numFmtId="1" fontId="2" fillId="12" borderId="0" xfId="0" applyNumberFormat="1" applyFont="1" applyFill="1"/>
    <xf numFmtId="1" fontId="2" fillId="12" borderId="0" xfId="0" applyNumberFormat="1" applyFont="1" applyFill="1" applyProtection="1">
      <protection locked="0"/>
    </xf>
    <xf numFmtId="1" fontId="4" fillId="6" borderId="211" xfId="0" applyNumberFormat="1" applyFont="1" applyFill="1" applyBorder="1" applyProtection="1">
      <protection locked="0"/>
    </xf>
    <xf numFmtId="1" fontId="4" fillId="3" borderId="212" xfId="0" applyNumberFormat="1" applyFont="1" applyFill="1" applyBorder="1" applyProtection="1">
      <protection hidden="1"/>
    </xf>
    <xf numFmtId="1" fontId="4" fillId="0" borderId="212" xfId="0" applyNumberFormat="1" applyFont="1" applyBorder="1" applyProtection="1">
      <protection hidden="1"/>
    </xf>
    <xf numFmtId="0" fontId="4" fillId="0" borderId="11" xfId="0" applyFont="1" applyBorder="1" applyAlignment="1">
      <alignment wrapText="1"/>
    </xf>
    <xf numFmtId="1" fontId="4" fillId="9" borderId="32" xfId="0" applyNumberFormat="1" applyFont="1" applyFill="1" applyBorder="1"/>
    <xf numFmtId="1" fontId="4" fillId="9" borderId="34" xfId="0" applyNumberFormat="1" applyFont="1" applyFill="1" applyBorder="1"/>
    <xf numFmtId="1" fontId="4" fillId="9" borderId="35" xfId="0" applyNumberFormat="1" applyFont="1" applyFill="1" applyBorder="1"/>
    <xf numFmtId="1" fontId="4" fillId="0" borderId="0" xfId="0" applyNumberFormat="1" applyFont="1" applyProtection="1">
      <protection locked="0"/>
    </xf>
    <xf numFmtId="1" fontId="4" fillId="4" borderId="0" xfId="0" applyNumberFormat="1" applyFont="1" applyFill="1" applyAlignment="1" applyProtection="1">
      <alignment vertical="center"/>
      <protection locked="0"/>
    </xf>
    <xf numFmtId="1" fontId="2" fillId="5" borderId="0" xfId="0" applyNumberFormat="1" applyFont="1" applyFill="1"/>
    <xf numFmtId="1" fontId="2" fillId="7" borderId="0" xfId="0" applyNumberFormat="1" applyFont="1" applyFill="1"/>
    <xf numFmtId="1" fontId="4" fillId="6" borderId="214" xfId="0" applyNumberFormat="1" applyFont="1" applyFill="1" applyBorder="1" applyProtection="1">
      <protection locked="0"/>
    </xf>
    <xf numFmtId="1" fontId="4" fillId="6" borderId="214" xfId="0" applyNumberFormat="1" applyFont="1" applyFill="1" applyBorder="1" applyAlignment="1" applyProtection="1">
      <alignment horizontal="right"/>
      <protection locked="0"/>
    </xf>
    <xf numFmtId="1" fontId="4" fillId="6" borderId="215" xfId="0" applyNumberFormat="1" applyFont="1" applyFill="1" applyBorder="1" applyAlignment="1" applyProtection="1">
      <alignment horizontal="right"/>
      <protection locked="0"/>
    </xf>
    <xf numFmtId="1" fontId="4" fillId="6" borderId="218" xfId="0" applyNumberFormat="1" applyFont="1" applyFill="1" applyBorder="1" applyProtection="1">
      <protection locked="0"/>
    </xf>
    <xf numFmtId="1" fontId="4" fillId="3" borderId="214" xfId="0" applyNumberFormat="1" applyFont="1" applyFill="1" applyBorder="1" applyAlignment="1">
      <alignment horizontal="right"/>
    </xf>
    <xf numFmtId="1" fontId="4" fillId="0" borderId="217" xfId="0" applyNumberFormat="1" applyFont="1" applyBorder="1" applyAlignment="1">
      <alignment horizontal="left" vertical="center" wrapText="1"/>
    </xf>
    <xf numFmtId="1" fontId="4" fillId="2" borderId="221" xfId="5" applyNumberFormat="1" applyFont="1" applyBorder="1" applyProtection="1">
      <protection locked="0"/>
    </xf>
    <xf numFmtId="1" fontId="4" fillId="2" borderId="222" xfId="5" applyNumberFormat="1" applyFont="1" applyBorder="1" applyProtection="1">
      <protection locked="0"/>
    </xf>
    <xf numFmtId="1" fontId="4" fillId="2" borderId="223" xfId="5" applyNumberFormat="1" applyFont="1" applyBorder="1" applyProtection="1">
      <protection locked="0"/>
    </xf>
    <xf numFmtId="1" fontId="4" fillId="2" borderId="224" xfId="5" applyNumberFormat="1" applyFont="1" applyBorder="1" applyProtection="1">
      <protection locked="0"/>
    </xf>
    <xf numFmtId="1" fontId="4" fillId="0" borderId="225" xfId="0" applyNumberFormat="1" applyFont="1" applyBorder="1" applyAlignment="1">
      <alignment horizontal="right" wrapText="1"/>
    </xf>
    <xf numFmtId="1" fontId="4" fillId="6" borderId="219" xfId="0" applyNumberFormat="1" applyFont="1" applyFill="1" applyBorder="1" applyProtection="1">
      <protection locked="0"/>
    </xf>
    <xf numFmtId="1" fontId="4" fillId="4" borderId="226" xfId="0" applyNumberFormat="1" applyFont="1" applyFill="1" applyBorder="1" applyProtection="1">
      <protection hidden="1"/>
    </xf>
    <xf numFmtId="1" fontId="4" fillId="4" borderId="227" xfId="0" applyNumberFormat="1" applyFont="1" applyFill="1" applyBorder="1" applyProtection="1">
      <protection hidden="1"/>
    </xf>
    <xf numFmtId="1" fontId="4" fillId="4" borderId="228" xfId="0" applyNumberFormat="1" applyFont="1" applyFill="1" applyBorder="1" applyProtection="1">
      <protection hidden="1"/>
    </xf>
    <xf numFmtId="1" fontId="4" fillId="4" borderId="227" xfId="0" applyNumberFormat="1" applyFont="1" applyFill="1" applyBorder="1"/>
    <xf numFmtId="1" fontId="4" fillId="6" borderId="229" xfId="0" applyNumberFormat="1" applyFont="1" applyFill="1" applyBorder="1" applyProtection="1">
      <protection locked="0"/>
    </xf>
    <xf numFmtId="1" fontId="4" fillId="6" borderId="230" xfId="0" applyNumberFormat="1" applyFont="1" applyFill="1" applyBorder="1" applyProtection="1">
      <protection locked="0"/>
    </xf>
    <xf numFmtId="1" fontId="4" fillId="6" borderId="230" xfId="0" applyNumberFormat="1" applyFont="1" applyFill="1" applyBorder="1" applyAlignment="1" applyProtection="1">
      <alignment horizontal="right"/>
      <protection locked="0"/>
    </xf>
    <xf numFmtId="1" fontId="4" fillId="6" borderId="232" xfId="0" applyNumberFormat="1" applyFont="1" applyFill="1" applyBorder="1" applyAlignment="1" applyProtection="1">
      <alignment horizontal="right"/>
      <protection locked="0"/>
    </xf>
    <xf numFmtId="1" fontId="4" fillId="6" borderId="231" xfId="0" applyNumberFormat="1" applyFont="1" applyFill="1" applyBorder="1" applyAlignment="1" applyProtection="1">
      <alignment horizontal="right"/>
      <protection locked="0"/>
    </xf>
    <xf numFmtId="1" fontId="4" fillId="0" borderId="228" xfId="0" applyNumberFormat="1" applyFont="1" applyBorder="1" applyProtection="1">
      <protection hidden="1"/>
    </xf>
    <xf numFmtId="1" fontId="4" fillId="0" borderId="227" xfId="0" applyNumberFormat="1" applyFont="1" applyBorder="1" applyProtection="1">
      <protection hidden="1"/>
    </xf>
    <xf numFmtId="1" fontId="2" fillId="0" borderId="233" xfId="0" applyNumberFormat="1" applyFont="1" applyBorder="1"/>
    <xf numFmtId="1" fontId="2" fillId="0" borderId="234" xfId="0" applyNumberFormat="1" applyFont="1" applyBorder="1"/>
    <xf numFmtId="1" fontId="4" fillId="6" borderId="235" xfId="4" applyNumberFormat="1" applyFont="1" applyFill="1" applyBorder="1" applyProtection="1">
      <protection locked="0"/>
    </xf>
    <xf numFmtId="1" fontId="3" fillId="3" borderId="0" xfId="0" applyNumberFormat="1" applyFont="1" applyFill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214" xfId="0" applyNumberFormat="1" applyFont="1" applyBorder="1" applyAlignment="1">
      <alignment horizontal="center" vertical="center" wrapText="1"/>
    </xf>
    <xf numFmtId="1" fontId="4" fillId="3" borderId="236" xfId="0" applyNumberFormat="1" applyFont="1" applyFill="1" applyBorder="1"/>
    <xf numFmtId="1" fontId="4" fillId="0" borderId="236" xfId="0" applyNumberFormat="1" applyFont="1" applyBorder="1"/>
    <xf numFmtId="1" fontId="4" fillId="4" borderId="236" xfId="0" applyNumberFormat="1" applyFont="1" applyFill="1" applyBorder="1" applyProtection="1">
      <protection hidden="1"/>
    </xf>
    <xf numFmtId="1" fontId="4" fillId="0" borderId="236" xfId="0" applyNumberFormat="1" applyFont="1" applyBorder="1" applyProtection="1">
      <protection hidden="1"/>
    </xf>
    <xf numFmtId="1" fontId="4" fillId="0" borderId="238" xfId="0" applyNumberFormat="1" applyFont="1" applyBorder="1"/>
    <xf numFmtId="1" fontId="4" fillId="6" borderId="239" xfId="0" applyNumberFormat="1" applyFont="1" applyFill="1" applyBorder="1" applyProtection="1">
      <protection locked="0"/>
    </xf>
    <xf numFmtId="1" fontId="4" fillId="6" borderId="240" xfId="0" applyNumberFormat="1" applyFont="1" applyFill="1" applyBorder="1" applyProtection="1">
      <protection locked="0"/>
    </xf>
    <xf numFmtId="1" fontId="4" fillId="3" borderId="237" xfId="0" applyNumberFormat="1" applyFont="1" applyFill="1" applyBorder="1"/>
    <xf numFmtId="1" fontId="4" fillId="0" borderId="237" xfId="0" applyNumberFormat="1" applyFont="1" applyBorder="1"/>
    <xf numFmtId="1" fontId="4" fillId="6" borderId="241" xfId="0" applyNumberFormat="1" applyFont="1" applyFill="1" applyBorder="1" applyProtection="1">
      <protection locked="0"/>
    </xf>
    <xf numFmtId="1" fontId="4" fillId="0" borderId="244" xfId="0" applyNumberFormat="1" applyFont="1" applyBorder="1" applyAlignment="1">
      <alignment horizontal="center" vertical="center" wrapText="1"/>
    </xf>
    <xf numFmtId="1" fontId="4" fillId="2" borderId="249" xfId="5" applyNumberFormat="1" applyFont="1" applyBorder="1" applyProtection="1">
      <protection locked="0"/>
    </xf>
    <xf numFmtId="1" fontId="4" fillId="2" borderId="250" xfId="5" applyNumberFormat="1" applyFont="1" applyBorder="1" applyProtection="1">
      <protection locked="0"/>
    </xf>
    <xf numFmtId="1" fontId="4" fillId="2" borderId="251" xfId="5" applyNumberFormat="1" applyFont="1" applyBorder="1" applyProtection="1">
      <protection locked="0"/>
    </xf>
    <xf numFmtId="1" fontId="4" fillId="2" borderId="252" xfId="5" applyNumberFormat="1" applyFont="1" applyBorder="1" applyProtection="1">
      <protection locked="0"/>
    </xf>
    <xf numFmtId="1" fontId="4" fillId="0" borderId="258" xfId="0" applyNumberFormat="1" applyFont="1" applyBorder="1"/>
    <xf numFmtId="1" fontId="4" fillId="6" borderId="259" xfId="0" applyNumberFormat="1" applyFont="1" applyFill="1" applyBorder="1" applyProtection="1">
      <protection locked="0"/>
    </xf>
    <xf numFmtId="1" fontId="4" fillId="6" borderId="260" xfId="0" applyNumberFormat="1" applyFont="1" applyFill="1" applyBorder="1" applyProtection="1">
      <protection locked="0"/>
    </xf>
    <xf numFmtId="1" fontId="4" fillId="0" borderId="11" xfId="0" applyNumberFormat="1" applyFont="1" applyBorder="1" applyAlignment="1">
      <alignment horizontal="center" vertical="center" wrapText="1"/>
    </xf>
    <xf numFmtId="1" fontId="3" fillId="3" borderId="0" xfId="0" applyNumberFormat="1" applyFont="1" applyFill="1" applyAlignment="1">
      <alignment horizontal="center" vertical="center" wrapText="1"/>
    </xf>
    <xf numFmtId="1" fontId="4" fillId="0" borderId="264" xfId="0" applyNumberFormat="1" applyFont="1" applyBorder="1" applyAlignment="1">
      <alignment horizontal="center" vertical="center" wrapText="1"/>
    </xf>
    <xf numFmtId="1" fontId="4" fillId="0" borderId="261" xfId="0" applyNumberFormat="1" applyFont="1" applyBorder="1" applyAlignment="1">
      <alignment horizontal="center" vertical="center" wrapText="1"/>
    </xf>
    <xf numFmtId="1" fontId="4" fillId="3" borderId="264" xfId="0" applyNumberFormat="1" applyFont="1" applyFill="1" applyBorder="1" applyAlignment="1">
      <alignment horizontal="center" vertical="center"/>
    </xf>
    <xf numFmtId="1" fontId="4" fillId="3" borderId="244" xfId="0" applyNumberFormat="1" applyFont="1" applyFill="1" applyBorder="1" applyAlignment="1">
      <alignment horizontal="center" vertical="center"/>
    </xf>
    <xf numFmtId="1" fontId="4" fillId="3" borderId="257" xfId="0" applyNumberFormat="1" applyFont="1" applyFill="1" applyBorder="1" applyAlignment="1">
      <alignment horizontal="center" vertical="center"/>
    </xf>
    <xf numFmtId="1" fontId="4" fillId="0" borderId="265" xfId="0" applyNumberFormat="1" applyFont="1" applyBorder="1" applyAlignment="1">
      <alignment horizontal="center" vertical="center"/>
    </xf>
    <xf numFmtId="1" fontId="4" fillId="0" borderId="264" xfId="0" applyNumberFormat="1" applyFont="1" applyBorder="1" applyAlignment="1">
      <alignment horizontal="right"/>
    </xf>
    <xf numFmtId="1" fontId="4" fillId="0" borderId="261" xfId="0" applyNumberFormat="1" applyFont="1" applyBorder="1" applyAlignment="1">
      <alignment horizontal="right"/>
    </xf>
    <xf numFmtId="1" fontId="4" fillId="3" borderId="265" xfId="0" applyNumberFormat="1" applyFont="1" applyFill="1" applyBorder="1" applyAlignment="1">
      <alignment horizontal="center" vertical="center"/>
    </xf>
    <xf numFmtId="1" fontId="4" fillId="0" borderId="266" xfId="0" applyNumberFormat="1" applyFont="1" applyBorder="1" applyAlignment="1">
      <alignment horizontal="right"/>
    </xf>
    <xf numFmtId="1" fontId="4" fillId="3" borderId="259" xfId="0" applyNumberFormat="1" applyFont="1" applyFill="1" applyBorder="1" applyAlignment="1">
      <alignment horizontal="right"/>
    </xf>
    <xf numFmtId="1" fontId="4" fillId="6" borderId="267" xfId="0" applyNumberFormat="1" applyFont="1" applyFill="1" applyBorder="1" applyProtection="1">
      <protection locked="0"/>
    </xf>
    <xf numFmtId="1" fontId="4" fillId="6" borderId="268" xfId="0" applyNumberFormat="1" applyFont="1" applyFill="1" applyBorder="1" applyProtection="1">
      <protection locked="0"/>
    </xf>
    <xf numFmtId="1" fontId="4" fillId="6" borderId="258" xfId="0" applyNumberFormat="1" applyFont="1" applyFill="1" applyBorder="1" applyAlignment="1" applyProtection="1">
      <alignment wrapText="1"/>
      <protection locked="0"/>
    </xf>
    <xf numFmtId="1" fontId="4" fillId="6" borderId="259" xfId="0" applyNumberFormat="1" applyFont="1" applyFill="1" applyBorder="1" applyAlignment="1" applyProtection="1">
      <alignment wrapText="1"/>
      <protection locked="0"/>
    </xf>
    <xf numFmtId="1" fontId="4" fillId="0" borderId="269" xfId="0" applyNumberFormat="1" applyFont="1" applyBorder="1" applyAlignment="1">
      <alignment horizontal="right" wrapText="1"/>
    </xf>
    <xf numFmtId="1" fontId="4" fillId="0" borderId="270" xfId="0" applyNumberFormat="1" applyFont="1" applyBorder="1" applyAlignment="1">
      <alignment horizontal="right" wrapText="1"/>
    </xf>
    <xf numFmtId="1" fontId="4" fillId="6" borderId="271" xfId="0" applyNumberFormat="1" applyFont="1" applyFill="1" applyBorder="1" applyProtection="1">
      <protection locked="0"/>
    </xf>
    <xf numFmtId="1" fontId="4" fillId="6" borderId="272" xfId="0" applyNumberFormat="1" applyFont="1" applyFill="1" applyBorder="1" applyProtection="1">
      <protection locked="0"/>
    </xf>
    <xf numFmtId="1" fontId="5" fillId="3" borderId="256" xfId="0" applyNumberFormat="1" applyFont="1" applyFill="1" applyBorder="1"/>
    <xf numFmtId="1" fontId="5" fillId="3" borderId="246" xfId="0" applyNumberFormat="1" applyFont="1" applyFill="1" applyBorder="1"/>
    <xf numFmtId="1" fontId="4" fillId="3" borderId="256" xfId="0" applyNumberFormat="1" applyFont="1" applyFill="1" applyBorder="1"/>
    <xf numFmtId="1" fontId="4" fillId="3" borderId="216" xfId="0" applyNumberFormat="1" applyFont="1" applyFill="1" applyBorder="1"/>
    <xf numFmtId="1" fontId="4" fillId="4" borderId="216" xfId="0" applyNumberFormat="1" applyFont="1" applyFill="1" applyBorder="1"/>
    <xf numFmtId="1" fontId="4" fillId="0" borderId="253" xfId="0" applyNumberFormat="1" applyFont="1" applyBorder="1" applyAlignment="1">
      <alignment horizontal="center" vertical="center" wrapText="1"/>
    </xf>
    <xf numFmtId="1" fontId="4" fillId="0" borderId="245" xfId="0" applyNumberFormat="1" applyFont="1" applyBorder="1" applyAlignment="1">
      <alignment horizontal="center" vertical="center" wrapText="1"/>
    </xf>
    <xf numFmtId="1" fontId="4" fillId="0" borderId="274" xfId="0" applyNumberFormat="1" applyFont="1" applyBorder="1" applyAlignment="1">
      <alignment horizontal="center" vertical="center" wrapText="1"/>
    </xf>
    <xf numFmtId="1" fontId="4" fillId="0" borderId="239" xfId="0" applyNumberFormat="1" applyFont="1" applyBorder="1" applyAlignment="1">
      <alignment horizontal="right"/>
    </xf>
    <xf numFmtId="1" fontId="4" fillId="6" borderId="275" xfId="0" applyNumberFormat="1" applyFont="1" applyFill="1" applyBorder="1" applyProtection="1">
      <protection locked="0"/>
    </xf>
    <xf numFmtId="1" fontId="4" fillId="4" borderId="276" xfId="0" applyNumberFormat="1" applyFont="1" applyFill="1" applyBorder="1" applyProtection="1">
      <protection hidden="1"/>
    </xf>
    <xf numFmtId="1" fontId="4" fillId="4" borderId="277" xfId="0" applyNumberFormat="1" applyFont="1" applyFill="1" applyBorder="1" applyProtection="1">
      <protection hidden="1"/>
    </xf>
    <xf numFmtId="1" fontId="4" fillId="4" borderId="278" xfId="0" applyNumberFormat="1" applyFont="1" applyFill="1" applyBorder="1" applyProtection="1">
      <protection hidden="1"/>
    </xf>
    <xf numFmtId="1" fontId="4" fillId="0" borderId="261" xfId="0" applyNumberFormat="1" applyFont="1" applyBorder="1" applyAlignment="1">
      <alignment horizontal="center" vertical="center"/>
    </xf>
    <xf numFmtId="1" fontId="4" fillId="3" borderId="279" xfId="0" applyNumberFormat="1" applyFont="1" applyFill="1" applyBorder="1"/>
    <xf numFmtId="1" fontId="4" fillId="3" borderId="279" xfId="0" applyNumberFormat="1" applyFont="1" applyFill="1" applyBorder="1" applyAlignment="1">
      <alignment wrapText="1"/>
    </xf>
    <xf numFmtId="1" fontId="4" fillId="4" borderId="279" xfId="0" applyNumberFormat="1" applyFont="1" applyFill="1" applyBorder="1" applyProtection="1">
      <protection hidden="1"/>
    </xf>
    <xf numFmtId="1" fontId="4" fillId="6" borderId="280" xfId="0" applyNumberFormat="1" applyFont="1" applyFill="1" applyBorder="1" applyProtection="1">
      <protection locked="0"/>
    </xf>
    <xf numFmtId="1" fontId="4" fillId="6" borderId="281" xfId="0" applyNumberFormat="1" applyFont="1" applyFill="1" applyBorder="1" applyProtection="1">
      <protection locked="0"/>
    </xf>
    <xf numFmtId="1" fontId="4" fillId="6" borderId="282" xfId="0" applyNumberFormat="1" applyFont="1" applyFill="1" applyBorder="1" applyProtection="1">
      <protection locked="0"/>
    </xf>
    <xf numFmtId="1" fontId="4" fillId="6" borderId="283" xfId="0" applyNumberFormat="1" applyFont="1" applyFill="1" applyBorder="1" applyProtection="1">
      <protection locked="0"/>
    </xf>
    <xf numFmtId="1" fontId="1" fillId="3" borderId="279" xfId="0" applyNumberFormat="1" applyFont="1" applyFill="1" applyBorder="1" applyAlignment="1">
      <alignment horizontal="right"/>
    </xf>
    <xf numFmtId="1" fontId="4" fillId="0" borderId="279" xfId="0" applyNumberFormat="1" applyFont="1" applyBorder="1"/>
    <xf numFmtId="1" fontId="1" fillId="3" borderId="279" xfId="0" applyNumberFormat="1" applyFont="1" applyFill="1" applyBorder="1"/>
    <xf numFmtId="1" fontId="5" fillId="0" borderId="284" xfId="0" applyNumberFormat="1" applyFont="1" applyBorder="1"/>
    <xf numFmtId="1" fontId="5" fillId="0" borderId="285" xfId="0" applyNumberFormat="1" applyFont="1" applyBorder="1"/>
    <xf numFmtId="1" fontId="4" fillId="0" borderId="279" xfId="0" applyNumberFormat="1" applyFont="1" applyBorder="1" applyProtection="1">
      <protection hidden="1"/>
    </xf>
    <xf numFmtId="1" fontId="4" fillId="0" borderId="288" xfId="0" applyNumberFormat="1" applyFont="1" applyBorder="1" applyAlignment="1">
      <alignment horizontal="center" vertical="center" wrapText="1"/>
    </xf>
    <xf numFmtId="1" fontId="1" fillId="0" borderId="289" xfId="0" applyNumberFormat="1" applyFont="1" applyBorder="1" applyAlignment="1">
      <alignment horizontal="left" vertical="center"/>
    </xf>
    <xf numFmtId="1" fontId="4" fillId="0" borderId="289" xfId="0" applyNumberFormat="1" applyFont="1" applyBorder="1" applyAlignment="1">
      <alignment horizontal="right"/>
    </xf>
    <xf numFmtId="1" fontId="4" fillId="0" borderId="290" xfId="0" applyNumberFormat="1" applyFont="1" applyBorder="1" applyAlignment="1">
      <alignment horizontal="right"/>
    </xf>
    <xf numFmtId="1" fontId="4" fillId="0" borderId="282" xfId="0" applyNumberFormat="1" applyFont="1" applyBorder="1" applyAlignment="1">
      <alignment horizontal="right"/>
    </xf>
    <xf numFmtId="1" fontId="4" fillId="0" borderId="290" xfId="0" applyNumberFormat="1" applyFont="1" applyBorder="1"/>
    <xf numFmtId="1" fontId="4" fillId="0" borderId="291" xfId="0" applyNumberFormat="1" applyFont="1" applyBorder="1"/>
    <xf numFmtId="1" fontId="4" fillId="10" borderId="292" xfId="1" applyNumberFormat="1" applyFont="1" applyBorder="1" applyAlignment="1" applyProtection="1">
      <alignment horizontal="right"/>
      <protection locked="0"/>
    </xf>
    <xf numFmtId="1" fontId="4" fillId="10" borderId="293" xfId="1" applyNumberFormat="1" applyFont="1" applyBorder="1" applyAlignment="1" applyProtection="1">
      <alignment horizontal="right"/>
      <protection locked="0"/>
    </xf>
    <xf numFmtId="1" fontId="4" fillId="10" borderId="294" xfId="1" applyNumberFormat="1" applyFont="1" applyBorder="1" applyAlignment="1" applyProtection="1">
      <alignment horizontal="right"/>
      <protection locked="0"/>
    </xf>
    <xf numFmtId="1" fontId="4" fillId="10" borderId="295" xfId="1" applyNumberFormat="1" applyFont="1" applyBorder="1" applyAlignment="1" applyProtection="1">
      <alignment horizontal="right"/>
      <protection locked="0"/>
    </xf>
    <xf numFmtId="1" fontId="5" fillId="0" borderId="296" xfId="0" applyNumberFormat="1" applyFont="1" applyBorder="1"/>
    <xf numFmtId="1" fontId="5" fillId="0" borderId="297" xfId="0" applyNumberFormat="1" applyFont="1" applyBorder="1" applyAlignment="1">
      <alignment wrapText="1"/>
    </xf>
    <xf numFmtId="1" fontId="5" fillId="0" borderId="298" xfId="0" applyNumberFormat="1" applyFont="1" applyBorder="1" applyAlignment="1">
      <alignment wrapText="1"/>
    </xf>
    <xf numFmtId="1" fontId="4" fillId="4" borderId="277" xfId="0" applyNumberFormat="1" applyFont="1" applyFill="1" applyBorder="1"/>
    <xf numFmtId="1" fontId="4" fillId="4" borderId="276" xfId="0" applyNumberFormat="1" applyFont="1" applyFill="1" applyBorder="1"/>
    <xf numFmtId="1" fontId="4" fillId="0" borderId="276" xfId="0" applyNumberFormat="1" applyFont="1" applyBorder="1"/>
    <xf numFmtId="1" fontId="4" fillId="4" borderId="299" xfId="0" applyNumberFormat="1" applyFont="1" applyFill="1" applyBorder="1"/>
    <xf numFmtId="1" fontId="4" fillId="4" borderId="279" xfId="0" applyNumberFormat="1" applyFont="1" applyFill="1" applyBorder="1"/>
    <xf numFmtId="1" fontId="4" fillId="0" borderId="300" xfId="0" applyNumberFormat="1" applyFont="1" applyBorder="1"/>
    <xf numFmtId="1" fontId="4" fillId="0" borderId="299" xfId="0" applyNumberFormat="1" applyFont="1" applyBorder="1" applyProtection="1">
      <protection hidden="1"/>
    </xf>
    <xf numFmtId="1" fontId="4" fillId="0" borderId="301" xfId="0" applyNumberFormat="1" applyFont="1" applyBorder="1" applyAlignment="1">
      <alignment horizontal="center" vertical="center" wrapText="1"/>
    </xf>
    <xf numFmtId="1" fontId="4" fillId="0" borderId="302" xfId="0" applyNumberFormat="1" applyFont="1" applyBorder="1" applyAlignment="1">
      <alignment horizontal="center" vertical="center" wrapText="1"/>
    </xf>
    <xf numFmtId="1" fontId="4" fillId="0" borderId="303" xfId="0" applyNumberFormat="1" applyFont="1" applyBorder="1" applyAlignment="1">
      <alignment horizontal="center" vertical="center" wrapText="1"/>
    </xf>
    <xf numFmtId="1" fontId="4" fillId="0" borderId="287" xfId="0" applyNumberFormat="1" applyFont="1" applyBorder="1" applyAlignment="1">
      <alignment horizontal="center" vertical="center" wrapText="1"/>
    </xf>
    <xf numFmtId="1" fontId="4" fillId="3" borderId="300" xfId="0" applyNumberFormat="1" applyFont="1" applyFill="1" applyBorder="1"/>
    <xf numFmtId="1" fontId="4" fillId="0" borderId="290" xfId="0" applyNumberFormat="1" applyFont="1" applyBorder="1" applyAlignment="1">
      <alignment horizontal="left" vertical="center" wrapText="1"/>
    </xf>
    <xf numFmtId="1" fontId="4" fillId="0" borderId="273" xfId="0" applyNumberFormat="1" applyFont="1" applyBorder="1" applyAlignment="1">
      <alignment horizontal="left" vertical="center" wrapText="1"/>
    </xf>
    <xf numFmtId="1" fontId="4" fillId="6" borderId="304" xfId="0" applyNumberFormat="1" applyFont="1" applyFill="1" applyBorder="1" applyProtection="1">
      <protection locked="0"/>
    </xf>
    <xf numFmtId="0" fontId="4" fillId="0" borderId="264" xfId="0" applyFont="1" applyBorder="1" applyAlignment="1">
      <alignment horizontal="center" vertical="center" wrapText="1"/>
    </xf>
    <xf numFmtId="0" fontId="4" fillId="0" borderId="287" xfId="0" applyFont="1" applyBorder="1" applyAlignment="1">
      <alignment horizontal="center" vertical="center" wrapText="1"/>
    </xf>
    <xf numFmtId="1" fontId="4" fillId="4" borderId="305" xfId="0" applyNumberFormat="1" applyFont="1" applyFill="1" applyBorder="1"/>
    <xf numFmtId="1" fontId="4" fillId="0" borderId="305" xfId="0" applyNumberFormat="1" applyFont="1" applyBorder="1"/>
    <xf numFmtId="1" fontId="4" fillId="0" borderId="305" xfId="0" applyNumberFormat="1" applyFont="1" applyBorder="1" applyProtection="1">
      <protection hidden="1"/>
    </xf>
    <xf numFmtId="0" fontId="4" fillId="0" borderId="267" xfId="0" applyFont="1" applyBorder="1" applyAlignment="1">
      <alignment vertical="center" wrapText="1"/>
    </xf>
    <xf numFmtId="0" fontId="4" fillId="11" borderId="239" xfId="0" applyFont="1" applyFill="1" applyBorder="1" applyAlignment="1" applyProtection="1">
      <alignment vertical="center"/>
      <protection locked="0"/>
    </xf>
    <xf numFmtId="0" fontId="4" fillId="11" borderId="240" xfId="0" applyFont="1" applyFill="1" applyBorder="1" applyAlignment="1" applyProtection="1">
      <alignment vertical="center"/>
      <protection locked="0"/>
    </xf>
    <xf numFmtId="0" fontId="4" fillId="11" borderId="260" xfId="0" applyFont="1" applyFill="1" applyBorder="1" applyAlignment="1" applyProtection="1">
      <alignment vertical="center" wrapText="1"/>
      <protection locked="0"/>
    </xf>
    <xf numFmtId="0" fontId="4" fillId="11" borderId="240" xfId="0" applyFont="1" applyFill="1" applyBorder="1" applyAlignment="1" applyProtection="1">
      <alignment vertical="center" wrapText="1"/>
      <protection locked="0"/>
    </xf>
    <xf numFmtId="1" fontId="4" fillId="4" borderId="236" xfId="0" applyNumberFormat="1" applyFont="1" applyFill="1" applyBorder="1"/>
    <xf numFmtId="1" fontId="4" fillId="0" borderId="288" xfId="0" applyNumberFormat="1" applyFont="1" applyBorder="1" applyAlignment="1">
      <alignment horizontal="center" wrapText="1"/>
    </xf>
    <xf numFmtId="1" fontId="1" fillId="4" borderId="236" xfId="0" applyNumberFormat="1" applyFont="1" applyFill="1" applyBorder="1"/>
    <xf numFmtId="1" fontId="4" fillId="0" borderId="258" xfId="0" applyNumberFormat="1" applyFont="1" applyBorder="1" applyAlignment="1">
      <alignment vertical="center" wrapText="1"/>
    </xf>
    <xf numFmtId="1" fontId="1" fillId="3" borderId="236" xfId="0" applyNumberFormat="1" applyFont="1" applyFill="1" applyBorder="1" applyAlignment="1">
      <alignment wrapText="1"/>
    </xf>
    <xf numFmtId="1" fontId="5" fillId="0" borderId="276" xfId="0" applyNumberFormat="1" applyFont="1" applyBorder="1"/>
    <xf numFmtId="1" fontId="4" fillId="0" borderId="306" xfId="0" applyNumberFormat="1" applyFont="1" applyBorder="1"/>
    <xf numFmtId="1" fontId="4" fillId="0" borderId="309" xfId="0" applyNumberFormat="1" applyFont="1" applyBorder="1"/>
    <xf numFmtId="1" fontId="4" fillId="0" borderId="310" xfId="0" applyNumberFormat="1" applyFont="1" applyBorder="1"/>
    <xf numFmtId="1" fontId="4" fillId="0" borderId="288" xfId="0" applyNumberFormat="1" applyFont="1" applyBorder="1" applyAlignment="1">
      <alignment horizontal="left" vertical="center" wrapText="1"/>
    </xf>
    <xf numFmtId="1" fontId="4" fillId="6" borderId="301" xfId="0" applyNumberFormat="1" applyFont="1" applyFill="1" applyBorder="1" applyProtection="1">
      <protection locked="0"/>
    </xf>
    <xf numFmtId="1" fontId="4" fillId="6" borderId="302" xfId="0" applyNumberFormat="1" applyFont="1" applyFill="1" applyBorder="1" applyProtection="1">
      <protection locked="0"/>
    </xf>
    <xf numFmtId="1" fontId="4" fillId="0" borderId="311" xfId="0" applyNumberFormat="1" applyFont="1" applyBorder="1" applyProtection="1">
      <protection hidden="1"/>
    </xf>
    <xf numFmtId="1" fontId="4" fillId="0" borderId="312" xfId="0" applyNumberFormat="1" applyFont="1" applyBorder="1" applyProtection="1">
      <protection hidden="1"/>
    </xf>
    <xf numFmtId="1" fontId="4" fillId="0" borderId="313" xfId="0" applyNumberFormat="1" applyFont="1" applyBorder="1" applyProtection="1">
      <protection hidden="1"/>
    </xf>
    <xf numFmtId="1" fontId="4" fillId="0" borderId="316" xfId="0" applyNumberFormat="1" applyFont="1" applyBorder="1"/>
    <xf numFmtId="1" fontId="4" fillId="0" borderId="316" xfId="0" applyNumberFormat="1" applyFont="1" applyBorder="1" applyProtection="1">
      <protection hidden="1"/>
    </xf>
    <xf numFmtId="1" fontId="4" fillId="3" borderId="316" xfId="0" applyNumberFormat="1" applyFont="1" applyFill="1" applyBorder="1"/>
    <xf numFmtId="1" fontId="4" fillId="0" borderId="320" xfId="0" applyNumberFormat="1" applyFont="1" applyBorder="1" applyAlignment="1">
      <alignment horizontal="center" vertical="center" wrapText="1"/>
    </xf>
    <xf numFmtId="1" fontId="4" fillId="0" borderId="321" xfId="0" applyNumberFormat="1" applyFont="1" applyBorder="1" applyAlignment="1">
      <alignment horizontal="center" vertical="center" wrapText="1"/>
    </xf>
    <xf numFmtId="1" fontId="4" fillId="0" borderId="318" xfId="0" applyNumberFormat="1" applyFont="1" applyBorder="1" applyAlignment="1">
      <alignment horizontal="center" vertical="center" wrapText="1"/>
    </xf>
    <xf numFmtId="1" fontId="4" fillId="0" borderId="322" xfId="0" applyNumberFormat="1" applyFont="1" applyBorder="1" applyAlignment="1">
      <alignment horizontal="center" vertical="center" wrapText="1"/>
    </xf>
    <xf numFmtId="1" fontId="4" fillId="0" borderId="319" xfId="0" applyNumberFormat="1" applyFont="1" applyBorder="1" applyAlignment="1">
      <alignment horizontal="center" vertical="center" wrapText="1"/>
    </xf>
    <xf numFmtId="1" fontId="4" fillId="0" borderId="324" xfId="0" applyNumberFormat="1" applyFont="1" applyBorder="1" applyAlignment="1">
      <alignment horizontal="center"/>
    </xf>
    <xf numFmtId="1" fontId="4" fillId="0" borderId="320" xfId="0" applyNumberFormat="1" applyFont="1" applyBorder="1" applyAlignment="1">
      <alignment horizontal="right"/>
    </xf>
    <xf numFmtId="1" fontId="4" fillId="0" borderId="321" xfId="0" applyNumberFormat="1" applyFont="1" applyBorder="1" applyAlignment="1">
      <alignment horizontal="right"/>
    </xf>
    <xf numFmtId="1" fontId="4" fillId="0" borderId="318" xfId="0" applyNumberFormat="1" applyFont="1" applyBorder="1" applyAlignment="1">
      <alignment horizontal="right"/>
    </xf>
    <xf numFmtId="1" fontId="4" fillId="6" borderId="325" xfId="0" applyNumberFormat="1" applyFont="1" applyFill="1" applyBorder="1" applyAlignment="1" applyProtection="1">
      <alignment horizontal="right"/>
      <protection locked="0"/>
    </xf>
    <xf numFmtId="1" fontId="4" fillId="6" borderId="326" xfId="0" applyNumberFormat="1" applyFont="1" applyFill="1" applyBorder="1" applyAlignment="1" applyProtection="1">
      <alignment horizontal="right"/>
      <protection locked="0"/>
    </xf>
    <xf numFmtId="1" fontId="4" fillId="6" borderId="327" xfId="0" applyNumberFormat="1" applyFont="1" applyFill="1" applyBorder="1" applyAlignment="1" applyProtection="1">
      <alignment horizontal="right"/>
      <protection locked="0"/>
    </xf>
    <xf numFmtId="1" fontId="4" fillId="6" borderId="323" xfId="0" applyNumberFormat="1" applyFont="1" applyFill="1" applyBorder="1" applyAlignment="1" applyProtection="1">
      <alignment horizontal="right"/>
      <protection locked="0"/>
    </xf>
    <xf numFmtId="1" fontId="4" fillId="0" borderId="316" xfId="0" applyNumberFormat="1" applyFont="1" applyBorder="1" applyProtection="1">
      <protection locked="0"/>
    </xf>
    <xf numFmtId="1" fontId="4" fillId="0" borderId="328" xfId="0" applyNumberFormat="1" applyFont="1" applyBorder="1" applyAlignment="1">
      <alignment horizontal="center" vertical="center"/>
    </xf>
    <xf numFmtId="1" fontId="4" fillId="0" borderId="236" xfId="0" applyNumberFormat="1" applyFont="1" applyBorder="1" applyProtection="1">
      <protection locked="0"/>
    </xf>
    <xf numFmtId="1" fontId="4" fillId="0" borderId="288" xfId="0" applyNumberFormat="1" applyFont="1" applyBorder="1" applyAlignment="1">
      <alignment horizontal="center" vertical="center"/>
    </xf>
    <xf numFmtId="1" fontId="4" fillId="0" borderId="288" xfId="0" applyNumberFormat="1" applyFont="1" applyBorder="1" applyAlignment="1" applyProtection="1">
      <alignment horizontal="center" vertical="center"/>
      <protection hidden="1"/>
    </xf>
    <xf numFmtId="1" fontId="4" fillId="0" borderId="301" xfId="0" applyNumberFormat="1" applyFont="1" applyBorder="1" applyAlignment="1">
      <alignment horizontal="right"/>
    </xf>
    <xf numFmtId="1" fontId="4" fillId="0" borderId="329" xfId="0" applyNumberFormat="1" applyFont="1" applyBorder="1" applyAlignment="1">
      <alignment horizontal="right"/>
    </xf>
    <xf numFmtId="1" fontId="4" fillId="0" borderId="287" xfId="0" applyNumberFormat="1" applyFont="1" applyBorder="1" applyAlignment="1">
      <alignment horizontal="right"/>
    </xf>
    <xf numFmtId="1" fontId="4" fillId="6" borderId="301" xfId="0" applyNumberFormat="1" applyFont="1" applyFill="1" applyBorder="1" applyAlignment="1" applyProtection="1">
      <alignment horizontal="right"/>
      <protection locked="0"/>
    </xf>
    <xf numFmtId="1" fontId="4" fillId="6" borderId="287" xfId="0" applyNumberFormat="1" applyFont="1" applyFill="1" applyBorder="1" applyAlignment="1" applyProtection="1">
      <alignment horizontal="right"/>
      <protection locked="0"/>
    </xf>
    <xf numFmtId="1" fontId="4" fillId="6" borderId="330" xfId="0" applyNumberFormat="1" applyFont="1" applyFill="1" applyBorder="1" applyAlignment="1" applyProtection="1">
      <alignment horizontal="right"/>
      <protection locked="0"/>
    </xf>
    <xf numFmtId="1" fontId="4" fillId="6" borderId="302" xfId="0" applyNumberFormat="1" applyFont="1" applyFill="1" applyBorder="1" applyAlignment="1" applyProtection="1">
      <alignment horizontal="right"/>
      <protection locked="0"/>
    </xf>
    <xf numFmtId="1" fontId="4" fillId="6" borderId="331" xfId="0" applyNumberFormat="1" applyFont="1" applyFill="1" applyBorder="1" applyAlignment="1" applyProtection="1">
      <alignment horizontal="right"/>
      <protection locked="0"/>
    </xf>
    <xf numFmtId="1" fontId="4" fillId="6" borderId="332" xfId="0" applyNumberFormat="1" applyFont="1" applyFill="1" applyBorder="1" applyAlignment="1" applyProtection="1">
      <alignment horizontal="right"/>
      <protection locked="0"/>
    </xf>
    <xf numFmtId="1" fontId="4" fillId="0" borderId="333" xfId="0" applyNumberFormat="1" applyFont="1" applyBorder="1" applyProtection="1">
      <protection hidden="1"/>
    </xf>
    <xf numFmtId="1" fontId="4" fillId="0" borderId="334" xfId="0" applyNumberFormat="1" applyFont="1" applyBorder="1" applyProtection="1">
      <protection hidden="1"/>
    </xf>
    <xf numFmtId="1" fontId="4" fillId="3" borderId="236" xfId="0" applyNumberFormat="1" applyFont="1" applyFill="1" applyBorder="1" applyProtection="1">
      <protection hidden="1"/>
    </xf>
    <xf numFmtId="1" fontId="4" fillId="0" borderId="290" xfId="0" applyNumberFormat="1" applyFont="1" applyBorder="1" applyAlignment="1">
      <alignment horizontal="left" vertical="center"/>
    </xf>
    <xf numFmtId="1" fontId="4" fillId="0" borderId="290" xfId="0" applyNumberFormat="1" applyFont="1" applyBorder="1" applyAlignment="1">
      <alignment horizontal="center" vertical="center" wrapText="1"/>
    </xf>
    <xf numFmtId="1" fontId="4" fillId="6" borderId="290" xfId="0" applyNumberFormat="1" applyFont="1" applyFill="1" applyBorder="1" applyProtection="1">
      <protection locked="0"/>
    </xf>
    <xf numFmtId="1" fontId="4" fillId="6" borderId="339" xfId="0" applyNumberFormat="1" applyFont="1" applyFill="1" applyBorder="1" applyProtection="1">
      <protection locked="0"/>
    </xf>
    <xf numFmtId="1" fontId="4" fillId="0" borderId="290" xfId="0" applyNumberFormat="1" applyFont="1" applyBorder="1" applyAlignment="1">
      <alignment horizontal="center"/>
    </xf>
    <xf numFmtId="1" fontId="4" fillId="6" borderId="273" xfId="0" applyNumberFormat="1" applyFont="1" applyFill="1" applyBorder="1" applyProtection="1">
      <protection locked="0"/>
    </xf>
    <xf numFmtId="1" fontId="4" fillId="3" borderId="313" xfId="0" applyNumberFormat="1" applyFont="1" applyFill="1" applyBorder="1" applyProtection="1">
      <protection hidden="1"/>
    </xf>
    <xf numFmtId="1" fontId="4" fillId="0" borderId="288" xfId="3" applyNumberFormat="1" applyFont="1" applyBorder="1" applyAlignment="1">
      <alignment horizontal="center" vertical="center" wrapText="1"/>
    </xf>
    <xf numFmtId="1" fontId="4" fillId="0" borderId="330" xfId="3" applyNumberFormat="1" applyFont="1" applyBorder="1" applyAlignment="1">
      <alignment horizontal="center" vertical="center" wrapText="1"/>
    </xf>
    <xf numFmtId="1" fontId="4" fillId="0" borderId="329" xfId="3" applyNumberFormat="1" applyFont="1" applyFill="1" applyBorder="1" applyAlignment="1">
      <alignment horizontal="center" vertical="center" wrapText="1"/>
    </xf>
    <xf numFmtId="1" fontId="4" fillId="0" borderId="287" xfId="3" applyNumberFormat="1" applyFont="1" applyFill="1" applyBorder="1" applyAlignment="1">
      <alignment horizontal="center" vertical="center" wrapText="1"/>
    </xf>
    <xf numFmtId="1" fontId="4" fillId="0" borderId="301" xfId="3" applyNumberFormat="1" applyFont="1" applyFill="1" applyBorder="1" applyAlignment="1">
      <alignment horizontal="center" vertical="center" wrapText="1"/>
    </xf>
    <xf numFmtId="1" fontId="4" fillId="0" borderId="301" xfId="3" applyNumberFormat="1" applyFont="1" applyBorder="1" applyAlignment="1">
      <alignment horizontal="center" vertical="center" wrapText="1"/>
    </xf>
    <xf numFmtId="1" fontId="4" fillId="0" borderId="302" xfId="3" applyNumberFormat="1" applyFont="1" applyBorder="1" applyAlignment="1">
      <alignment horizontal="center" vertical="center" wrapText="1"/>
    </xf>
    <xf numFmtId="1" fontId="4" fillId="0" borderId="345" xfId="2" applyNumberFormat="1" applyFont="1" applyBorder="1" applyAlignment="1">
      <alignment vertical="center" wrapText="1"/>
    </xf>
    <xf numFmtId="1" fontId="4" fillId="6" borderId="346" xfId="4" applyNumberFormat="1" applyFont="1" applyFill="1" applyBorder="1" applyProtection="1">
      <protection locked="0"/>
    </xf>
    <xf numFmtId="1" fontId="4" fillId="6" borderId="347" xfId="4" applyNumberFormat="1" applyFont="1" applyFill="1" applyBorder="1" applyProtection="1">
      <protection locked="0"/>
    </xf>
    <xf numFmtId="1" fontId="4" fillId="6" borderId="348" xfId="4" applyNumberFormat="1" applyFont="1" applyFill="1" applyBorder="1" applyProtection="1">
      <protection locked="0"/>
    </xf>
    <xf numFmtId="1" fontId="4" fillId="6" borderId="291" xfId="4" applyNumberFormat="1" applyFont="1" applyFill="1" applyBorder="1" applyProtection="1">
      <protection locked="0"/>
    </xf>
    <xf numFmtId="1" fontId="4" fillId="6" borderId="349" xfId="4" applyNumberFormat="1" applyFont="1" applyFill="1" applyBorder="1" applyProtection="1">
      <protection locked="0"/>
    </xf>
    <xf numFmtId="1" fontId="4" fillId="6" borderId="282" xfId="4" applyNumberFormat="1" applyFont="1" applyFill="1" applyBorder="1" applyProtection="1">
      <protection locked="0"/>
    </xf>
    <xf numFmtId="1" fontId="4" fillId="6" borderId="350" xfId="4" applyNumberFormat="1" applyFont="1" applyFill="1" applyBorder="1" applyProtection="1">
      <protection locked="0"/>
    </xf>
    <xf numFmtId="1" fontId="4" fillId="3" borderId="351" xfId="0" applyNumberFormat="1" applyFont="1" applyFill="1" applyBorder="1" applyProtection="1">
      <protection hidden="1"/>
    </xf>
    <xf numFmtId="1" fontId="4" fillId="0" borderId="351" xfId="0" applyNumberFormat="1" applyFont="1" applyBorder="1" applyProtection="1">
      <protection hidden="1"/>
    </xf>
    <xf numFmtId="1" fontId="4" fillId="0" borderId="336" xfId="2" applyNumberFormat="1" applyFont="1" applyBorder="1" applyAlignment="1">
      <alignment horizontal="center" vertical="center" wrapText="1"/>
    </xf>
    <xf numFmtId="1" fontId="4" fillId="0" borderId="352" xfId="4" applyNumberFormat="1" applyFont="1" applyBorder="1" applyAlignment="1">
      <alignment horizontal="right"/>
    </xf>
    <xf numFmtId="1" fontId="4" fillId="0" borderId="330" xfId="4" applyNumberFormat="1" applyFont="1" applyBorder="1" applyAlignment="1">
      <alignment horizontal="right"/>
    </xf>
    <xf numFmtId="1" fontId="4" fillId="0" borderId="353" xfId="4" applyNumberFormat="1" applyFont="1" applyBorder="1" applyAlignment="1">
      <alignment horizontal="right"/>
    </xf>
    <xf numFmtId="1" fontId="4" fillId="0" borderId="287" xfId="4" applyNumberFormat="1" applyFont="1" applyBorder="1" applyAlignment="1">
      <alignment horizontal="right"/>
    </xf>
    <xf numFmtId="1" fontId="4" fillId="0" borderId="354" xfId="4" applyNumberFormat="1" applyFont="1" applyBorder="1" applyAlignment="1">
      <alignment horizontal="right"/>
    </xf>
    <xf numFmtId="1" fontId="4" fillId="0" borderId="355" xfId="4" applyNumberFormat="1" applyFont="1" applyBorder="1" applyAlignment="1">
      <alignment horizontal="right"/>
    </xf>
    <xf numFmtId="1" fontId="4" fillId="3" borderId="356" xfId="0" applyNumberFormat="1" applyFont="1" applyFill="1" applyBorder="1" applyProtection="1">
      <protection hidden="1"/>
    </xf>
    <xf numFmtId="1" fontId="4" fillId="0" borderId="356" xfId="0" applyNumberFormat="1" applyFont="1" applyBorder="1" applyProtection="1">
      <protection hidden="1"/>
    </xf>
    <xf numFmtId="1" fontId="6" fillId="3" borderId="286" xfId="0" applyNumberFormat="1" applyFont="1" applyFill="1" applyBorder="1" applyAlignment="1">
      <alignment vertical="center" wrapText="1"/>
    </xf>
    <xf numFmtId="1" fontId="6" fillId="3" borderId="256" xfId="0" applyNumberFormat="1" applyFont="1" applyFill="1" applyBorder="1" applyAlignment="1">
      <alignment vertical="center" wrapText="1"/>
    </xf>
    <xf numFmtId="1" fontId="2" fillId="0" borderId="357" xfId="0" applyNumberFormat="1" applyFont="1" applyBorder="1"/>
    <xf numFmtId="1" fontId="2" fillId="0" borderId="358" xfId="0" applyNumberFormat="1" applyFont="1" applyBorder="1"/>
    <xf numFmtId="1" fontId="2" fillId="0" borderId="359" xfId="0" applyNumberFormat="1" applyFont="1" applyBorder="1"/>
    <xf numFmtId="1" fontId="4" fillId="3" borderId="360" xfId="0" applyNumberFormat="1" applyFont="1" applyFill="1" applyBorder="1" applyProtection="1">
      <protection hidden="1"/>
    </xf>
    <xf numFmtId="1" fontId="4" fillId="0" borderId="360" xfId="0" applyNumberFormat="1" applyFont="1" applyBorder="1" applyProtection="1">
      <protection hidden="1"/>
    </xf>
    <xf numFmtId="1" fontId="4" fillId="0" borderId="354" xfId="0" applyNumberFormat="1" applyFont="1" applyBorder="1" applyAlignment="1">
      <alignment horizontal="center" vertical="center"/>
    </xf>
    <xf numFmtId="1" fontId="4" fillId="0" borderId="353" xfId="0" applyNumberFormat="1" applyFont="1" applyBorder="1" applyAlignment="1">
      <alignment horizontal="center" vertical="center"/>
    </xf>
    <xf numFmtId="1" fontId="4" fillId="0" borderId="353" xfId="0" applyNumberFormat="1" applyFont="1" applyBorder="1" applyAlignment="1">
      <alignment horizontal="center" vertical="center" wrapText="1"/>
    </xf>
    <xf numFmtId="1" fontId="4" fillId="0" borderId="287" xfId="0" applyNumberFormat="1" applyFont="1" applyBorder="1" applyAlignment="1">
      <alignment horizontal="center" vertical="center"/>
    </xf>
    <xf numFmtId="1" fontId="4" fillId="0" borderId="361" xfId="0" applyNumberFormat="1" applyFont="1" applyBorder="1"/>
    <xf numFmtId="1" fontId="4" fillId="6" borderId="362" xfId="4" applyNumberFormat="1" applyFont="1" applyFill="1" applyBorder="1" applyProtection="1">
      <protection locked="0"/>
    </xf>
    <xf numFmtId="1" fontId="4" fillId="6" borderId="361" xfId="4" applyNumberFormat="1" applyFont="1" applyFill="1" applyBorder="1" applyProtection="1">
      <protection locked="0"/>
    </xf>
    <xf numFmtId="1" fontId="4" fillId="0" borderId="363" xfId="0" applyNumberFormat="1" applyFont="1" applyBorder="1"/>
    <xf numFmtId="1" fontId="2" fillId="3" borderId="364" xfId="0" applyNumberFormat="1" applyFont="1" applyFill="1" applyBorder="1"/>
    <xf numFmtId="1" fontId="4" fillId="0" borderId="352" xfId="0" applyNumberFormat="1" applyFont="1" applyBorder="1" applyAlignment="1">
      <alignment horizontal="center" vertical="center" wrapText="1"/>
    </xf>
    <xf numFmtId="1" fontId="4" fillId="0" borderId="330" xfId="0" applyNumberFormat="1" applyFont="1" applyBorder="1" applyAlignment="1">
      <alignment horizontal="center" vertical="center" wrapText="1"/>
    </xf>
    <xf numFmtId="1" fontId="4" fillId="0" borderId="344" xfId="0" applyNumberFormat="1" applyFont="1" applyBorder="1" applyAlignment="1">
      <alignment horizontal="center" vertical="center" wrapText="1"/>
    </xf>
    <xf numFmtId="1" fontId="4" fillId="0" borderId="367" xfId="0" applyNumberFormat="1" applyFont="1" applyBorder="1" applyAlignment="1">
      <alignment horizontal="center" vertical="center" wrapText="1"/>
    </xf>
    <xf numFmtId="1" fontId="4" fillId="0" borderId="314" xfId="0" applyNumberFormat="1" applyFont="1" applyBorder="1" applyAlignment="1">
      <alignment horizontal="center" vertical="center" wrapText="1"/>
    </xf>
    <xf numFmtId="1" fontId="4" fillId="0" borderId="344" xfId="0" applyNumberFormat="1" applyFont="1" applyBorder="1"/>
    <xf numFmtId="1" fontId="4" fillId="0" borderId="367" xfId="0" applyNumberFormat="1" applyFont="1" applyBorder="1" applyAlignment="1">
      <alignment horizontal="center" vertical="center"/>
    </xf>
    <xf numFmtId="1" fontId="4" fillId="0" borderId="368" xfId="0" applyNumberFormat="1" applyFont="1" applyBorder="1" applyAlignment="1">
      <alignment horizontal="center" vertical="center"/>
    </xf>
    <xf numFmtId="1" fontId="4" fillId="0" borderId="369" xfId="0" applyNumberFormat="1" applyFont="1" applyBorder="1" applyAlignment="1">
      <alignment horizontal="center" vertical="center"/>
    </xf>
    <xf numFmtId="1" fontId="4" fillId="0" borderId="314" xfId="0" applyNumberFormat="1" applyFont="1" applyBorder="1" applyAlignment="1">
      <alignment horizontal="center" vertical="center"/>
    </xf>
    <xf numFmtId="1" fontId="4" fillId="0" borderId="262" xfId="0" applyNumberFormat="1" applyFont="1" applyBorder="1"/>
    <xf numFmtId="1" fontId="4" fillId="0" borderId="349" xfId="0" applyNumberFormat="1" applyFont="1" applyBorder="1"/>
    <xf numFmtId="1" fontId="4" fillId="0" borderId="348" xfId="0" applyNumberFormat="1" applyFont="1" applyBorder="1"/>
    <xf numFmtId="1" fontId="4" fillId="2" borderId="371" xfId="5" applyNumberFormat="1" applyFont="1" applyBorder="1" applyProtection="1">
      <protection locked="0"/>
    </xf>
    <xf numFmtId="1" fontId="4" fillId="2" borderId="372" xfId="5" applyNumberFormat="1" applyFont="1" applyBorder="1" applyProtection="1">
      <protection locked="0"/>
    </xf>
    <xf numFmtId="1" fontId="4" fillId="2" borderId="373" xfId="5" applyNumberFormat="1" applyFont="1" applyBorder="1" applyProtection="1">
      <protection locked="0"/>
    </xf>
    <xf numFmtId="1" fontId="4" fillId="2" borderId="374" xfId="5" applyNumberFormat="1" applyFont="1" applyBorder="1" applyProtection="1">
      <protection locked="0"/>
    </xf>
    <xf numFmtId="1" fontId="4" fillId="2" borderId="375" xfId="5" applyNumberFormat="1" applyFont="1" applyBorder="1" applyProtection="1">
      <protection locked="0"/>
    </xf>
    <xf numFmtId="1" fontId="4" fillId="2" borderId="376" xfId="5" applyNumberFormat="1" applyFont="1" applyBorder="1" applyProtection="1">
      <protection locked="0"/>
    </xf>
    <xf numFmtId="1" fontId="4" fillId="2" borderId="377" xfId="5" applyNumberFormat="1" applyFont="1" applyBorder="1" applyProtection="1">
      <protection locked="0"/>
    </xf>
    <xf numFmtId="1" fontId="4" fillId="2" borderId="378" xfId="5" applyNumberFormat="1" applyFont="1" applyBorder="1" applyProtection="1">
      <protection locked="0"/>
    </xf>
    <xf numFmtId="1" fontId="4" fillId="2" borderId="379" xfId="5" applyNumberFormat="1" applyFont="1" applyBorder="1" applyProtection="1">
      <protection locked="0"/>
    </xf>
    <xf numFmtId="1" fontId="4" fillId="2" borderId="380" xfId="5" applyNumberFormat="1" applyFont="1" applyBorder="1" applyProtection="1">
      <protection locked="0"/>
    </xf>
    <xf numFmtId="1" fontId="4" fillId="2" borderId="381" xfId="5" applyNumberFormat="1" applyFont="1" applyBorder="1" applyProtection="1">
      <protection locked="0"/>
    </xf>
    <xf numFmtId="1" fontId="4" fillId="2" borderId="382" xfId="5" applyNumberFormat="1" applyFont="1" applyBorder="1" applyProtection="1">
      <protection locked="0"/>
    </xf>
    <xf numFmtId="1" fontId="4" fillId="0" borderId="369" xfId="0" applyNumberFormat="1" applyFont="1" applyBorder="1" applyAlignment="1">
      <alignment horizontal="center" vertical="center" wrapText="1"/>
    </xf>
    <xf numFmtId="1" fontId="4" fillId="0" borderId="388" xfId="0" applyNumberFormat="1" applyFont="1" applyBorder="1" applyAlignment="1">
      <alignment horizontal="center" vertical="center" wrapText="1"/>
    </xf>
    <xf numFmtId="1" fontId="4" fillId="0" borderId="389" xfId="0" applyNumberFormat="1" applyFont="1" applyBorder="1" applyAlignment="1">
      <alignment horizontal="center" vertical="center" wrapText="1"/>
    </xf>
    <xf numFmtId="1" fontId="4" fillId="0" borderId="390" xfId="0" applyNumberFormat="1" applyFont="1" applyBorder="1"/>
    <xf numFmtId="1" fontId="4" fillId="0" borderId="391" xfId="0" applyNumberFormat="1" applyFont="1" applyBorder="1"/>
    <xf numFmtId="1" fontId="4" fillId="0" borderId="362" xfId="0" applyNumberFormat="1" applyFont="1" applyBorder="1"/>
    <xf numFmtId="1" fontId="4" fillId="6" borderId="390" xfId="0" applyNumberFormat="1" applyFont="1" applyFill="1" applyBorder="1" applyProtection="1">
      <protection locked="0"/>
    </xf>
    <xf numFmtId="1" fontId="4" fillId="6" borderId="362" xfId="0" applyNumberFormat="1" applyFont="1" applyFill="1" applyBorder="1" applyProtection="1">
      <protection locked="0"/>
    </xf>
    <xf numFmtId="1" fontId="4" fillId="6" borderId="392" xfId="0" applyNumberFormat="1" applyFont="1" applyFill="1" applyBorder="1" applyProtection="1">
      <protection locked="0"/>
    </xf>
    <xf numFmtId="1" fontId="4" fillId="6" borderId="393" xfId="0" applyNumberFormat="1" applyFont="1" applyFill="1" applyBorder="1" applyProtection="1">
      <protection locked="0"/>
    </xf>
    <xf numFmtId="1" fontId="4" fillId="0" borderId="394" xfId="0" applyNumberFormat="1" applyFont="1" applyBorder="1"/>
    <xf numFmtId="1" fontId="4" fillId="0" borderId="395" xfId="0" applyNumberFormat="1" applyFont="1" applyBorder="1"/>
    <xf numFmtId="1" fontId="4" fillId="0" borderId="396" xfId="0" applyNumberFormat="1" applyFont="1" applyBorder="1"/>
    <xf numFmtId="1" fontId="4" fillId="0" borderId="397" xfId="0" applyNumberFormat="1" applyFont="1" applyBorder="1"/>
    <xf numFmtId="1" fontId="4" fillId="6" borderId="395" xfId="0" applyNumberFormat="1" applyFont="1" applyFill="1" applyBorder="1" applyProtection="1">
      <protection locked="0"/>
    </xf>
    <xf numFmtId="1" fontId="4" fillId="6" borderId="397" xfId="0" applyNumberFormat="1" applyFont="1" applyFill="1" applyBorder="1" applyProtection="1">
      <protection locked="0"/>
    </xf>
    <xf numFmtId="1" fontId="4" fillId="6" borderId="398" xfId="0" applyNumberFormat="1" applyFont="1" applyFill="1" applyBorder="1" applyProtection="1">
      <protection locked="0"/>
    </xf>
    <xf numFmtId="1" fontId="4" fillId="6" borderId="399" xfId="0" applyNumberFormat="1" applyFont="1" applyFill="1" applyBorder="1" applyProtection="1">
      <protection locked="0"/>
    </xf>
    <xf numFmtId="0" fontId="4" fillId="0" borderId="367" xfId="0" applyFont="1" applyBorder="1" applyAlignment="1">
      <alignment horizontal="center" vertical="center"/>
    </xf>
    <xf numFmtId="0" fontId="4" fillId="0" borderId="368" xfId="0" applyFont="1" applyBorder="1" applyAlignment="1">
      <alignment horizontal="center" vertical="center"/>
    </xf>
    <xf numFmtId="0" fontId="4" fillId="0" borderId="314" xfId="0" applyFont="1" applyBorder="1" applyAlignment="1">
      <alignment horizontal="center" vertical="center"/>
    </xf>
    <xf numFmtId="1" fontId="4" fillId="0" borderId="367" xfId="0" applyNumberFormat="1" applyFont="1" applyBorder="1"/>
    <xf numFmtId="1" fontId="4" fillId="0" borderId="368" xfId="0" applyNumberFormat="1" applyFont="1" applyBorder="1" applyAlignment="1">
      <alignment horizontal="center" vertical="center" wrapText="1"/>
    </xf>
    <xf numFmtId="1" fontId="4" fillId="3" borderId="367" xfId="0" applyNumberFormat="1" applyFont="1" applyFill="1" applyBorder="1" applyAlignment="1">
      <alignment horizontal="center" vertical="center"/>
    </xf>
    <xf numFmtId="1" fontId="4" fillId="3" borderId="287" xfId="0" applyNumberFormat="1" applyFont="1" applyFill="1" applyBorder="1" applyAlignment="1">
      <alignment horizontal="center" vertical="center"/>
    </xf>
    <xf numFmtId="1" fontId="4" fillId="3" borderId="314" xfId="0" applyNumberFormat="1" applyFont="1" applyFill="1" applyBorder="1" applyAlignment="1">
      <alignment horizontal="center" vertical="center"/>
    </xf>
    <xf numFmtId="1" fontId="4" fillId="0" borderId="352" xfId="0" applyNumberFormat="1" applyFont="1" applyBorder="1" applyAlignment="1">
      <alignment horizontal="center" vertical="center"/>
    </xf>
    <xf numFmtId="1" fontId="4" fillId="0" borderId="367" xfId="0" applyNumberFormat="1" applyFont="1" applyBorder="1" applyAlignment="1">
      <alignment horizontal="right"/>
    </xf>
    <xf numFmtId="1" fontId="4" fillId="0" borderId="368" xfId="0" applyNumberFormat="1" applyFont="1" applyBorder="1" applyAlignment="1">
      <alignment horizontal="right"/>
    </xf>
    <xf numFmtId="1" fontId="4" fillId="3" borderId="352" xfId="0" applyNumberFormat="1" applyFont="1" applyFill="1" applyBorder="1" applyAlignment="1">
      <alignment horizontal="center" vertical="center"/>
    </xf>
    <xf numFmtId="1" fontId="4" fillId="0" borderId="396" xfId="0" applyNumberFormat="1" applyFont="1" applyBorder="1" applyAlignment="1">
      <alignment horizontal="right"/>
    </xf>
    <xf numFmtId="1" fontId="4" fillId="3" borderId="362" xfId="0" applyNumberFormat="1" applyFont="1" applyFill="1" applyBorder="1" applyAlignment="1">
      <alignment horizontal="right"/>
    </xf>
    <xf numFmtId="1" fontId="4" fillId="6" borderId="400" xfId="0" applyNumberFormat="1" applyFont="1" applyFill="1" applyBorder="1" applyProtection="1">
      <protection locked="0"/>
    </xf>
    <xf numFmtId="1" fontId="4" fillId="6" borderId="401" xfId="0" applyNumberFormat="1" applyFont="1" applyFill="1" applyBorder="1" applyProtection="1">
      <protection locked="0"/>
    </xf>
    <xf numFmtId="1" fontId="4" fillId="6" borderId="402" xfId="0" applyNumberFormat="1" applyFont="1" applyFill="1" applyBorder="1" applyProtection="1">
      <protection locked="0"/>
    </xf>
    <xf numFmtId="1" fontId="4" fillId="6" borderId="394" xfId="0" applyNumberFormat="1" applyFont="1" applyFill="1" applyBorder="1" applyAlignment="1" applyProtection="1">
      <alignment wrapText="1"/>
      <protection locked="0"/>
    </xf>
    <xf numFmtId="1" fontId="4" fillId="6" borderId="362" xfId="0" applyNumberFormat="1" applyFont="1" applyFill="1" applyBorder="1" applyAlignment="1" applyProtection="1">
      <alignment wrapText="1"/>
      <protection locked="0"/>
    </xf>
    <xf numFmtId="1" fontId="4" fillId="0" borderId="229" xfId="0" applyNumberFormat="1" applyFont="1" applyBorder="1" applyAlignment="1">
      <alignment horizontal="right" wrapText="1"/>
    </xf>
    <xf numFmtId="1" fontId="4" fillId="3" borderId="344" xfId="0" applyNumberFormat="1" applyFont="1" applyFill="1" applyBorder="1" applyAlignment="1">
      <alignment horizontal="right"/>
    </xf>
    <xf numFmtId="1" fontId="4" fillId="6" borderId="365" xfId="0" applyNumberFormat="1" applyFont="1" applyFill="1" applyBorder="1" applyProtection="1">
      <protection locked="0"/>
    </xf>
    <xf numFmtId="1" fontId="5" fillId="3" borderId="357" xfId="0" applyNumberFormat="1" applyFont="1" applyFill="1" applyBorder="1"/>
    <xf numFmtId="1" fontId="4" fillId="0" borderId="395" xfId="0" applyNumberFormat="1" applyFont="1" applyBorder="1" applyAlignment="1">
      <alignment horizontal="right"/>
    </xf>
    <xf numFmtId="1" fontId="4" fillId="6" borderId="403" xfId="0" applyNumberFormat="1" applyFont="1" applyFill="1" applyBorder="1" applyProtection="1">
      <protection locked="0"/>
    </xf>
    <xf numFmtId="1" fontId="4" fillId="4" borderId="334" xfId="0" applyNumberFormat="1" applyFont="1" applyFill="1" applyBorder="1" applyProtection="1">
      <protection hidden="1"/>
    </xf>
    <xf numFmtId="1" fontId="4" fillId="4" borderId="333" xfId="0" applyNumberFormat="1" applyFont="1" applyFill="1" applyBorder="1" applyProtection="1">
      <protection hidden="1"/>
    </xf>
    <xf numFmtId="1" fontId="4" fillId="3" borderId="356" xfId="0" applyNumberFormat="1" applyFont="1" applyFill="1" applyBorder="1"/>
    <xf numFmtId="1" fontId="4" fillId="3" borderId="356" xfId="0" applyNumberFormat="1" applyFont="1" applyFill="1" applyBorder="1" applyAlignment="1">
      <alignment wrapText="1"/>
    </xf>
    <xf numFmtId="1" fontId="4" fillId="4" borderId="356" xfId="0" applyNumberFormat="1" applyFont="1" applyFill="1" applyBorder="1" applyProtection="1">
      <protection hidden="1"/>
    </xf>
    <xf numFmtId="1" fontId="4" fillId="6" borderId="396" xfId="0" applyNumberFormat="1" applyFont="1" applyFill="1" applyBorder="1" applyProtection="1">
      <protection locked="0"/>
    </xf>
    <xf numFmtId="1" fontId="1" fillId="3" borderId="356" xfId="0" applyNumberFormat="1" applyFont="1" applyFill="1" applyBorder="1" applyAlignment="1">
      <alignment horizontal="right"/>
    </xf>
    <xf numFmtId="1" fontId="4" fillId="0" borderId="356" xfId="0" applyNumberFormat="1" applyFont="1" applyBorder="1"/>
    <xf numFmtId="1" fontId="1" fillId="3" borderId="356" xfId="0" applyNumberFormat="1" applyFont="1" applyFill="1" applyBorder="1"/>
    <xf numFmtId="1" fontId="5" fillId="0" borderId="404" xfId="0" applyNumberFormat="1" applyFont="1" applyBorder="1"/>
    <xf numFmtId="1" fontId="5" fillId="0" borderId="405" xfId="0" applyNumberFormat="1" applyFont="1" applyBorder="1"/>
    <xf numFmtId="1" fontId="1" fillId="0" borderId="401" xfId="0" applyNumberFormat="1" applyFont="1" applyBorder="1" applyAlignment="1">
      <alignment horizontal="left" vertical="center"/>
    </xf>
    <xf numFmtId="1" fontId="4" fillId="0" borderId="401" xfId="0" applyNumberFormat="1" applyFont="1" applyBorder="1" applyAlignment="1">
      <alignment horizontal="right"/>
    </xf>
    <xf numFmtId="1" fontId="4" fillId="0" borderId="394" xfId="0" applyNumberFormat="1" applyFont="1" applyBorder="1" applyAlignment="1">
      <alignment horizontal="right"/>
    </xf>
    <xf numFmtId="1" fontId="4" fillId="0" borderId="362" xfId="0" applyNumberFormat="1" applyFont="1" applyBorder="1" applyAlignment="1">
      <alignment horizontal="right"/>
    </xf>
    <xf numFmtId="1" fontId="4" fillId="0" borderId="403" xfId="0" applyNumberFormat="1" applyFont="1" applyBorder="1"/>
    <xf numFmtId="1" fontId="4" fillId="10" borderId="406" xfId="1" applyNumberFormat="1" applyFont="1" applyBorder="1" applyAlignment="1" applyProtection="1">
      <alignment horizontal="right"/>
      <protection locked="0"/>
    </xf>
    <xf numFmtId="1" fontId="4" fillId="10" borderId="407" xfId="1" applyNumberFormat="1" applyFont="1" applyBorder="1" applyAlignment="1" applyProtection="1">
      <alignment horizontal="right"/>
      <protection locked="0"/>
    </xf>
    <xf numFmtId="1" fontId="4" fillId="10" borderId="408" xfId="1" applyNumberFormat="1" applyFont="1" applyBorder="1" applyAlignment="1" applyProtection="1">
      <alignment horizontal="right"/>
      <protection locked="0"/>
    </xf>
    <xf numFmtId="1" fontId="4" fillId="10" borderId="409" xfId="1" applyNumberFormat="1" applyFont="1" applyBorder="1" applyAlignment="1" applyProtection="1">
      <alignment horizontal="right"/>
      <protection locked="0"/>
    </xf>
    <xf numFmtId="1" fontId="5" fillId="0" borderId="410" xfId="0" applyNumberFormat="1" applyFont="1" applyBorder="1" applyAlignment="1">
      <alignment wrapText="1"/>
    </xf>
    <xf numFmtId="1" fontId="4" fillId="4" borderId="334" xfId="0" applyNumberFormat="1" applyFont="1" applyFill="1" applyBorder="1"/>
    <xf numFmtId="1" fontId="4" fillId="4" borderId="411" xfId="0" applyNumberFormat="1" applyFont="1" applyFill="1" applyBorder="1"/>
    <xf numFmtId="1" fontId="4" fillId="4" borderId="356" xfId="0" applyNumberFormat="1" applyFont="1" applyFill="1" applyBorder="1"/>
    <xf numFmtId="1" fontId="4" fillId="0" borderId="412" xfId="0" applyNumberFormat="1" applyFont="1" applyBorder="1"/>
    <xf numFmtId="1" fontId="4" fillId="0" borderId="411" xfId="0" applyNumberFormat="1" applyFont="1" applyBorder="1" applyProtection="1">
      <protection hidden="1"/>
    </xf>
    <xf numFmtId="1" fontId="4" fillId="0" borderId="413" xfId="0" applyNumberFormat="1" applyFont="1" applyBorder="1" applyAlignment="1">
      <alignment horizontal="center" vertical="center" wrapText="1"/>
    </xf>
    <xf numFmtId="1" fontId="4" fillId="3" borderId="412" xfId="0" applyNumberFormat="1" applyFont="1" applyFill="1" applyBorder="1"/>
    <xf numFmtId="1" fontId="4" fillId="0" borderId="394" xfId="0" applyNumberFormat="1" applyFont="1" applyBorder="1" applyAlignment="1">
      <alignment horizontal="left" vertical="center" wrapText="1"/>
    </xf>
    <xf numFmtId="1" fontId="4" fillId="6" borderId="325" xfId="0" applyNumberFormat="1" applyFont="1" applyFill="1" applyBorder="1" applyProtection="1">
      <protection locked="0"/>
    </xf>
    <xf numFmtId="1" fontId="4" fillId="6" borderId="326" xfId="0" applyNumberFormat="1" applyFont="1" applyFill="1" applyBorder="1" applyProtection="1">
      <protection locked="0"/>
    </xf>
    <xf numFmtId="0" fontId="4" fillId="0" borderId="415" xfId="0" applyFont="1" applyBorder="1" applyAlignment="1">
      <alignment horizontal="center" vertical="center" wrapText="1"/>
    </xf>
    <xf numFmtId="1" fontId="4" fillId="4" borderId="416" xfId="0" applyNumberFormat="1" applyFont="1" applyFill="1" applyBorder="1"/>
    <xf numFmtId="1" fontId="4" fillId="0" borderId="416" xfId="0" applyNumberFormat="1" applyFont="1" applyBorder="1"/>
    <xf numFmtId="1" fontId="4" fillId="0" borderId="416" xfId="0" applyNumberFormat="1" applyFont="1" applyBorder="1" applyProtection="1">
      <protection hidden="1"/>
    </xf>
    <xf numFmtId="0" fontId="4" fillId="0" borderId="345" xfId="0" applyFont="1" applyBorder="1" applyAlignment="1">
      <alignment vertical="center" wrapText="1"/>
    </xf>
    <xf numFmtId="0" fontId="4" fillId="11" borderId="349" xfId="0" applyFont="1" applyFill="1" applyBorder="1" applyAlignment="1" applyProtection="1">
      <alignment vertical="center"/>
      <protection locked="0"/>
    </xf>
    <xf numFmtId="0" fontId="4" fillId="11" borderId="417" xfId="0" applyFont="1" applyFill="1" applyBorder="1" applyAlignment="1" applyProtection="1">
      <alignment vertical="center"/>
      <protection locked="0"/>
    </xf>
    <xf numFmtId="0" fontId="4" fillId="11" borderId="418" xfId="0" applyFont="1" applyFill="1" applyBorder="1" applyAlignment="1" applyProtection="1">
      <alignment vertical="center" wrapText="1"/>
      <protection locked="0"/>
    </xf>
    <xf numFmtId="0" fontId="4" fillId="11" borderId="417" xfId="0" applyFont="1" applyFill="1" applyBorder="1" applyAlignment="1" applyProtection="1">
      <alignment vertical="center" wrapText="1"/>
      <protection locked="0"/>
    </xf>
    <xf numFmtId="1" fontId="4" fillId="4" borderId="351" xfId="0" applyNumberFormat="1" applyFont="1" applyFill="1" applyBorder="1"/>
    <xf numFmtId="1" fontId="4" fillId="0" borderId="351" xfId="0" applyNumberFormat="1" applyFont="1" applyBorder="1"/>
    <xf numFmtId="1" fontId="4" fillId="3" borderId="351" xfId="0" applyNumberFormat="1" applyFont="1" applyFill="1" applyBorder="1"/>
    <xf numFmtId="1" fontId="4" fillId="0" borderId="352" xfId="0" applyNumberFormat="1" applyFont="1" applyBorder="1" applyAlignment="1">
      <alignment horizontal="center" wrapText="1"/>
    </xf>
    <xf numFmtId="1" fontId="1" fillId="4" borderId="351" xfId="0" applyNumberFormat="1" applyFont="1" applyFill="1" applyBorder="1"/>
    <xf numFmtId="1" fontId="4" fillId="0" borderId="346" xfId="0" applyNumberFormat="1" applyFont="1" applyBorder="1" applyAlignment="1">
      <alignment vertical="center" wrapText="1"/>
    </xf>
    <xf numFmtId="1" fontId="4" fillId="6" borderId="346" xfId="0" applyNumberFormat="1" applyFont="1" applyFill="1" applyBorder="1" applyAlignment="1" applyProtection="1">
      <alignment wrapText="1"/>
      <protection locked="0"/>
    </xf>
    <xf numFmtId="1" fontId="4" fillId="3" borderId="416" xfId="0" applyNumberFormat="1" applyFont="1" applyFill="1" applyBorder="1"/>
    <xf numFmtId="1" fontId="1" fillId="3" borderId="416" xfId="0" applyNumberFormat="1" applyFont="1" applyFill="1" applyBorder="1" applyAlignment="1">
      <alignment wrapText="1"/>
    </xf>
    <xf numFmtId="1" fontId="4" fillId="0" borderId="419" xfId="0" applyNumberFormat="1" applyFont="1" applyBorder="1"/>
    <xf numFmtId="1" fontId="4" fillId="3" borderId="420" xfId="0" applyNumberFormat="1" applyFont="1" applyFill="1" applyBorder="1"/>
    <xf numFmtId="1" fontId="4" fillId="0" borderId="421" xfId="0" applyNumberFormat="1" applyFont="1" applyBorder="1"/>
    <xf numFmtId="1" fontId="4" fillId="0" borderId="420" xfId="0" applyNumberFormat="1" applyFont="1" applyBorder="1"/>
    <xf numFmtId="1" fontId="4" fillId="0" borderId="422" xfId="0" applyNumberFormat="1" applyFont="1" applyBorder="1"/>
    <xf numFmtId="1" fontId="4" fillId="0" borderId="423" xfId="0" applyNumberFormat="1" applyFont="1" applyBorder="1"/>
    <xf numFmtId="1" fontId="4" fillId="0" borderId="352" xfId="0" applyNumberFormat="1" applyFont="1" applyBorder="1" applyAlignment="1">
      <alignment horizontal="left" vertical="center" wrapText="1"/>
    </xf>
    <xf numFmtId="1" fontId="4" fillId="6" borderId="415" xfId="0" applyNumberFormat="1" applyFont="1" applyFill="1" applyBorder="1" applyProtection="1">
      <protection locked="0"/>
    </xf>
    <xf numFmtId="1" fontId="4" fillId="6" borderId="424" xfId="0" applyNumberFormat="1" applyFont="1" applyFill="1" applyBorder="1" applyProtection="1">
      <protection locked="0"/>
    </xf>
    <xf numFmtId="1" fontId="4" fillId="0" borderId="276" xfId="0" applyNumberFormat="1" applyFont="1" applyBorder="1" applyProtection="1">
      <protection hidden="1"/>
    </xf>
    <xf numFmtId="1" fontId="4" fillId="0" borderId="351" xfId="0" applyNumberFormat="1" applyFont="1" applyBorder="1" applyProtection="1">
      <protection locked="0"/>
    </xf>
    <xf numFmtId="1" fontId="4" fillId="0" borderId="352" xfId="0" applyNumberFormat="1" applyFont="1" applyBorder="1" applyAlignment="1" applyProtection="1">
      <alignment horizontal="center" vertical="center"/>
      <protection hidden="1"/>
    </xf>
    <xf numFmtId="1" fontId="4" fillId="0" borderId="415" xfId="0" applyNumberFormat="1" applyFont="1" applyBorder="1" applyAlignment="1">
      <alignment horizontal="right"/>
    </xf>
    <xf numFmtId="1" fontId="4" fillId="0" borderId="425" xfId="0" applyNumberFormat="1" applyFont="1" applyBorder="1" applyAlignment="1">
      <alignment horizontal="right"/>
    </xf>
    <xf numFmtId="1" fontId="4" fillId="6" borderId="415" xfId="0" applyNumberFormat="1" applyFont="1" applyFill="1" applyBorder="1" applyAlignment="1" applyProtection="1">
      <alignment horizontal="right"/>
      <protection locked="0"/>
    </xf>
    <xf numFmtId="1" fontId="4" fillId="6" borderId="424" xfId="0" applyNumberFormat="1" applyFont="1" applyFill="1" applyBorder="1" applyAlignment="1" applyProtection="1">
      <alignment horizontal="right"/>
      <protection locked="0"/>
    </xf>
    <xf numFmtId="1" fontId="4" fillId="6" borderId="426" xfId="0" applyNumberFormat="1" applyFont="1" applyFill="1" applyBorder="1" applyAlignment="1" applyProtection="1">
      <alignment horizontal="right"/>
      <protection locked="0"/>
    </xf>
    <xf numFmtId="1" fontId="4" fillId="6" borderId="427" xfId="0" applyNumberFormat="1" applyFont="1" applyFill="1" applyBorder="1" applyAlignment="1" applyProtection="1">
      <alignment horizontal="right"/>
      <protection locked="0"/>
    </xf>
    <xf numFmtId="1" fontId="4" fillId="0" borderId="394" xfId="0" applyNumberFormat="1" applyFont="1" applyBorder="1" applyAlignment="1">
      <alignment horizontal="left" vertical="center"/>
    </xf>
    <xf numFmtId="1" fontId="4" fillId="0" borderId="394" xfId="0" applyNumberFormat="1" applyFont="1" applyBorder="1" applyAlignment="1">
      <alignment horizontal="center" vertical="center" wrapText="1"/>
    </xf>
    <xf numFmtId="1" fontId="4" fillId="6" borderId="394" xfId="0" applyNumberFormat="1" applyFont="1" applyFill="1" applyBorder="1" applyProtection="1">
      <protection locked="0"/>
    </xf>
    <xf numFmtId="1" fontId="4" fillId="6" borderId="432" xfId="0" applyNumberFormat="1" applyFont="1" applyFill="1" applyBorder="1" applyProtection="1">
      <protection locked="0"/>
    </xf>
    <xf numFmtId="1" fontId="4" fillId="0" borderId="394" xfId="0" applyNumberFormat="1" applyFont="1" applyBorder="1" applyAlignment="1">
      <alignment horizontal="center"/>
    </xf>
    <xf numFmtId="1" fontId="4" fillId="3" borderId="276" xfId="0" applyNumberFormat="1" applyFont="1" applyFill="1" applyBorder="1" applyProtection="1">
      <protection hidden="1"/>
    </xf>
    <xf numFmtId="1" fontId="4" fillId="0" borderId="352" xfId="3" applyNumberFormat="1" applyFont="1" applyBorder="1" applyAlignment="1">
      <alignment horizontal="center" vertical="center" wrapText="1"/>
    </xf>
    <xf numFmtId="1" fontId="4" fillId="0" borderId="368" xfId="3" applyNumberFormat="1" applyFont="1" applyFill="1" applyBorder="1" applyAlignment="1">
      <alignment horizontal="center" vertical="center" wrapText="1"/>
    </xf>
    <xf numFmtId="1" fontId="4" fillId="0" borderId="367" xfId="3" applyNumberFormat="1" applyFont="1" applyFill="1" applyBorder="1" applyAlignment="1">
      <alignment horizontal="center" vertical="center" wrapText="1"/>
    </xf>
    <xf numFmtId="1" fontId="4" fillId="0" borderId="367" xfId="3" applyNumberFormat="1" applyFont="1" applyBorder="1" applyAlignment="1">
      <alignment horizontal="center" vertical="center" wrapText="1"/>
    </xf>
    <xf numFmtId="1" fontId="4" fillId="0" borderId="388" xfId="3" applyNumberFormat="1" applyFont="1" applyBorder="1" applyAlignment="1">
      <alignment horizontal="center" vertical="center" wrapText="1"/>
    </xf>
    <xf numFmtId="1" fontId="4" fillId="0" borderId="437" xfId="2" applyNumberFormat="1" applyFont="1" applyBorder="1" applyAlignment="1">
      <alignment vertical="center" wrapText="1"/>
    </xf>
    <xf numFmtId="1" fontId="4" fillId="6" borderId="438" xfId="4" applyNumberFormat="1" applyFont="1" applyFill="1" applyBorder="1" applyProtection="1">
      <protection locked="0"/>
    </xf>
    <xf numFmtId="1" fontId="4" fillId="6" borderId="399" xfId="4" applyNumberFormat="1" applyFont="1" applyFill="1" applyBorder="1" applyProtection="1">
      <protection locked="0"/>
    </xf>
    <xf numFmtId="1" fontId="4" fillId="6" borderId="439" xfId="4" applyNumberFormat="1" applyFont="1" applyFill="1" applyBorder="1" applyProtection="1">
      <protection locked="0"/>
    </xf>
    <xf numFmtId="1" fontId="4" fillId="6" borderId="403" xfId="4" applyNumberFormat="1" applyFont="1" applyFill="1" applyBorder="1" applyProtection="1">
      <protection locked="0"/>
    </xf>
    <xf numFmtId="1" fontId="4" fillId="6" borderId="440" xfId="4" applyNumberFormat="1" applyFont="1" applyFill="1" applyBorder="1" applyProtection="1">
      <protection locked="0"/>
    </xf>
    <xf numFmtId="1" fontId="4" fillId="6" borderId="417" xfId="4" applyNumberFormat="1" applyFont="1" applyFill="1" applyBorder="1" applyProtection="1">
      <protection locked="0"/>
    </xf>
    <xf numFmtId="1" fontId="4" fillId="3" borderId="441" xfId="0" applyNumberFormat="1" applyFont="1" applyFill="1" applyBorder="1" applyProtection="1">
      <protection hidden="1"/>
    </xf>
    <xf numFmtId="1" fontId="4" fillId="0" borderId="441" xfId="0" applyNumberFormat="1" applyFont="1" applyBorder="1" applyProtection="1">
      <protection hidden="1"/>
    </xf>
    <xf numFmtId="1" fontId="4" fillId="0" borderId="442" xfId="2" applyNumberFormat="1" applyFont="1" applyBorder="1" applyAlignment="1">
      <alignment horizontal="center" vertical="center" wrapText="1"/>
    </xf>
    <xf numFmtId="1" fontId="4" fillId="0" borderId="443" xfId="4" applyNumberFormat="1" applyFont="1" applyBorder="1" applyAlignment="1">
      <alignment horizontal="right"/>
    </xf>
    <xf numFmtId="1" fontId="4" fillId="0" borderId="444" xfId="4" applyNumberFormat="1" applyFont="1" applyBorder="1" applyAlignment="1">
      <alignment horizontal="right"/>
    </xf>
    <xf numFmtId="1" fontId="4" fillId="0" borderId="445" xfId="4" applyNumberFormat="1" applyFont="1" applyBorder="1" applyAlignment="1">
      <alignment horizontal="right"/>
    </xf>
    <xf numFmtId="1" fontId="4" fillId="0" borderId="446" xfId="4" applyNumberFormat="1" applyFont="1" applyBorder="1" applyAlignment="1">
      <alignment horizontal="right"/>
    </xf>
    <xf numFmtId="1" fontId="4" fillId="3" borderId="447" xfId="0" applyNumberFormat="1" applyFont="1" applyFill="1" applyBorder="1" applyProtection="1">
      <protection hidden="1"/>
    </xf>
    <xf numFmtId="1" fontId="4" fillId="0" borderId="447" xfId="0" applyNumberFormat="1" applyFont="1" applyBorder="1" applyProtection="1">
      <protection hidden="1"/>
    </xf>
    <xf numFmtId="1" fontId="2" fillId="0" borderId="448" xfId="0" applyNumberFormat="1" applyFont="1" applyBorder="1"/>
    <xf numFmtId="1" fontId="4" fillId="3" borderId="449" xfId="0" applyNumberFormat="1" applyFont="1" applyFill="1" applyBorder="1" applyProtection="1">
      <protection hidden="1"/>
    </xf>
    <xf numFmtId="1" fontId="4" fillId="0" borderId="449" xfId="0" applyNumberFormat="1" applyFont="1" applyBorder="1" applyProtection="1">
      <protection hidden="1"/>
    </xf>
    <xf numFmtId="1" fontId="4" fillId="0" borderId="445" xfId="0" applyNumberFormat="1" applyFont="1" applyBorder="1" applyAlignment="1">
      <alignment horizontal="center" vertical="center"/>
    </xf>
    <xf numFmtId="1" fontId="4" fillId="0" borderId="444" xfId="0" applyNumberFormat="1" applyFont="1" applyBorder="1" applyAlignment="1">
      <alignment horizontal="center" vertical="center"/>
    </xf>
    <xf numFmtId="1" fontId="4" fillId="0" borderId="444" xfId="0" applyNumberFormat="1" applyFont="1" applyBorder="1" applyAlignment="1">
      <alignment horizontal="center" vertical="center" wrapText="1"/>
    </xf>
    <xf numFmtId="1" fontId="4" fillId="0" borderId="318" xfId="0" applyNumberFormat="1" applyFont="1" applyBorder="1" applyAlignment="1">
      <alignment horizontal="center" vertical="center"/>
    </xf>
    <xf numFmtId="1" fontId="4" fillId="0" borderId="453" xfId="0" applyNumberFormat="1" applyFont="1" applyBorder="1"/>
    <xf numFmtId="1" fontId="4" fillId="6" borderId="454" xfId="4" applyNumberFormat="1" applyFont="1" applyFill="1" applyBorder="1" applyProtection="1">
      <protection locked="0"/>
    </xf>
    <xf numFmtId="1" fontId="4" fillId="6" borderId="455" xfId="4" applyNumberFormat="1" applyFont="1" applyFill="1" applyBorder="1" applyProtection="1">
      <protection locked="0"/>
    </xf>
    <xf numFmtId="1" fontId="4" fillId="6" borderId="456" xfId="4" applyNumberFormat="1" applyFont="1" applyFill="1" applyBorder="1" applyProtection="1">
      <protection locked="0"/>
    </xf>
    <xf numFmtId="1" fontId="4" fillId="6" borderId="453" xfId="4" applyNumberFormat="1" applyFont="1" applyFill="1" applyBorder="1" applyProtection="1">
      <protection locked="0"/>
    </xf>
    <xf numFmtId="1" fontId="4" fillId="3" borderId="457" xfId="0" applyNumberFormat="1" applyFont="1" applyFill="1" applyBorder="1" applyProtection="1">
      <protection hidden="1"/>
    </xf>
    <xf numFmtId="1" fontId="4" fillId="0" borderId="457" xfId="0" applyNumberFormat="1" applyFont="1" applyBorder="1" applyProtection="1">
      <protection hidden="1"/>
    </xf>
    <xf numFmtId="1" fontId="4" fillId="0" borderId="458" xfId="0" applyNumberFormat="1" applyFont="1" applyBorder="1"/>
    <xf numFmtId="1" fontId="2" fillId="3" borderId="459" xfId="0" applyNumberFormat="1" applyFont="1" applyFill="1" applyBorder="1"/>
    <xf numFmtId="1" fontId="4" fillId="0" borderId="443" xfId="0" applyNumberFormat="1" applyFont="1" applyBorder="1" applyAlignment="1">
      <alignment horizontal="center" vertical="center" wrapText="1"/>
    </xf>
    <xf numFmtId="1" fontId="4" fillId="0" borderId="460" xfId="0" applyNumberFormat="1" applyFont="1" applyBorder="1" applyAlignment="1">
      <alignment horizontal="center" vertical="center" wrapText="1"/>
    </xf>
    <xf numFmtId="1" fontId="4" fillId="0" borderId="460" xfId="0" applyNumberFormat="1" applyFont="1" applyBorder="1" applyAlignment="1">
      <alignment horizontal="center" vertical="center"/>
    </xf>
    <xf numFmtId="1" fontId="4" fillId="0" borderId="464" xfId="0" applyNumberFormat="1" applyFont="1" applyBorder="1" applyAlignment="1">
      <alignment horizontal="center" vertical="center"/>
    </xf>
    <xf numFmtId="1" fontId="4" fillId="0" borderId="465" xfId="0" applyNumberFormat="1" applyFont="1" applyBorder="1" applyAlignment="1">
      <alignment horizontal="center" vertical="center"/>
    </xf>
    <xf numFmtId="1" fontId="4" fillId="0" borderId="451" xfId="0" applyNumberFormat="1" applyFont="1" applyBorder="1"/>
    <xf numFmtId="1" fontId="4" fillId="0" borderId="455" xfId="0" applyNumberFormat="1" applyFont="1" applyBorder="1"/>
    <xf numFmtId="1" fontId="4" fillId="0" borderId="456" xfId="0" applyNumberFormat="1" applyFont="1" applyBorder="1"/>
    <xf numFmtId="1" fontId="4" fillId="2" borderId="466" xfId="5" applyNumberFormat="1" applyFont="1" applyBorder="1" applyProtection="1">
      <protection locked="0"/>
    </xf>
    <xf numFmtId="1" fontId="4" fillId="2" borderId="467" xfId="5" applyNumberFormat="1" applyFont="1" applyBorder="1" applyProtection="1">
      <protection locked="0"/>
    </xf>
    <xf numFmtId="1" fontId="4" fillId="2" borderId="468" xfId="5" applyNumberFormat="1" applyFont="1" applyBorder="1" applyProtection="1">
      <protection locked="0"/>
    </xf>
    <xf numFmtId="1" fontId="4" fillId="2" borderId="469" xfId="5" applyNumberFormat="1" applyFont="1" applyBorder="1" applyProtection="1">
      <protection locked="0"/>
    </xf>
    <xf numFmtId="1" fontId="4" fillId="2" borderId="470" xfId="5" applyNumberFormat="1" applyFont="1" applyBorder="1" applyProtection="1">
      <protection locked="0"/>
    </xf>
    <xf numFmtId="1" fontId="4" fillId="2" borderId="471" xfId="5" applyNumberFormat="1" applyFont="1" applyBorder="1" applyProtection="1">
      <protection locked="0"/>
    </xf>
    <xf numFmtId="1" fontId="4" fillId="2" borderId="472" xfId="5" applyNumberFormat="1" applyFont="1" applyBorder="1" applyProtection="1">
      <protection locked="0"/>
    </xf>
    <xf numFmtId="1" fontId="4" fillId="2" borderId="473" xfId="5" applyNumberFormat="1" applyFont="1" applyBorder="1" applyProtection="1">
      <protection locked="0"/>
    </xf>
    <xf numFmtId="1" fontId="4" fillId="2" borderId="474" xfId="5" applyNumberFormat="1" applyFont="1" applyBorder="1" applyProtection="1">
      <protection locked="0"/>
    </xf>
    <xf numFmtId="1" fontId="4" fillId="2" borderId="475" xfId="5" applyNumberFormat="1" applyFont="1" applyBorder="1" applyProtection="1">
      <protection locked="0"/>
    </xf>
    <xf numFmtId="1" fontId="4" fillId="2" borderId="476" xfId="5" applyNumberFormat="1" applyFont="1" applyBorder="1" applyProtection="1">
      <protection locked="0"/>
    </xf>
    <xf numFmtId="1" fontId="4" fillId="2" borderId="477" xfId="5" applyNumberFormat="1" applyFont="1" applyBorder="1" applyProtection="1">
      <protection locked="0"/>
    </xf>
    <xf numFmtId="1" fontId="4" fillId="0" borderId="465" xfId="0" applyNumberFormat="1" applyFont="1" applyBorder="1" applyAlignment="1">
      <alignment horizontal="center" vertical="center" wrapText="1"/>
    </xf>
    <xf numFmtId="1" fontId="4" fillId="0" borderId="483" xfId="0" applyNumberFormat="1" applyFont="1" applyBorder="1" applyAlignment="1">
      <alignment horizontal="center" vertical="center" wrapText="1"/>
    </xf>
    <xf numFmtId="1" fontId="4" fillId="0" borderId="484" xfId="0" applyNumberFormat="1" applyFont="1" applyBorder="1" applyAlignment="1">
      <alignment horizontal="center" vertical="center" wrapText="1"/>
    </xf>
    <xf numFmtId="1" fontId="4" fillId="0" borderId="454" xfId="0" applyNumberFormat="1" applyFont="1" applyBorder="1"/>
    <xf numFmtId="1" fontId="4" fillId="6" borderId="455" xfId="0" applyNumberFormat="1" applyFont="1" applyFill="1" applyBorder="1" applyProtection="1">
      <protection locked="0"/>
    </xf>
    <xf numFmtId="1" fontId="4" fillId="6" borderId="454" xfId="0" applyNumberFormat="1" applyFont="1" applyFill="1" applyBorder="1" applyProtection="1">
      <protection locked="0"/>
    </xf>
    <xf numFmtId="1" fontId="4" fillId="6" borderId="485" xfId="0" applyNumberFormat="1" applyFont="1" applyFill="1" applyBorder="1" applyProtection="1">
      <protection locked="0"/>
    </xf>
    <xf numFmtId="1" fontId="4" fillId="6" borderId="486" xfId="0" applyNumberFormat="1" applyFont="1" applyFill="1" applyBorder="1" applyProtection="1">
      <protection locked="0"/>
    </xf>
    <xf numFmtId="1" fontId="4" fillId="0" borderId="487" xfId="0" applyNumberFormat="1" applyFont="1" applyBorder="1"/>
    <xf numFmtId="1" fontId="4" fillId="0" borderId="488" xfId="0" applyNumberFormat="1" applyFont="1" applyBorder="1"/>
    <xf numFmtId="1" fontId="4" fillId="6" borderId="487" xfId="0" applyNumberFormat="1" applyFont="1" applyFill="1" applyBorder="1" applyProtection="1">
      <protection locked="0"/>
    </xf>
    <xf numFmtId="0" fontId="4" fillId="0" borderId="460" xfId="0" applyFont="1" applyBorder="1" applyAlignment="1">
      <alignment horizontal="center" vertical="center"/>
    </xf>
    <xf numFmtId="0" fontId="4" fillId="0" borderId="464" xfId="0" applyFont="1" applyBorder="1" applyAlignment="1">
      <alignment horizontal="center" vertical="center"/>
    </xf>
    <xf numFmtId="0" fontId="4" fillId="0" borderId="489" xfId="0" applyFont="1" applyBorder="1" applyAlignment="1">
      <alignment wrapText="1"/>
    </xf>
    <xf numFmtId="1" fontId="4" fillId="0" borderId="460" xfId="0" applyNumberFormat="1" applyFont="1" applyBorder="1"/>
    <xf numFmtId="1" fontId="4" fillId="0" borderId="464" xfId="0" applyNumberFormat="1" applyFont="1" applyBorder="1" applyAlignment="1">
      <alignment horizontal="center" vertical="center" wrapText="1"/>
    </xf>
    <xf numFmtId="1" fontId="4" fillId="3" borderId="460" xfId="0" applyNumberFormat="1" applyFont="1" applyFill="1" applyBorder="1" applyAlignment="1">
      <alignment horizontal="center" vertical="center"/>
    </xf>
    <xf numFmtId="1" fontId="4" fillId="0" borderId="443" xfId="0" applyNumberFormat="1" applyFont="1" applyBorder="1" applyAlignment="1">
      <alignment horizontal="center" vertical="center"/>
    </xf>
    <xf numFmtId="1" fontId="4" fillId="0" borderId="460" xfId="0" applyNumberFormat="1" applyFont="1" applyBorder="1" applyAlignment="1">
      <alignment horizontal="right"/>
    </xf>
    <xf numFmtId="1" fontId="4" fillId="0" borderId="464" xfId="0" applyNumberFormat="1" applyFont="1" applyBorder="1" applyAlignment="1">
      <alignment horizontal="right"/>
    </xf>
    <xf numFmtId="1" fontId="4" fillId="3" borderId="443" xfId="0" applyNumberFormat="1" applyFont="1" applyFill="1" applyBorder="1" applyAlignment="1">
      <alignment horizontal="center" vertical="center"/>
    </xf>
    <xf numFmtId="1" fontId="4" fillId="0" borderId="488" xfId="0" applyNumberFormat="1" applyFont="1" applyBorder="1" applyAlignment="1">
      <alignment horizontal="right"/>
    </xf>
    <xf numFmtId="1" fontId="4" fillId="3" borderId="454" xfId="0" applyNumberFormat="1" applyFont="1" applyFill="1" applyBorder="1" applyAlignment="1">
      <alignment horizontal="right"/>
    </xf>
    <xf numFmtId="1" fontId="4" fillId="6" borderId="490" xfId="0" applyNumberFormat="1" applyFont="1" applyFill="1" applyBorder="1" applyProtection="1">
      <protection locked="0"/>
    </xf>
    <xf numFmtId="1" fontId="4" fillId="6" borderId="491" xfId="0" applyNumberFormat="1" applyFont="1" applyFill="1" applyBorder="1" applyProtection="1">
      <protection locked="0"/>
    </xf>
    <xf numFmtId="1" fontId="4" fillId="6" borderId="492" xfId="0" applyNumberFormat="1" applyFont="1" applyFill="1" applyBorder="1" applyProtection="1">
      <protection locked="0"/>
    </xf>
    <xf numFmtId="1" fontId="4" fillId="6" borderId="453" xfId="0" applyNumberFormat="1" applyFont="1" applyFill="1" applyBorder="1" applyAlignment="1" applyProtection="1">
      <alignment wrapText="1"/>
      <protection locked="0"/>
    </xf>
    <xf numFmtId="1" fontId="4" fillId="6" borderId="454" xfId="0" applyNumberFormat="1" applyFont="1" applyFill="1" applyBorder="1" applyAlignment="1" applyProtection="1">
      <alignment wrapText="1"/>
      <protection locked="0"/>
    </xf>
    <xf numFmtId="1" fontId="4" fillId="0" borderId="493" xfId="0" applyNumberFormat="1" applyFont="1" applyBorder="1" applyAlignment="1">
      <alignment horizontal="right" wrapText="1"/>
    </xf>
    <xf numFmtId="1" fontId="4" fillId="6" borderId="493" xfId="0" applyNumberFormat="1" applyFont="1" applyFill="1" applyBorder="1" applyProtection="1">
      <protection locked="0"/>
    </xf>
    <xf numFmtId="1" fontId="5" fillId="3" borderId="448" xfId="0" applyNumberFormat="1" applyFont="1" applyFill="1" applyBorder="1"/>
    <xf numFmtId="1" fontId="4" fillId="3" borderId="462" xfId="0" applyNumberFormat="1" applyFont="1" applyFill="1" applyBorder="1"/>
    <xf numFmtId="1" fontId="4" fillId="4" borderId="462" xfId="0" applyNumberFormat="1" applyFont="1" applyFill="1" applyBorder="1"/>
    <xf numFmtId="1" fontId="4" fillId="0" borderId="461" xfId="0" applyNumberFormat="1" applyFont="1" applyBorder="1" applyAlignment="1">
      <alignment horizontal="center" vertical="center" wrapText="1"/>
    </xf>
    <xf numFmtId="1" fontId="4" fillId="0" borderId="494" xfId="0" applyNumberFormat="1" applyFont="1" applyBorder="1" applyAlignment="1">
      <alignment horizontal="center" vertical="center" wrapText="1"/>
    </xf>
    <xf numFmtId="1" fontId="4" fillId="0" borderId="487" xfId="0" applyNumberFormat="1" applyFont="1" applyBorder="1" applyAlignment="1">
      <alignment horizontal="right"/>
    </xf>
    <xf numFmtId="1" fontId="4" fillId="6" borderId="495" xfId="0" applyNumberFormat="1" applyFont="1" applyFill="1" applyBorder="1" applyProtection="1">
      <protection locked="0"/>
    </xf>
    <xf numFmtId="1" fontId="4" fillId="3" borderId="496" xfId="0" applyNumberFormat="1" applyFont="1" applyFill="1" applyBorder="1"/>
    <xf numFmtId="1" fontId="4" fillId="3" borderId="496" xfId="0" applyNumberFormat="1" applyFont="1" applyFill="1" applyBorder="1" applyAlignment="1">
      <alignment wrapText="1"/>
    </xf>
    <xf numFmtId="1" fontId="4" fillId="4" borderId="496" xfId="0" applyNumberFormat="1" applyFont="1" applyFill="1" applyBorder="1" applyProtection="1">
      <protection hidden="1"/>
    </xf>
    <xf numFmtId="1" fontId="4" fillId="6" borderId="488" xfId="0" applyNumberFormat="1" applyFont="1" applyFill="1" applyBorder="1" applyProtection="1">
      <protection locked="0"/>
    </xf>
    <xf numFmtId="1" fontId="1" fillId="3" borderId="496" xfId="0" applyNumberFormat="1" applyFont="1" applyFill="1" applyBorder="1" applyAlignment="1">
      <alignment horizontal="right"/>
    </xf>
    <xf numFmtId="1" fontId="4" fillId="0" borderId="496" xfId="0" applyNumberFormat="1" applyFont="1" applyBorder="1"/>
    <xf numFmtId="1" fontId="1" fillId="3" borderId="496" xfId="0" applyNumberFormat="1" applyFont="1" applyFill="1" applyBorder="1"/>
    <xf numFmtId="1" fontId="5" fillId="0" borderId="497" xfId="0" applyNumberFormat="1" applyFont="1" applyBorder="1"/>
    <xf numFmtId="1" fontId="5" fillId="0" borderId="498" xfId="0" applyNumberFormat="1" applyFont="1" applyBorder="1"/>
    <xf numFmtId="1" fontId="4" fillId="0" borderId="496" xfId="0" applyNumberFormat="1" applyFont="1" applyBorder="1" applyProtection="1">
      <protection hidden="1"/>
    </xf>
    <xf numFmtId="1" fontId="1" fillId="0" borderId="491" xfId="0" applyNumberFormat="1" applyFont="1" applyBorder="1" applyAlignment="1">
      <alignment horizontal="left" vertical="center"/>
    </xf>
    <xf numFmtId="1" fontId="4" fillId="0" borderId="491" xfId="0" applyNumberFormat="1" applyFont="1" applyBorder="1" applyAlignment="1">
      <alignment horizontal="right"/>
    </xf>
    <xf numFmtId="1" fontId="4" fillId="0" borderId="453" xfId="0" applyNumberFormat="1" applyFont="1" applyBorder="1" applyAlignment="1">
      <alignment horizontal="right"/>
    </xf>
    <xf numFmtId="1" fontId="4" fillId="0" borderId="454" xfId="0" applyNumberFormat="1" applyFont="1" applyBorder="1" applyAlignment="1">
      <alignment horizontal="right"/>
    </xf>
    <xf numFmtId="1" fontId="4" fillId="0" borderId="495" xfId="0" applyNumberFormat="1" applyFont="1" applyBorder="1"/>
    <xf numFmtId="1" fontId="4" fillId="10" borderId="499" xfId="1" applyNumberFormat="1" applyFont="1" applyBorder="1" applyAlignment="1" applyProtection="1">
      <alignment horizontal="right"/>
      <protection locked="0"/>
    </xf>
    <xf numFmtId="1" fontId="4" fillId="10" borderId="500" xfId="1" applyNumberFormat="1" applyFont="1" applyBorder="1" applyAlignment="1" applyProtection="1">
      <alignment horizontal="right"/>
      <protection locked="0"/>
    </xf>
    <xf numFmtId="1" fontId="4" fillId="10" borderId="501" xfId="1" applyNumberFormat="1" applyFont="1" applyBorder="1" applyAlignment="1" applyProtection="1">
      <alignment horizontal="right"/>
      <protection locked="0"/>
    </xf>
    <xf numFmtId="1" fontId="4" fillId="10" borderId="502" xfId="1" applyNumberFormat="1" applyFont="1" applyBorder="1" applyAlignment="1" applyProtection="1">
      <alignment horizontal="right"/>
      <protection locked="0"/>
    </xf>
    <xf numFmtId="1" fontId="5" fillId="0" borderId="503" xfId="0" applyNumberFormat="1" applyFont="1" applyBorder="1"/>
    <xf numFmtId="1" fontId="5" fillId="0" borderId="504" xfId="0" applyNumberFormat="1" applyFont="1" applyBorder="1" applyAlignment="1">
      <alignment wrapText="1"/>
    </xf>
    <xf numFmtId="1" fontId="5" fillId="0" borderId="505" xfId="0" applyNumberFormat="1" applyFont="1" applyBorder="1" applyAlignment="1">
      <alignment wrapText="1"/>
    </xf>
    <xf numFmtId="1" fontId="4" fillId="4" borderId="506" xfId="0" applyNumberFormat="1" applyFont="1" applyFill="1" applyBorder="1"/>
    <xf numFmtId="1" fontId="4" fillId="4" borderId="496" xfId="0" applyNumberFormat="1" applyFont="1" applyFill="1" applyBorder="1"/>
    <xf numFmtId="1" fontId="4" fillId="0" borderId="507" xfId="0" applyNumberFormat="1" applyFont="1" applyBorder="1"/>
    <xf numFmtId="1" fontId="4" fillId="0" borderId="506" xfId="0" applyNumberFormat="1" applyFont="1" applyBorder="1" applyProtection="1">
      <protection hidden="1"/>
    </xf>
    <xf numFmtId="1" fontId="4" fillId="0" borderId="508" xfId="0" applyNumberFormat="1" applyFont="1" applyBorder="1" applyAlignment="1">
      <alignment horizontal="center" vertical="center" wrapText="1"/>
    </xf>
    <xf numFmtId="1" fontId="4" fillId="3" borderId="507" xfId="0" applyNumberFormat="1" applyFont="1" applyFill="1" applyBorder="1"/>
    <xf numFmtId="1" fontId="4" fillId="0" borderId="453" xfId="0" applyNumberFormat="1" applyFont="1" applyBorder="1" applyAlignment="1">
      <alignment horizontal="left" vertical="center" wrapText="1"/>
    </xf>
    <xf numFmtId="0" fontId="4" fillId="0" borderId="510" xfId="0" applyFont="1" applyBorder="1" applyAlignment="1">
      <alignment horizontal="center" vertical="center" wrapText="1"/>
    </xf>
    <xf numFmtId="1" fontId="4" fillId="4" borderId="511" xfId="0" applyNumberFormat="1" applyFont="1" applyFill="1" applyBorder="1"/>
    <xf numFmtId="1" fontId="4" fillId="0" borderId="511" xfId="0" applyNumberFormat="1" applyFont="1" applyBorder="1"/>
    <xf numFmtId="1" fontId="4" fillId="0" borderId="511" xfId="0" applyNumberFormat="1" applyFont="1" applyBorder="1" applyProtection="1">
      <protection hidden="1"/>
    </xf>
    <xf numFmtId="0" fontId="4" fillId="0" borderId="512" xfId="0" applyFont="1" applyBorder="1" applyAlignment="1">
      <alignment vertical="center" wrapText="1"/>
    </xf>
    <xf numFmtId="0" fontId="4" fillId="11" borderId="513" xfId="0" applyFont="1" applyFill="1" applyBorder="1" applyAlignment="1" applyProtection="1">
      <alignment vertical="center"/>
      <protection locked="0"/>
    </xf>
    <xf numFmtId="0" fontId="4" fillId="11" borderId="514" xfId="0" applyFont="1" applyFill="1" applyBorder="1" applyAlignment="1" applyProtection="1">
      <alignment vertical="center"/>
      <protection locked="0"/>
    </xf>
    <xf numFmtId="0" fontId="4" fillId="11" borderId="515" xfId="0" applyFont="1" applyFill="1" applyBorder="1" applyAlignment="1" applyProtection="1">
      <alignment vertical="center" wrapText="1"/>
      <protection locked="0"/>
    </xf>
    <xf numFmtId="0" fontId="4" fillId="11" borderId="514" xfId="0" applyFont="1" applyFill="1" applyBorder="1" applyAlignment="1" applyProtection="1">
      <alignment vertical="center" wrapText="1"/>
      <protection locked="0"/>
    </xf>
    <xf numFmtId="1" fontId="4" fillId="3" borderId="511" xfId="0" applyNumberFormat="1" applyFont="1" applyFill="1" applyBorder="1"/>
    <xf numFmtId="1" fontId="4" fillId="0" borderId="443" xfId="0" applyNumberFormat="1" applyFont="1" applyBorder="1" applyAlignment="1">
      <alignment horizontal="center" wrapText="1"/>
    </xf>
    <xf numFmtId="1" fontId="1" fillId="4" borderId="511" xfId="0" applyNumberFormat="1" applyFont="1" applyFill="1" applyBorder="1"/>
    <xf numFmtId="1" fontId="4" fillId="0" borderId="516" xfId="0" applyNumberFormat="1" applyFont="1" applyBorder="1" applyAlignment="1">
      <alignment vertical="center" wrapText="1"/>
    </xf>
    <xf numFmtId="1" fontId="4" fillId="6" borderId="516" xfId="0" applyNumberFormat="1" applyFont="1" applyFill="1" applyBorder="1" applyAlignment="1" applyProtection="1">
      <alignment wrapText="1"/>
      <protection locked="0"/>
    </xf>
    <xf numFmtId="1" fontId="1" fillId="3" borderId="511" xfId="0" applyNumberFormat="1" applyFont="1" applyFill="1" applyBorder="1" applyAlignment="1">
      <alignment wrapText="1"/>
    </xf>
    <xf numFmtId="1" fontId="4" fillId="0" borderId="517" xfId="0" applyNumberFormat="1" applyFont="1" applyBorder="1"/>
    <xf numFmtId="1" fontId="4" fillId="3" borderId="518" xfId="0" applyNumberFormat="1" applyFont="1" applyFill="1" applyBorder="1"/>
    <xf numFmtId="1" fontId="4" fillId="0" borderId="519" xfId="0" applyNumberFormat="1" applyFont="1" applyBorder="1"/>
    <xf numFmtId="1" fontId="4" fillId="0" borderId="518" xfId="0" applyNumberFormat="1" applyFont="1" applyBorder="1"/>
    <xf numFmtId="1" fontId="4" fillId="0" borderId="522" xfId="0" applyNumberFormat="1" applyFont="1" applyBorder="1"/>
    <xf numFmtId="1" fontId="4" fillId="0" borderId="523" xfId="0" applyNumberFormat="1" applyFont="1" applyBorder="1"/>
    <xf numFmtId="1" fontId="4" fillId="0" borderId="443" xfId="0" applyNumberFormat="1" applyFont="1" applyBorder="1" applyAlignment="1">
      <alignment horizontal="left" vertical="center" wrapText="1"/>
    </xf>
    <xf numFmtId="1" fontId="4" fillId="6" borderId="510" xfId="0" applyNumberFormat="1" applyFont="1" applyFill="1" applyBorder="1" applyProtection="1">
      <protection locked="0"/>
    </xf>
    <xf numFmtId="1" fontId="4" fillId="6" borderId="524" xfId="0" applyNumberFormat="1" applyFont="1" applyFill="1" applyBorder="1" applyProtection="1">
      <protection locked="0"/>
    </xf>
    <xf numFmtId="1" fontId="4" fillId="0" borderId="510" xfId="0" applyNumberFormat="1" applyFont="1" applyBorder="1" applyAlignment="1">
      <alignment horizontal="center" vertical="center" wrapText="1"/>
    </xf>
    <xf numFmtId="1" fontId="4" fillId="0" borderId="526" xfId="0" applyNumberFormat="1" applyFont="1" applyBorder="1" applyAlignment="1">
      <alignment horizontal="center" vertical="center" wrapText="1"/>
    </xf>
    <xf numFmtId="1" fontId="4" fillId="0" borderId="443" xfId="0" applyNumberFormat="1" applyFont="1" applyBorder="1" applyAlignment="1">
      <alignment horizontal="center"/>
    </xf>
    <xf numFmtId="1" fontId="4" fillId="0" borderId="510" xfId="0" applyNumberFormat="1" applyFont="1" applyBorder="1" applyAlignment="1">
      <alignment horizontal="right"/>
    </xf>
    <xf numFmtId="1" fontId="4" fillId="0" borderId="526" xfId="0" applyNumberFormat="1" applyFont="1" applyBorder="1" applyAlignment="1">
      <alignment horizontal="right"/>
    </xf>
    <xf numFmtId="1" fontId="4" fillId="0" borderId="511" xfId="0" applyNumberFormat="1" applyFont="1" applyBorder="1" applyProtection="1">
      <protection locked="0"/>
    </xf>
    <xf numFmtId="1" fontId="4" fillId="0" borderId="516" xfId="0" applyNumberFormat="1" applyFont="1" applyBorder="1" applyAlignment="1">
      <alignment horizontal="center" vertical="center"/>
    </xf>
    <xf numFmtId="1" fontId="4" fillId="0" borderId="443" xfId="0" applyNumberFormat="1" applyFont="1" applyBorder="1" applyAlignment="1" applyProtection="1">
      <alignment horizontal="center" vertical="center"/>
      <protection hidden="1"/>
    </xf>
    <xf numFmtId="1" fontId="4" fillId="6" borderId="510" xfId="0" applyNumberFormat="1" applyFont="1" applyFill="1" applyBorder="1" applyAlignment="1" applyProtection="1">
      <alignment horizontal="right"/>
      <protection locked="0"/>
    </xf>
    <xf numFmtId="1" fontId="4" fillId="6" borderId="524" xfId="0" applyNumberFormat="1" applyFont="1" applyFill="1" applyBorder="1" applyAlignment="1" applyProtection="1">
      <alignment horizontal="right"/>
      <protection locked="0"/>
    </xf>
    <xf numFmtId="1" fontId="4" fillId="6" borderId="527" xfId="0" applyNumberFormat="1" applyFont="1" applyFill="1" applyBorder="1" applyAlignment="1" applyProtection="1">
      <alignment horizontal="right"/>
      <protection locked="0"/>
    </xf>
    <xf numFmtId="1" fontId="4" fillId="6" borderId="528" xfId="0" applyNumberFormat="1" applyFont="1" applyFill="1" applyBorder="1" applyAlignment="1" applyProtection="1">
      <alignment horizontal="right"/>
      <protection locked="0"/>
    </xf>
    <xf numFmtId="1" fontId="4" fillId="3" borderId="511" xfId="0" applyNumberFormat="1" applyFont="1" applyFill="1" applyBorder="1" applyProtection="1">
      <protection hidden="1"/>
    </xf>
    <xf numFmtId="1" fontId="4" fillId="0" borderId="516" xfId="0" applyNumberFormat="1" applyFont="1" applyBorder="1" applyAlignment="1">
      <alignment horizontal="left" vertical="center"/>
    </xf>
    <xf numFmtId="1" fontId="4" fillId="0" borderId="516" xfId="0" applyNumberFormat="1" applyFont="1" applyBorder="1" applyAlignment="1">
      <alignment horizontal="center" vertical="center" wrapText="1"/>
    </xf>
    <xf numFmtId="1" fontId="4" fillId="6" borderId="516" xfId="0" applyNumberFormat="1" applyFont="1" applyFill="1" applyBorder="1" applyProtection="1">
      <protection locked="0"/>
    </xf>
    <xf numFmtId="1" fontId="4" fillId="6" borderId="533" xfId="0" applyNumberFormat="1" applyFont="1" applyFill="1" applyBorder="1" applyProtection="1">
      <protection locked="0"/>
    </xf>
    <xf numFmtId="1" fontId="4" fillId="6" borderId="534" xfId="0" applyNumberFormat="1" applyFont="1" applyFill="1" applyBorder="1" applyProtection="1">
      <protection locked="0"/>
    </xf>
    <xf numFmtId="1" fontId="4" fillId="0" borderId="516" xfId="0" applyNumberFormat="1" applyFont="1" applyBorder="1" applyAlignment="1">
      <alignment horizontal="left" vertical="center" wrapText="1"/>
    </xf>
    <xf numFmtId="1" fontId="4" fillId="0" borderId="516" xfId="0" applyNumberFormat="1" applyFont="1" applyBorder="1" applyAlignment="1">
      <alignment horizontal="center"/>
    </xf>
    <xf numFmtId="1" fontId="4" fillId="4" borderId="511" xfId="0" applyNumberFormat="1" applyFont="1" applyFill="1" applyBorder="1" applyProtection="1">
      <protection hidden="1"/>
    </xf>
    <xf numFmtId="1" fontId="4" fillId="0" borderId="443" xfId="3" applyNumberFormat="1" applyFont="1" applyBorder="1" applyAlignment="1">
      <alignment horizontal="center" vertical="center" wrapText="1"/>
    </xf>
    <xf numFmtId="1" fontId="4" fillId="0" borderId="526" xfId="3" applyNumberFormat="1" applyFont="1" applyFill="1" applyBorder="1" applyAlignment="1">
      <alignment horizontal="center" vertical="center" wrapText="1"/>
    </xf>
    <xf numFmtId="1" fontId="4" fillId="0" borderId="510" xfId="3" applyNumberFormat="1" applyFont="1" applyFill="1" applyBorder="1" applyAlignment="1">
      <alignment horizontal="center" vertical="center" wrapText="1"/>
    </xf>
    <xf numFmtId="1" fontId="4" fillId="0" borderId="510" xfId="3" applyNumberFormat="1" applyFont="1" applyBorder="1" applyAlignment="1">
      <alignment horizontal="center" vertical="center" wrapText="1"/>
    </xf>
    <xf numFmtId="1" fontId="4" fillId="0" borderId="524" xfId="3" applyNumberFormat="1" applyFont="1" applyBorder="1" applyAlignment="1">
      <alignment horizontal="center" vertical="center" wrapText="1"/>
    </xf>
    <xf numFmtId="1" fontId="4" fillId="0" borderId="512" xfId="2" applyNumberFormat="1" applyFont="1" applyBorder="1" applyAlignment="1">
      <alignment vertical="center" wrapText="1"/>
    </xf>
    <xf numFmtId="1" fontId="4" fillId="6" borderId="539" xfId="4" applyNumberFormat="1" applyFont="1" applyFill="1" applyBorder="1" applyProtection="1">
      <protection locked="0"/>
    </xf>
    <xf numFmtId="1" fontId="4" fillId="6" borderId="515" xfId="4" applyNumberFormat="1" applyFont="1" applyFill="1" applyBorder="1" applyProtection="1">
      <protection locked="0"/>
    </xf>
    <xf numFmtId="1" fontId="4" fillId="6" borderId="540" xfId="4" applyNumberFormat="1" applyFont="1" applyFill="1" applyBorder="1" applyProtection="1">
      <protection locked="0"/>
    </xf>
    <xf numFmtId="1" fontId="4" fillId="6" borderId="541" xfId="4" applyNumberFormat="1" applyFont="1" applyFill="1" applyBorder="1" applyProtection="1">
      <protection locked="0"/>
    </xf>
    <xf numFmtId="1" fontId="4" fillId="6" borderId="513" xfId="4" applyNumberFormat="1" applyFont="1" applyFill="1" applyBorder="1" applyProtection="1">
      <protection locked="0"/>
    </xf>
    <xf numFmtId="1" fontId="4" fillId="6" borderId="542" xfId="4" applyNumberFormat="1" applyFont="1" applyFill="1" applyBorder="1" applyProtection="1">
      <protection locked="0"/>
    </xf>
    <xf numFmtId="1" fontId="4" fillId="6" borderId="514" xfId="4" applyNumberFormat="1" applyFont="1" applyFill="1" applyBorder="1" applyProtection="1">
      <protection locked="0"/>
    </xf>
    <xf numFmtId="1" fontId="4" fillId="3" borderId="543" xfId="0" applyNumberFormat="1" applyFont="1" applyFill="1" applyBorder="1" applyProtection="1">
      <protection hidden="1"/>
    </xf>
    <xf numFmtId="1" fontId="4" fillId="0" borderId="543" xfId="0" applyNumberFormat="1" applyFont="1" applyBorder="1" applyProtection="1">
      <protection hidden="1"/>
    </xf>
    <xf numFmtId="1" fontId="4" fillId="0" borderId="544" xfId="2" applyNumberFormat="1" applyFont="1" applyBorder="1" applyAlignment="1">
      <alignment horizontal="center" vertical="center" wrapText="1"/>
    </xf>
    <xf numFmtId="1" fontId="4" fillId="0" borderId="545" xfId="4" applyNumberFormat="1" applyFont="1" applyBorder="1" applyAlignment="1">
      <alignment horizontal="right"/>
    </xf>
    <xf numFmtId="1" fontId="4" fillId="0" borderId="546" xfId="4" applyNumberFormat="1" applyFont="1" applyBorder="1" applyAlignment="1">
      <alignment horizontal="right"/>
    </xf>
    <xf numFmtId="1" fontId="4" fillId="0" borderId="547" xfId="4" applyNumberFormat="1" applyFont="1" applyBorder="1" applyAlignment="1">
      <alignment horizontal="right"/>
    </xf>
    <xf numFmtId="1" fontId="4" fillId="0" borderId="532" xfId="4" applyNumberFormat="1" applyFont="1" applyBorder="1" applyAlignment="1">
      <alignment horizontal="right"/>
    </xf>
    <xf numFmtId="1" fontId="4" fillId="0" borderId="548" xfId="4" applyNumberFormat="1" applyFont="1" applyBorder="1" applyAlignment="1">
      <alignment horizontal="right"/>
    </xf>
    <xf numFmtId="1" fontId="4" fillId="0" borderId="549" xfId="4" applyNumberFormat="1" applyFont="1" applyBorder="1" applyAlignment="1">
      <alignment horizontal="right"/>
    </xf>
    <xf numFmtId="1" fontId="4" fillId="3" borderId="550" xfId="0" applyNumberFormat="1" applyFont="1" applyFill="1" applyBorder="1" applyProtection="1">
      <protection hidden="1"/>
    </xf>
    <xf numFmtId="1" fontId="4" fillId="0" borderId="550" xfId="0" applyNumberFormat="1" applyFont="1" applyBorder="1" applyProtection="1">
      <protection hidden="1"/>
    </xf>
    <xf numFmtId="1" fontId="6" fillId="3" borderId="530" xfId="0" applyNumberFormat="1" applyFont="1" applyFill="1" applyBorder="1" applyAlignment="1">
      <alignment vertical="center" wrapText="1"/>
    </xf>
    <xf numFmtId="1" fontId="6" fillId="3" borderId="531" xfId="0" applyNumberFormat="1" applyFont="1" applyFill="1" applyBorder="1" applyAlignment="1">
      <alignment vertical="center" wrapText="1"/>
    </xf>
    <xf numFmtId="1" fontId="2" fillId="0" borderId="551" xfId="0" applyNumberFormat="1" applyFont="1" applyBorder="1"/>
    <xf numFmtId="1" fontId="4" fillId="3" borderId="552" xfId="0" applyNumberFormat="1" applyFont="1" applyFill="1" applyBorder="1" applyProtection="1">
      <protection hidden="1"/>
    </xf>
    <xf numFmtId="1" fontId="4" fillId="0" borderId="552" xfId="0" applyNumberFormat="1" applyFont="1" applyBorder="1" applyProtection="1">
      <protection hidden="1"/>
    </xf>
    <xf numFmtId="1" fontId="4" fillId="0" borderId="554" xfId="0" applyNumberFormat="1" applyFont="1" applyBorder="1" applyAlignment="1">
      <alignment horizontal="center" vertical="center"/>
    </xf>
    <xf numFmtId="1" fontId="4" fillId="0" borderId="555" xfId="0" applyNumberFormat="1" applyFont="1" applyBorder="1" applyAlignment="1">
      <alignment horizontal="center" vertical="center"/>
    </xf>
    <xf numFmtId="1" fontId="4" fillId="0" borderId="555" xfId="0" applyNumberFormat="1" applyFont="1" applyBorder="1" applyAlignment="1">
      <alignment horizontal="center" vertical="center" wrapText="1"/>
    </xf>
    <xf numFmtId="1" fontId="4" fillId="0" borderId="532" xfId="0" applyNumberFormat="1" applyFont="1" applyBorder="1" applyAlignment="1">
      <alignment horizontal="center" vertical="center"/>
    </xf>
    <xf numFmtId="1" fontId="4" fillId="0" borderId="516" xfId="0" applyNumberFormat="1" applyFont="1" applyBorder="1"/>
    <xf numFmtId="1" fontId="4" fillId="6" borderId="534" xfId="4" applyNumberFormat="1" applyFont="1" applyFill="1" applyBorder="1" applyProtection="1">
      <protection locked="0"/>
    </xf>
    <xf numFmtId="1" fontId="4" fillId="6" borderId="516" xfId="4" applyNumberFormat="1" applyFont="1" applyFill="1" applyBorder="1" applyProtection="1">
      <protection locked="0"/>
    </xf>
    <xf numFmtId="1" fontId="4" fillId="0" borderId="556" xfId="0" applyNumberFormat="1" applyFont="1" applyBorder="1"/>
    <xf numFmtId="1" fontId="2" fillId="3" borderId="517" xfId="0" applyNumberFormat="1" applyFont="1" applyFill="1" applyBorder="1"/>
    <xf numFmtId="1" fontId="4" fillId="0" borderId="557" xfId="0" applyNumberFormat="1" applyFont="1" applyBorder="1" applyAlignment="1">
      <alignment horizontal="center" vertical="center"/>
    </xf>
    <xf numFmtId="1" fontId="4" fillId="0" borderId="535" xfId="0" applyNumberFormat="1" applyFont="1" applyBorder="1"/>
    <xf numFmtId="1" fontId="4" fillId="0" borderId="513" xfId="0" applyNumberFormat="1" applyFont="1" applyBorder="1"/>
    <xf numFmtId="1" fontId="4" fillId="0" borderId="540" xfId="0" applyNumberFormat="1" applyFont="1" applyBorder="1"/>
    <xf numFmtId="1" fontId="4" fillId="2" borderId="558" xfId="5" applyNumberFormat="1" applyFont="1" applyBorder="1" applyProtection="1">
      <protection locked="0"/>
    </xf>
    <xf numFmtId="1" fontId="4" fillId="2" borderId="559" xfId="5" applyNumberFormat="1" applyFont="1" applyBorder="1" applyProtection="1">
      <protection locked="0"/>
    </xf>
    <xf numFmtId="1" fontId="4" fillId="2" borderId="560" xfId="5" applyNumberFormat="1" applyFont="1" applyBorder="1" applyProtection="1">
      <protection locked="0"/>
    </xf>
    <xf numFmtId="1" fontId="4" fillId="2" borderId="561" xfId="5" applyNumberFormat="1" applyFont="1" applyBorder="1" applyProtection="1">
      <protection locked="0"/>
    </xf>
    <xf numFmtId="1" fontId="4" fillId="2" borderId="562" xfId="5" applyNumberFormat="1" applyFont="1" applyBorder="1" applyProtection="1">
      <protection locked="0"/>
    </xf>
    <xf numFmtId="1" fontId="4" fillId="2" borderId="563" xfId="5" applyNumberFormat="1" applyFont="1" applyBorder="1" applyProtection="1">
      <protection locked="0"/>
    </xf>
    <xf numFmtId="1" fontId="4" fillId="2" borderId="564" xfId="5" applyNumberFormat="1" applyFont="1" applyBorder="1" applyProtection="1">
      <protection locked="0"/>
    </xf>
    <xf numFmtId="1" fontId="4" fillId="2" borderId="565" xfId="5" applyNumberFormat="1" applyFont="1" applyBorder="1" applyProtection="1">
      <protection locked="0"/>
    </xf>
    <xf numFmtId="1" fontId="4" fillId="2" borderId="566" xfId="5" applyNumberFormat="1" applyFont="1" applyBorder="1" applyProtection="1">
      <protection locked="0"/>
    </xf>
    <xf numFmtId="1" fontId="4" fillId="2" borderId="567" xfId="5" applyNumberFormat="1" applyFont="1" applyBorder="1" applyProtection="1">
      <protection locked="0"/>
    </xf>
    <xf numFmtId="1" fontId="4" fillId="2" borderId="568" xfId="5" applyNumberFormat="1" applyFont="1" applyBorder="1" applyProtection="1">
      <protection locked="0"/>
    </xf>
    <xf numFmtId="1" fontId="4" fillId="2" borderId="569" xfId="5" applyNumberFormat="1" applyFont="1" applyBorder="1" applyProtection="1">
      <protection locked="0"/>
    </xf>
    <xf numFmtId="1" fontId="4" fillId="0" borderId="524" xfId="0" applyNumberFormat="1" applyFont="1" applyBorder="1" applyAlignment="1">
      <alignment horizontal="center" vertical="center" wrapText="1"/>
    </xf>
    <xf numFmtId="1" fontId="4" fillId="0" borderId="527" xfId="0" applyNumberFormat="1" applyFont="1" applyBorder="1" applyAlignment="1">
      <alignment horizontal="center" vertical="center" wrapText="1"/>
    </xf>
    <xf numFmtId="1" fontId="4" fillId="0" borderId="575" xfId="0" applyNumberFormat="1" applyFont="1" applyBorder="1"/>
    <xf numFmtId="1" fontId="4" fillId="0" borderId="576" xfId="0" applyNumberFormat="1" applyFont="1" applyBorder="1"/>
    <xf numFmtId="1" fontId="4" fillId="0" borderId="534" xfId="0" applyNumberFormat="1" applyFont="1" applyBorder="1"/>
    <xf numFmtId="1" fontId="4" fillId="6" borderId="575" xfId="0" applyNumberFormat="1" applyFont="1" applyFill="1" applyBorder="1" applyProtection="1">
      <protection locked="0"/>
    </xf>
    <xf numFmtId="1" fontId="4" fillId="6" borderId="577" xfId="0" applyNumberFormat="1" applyFont="1" applyFill="1" applyBorder="1" applyProtection="1">
      <protection locked="0"/>
    </xf>
    <xf numFmtId="1" fontId="4" fillId="6" borderId="578" xfId="0" applyNumberFormat="1" applyFont="1" applyFill="1" applyBorder="1" applyProtection="1">
      <protection locked="0"/>
    </xf>
    <xf numFmtId="0" fontId="4" fillId="0" borderId="510" xfId="0" applyFont="1" applyBorder="1" applyAlignment="1">
      <alignment horizontal="center" vertical="center"/>
    </xf>
    <xf numFmtId="0" fontId="4" fillId="0" borderId="526" xfId="0" applyFont="1" applyBorder="1" applyAlignment="1">
      <alignment horizontal="center" vertical="center"/>
    </xf>
    <xf numFmtId="1" fontId="4" fillId="0" borderId="510" xfId="0" applyNumberFormat="1" applyFont="1" applyBorder="1"/>
    <xf numFmtId="1" fontId="4" fillId="3" borderId="510" xfId="0" applyNumberFormat="1" applyFont="1" applyFill="1" applyBorder="1" applyAlignment="1">
      <alignment horizontal="center" vertical="center"/>
    </xf>
    <xf numFmtId="1" fontId="4" fillId="0" borderId="576" xfId="0" applyNumberFormat="1" applyFont="1" applyBorder="1" applyAlignment="1">
      <alignment horizontal="right"/>
    </xf>
    <xf numFmtId="1" fontId="4" fillId="3" borderId="534" xfId="0" applyNumberFormat="1" applyFont="1" applyFill="1" applyBorder="1" applyAlignment="1">
      <alignment horizontal="right"/>
    </xf>
    <xf numFmtId="1" fontId="4" fillId="6" borderId="579" xfId="0" applyNumberFormat="1" applyFont="1" applyFill="1" applyBorder="1" applyProtection="1">
      <protection locked="0"/>
    </xf>
    <xf numFmtId="1" fontId="4" fillId="6" borderId="580" xfId="0" applyNumberFormat="1" applyFont="1" applyFill="1" applyBorder="1" applyProtection="1">
      <protection locked="0"/>
    </xf>
    <xf numFmtId="1" fontId="4" fillId="6" borderId="581" xfId="0" applyNumberFormat="1" applyFont="1" applyFill="1" applyBorder="1" applyProtection="1">
      <protection locked="0"/>
    </xf>
    <xf numFmtId="1" fontId="4" fillId="6" borderId="534" xfId="0" applyNumberFormat="1" applyFont="1" applyFill="1" applyBorder="1" applyAlignment="1" applyProtection="1">
      <alignment wrapText="1"/>
      <protection locked="0"/>
    </xf>
    <xf numFmtId="1" fontId="5" fillId="3" borderId="452" xfId="0" applyNumberFormat="1" applyFont="1" applyFill="1" applyBorder="1"/>
    <xf numFmtId="1" fontId="5" fillId="3" borderId="582" xfId="0" applyNumberFormat="1" applyFont="1" applyFill="1" applyBorder="1"/>
    <xf numFmtId="1" fontId="4" fillId="3" borderId="452" xfId="0" applyNumberFormat="1" applyFont="1" applyFill="1" applyBorder="1"/>
    <xf numFmtId="1" fontId="4" fillId="0" borderId="575" xfId="0" applyNumberFormat="1" applyFont="1" applyBorder="1" applyAlignment="1">
      <alignment horizontal="right"/>
    </xf>
    <xf numFmtId="1" fontId="4" fillId="6" borderId="583" xfId="0" applyNumberFormat="1" applyFont="1" applyFill="1" applyBorder="1" applyProtection="1">
      <protection locked="0"/>
    </xf>
    <xf numFmtId="1" fontId="4" fillId="0" borderId="526" xfId="0" applyNumberFormat="1" applyFont="1" applyBorder="1" applyAlignment="1">
      <alignment horizontal="center" vertical="center"/>
    </xf>
    <xf numFmtId="1" fontId="4" fillId="3" borderId="584" xfId="0" applyNumberFormat="1" applyFont="1" applyFill="1" applyBorder="1"/>
    <xf numFmtId="1" fontId="4" fillId="3" borderId="584" xfId="0" applyNumberFormat="1" applyFont="1" applyFill="1" applyBorder="1" applyAlignment="1">
      <alignment wrapText="1"/>
    </xf>
    <xf numFmtId="1" fontId="4" fillId="4" borderId="584" xfId="0" applyNumberFormat="1" applyFont="1" applyFill="1" applyBorder="1" applyProtection="1">
      <protection hidden="1"/>
    </xf>
    <xf numFmtId="1" fontId="4" fillId="6" borderId="585" xfId="0" applyNumberFormat="1" applyFont="1" applyFill="1" applyBorder="1" applyProtection="1">
      <protection locked="0"/>
    </xf>
    <xf numFmtId="1" fontId="4" fillId="6" borderId="586" xfId="0" applyNumberFormat="1" applyFont="1" applyFill="1" applyBorder="1" applyProtection="1">
      <protection locked="0"/>
    </xf>
    <xf numFmtId="1" fontId="4" fillId="6" borderId="587" xfId="0" applyNumberFormat="1" applyFont="1" applyFill="1" applyBorder="1" applyProtection="1">
      <protection locked="0"/>
    </xf>
    <xf numFmtId="1" fontId="4" fillId="6" borderId="588" xfId="0" applyNumberFormat="1" applyFont="1" applyFill="1" applyBorder="1" applyProtection="1">
      <protection locked="0"/>
    </xf>
    <xf numFmtId="1" fontId="1" fillId="3" borderId="584" xfId="0" applyNumberFormat="1" applyFont="1" applyFill="1" applyBorder="1" applyAlignment="1">
      <alignment horizontal="right"/>
    </xf>
    <xf numFmtId="1" fontId="4" fillId="0" borderId="584" xfId="0" applyNumberFormat="1" applyFont="1" applyBorder="1"/>
    <xf numFmtId="1" fontId="1" fillId="3" borderId="584" xfId="0" applyNumberFormat="1" applyFont="1" applyFill="1" applyBorder="1"/>
    <xf numFmtId="1" fontId="5" fillId="0" borderId="589" xfId="0" applyNumberFormat="1" applyFont="1" applyBorder="1"/>
    <xf numFmtId="1" fontId="5" fillId="0" borderId="590" xfId="0" applyNumberFormat="1" applyFont="1" applyBorder="1"/>
    <xf numFmtId="1" fontId="4" fillId="0" borderId="584" xfId="0" applyNumberFormat="1" applyFont="1" applyBorder="1" applyProtection="1">
      <protection hidden="1"/>
    </xf>
    <xf numFmtId="1" fontId="4" fillId="0" borderId="591" xfId="0" applyNumberFormat="1" applyFont="1" applyBorder="1" applyAlignment="1">
      <alignment horizontal="center" vertical="center" wrapText="1"/>
    </xf>
    <xf numFmtId="1" fontId="1" fillId="0" borderId="592" xfId="0" applyNumberFormat="1" applyFont="1" applyBorder="1" applyAlignment="1">
      <alignment horizontal="left" vertical="center"/>
    </xf>
    <xf numFmtId="1" fontId="4" fillId="0" borderId="592" xfId="0" applyNumberFormat="1" applyFont="1" applyBorder="1" applyAlignment="1">
      <alignment horizontal="right"/>
    </xf>
    <xf numFmtId="1" fontId="4" fillId="0" borderId="593" xfId="0" applyNumberFormat="1" applyFont="1" applyBorder="1" applyAlignment="1">
      <alignment horizontal="right"/>
    </xf>
    <xf numFmtId="1" fontId="4" fillId="0" borderId="587" xfId="0" applyNumberFormat="1" applyFont="1" applyBorder="1" applyAlignment="1">
      <alignment horizontal="right"/>
    </xf>
    <xf numFmtId="1" fontId="4" fillId="0" borderId="593" xfId="0" applyNumberFormat="1" applyFont="1" applyBorder="1"/>
    <xf numFmtId="1" fontId="4" fillId="0" borderId="594" xfId="0" applyNumberFormat="1" applyFont="1" applyBorder="1"/>
    <xf numFmtId="1" fontId="4" fillId="10" borderId="595" xfId="1" applyNumberFormat="1" applyFont="1" applyBorder="1" applyAlignment="1" applyProtection="1">
      <alignment horizontal="right"/>
      <protection locked="0"/>
    </xf>
    <xf numFmtId="1" fontId="4" fillId="10" borderId="596" xfId="1" applyNumberFormat="1" applyFont="1" applyBorder="1" applyAlignment="1" applyProtection="1">
      <alignment horizontal="right"/>
      <protection locked="0"/>
    </xf>
    <xf numFmtId="1" fontId="4" fillId="10" borderId="597" xfId="1" applyNumberFormat="1" applyFont="1" applyBorder="1" applyAlignment="1" applyProtection="1">
      <alignment horizontal="right"/>
      <protection locked="0"/>
    </xf>
    <xf numFmtId="1" fontId="4" fillId="10" borderId="598" xfId="1" applyNumberFormat="1" applyFont="1" applyBorder="1" applyAlignment="1" applyProtection="1">
      <alignment horizontal="right"/>
      <protection locked="0"/>
    </xf>
    <xf numFmtId="1" fontId="5" fillId="0" borderId="599" xfId="0" applyNumberFormat="1" applyFont="1" applyBorder="1" applyAlignment="1">
      <alignment wrapText="1"/>
    </xf>
    <xf numFmtId="1" fontId="4" fillId="4" borderId="226" xfId="0" applyNumberFormat="1" applyFont="1" applyFill="1" applyBorder="1"/>
    <xf numFmtId="1" fontId="4" fillId="0" borderId="226" xfId="0" applyNumberFormat="1" applyFont="1" applyBorder="1"/>
    <xf numFmtId="1" fontId="4" fillId="4" borderId="600" xfId="0" applyNumberFormat="1" applyFont="1" applyFill="1" applyBorder="1"/>
    <xf numFmtId="1" fontId="4" fillId="4" borderId="584" xfId="0" applyNumberFormat="1" applyFont="1" applyFill="1" applyBorder="1"/>
    <xf numFmtId="1" fontId="4" fillId="0" borderId="601" xfId="0" applyNumberFormat="1" applyFont="1" applyBorder="1"/>
    <xf numFmtId="1" fontId="4" fillId="0" borderId="600" xfId="0" applyNumberFormat="1" applyFont="1" applyBorder="1" applyProtection="1">
      <protection hidden="1"/>
    </xf>
    <xf numFmtId="1" fontId="4" fillId="0" borderId="602" xfId="0" applyNumberFormat="1" applyFont="1" applyBorder="1" applyAlignment="1">
      <alignment horizontal="center" vertical="center" wrapText="1"/>
    </xf>
    <xf numFmtId="1" fontId="4" fillId="0" borderId="603" xfId="0" applyNumberFormat="1" applyFont="1" applyBorder="1" applyAlignment="1">
      <alignment horizontal="center" vertical="center" wrapText="1"/>
    </xf>
    <xf numFmtId="1" fontId="4" fillId="0" borderId="604" xfId="0" applyNumberFormat="1" applyFont="1" applyBorder="1" applyAlignment="1">
      <alignment horizontal="center" vertical="center" wrapText="1"/>
    </xf>
    <xf numFmtId="1" fontId="4" fillId="3" borderId="601" xfId="0" applyNumberFormat="1" applyFont="1" applyFill="1" applyBorder="1"/>
    <xf numFmtId="1" fontId="4" fillId="0" borderId="593" xfId="0" applyNumberFormat="1" applyFont="1" applyBorder="1" applyAlignment="1">
      <alignment horizontal="left" vertical="center" wrapText="1"/>
    </xf>
    <xf numFmtId="0" fontId="4" fillId="0" borderId="606" xfId="0" applyFont="1" applyBorder="1" applyAlignment="1">
      <alignment horizontal="center" vertical="center" wrapText="1"/>
    </xf>
    <xf numFmtId="0" fontId="4" fillId="0" borderId="607" xfId="0" applyFont="1" applyBorder="1" applyAlignment="1">
      <alignment vertical="center" wrapText="1"/>
    </xf>
    <xf numFmtId="0" fontId="4" fillId="11" borderId="608" xfId="0" applyFont="1" applyFill="1" applyBorder="1" applyAlignment="1" applyProtection="1">
      <alignment vertical="center"/>
      <protection locked="0"/>
    </xf>
    <xf numFmtId="0" fontId="4" fillId="11" borderId="609" xfId="0" applyFont="1" applyFill="1" applyBorder="1" applyAlignment="1" applyProtection="1">
      <alignment vertical="center"/>
      <protection locked="0"/>
    </xf>
    <xf numFmtId="0" fontId="4" fillId="11" borderId="610" xfId="0" applyFont="1" applyFill="1" applyBorder="1" applyAlignment="1" applyProtection="1">
      <alignment vertical="center" wrapText="1"/>
      <protection locked="0"/>
    </xf>
    <xf numFmtId="0" fontId="4" fillId="11" borderId="609" xfId="0" applyFont="1" applyFill="1" applyBorder="1" applyAlignment="1" applyProtection="1">
      <alignment vertical="center" wrapText="1"/>
      <protection locked="0"/>
    </xf>
    <xf numFmtId="1" fontId="4" fillId="4" borderId="611" xfId="0" applyNumberFormat="1" applyFont="1" applyFill="1" applyBorder="1"/>
    <xf numFmtId="1" fontId="4" fillId="0" borderId="611" xfId="0" applyNumberFormat="1" applyFont="1" applyBorder="1"/>
    <xf numFmtId="1" fontId="4" fillId="0" borderId="611" xfId="0" applyNumberFormat="1" applyFont="1" applyBorder="1" applyProtection="1">
      <protection hidden="1"/>
    </xf>
    <xf numFmtId="1" fontId="4" fillId="3" borderId="611" xfId="0" applyNumberFormat="1" applyFont="1" applyFill="1" applyBorder="1"/>
    <xf numFmtId="1" fontId="4" fillId="0" borderId="591" xfId="0" applyNumberFormat="1" applyFont="1" applyBorder="1" applyAlignment="1">
      <alignment horizontal="center" wrapText="1"/>
    </xf>
    <xf numFmtId="1" fontId="1" fillId="4" borderId="611" xfId="0" applyNumberFormat="1" applyFont="1" applyFill="1" applyBorder="1"/>
    <xf numFmtId="1" fontId="4" fillId="0" borderId="612" xfId="0" applyNumberFormat="1" applyFont="1" applyBorder="1" applyAlignment="1">
      <alignment vertical="center" wrapText="1"/>
    </xf>
    <xf numFmtId="1" fontId="4" fillId="6" borderId="612" xfId="0" applyNumberFormat="1" applyFont="1" applyFill="1" applyBorder="1" applyAlignment="1" applyProtection="1">
      <alignment wrapText="1"/>
      <protection locked="0"/>
    </xf>
    <xf numFmtId="1" fontId="1" fillId="3" borderId="611" xfId="0" applyNumberFormat="1" applyFont="1" applyFill="1" applyBorder="1" applyAlignment="1">
      <alignment wrapText="1"/>
    </xf>
    <xf numFmtId="1" fontId="5" fillId="0" borderId="226" xfId="0" applyNumberFormat="1" applyFont="1" applyBorder="1"/>
    <xf numFmtId="1" fontId="4" fillId="0" borderId="613" xfId="0" applyNumberFormat="1" applyFont="1" applyBorder="1"/>
    <xf numFmtId="1" fontId="4" fillId="3" borderId="614" xfId="0" applyNumberFormat="1" applyFont="1" applyFill="1" applyBorder="1"/>
    <xf numFmtId="1" fontId="4" fillId="0" borderId="615" xfId="0" applyNumberFormat="1" applyFont="1" applyBorder="1"/>
    <xf numFmtId="1" fontId="4" fillId="0" borderId="614" xfId="0" applyNumberFormat="1" applyFont="1" applyBorder="1"/>
    <xf numFmtId="1" fontId="4" fillId="0" borderId="616" xfId="0" applyNumberFormat="1" applyFont="1" applyBorder="1"/>
    <xf numFmtId="1" fontId="4" fillId="0" borderId="617" xfId="0" applyNumberFormat="1" applyFont="1" applyBorder="1"/>
    <xf numFmtId="1" fontId="4" fillId="0" borderId="591" xfId="0" applyNumberFormat="1" applyFont="1" applyBorder="1" applyAlignment="1">
      <alignment horizontal="left" vertical="center" wrapText="1"/>
    </xf>
    <xf numFmtId="1" fontId="4" fillId="6" borderId="606" xfId="0" applyNumberFormat="1" applyFont="1" applyFill="1" applyBorder="1" applyProtection="1">
      <protection locked="0"/>
    </xf>
    <xf numFmtId="1" fontId="4" fillId="6" borderId="618" xfId="0" applyNumberFormat="1" applyFont="1" applyFill="1" applyBorder="1" applyProtection="1">
      <protection locked="0"/>
    </xf>
    <xf numFmtId="1" fontId="4" fillId="0" borderId="619" xfId="0" applyNumberFormat="1" applyFont="1" applyBorder="1" applyProtection="1">
      <protection hidden="1"/>
    </xf>
    <xf numFmtId="1" fontId="4" fillId="0" borderId="620" xfId="0" applyNumberFormat="1" applyFont="1" applyBorder="1" applyProtection="1">
      <protection hidden="1"/>
    </xf>
    <xf numFmtId="1" fontId="4" fillId="0" borderId="226" xfId="0" applyNumberFormat="1" applyFont="1" applyBorder="1" applyProtection="1">
      <protection hidden="1"/>
    </xf>
    <xf numFmtId="1" fontId="4" fillId="0" borderId="606" xfId="0" applyNumberFormat="1" applyFont="1" applyBorder="1" applyAlignment="1">
      <alignment horizontal="center" vertical="center" wrapText="1"/>
    </xf>
    <xf numFmtId="1" fontId="4" fillId="0" borderId="621" xfId="0" applyNumberFormat="1" applyFont="1" applyBorder="1" applyAlignment="1">
      <alignment horizontal="center" vertical="center" wrapText="1"/>
    </xf>
    <xf numFmtId="1" fontId="4" fillId="0" borderId="591" xfId="0" applyNumberFormat="1" applyFont="1" applyBorder="1" applyAlignment="1">
      <alignment horizontal="center"/>
    </xf>
    <xf numFmtId="1" fontId="4" fillId="0" borderId="606" xfId="0" applyNumberFormat="1" applyFont="1" applyBorder="1" applyAlignment="1">
      <alignment horizontal="right"/>
    </xf>
    <xf numFmtId="1" fontId="4" fillId="0" borderId="621" xfId="0" applyNumberFormat="1" applyFont="1" applyBorder="1" applyAlignment="1">
      <alignment horizontal="right"/>
    </xf>
    <xf numFmtId="1" fontId="4" fillId="6" borderId="493" xfId="0" applyNumberFormat="1" applyFont="1" applyFill="1" applyBorder="1" applyAlignment="1" applyProtection="1">
      <alignment horizontal="right"/>
      <protection locked="0"/>
    </xf>
    <xf numFmtId="1" fontId="4" fillId="0" borderId="611" xfId="0" applyNumberFormat="1" applyFont="1" applyBorder="1" applyProtection="1">
      <protection locked="0"/>
    </xf>
    <xf numFmtId="1" fontId="4" fillId="0" borderId="612" xfId="0" applyNumberFormat="1" applyFont="1" applyBorder="1" applyAlignment="1">
      <alignment horizontal="center" vertical="center"/>
    </xf>
    <xf numFmtId="1" fontId="4" fillId="0" borderId="591" xfId="0" applyNumberFormat="1" applyFont="1" applyBorder="1" applyAlignment="1">
      <alignment horizontal="center" vertical="center"/>
    </xf>
    <xf numFmtId="1" fontId="4" fillId="0" borderId="591" xfId="0" applyNumberFormat="1" applyFont="1" applyBorder="1" applyAlignment="1" applyProtection="1">
      <alignment horizontal="center" vertical="center"/>
      <protection hidden="1"/>
    </xf>
    <xf numFmtId="1" fontId="4" fillId="6" borderId="606" xfId="0" applyNumberFormat="1" applyFont="1" applyFill="1" applyBorder="1" applyAlignment="1" applyProtection="1">
      <alignment horizontal="right"/>
      <protection locked="0"/>
    </xf>
    <xf numFmtId="1" fontId="4" fillId="6" borderId="618" xfId="0" applyNumberFormat="1" applyFont="1" applyFill="1" applyBorder="1" applyAlignment="1" applyProtection="1">
      <alignment horizontal="right"/>
      <protection locked="0"/>
    </xf>
    <xf numFmtId="1" fontId="4" fillId="6" borderId="622" xfId="0" applyNumberFormat="1" applyFont="1" applyFill="1" applyBorder="1" applyAlignment="1" applyProtection="1">
      <alignment horizontal="right"/>
      <protection locked="0"/>
    </xf>
    <xf numFmtId="1" fontId="4" fillId="6" borderId="623" xfId="0" applyNumberFormat="1" applyFont="1" applyFill="1" applyBorder="1" applyAlignment="1" applyProtection="1">
      <alignment horizontal="right"/>
      <protection locked="0"/>
    </xf>
    <xf numFmtId="1" fontId="4" fillId="3" borderId="611" xfId="0" applyNumberFormat="1" applyFont="1" applyFill="1" applyBorder="1" applyProtection="1">
      <protection hidden="1"/>
    </xf>
    <xf numFmtId="1" fontId="4" fillId="0" borderId="612" xfId="0" applyNumberFormat="1" applyFont="1" applyBorder="1" applyAlignment="1">
      <alignment horizontal="left" vertical="center"/>
    </xf>
    <xf numFmtId="1" fontId="4" fillId="0" borderId="612" xfId="0" applyNumberFormat="1" applyFont="1" applyBorder="1" applyAlignment="1">
      <alignment horizontal="center" vertical="center" wrapText="1"/>
    </xf>
    <xf numFmtId="1" fontId="4" fillId="6" borderId="612" xfId="0" applyNumberFormat="1" applyFont="1" applyFill="1" applyBorder="1" applyProtection="1">
      <protection locked="0"/>
    </xf>
    <xf numFmtId="1" fontId="4" fillId="6" borderId="628" xfId="0" applyNumberFormat="1" applyFont="1" applyFill="1" applyBorder="1" applyProtection="1">
      <protection locked="0"/>
    </xf>
    <xf numFmtId="1" fontId="4" fillId="6" borderId="629" xfId="0" applyNumberFormat="1" applyFont="1" applyFill="1" applyBorder="1" applyProtection="1">
      <protection locked="0"/>
    </xf>
    <xf numFmtId="1" fontId="4" fillId="6" borderId="630" xfId="0" applyNumberFormat="1" applyFont="1" applyFill="1" applyBorder="1" applyProtection="1">
      <protection locked="0"/>
    </xf>
    <xf numFmtId="1" fontId="4" fillId="0" borderId="612" xfId="0" applyNumberFormat="1" applyFont="1" applyBorder="1" applyAlignment="1">
      <alignment horizontal="left" vertical="center" wrapText="1"/>
    </xf>
    <xf numFmtId="1" fontId="4" fillId="0" borderId="612" xfId="0" applyNumberFormat="1" applyFont="1" applyBorder="1" applyAlignment="1">
      <alignment horizontal="center"/>
    </xf>
    <xf numFmtId="1" fontId="4" fillId="6" borderId="217" xfId="0" applyNumberFormat="1" applyFont="1" applyFill="1" applyBorder="1" applyProtection="1">
      <protection locked="0"/>
    </xf>
    <xf numFmtId="1" fontId="4" fillId="4" borderId="611" xfId="0" applyNumberFormat="1" applyFont="1" applyFill="1" applyBorder="1" applyProtection="1">
      <protection hidden="1"/>
    </xf>
    <xf numFmtId="1" fontId="4" fillId="3" borderId="226" xfId="0" applyNumberFormat="1" applyFont="1" applyFill="1" applyBorder="1" applyProtection="1">
      <protection hidden="1"/>
    </xf>
    <xf numFmtId="1" fontId="4" fillId="0" borderId="591" xfId="3" applyNumberFormat="1" applyFont="1" applyBorder="1" applyAlignment="1">
      <alignment horizontal="center" vertical="center" wrapText="1"/>
    </xf>
    <xf numFmtId="1" fontId="4" fillId="0" borderId="621" xfId="3" applyNumberFormat="1" applyFont="1" applyFill="1" applyBorder="1" applyAlignment="1">
      <alignment horizontal="center" vertical="center" wrapText="1"/>
    </xf>
    <xf numFmtId="1" fontId="4" fillId="0" borderId="606" xfId="3" applyNumberFormat="1" applyFont="1" applyFill="1" applyBorder="1" applyAlignment="1">
      <alignment horizontal="center" vertical="center" wrapText="1"/>
    </xf>
    <xf numFmtId="1" fontId="4" fillId="0" borderId="606" xfId="3" applyNumberFormat="1" applyFont="1" applyBorder="1" applyAlignment="1">
      <alignment horizontal="center" vertical="center" wrapText="1"/>
    </xf>
    <xf numFmtId="1" fontId="4" fillId="0" borderId="618" xfId="3" applyNumberFormat="1" applyFont="1" applyBorder="1" applyAlignment="1">
      <alignment horizontal="center" vertical="center" wrapText="1"/>
    </xf>
    <xf numFmtId="1" fontId="4" fillId="0" borderId="607" xfId="2" applyNumberFormat="1" applyFont="1" applyBorder="1" applyAlignment="1">
      <alignment vertical="center" wrapText="1"/>
    </xf>
    <xf numFmtId="1" fontId="4" fillId="6" borderId="638" xfId="4" applyNumberFormat="1" applyFont="1" applyFill="1" applyBorder="1" applyProtection="1">
      <protection locked="0"/>
    </xf>
    <xf numFmtId="1" fontId="4" fillId="6" borderId="639" xfId="4" applyNumberFormat="1" applyFont="1" applyFill="1" applyBorder="1" applyProtection="1">
      <protection locked="0"/>
    </xf>
    <xf numFmtId="1" fontId="4" fillId="6" borderId="640" xfId="4" applyNumberFormat="1" applyFont="1" applyFill="1" applyBorder="1" applyProtection="1">
      <protection locked="0"/>
    </xf>
    <xf numFmtId="1" fontId="4" fillId="6" borderId="641" xfId="4" applyNumberFormat="1" applyFont="1" applyFill="1" applyBorder="1" applyProtection="1">
      <protection locked="0"/>
    </xf>
    <xf numFmtId="1" fontId="4" fillId="6" borderId="608" xfId="4" applyNumberFormat="1" applyFont="1" applyFill="1" applyBorder="1" applyProtection="1">
      <protection locked="0"/>
    </xf>
    <xf numFmtId="1" fontId="4" fillId="6" borderId="629" xfId="4" applyNumberFormat="1" applyFont="1" applyFill="1" applyBorder="1" applyProtection="1">
      <protection locked="0"/>
    </xf>
    <xf numFmtId="1" fontId="4" fillId="6" borderId="609" xfId="4" applyNumberFormat="1" applyFont="1" applyFill="1" applyBorder="1" applyProtection="1">
      <protection locked="0"/>
    </xf>
    <xf numFmtId="1" fontId="4" fillId="3" borderId="642" xfId="0" applyNumberFormat="1" applyFont="1" applyFill="1" applyBorder="1" applyProtection="1">
      <protection hidden="1"/>
    </xf>
    <xf numFmtId="1" fontId="4" fillId="0" borderId="642" xfId="0" applyNumberFormat="1" applyFont="1" applyBorder="1" applyProtection="1">
      <protection hidden="1"/>
    </xf>
    <xf numFmtId="1" fontId="4" fillId="0" borderId="643" xfId="2" applyNumberFormat="1" applyFont="1" applyBorder="1" applyAlignment="1">
      <alignment horizontal="center" vertical="center" wrapText="1"/>
    </xf>
    <xf numFmtId="1" fontId="4" fillId="0" borderId="644" xfId="4" applyNumberFormat="1" applyFont="1" applyBorder="1" applyAlignment="1">
      <alignment horizontal="right"/>
    </xf>
    <xf numFmtId="1" fontId="4" fillId="0" borderId="645" xfId="4" applyNumberFormat="1" applyFont="1" applyBorder="1" applyAlignment="1">
      <alignment horizontal="right"/>
    </xf>
    <xf numFmtId="1" fontId="4" fillId="0" borderId="646" xfId="4" applyNumberFormat="1" applyFont="1" applyBorder="1" applyAlignment="1">
      <alignment horizontal="right"/>
    </xf>
    <xf numFmtId="1" fontId="4" fillId="0" borderId="647" xfId="4" applyNumberFormat="1" applyFont="1" applyBorder="1" applyAlignment="1">
      <alignment horizontal="right"/>
    </xf>
    <xf numFmtId="1" fontId="4" fillId="3" borderId="648" xfId="0" applyNumberFormat="1" applyFont="1" applyFill="1" applyBorder="1" applyProtection="1">
      <protection hidden="1"/>
    </xf>
    <xf numFmtId="1" fontId="4" fillId="0" borderId="648" xfId="0" applyNumberFormat="1" applyFont="1" applyBorder="1" applyProtection="1">
      <protection hidden="1"/>
    </xf>
    <xf numFmtId="1" fontId="6" fillId="3" borderId="643" xfId="0" applyNumberFormat="1" applyFont="1" applyFill="1" applyBorder="1" applyAlignment="1">
      <alignment vertical="center" wrapText="1"/>
    </xf>
    <xf numFmtId="1" fontId="6" fillId="3" borderId="452" xfId="0" applyNumberFormat="1" applyFont="1" applyFill="1" applyBorder="1" applyAlignment="1">
      <alignment vertical="center" wrapText="1"/>
    </xf>
    <xf numFmtId="1" fontId="2" fillId="0" borderId="649" xfId="0" applyNumberFormat="1" applyFont="1" applyBorder="1"/>
    <xf numFmtId="1" fontId="2" fillId="0" borderId="650" xfId="0" applyNumberFormat="1" applyFont="1" applyBorder="1"/>
    <xf numFmtId="1" fontId="2" fillId="0" borderId="651" xfId="0" applyNumberFormat="1" applyFont="1" applyBorder="1"/>
    <xf numFmtId="1" fontId="4" fillId="0" borderId="654" xfId="0" applyNumberFormat="1" applyFont="1" applyBorder="1" applyAlignment="1">
      <alignment horizontal="center" vertical="center"/>
    </xf>
    <xf numFmtId="1" fontId="4" fillId="0" borderId="655" xfId="0" applyNumberFormat="1" applyFont="1" applyBorder="1" applyAlignment="1">
      <alignment horizontal="center" vertical="center"/>
    </xf>
    <xf numFmtId="1" fontId="4" fillId="0" borderId="655" xfId="0" applyNumberFormat="1" applyFont="1" applyBorder="1" applyAlignment="1">
      <alignment horizontal="center" vertical="center" wrapText="1"/>
    </xf>
    <xf numFmtId="1" fontId="4" fillId="0" borderId="656" xfId="0" applyNumberFormat="1" applyFont="1" applyBorder="1"/>
    <xf numFmtId="1" fontId="4" fillId="6" borderId="657" xfId="4" applyNumberFormat="1" applyFont="1" applyFill="1" applyBorder="1" applyProtection="1">
      <protection locked="0"/>
    </xf>
    <xf numFmtId="1" fontId="4" fillId="6" borderId="656" xfId="4" applyNumberFormat="1" applyFont="1" applyFill="1" applyBorder="1" applyProtection="1">
      <protection locked="0"/>
    </xf>
    <xf numFmtId="1" fontId="4" fillId="3" borderId="658" xfId="0" applyNumberFormat="1" applyFont="1" applyFill="1" applyBorder="1" applyProtection="1">
      <protection hidden="1"/>
    </xf>
    <xf numFmtId="1" fontId="4" fillId="0" borderId="658" xfId="0" applyNumberFormat="1" applyFont="1" applyBorder="1" applyProtection="1">
      <protection hidden="1"/>
    </xf>
    <xf numFmtId="1" fontId="4" fillId="0" borderId="659" xfId="0" applyNumberFormat="1" applyFont="1" applyBorder="1"/>
    <xf numFmtId="1" fontId="2" fillId="3" borderId="660" xfId="0" applyNumberFormat="1" applyFont="1" applyFill="1" applyBorder="1"/>
    <xf numFmtId="1" fontId="4" fillId="0" borderId="636" xfId="0" applyNumberFormat="1" applyFont="1" applyBorder="1" applyAlignment="1">
      <alignment horizontal="center" vertical="center" wrapText="1"/>
    </xf>
    <xf numFmtId="1" fontId="4" fillId="0" borderId="636" xfId="0" applyNumberFormat="1" applyFont="1" applyBorder="1"/>
    <xf numFmtId="1" fontId="4" fillId="0" borderId="666" xfId="0" applyNumberFormat="1" applyFont="1" applyBorder="1" applyAlignment="1">
      <alignment horizontal="center" vertical="center"/>
    </xf>
    <xf numFmtId="1" fontId="4" fillId="0" borderId="667" xfId="0" applyNumberFormat="1" applyFont="1" applyBorder="1" applyAlignment="1">
      <alignment horizontal="center" vertical="center"/>
    </xf>
    <xf numFmtId="1" fontId="4" fillId="0" borderId="665" xfId="0" applyNumberFormat="1" applyFont="1" applyBorder="1" applyAlignment="1">
      <alignment horizontal="center" vertical="center"/>
    </xf>
    <xf numFmtId="1" fontId="4" fillId="0" borderId="664" xfId="0" applyNumberFormat="1" applyFont="1" applyBorder="1" applyAlignment="1">
      <alignment horizontal="center" vertical="center"/>
    </xf>
    <xf numFmtId="1" fontId="4" fillId="0" borderId="669" xfId="0" applyNumberFormat="1" applyFont="1" applyBorder="1"/>
    <xf numFmtId="1" fontId="4" fillId="0" borderId="670" xfId="0" applyNumberFormat="1" applyFont="1" applyBorder="1"/>
    <xf numFmtId="1" fontId="4" fillId="0" borderId="671" xfId="0" applyNumberFormat="1" applyFont="1" applyBorder="1"/>
    <xf numFmtId="1" fontId="4" fillId="2" borderId="672" xfId="5" applyNumberFormat="1" applyFont="1" applyBorder="1" applyProtection="1">
      <protection locked="0"/>
    </xf>
    <xf numFmtId="1" fontId="4" fillId="2" borderId="673" xfId="5" applyNumberFormat="1" applyFont="1" applyBorder="1" applyProtection="1">
      <protection locked="0"/>
    </xf>
    <xf numFmtId="1" fontId="4" fillId="2" borderId="674" xfId="5" applyNumberFormat="1" applyFont="1" applyBorder="1" applyProtection="1">
      <protection locked="0"/>
    </xf>
    <xf numFmtId="1" fontId="4" fillId="2" borderId="675" xfId="5" applyNumberFormat="1" applyFont="1" applyBorder="1" applyProtection="1">
      <protection locked="0"/>
    </xf>
    <xf numFmtId="1" fontId="4" fillId="2" borderId="676" xfId="5" applyNumberFormat="1" applyFont="1" applyBorder="1" applyProtection="1">
      <protection locked="0"/>
    </xf>
    <xf numFmtId="1" fontId="4" fillId="2" borderId="677" xfId="5" applyNumberFormat="1" applyFont="1" applyBorder="1" applyProtection="1">
      <protection locked="0"/>
    </xf>
    <xf numFmtId="1" fontId="4" fillId="2" borderId="678" xfId="5" applyNumberFormat="1" applyFont="1" applyBorder="1" applyProtection="1">
      <protection locked="0"/>
    </xf>
    <xf numFmtId="1" fontId="4" fillId="2" borderId="679" xfId="5" applyNumberFormat="1" applyFont="1" applyBorder="1" applyProtection="1">
      <protection locked="0"/>
    </xf>
    <xf numFmtId="1" fontId="4" fillId="2" borderId="680" xfId="5" applyNumberFormat="1" applyFont="1" applyBorder="1" applyProtection="1">
      <protection locked="0"/>
    </xf>
    <xf numFmtId="1" fontId="4" fillId="2" borderId="681" xfId="5" applyNumberFormat="1" applyFont="1" applyBorder="1" applyProtection="1">
      <protection locked="0"/>
    </xf>
    <xf numFmtId="1" fontId="4" fillId="2" borderId="682" xfId="5" applyNumberFormat="1" applyFont="1" applyBorder="1" applyProtection="1">
      <protection locked="0"/>
    </xf>
    <xf numFmtId="1" fontId="4" fillId="2" borderId="683" xfId="5" applyNumberFormat="1" applyFont="1" applyBorder="1" applyProtection="1">
      <protection locked="0"/>
    </xf>
    <xf numFmtId="1" fontId="4" fillId="2" borderId="684" xfId="5" applyNumberFormat="1" applyFont="1" applyBorder="1" applyProtection="1">
      <protection locked="0"/>
    </xf>
    <xf numFmtId="1" fontId="4" fillId="2" borderId="685" xfId="5" applyNumberFormat="1" applyFont="1" applyBorder="1" applyProtection="1">
      <protection locked="0"/>
    </xf>
    <xf numFmtId="1" fontId="4" fillId="2" borderId="686" xfId="5" applyNumberFormat="1" applyFont="1" applyBorder="1" applyProtection="1">
      <protection locked="0"/>
    </xf>
    <xf numFmtId="1" fontId="4" fillId="2" borderId="687" xfId="5" applyNumberFormat="1" applyFont="1" applyBorder="1" applyProtection="1">
      <protection locked="0"/>
    </xf>
    <xf numFmtId="1" fontId="4" fillId="0" borderId="666" xfId="0" applyNumberFormat="1" applyFont="1" applyBorder="1" applyAlignment="1">
      <alignment horizontal="center" vertical="center" wrapText="1"/>
    </xf>
    <xf numFmtId="1" fontId="4" fillId="0" borderId="688" xfId="0" applyNumberFormat="1" applyFont="1" applyBorder="1" applyAlignment="1">
      <alignment horizontal="center" vertical="center" wrapText="1"/>
    </xf>
    <xf numFmtId="1" fontId="4" fillId="0" borderId="689" xfId="0" applyNumberFormat="1" applyFont="1" applyBorder="1" applyAlignment="1">
      <alignment horizontal="center" vertical="center" wrapText="1"/>
    </xf>
    <xf numFmtId="1" fontId="4" fillId="0" borderId="690" xfId="0" applyNumberFormat="1" applyFont="1" applyBorder="1"/>
    <xf numFmtId="1" fontId="4" fillId="0" borderId="691" xfId="0" applyNumberFormat="1" applyFont="1" applyBorder="1"/>
    <xf numFmtId="1" fontId="4" fillId="6" borderId="670" xfId="0" applyNumberFormat="1" applyFont="1" applyFill="1" applyBorder="1" applyProtection="1">
      <protection locked="0"/>
    </xf>
    <xf numFmtId="1" fontId="4" fillId="6" borderId="691" xfId="0" applyNumberFormat="1" applyFont="1" applyFill="1" applyBorder="1" applyProtection="1">
      <protection locked="0"/>
    </xf>
    <xf numFmtId="1" fontId="4" fillId="6" borderId="692" xfId="0" applyNumberFormat="1" applyFont="1" applyFill="1" applyBorder="1" applyProtection="1">
      <protection locked="0"/>
    </xf>
    <xf numFmtId="1" fontId="4" fillId="6" borderId="693" xfId="0" applyNumberFormat="1" applyFont="1" applyFill="1" applyBorder="1" applyProtection="1">
      <protection locked="0"/>
    </xf>
    <xf numFmtId="0" fontId="4" fillId="0" borderId="666" xfId="0" applyFont="1" applyBorder="1" applyAlignment="1">
      <alignment horizontal="center" vertical="center"/>
    </xf>
    <xf numFmtId="0" fontId="4" fillId="0" borderId="667" xfId="0" applyFont="1" applyBorder="1" applyAlignment="1">
      <alignment horizontal="center" vertical="center"/>
    </xf>
    <xf numFmtId="0" fontId="4" fillId="0" borderId="664" xfId="0" applyFont="1" applyBorder="1" applyAlignment="1">
      <alignment horizontal="center" vertical="center"/>
    </xf>
    <xf numFmtId="0" fontId="4" fillId="0" borderId="695" xfId="0" applyFont="1" applyBorder="1" applyAlignment="1">
      <alignment wrapText="1"/>
    </xf>
    <xf numFmtId="1" fontId="4" fillId="0" borderId="666" xfId="0" applyNumberFormat="1" applyFont="1" applyBorder="1"/>
    <xf numFmtId="1" fontId="4" fillId="0" borderId="667" xfId="0" applyNumberFormat="1" applyFont="1" applyBorder="1" applyAlignment="1">
      <alignment horizontal="center" vertical="center" wrapText="1"/>
    </xf>
    <xf numFmtId="1" fontId="4" fillId="0" borderId="665" xfId="0" applyNumberFormat="1" applyFont="1" applyBorder="1" applyAlignment="1">
      <alignment horizontal="center" vertical="center" wrapText="1"/>
    </xf>
    <xf numFmtId="1" fontId="4" fillId="3" borderId="666" xfId="0" applyNumberFormat="1" applyFont="1" applyFill="1" applyBorder="1" applyAlignment="1">
      <alignment horizontal="center" vertical="center"/>
    </xf>
    <xf numFmtId="1" fontId="4" fillId="3" borderId="665" xfId="0" applyNumberFormat="1" applyFont="1" applyFill="1" applyBorder="1" applyAlignment="1">
      <alignment horizontal="center" vertical="center"/>
    </xf>
    <xf numFmtId="1" fontId="4" fillId="3" borderId="664" xfId="0" applyNumberFormat="1" applyFont="1" applyFill="1" applyBorder="1" applyAlignment="1">
      <alignment horizontal="center" vertical="center"/>
    </xf>
    <xf numFmtId="1" fontId="4" fillId="0" borderId="694" xfId="0" applyNumberFormat="1" applyFont="1" applyBorder="1" applyAlignment="1">
      <alignment horizontal="center" vertical="center"/>
    </xf>
    <xf numFmtId="1" fontId="4" fillId="0" borderId="666" xfId="0" applyNumberFormat="1" applyFont="1" applyBorder="1" applyAlignment="1">
      <alignment horizontal="right"/>
    </xf>
    <xf numFmtId="1" fontId="4" fillId="0" borderId="667" xfId="0" applyNumberFormat="1" applyFont="1" applyBorder="1" applyAlignment="1">
      <alignment horizontal="right"/>
    </xf>
    <xf numFmtId="1" fontId="4" fillId="3" borderId="694" xfId="0" applyNumberFormat="1" applyFont="1" applyFill="1" applyBorder="1" applyAlignment="1">
      <alignment horizontal="center" vertical="center"/>
    </xf>
    <xf numFmtId="1" fontId="4" fillId="0" borderId="671" xfId="0" applyNumberFormat="1" applyFont="1" applyBorder="1" applyAlignment="1">
      <alignment horizontal="right"/>
    </xf>
    <xf numFmtId="1" fontId="4" fillId="3" borderId="691" xfId="0" applyNumberFormat="1" applyFont="1" applyFill="1" applyBorder="1" applyAlignment="1">
      <alignment horizontal="right"/>
    </xf>
    <xf numFmtId="1" fontId="4" fillId="6" borderId="696" xfId="0" applyNumberFormat="1" applyFont="1" applyFill="1" applyBorder="1" applyProtection="1">
      <protection locked="0"/>
    </xf>
    <xf numFmtId="1" fontId="4" fillId="6" borderId="697" xfId="0" applyNumberFormat="1" applyFont="1" applyFill="1" applyBorder="1" applyProtection="1">
      <protection locked="0"/>
    </xf>
    <xf numFmtId="1" fontId="4" fillId="6" borderId="698" xfId="0" applyNumberFormat="1" applyFont="1" applyFill="1" applyBorder="1" applyProtection="1">
      <protection locked="0"/>
    </xf>
    <xf numFmtId="1" fontId="4" fillId="6" borderId="690" xfId="0" applyNumberFormat="1" applyFont="1" applyFill="1" applyBorder="1" applyAlignment="1" applyProtection="1">
      <alignment wrapText="1"/>
      <protection locked="0"/>
    </xf>
    <xf numFmtId="1" fontId="4" fillId="6" borderId="691" xfId="0" applyNumberFormat="1" applyFont="1" applyFill="1" applyBorder="1" applyAlignment="1" applyProtection="1">
      <alignment wrapText="1"/>
      <protection locked="0"/>
    </xf>
    <xf numFmtId="1" fontId="4" fillId="0" borderId="699" xfId="0" applyNumberFormat="1" applyFont="1" applyBorder="1" applyAlignment="1">
      <alignment horizontal="right" wrapText="1"/>
    </xf>
    <xf numFmtId="1" fontId="4" fillId="0" borderId="700" xfId="0" applyNumberFormat="1" applyFont="1" applyBorder="1" applyAlignment="1">
      <alignment horizontal="right" wrapText="1"/>
    </xf>
    <xf numFmtId="1" fontId="4" fillId="3" borderId="636" xfId="0" applyNumberFormat="1" applyFont="1" applyFill="1" applyBorder="1" applyAlignment="1">
      <alignment horizontal="right"/>
    </xf>
    <xf numFmtId="1" fontId="4" fillId="6" borderId="635" xfId="0" applyNumberFormat="1" applyFont="1" applyFill="1" applyBorder="1" applyProtection="1">
      <protection locked="0"/>
    </xf>
    <xf numFmtId="1" fontId="4" fillId="6" borderId="699" xfId="0" applyNumberFormat="1" applyFont="1" applyFill="1" applyBorder="1" applyProtection="1">
      <protection locked="0"/>
    </xf>
    <xf numFmtId="1" fontId="5" fillId="3" borderId="663" xfId="0" applyNumberFormat="1" applyFont="1" applyFill="1" applyBorder="1"/>
    <xf numFmtId="1" fontId="5" fillId="3" borderId="701" xfId="0" applyNumberFormat="1" applyFont="1" applyFill="1" applyBorder="1"/>
    <xf numFmtId="1" fontId="4" fillId="3" borderId="663" xfId="0" applyNumberFormat="1" applyFont="1" applyFill="1" applyBorder="1"/>
    <xf numFmtId="1" fontId="4" fillId="0" borderId="703" xfId="0" applyNumberFormat="1" applyFont="1" applyBorder="1" applyAlignment="1">
      <alignment horizontal="center" vertical="center" wrapText="1"/>
    </xf>
    <xf numFmtId="1" fontId="4" fillId="0" borderId="704" xfId="0" applyNumberFormat="1" applyFont="1" applyBorder="1" applyAlignment="1">
      <alignment horizontal="center" vertical="center" wrapText="1"/>
    </xf>
    <xf numFmtId="1" fontId="4" fillId="0" borderId="670" xfId="0" applyNumberFormat="1" applyFont="1" applyBorder="1" applyAlignment="1">
      <alignment horizontal="right"/>
    </xf>
    <xf numFmtId="1" fontId="4" fillId="6" borderId="705" xfId="0" applyNumberFormat="1" applyFont="1" applyFill="1" applyBorder="1" applyProtection="1">
      <protection locked="0"/>
    </xf>
    <xf numFmtId="1" fontId="4" fillId="4" borderId="706" xfId="0" applyNumberFormat="1" applyFont="1" applyFill="1" applyBorder="1" applyProtection="1">
      <protection hidden="1"/>
    </xf>
    <xf numFmtId="1" fontId="4" fillId="4" borderId="707" xfId="0" applyNumberFormat="1" applyFont="1" applyFill="1" applyBorder="1" applyProtection="1">
      <protection hidden="1"/>
    </xf>
    <xf numFmtId="1" fontId="4" fillId="4" borderId="708" xfId="0" applyNumberFormat="1" applyFont="1" applyFill="1" applyBorder="1" applyProtection="1">
      <protection hidden="1"/>
    </xf>
    <xf numFmtId="1" fontId="4" fillId="3" borderId="709" xfId="0" applyNumberFormat="1" applyFont="1" applyFill="1" applyBorder="1"/>
    <xf numFmtId="1" fontId="4" fillId="3" borderId="709" xfId="0" applyNumberFormat="1" applyFont="1" applyFill="1" applyBorder="1" applyAlignment="1">
      <alignment wrapText="1"/>
    </xf>
    <xf numFmtId="1" fontId="4" fillId="4" borderId="709" xfId="0" applyNumberFormat="1" applyFont="1" applyFill="1" applyBorder="1" applyProtection="1">
      <protection hidden="1"/>
    </xf>
    <xf numFmtId="1" fontId="4" fillId="6" borderId="710" xfId="0" applyNumberFormat="1" applyFont="1" applyFill="1" applyBorder="1" applyProtection="1">
      <protection locked="0"/>
    </xf>
    <xf numFmtId="1" fontId="4" fillId="6" borderId="711" xfId="0" applyNumberFormat="1" applyFont="1" applyFill="1" applyBorder="1" applyProtection="1">
      <protection locked="0"/>
    </xf>
    <xf numFmtId="1" fontId="4" fillId="6" borderId="712" xfId="0" applyNumberFormat="1" applyFont="1" applyFill="1" applyBorder="1" applyProtection="1">
      <protection locked="0"/>
    </xf>
    <xf numFmtId="1" fontId="4" fillId="6" borderId="713" xfId="0" applyNumberFormat="1" applyFont="1" applyFill="1" applyBorder="1" applyProtection="1">
      <protection locked="0"/>
    </xf>
    <xf numFmtId="1" fontId="1" fillId="3" borderId="709" xfId="0" applyNumberFormat="1" applyFont="1" applyFill="1" applyBorder="1" applyAlignment="1">
      <alignment horizontal="right"/>
    </xf>
    <xf numFmtId="1" fontId="4" fillId="0" borderId="709" xfId="0" applyNumberFormat="1" applyFont="1" applyBorder="1"/>
    <xf numFmtId="1" fontId="1" fillId="3" borderId="709" xfId="0" applyNumberFormat="1" applyFont="1" applyFill="1" applyBorder="1"/>
    <xf numFmtId="1" fontId="5" fillId="0" borderId="714" xfId="0" applyNumberFormat="1" applyFont="1" applyBorder="1"/>
    <xf numFmtId="1" fontId="5" fillId="0" borderId="715" xfId="0" applyNumberFormat="1" applyFont="1" applyBorder="1"/>
    <xf numFmtId="1" fontId="4" fillId="0" borderId="709" xfId="0" applyNumberFormat="1" applyFont="1" applyBorder="1" applyProtection="1">
      <protection hidden="1"/>
    </xf>
    <xf numFmtId="1" fontId="4" fillId="0" borderId="719" xfId="0" applyNumberFormat="1" applyFont="1" applyBorder="1" applyAlignment="1">
      <alignment horizontal="center" vertical="center" wrapText="1"/>
    </xf>
    <xf numFmtId="1" fontId="1" fillId="0" borderId="720" xfId="0" applyNumberFormat="1" applyFont="1" applyBorder="1" applyAlignment="1">
      <alignment horizontal="left" vertical="center"/>
    </xf>
    <xf numFmtId="1" fontId="4" fillId="0" borderId="720" xfId="0" applyNumberFormat="1" applyFont="1" applyBorder="1" applyAlignment="1">
      <alignment horizontal="right"/>
    </xf>
    <xf numFmtId="1" fontId="4" fillId="0" borderId="721" xfId="0" applyNumberFormat="1" applyFont="1" applyBorder="1" applyAlignment="1">
      <alignment horizontal="right"/>
    </xf>
    <xf numFmtId="1" fontId="4" fillId="0" borderId="712" xfId="0" applyNumberFormat="1" applyFont="1" applyBorder="1" applyAlignment="1">
      <alignment horizontal="right"/>
    </xf>
    <xf numFmtId="1" fontId="4" fillId="0" borderId="721" xfId="0" applyNumberFormat="1" applyFont="1" applyBorder="1"/>
    <xf numFmtId="1" fontId="4" fillId="0" borderId="722" xfId="0" applyNumberFormat="1" applyFont="1" applyBorder="1"/>
    <xf numFmtId="1" fontId="4" fillId="10" borderId="723" xfId="1" applyNumberFormat="1" applyFont="1" applyBorder="1" applyAlignment="1" applyProtection="1">
      <alignment horizontal="right"/>
      <protection locked="0"/>
    </xf>
    <xf numFmtId="1" fontId="4" fillId="10" borderId="724" xfId="1" applyNumberFormat="1" applyFont="1" applyBorder="1" applyAlignment="1" applyProtection="1">
      <alignment horizontal="right"/>
      <protection locked="0"/>
    </xf>
    <xf numFmtId="1" fontId="4" fillId="10" borderId="725" xfId="1" applyNumberFormat="1" applyFont="1" applyBorder="1" applyAlignment="1" applyProtection="1">
      <alignment horizontal="right"/>
      <protection locked="0"/>
    </xf>
    <xf numFmtId="1" fontId="4" fillId="10" borderId="726" xfId="1" applyNumberFormat="1" applyFont="1" applyBorder="1" applyAlignment="1" applyProtection="1">
      <alignment horizontal="right"/>
      <protection locked="0"/>
    </xf>
    <xf numFmtId="1" fontId="5" fillId="0" borderId="727" xfId="0" applyNumberFormat="1" applyFont="1" applyBorder="1"/>
    <xf numFmtId="1" fontId="5" fillId="0" borderId="728" xfId="0" applyNumberFormat="1" applyFont="1" applyBorder="1" applyAlignment="1">
      <alignment wrapText="1"/>
    </xf>
    <xf numFmtId="1" fontId="5" fillId="0" borderId="729" xfId="0" applyNumberFormat="1" applyFont="1" applyBorder="1" applyAlignment="1">
      <alignment wrapText="1"/>
    </xf>
    <xf numFmtId="1" fontId="4" fillId="4" borderId="707" xfId="0" applyNumberFormat="1" applyFont="1" applyFill="1" applyBorder="1"/>
    <xf numFmtId="1" fontId="4" fillId="4" borderId="706" xfId="0" applyNumberFormat="1" applyFont="1" applyFill="1" applyBorder="1"/>
    <xf numFmtId="1" fontId="4" fillId="0" borderId="706" xfId="0" applyNumberFormat="1" applyFont="1" applyBorder="1"/>
    <xf numFmtId="1" fontId="4" fillId="4" borderId="730" xfId="0" applyNumberFormat="1" applyFont="1" applyFill="1" applyBorder="1"/>
    <xf numFmtId="1" fontId="4" fillId="4" borderId="709" xfId="0" applyNumberFormat="1" applyFont="1" applyFill="1" applyBorder="1"/>
    <xf numFmtId="1" fontId="4" fillId="0" borderId="731" xfId="0" applyNumberFormat="1" applyFont="1" applyBorder="1"/>
    <xf numFmtId="1" fontId="4" fillId="0" borderId="730" xfId="0" applyNumberFormat="1" applyFont="1" applyBorder="1" applyProtection="1">
      <protection hidden="1"/>
    </xf>
    <xf numFmtId="1" fontId="4" fillId="0" borderId="732" xfId="0" applyNumberFormat="1" applyFont="1" applyBorder="1" applyAlignment="1">
      <alignment horizontal="center" vertical="center" wrapText="1"/>
    </xf>
    <xf numFmtId="1" fontId="4" fillId="0" borderId="733" xfId="0" applyNumberFormat="1" applyFont="1" applyBorder="1" applyAlignment="1">
      <alignment horizontal="center" vertical="center" wrapText="1"/>
    </xf>
    <xf numFmtId="1" fontId="4" fillId="0" borderId="734" xfId="0" applyNumberFormat="1" applyFont="1" applyBorder="1" applyAlignment="1">
      <alignment horizontal="center" vertical="center" wrapText="1"/>
    </xf>
    <xf numFmtId="1" fontId="4" fillId="0" borderId="718" xfId="0" applyNumberFormat="1" applyFont="1" applyBorder="1" applyAlignment="1">
      <alignment horizontal="center" vertical="center" wrapText="1"/>
    </xf>
    <xf numFmtId="1" fontId="4" fillId="3" borderId="731" xfId="0" applyNumberFormat="1" applyFont="1" applyFill="1" applyBorder="1"/>
    <xf numFmtId="1" fontId="4" fillId="0" borderId="721" xfId="0" applyNumberFormat="1" applyFont="1" applyBorder="1" applyAlignment="1">
      <alignment horizontal="left" vertical="center" wrapText="1"/>
    </xf>
    <xf numFmtId="1" fontId="4" fillId="0" borderId="637" xfId="0" applyNumberFormat="1" applyFont="1" applyBorder="1" applyAlignment="1">
      <alignment horizontal="left" vertical="center" wrapText="1"/>
    </xf>
    <xf numFmtId="1" fontId="4" fillId="6" borderId="735" xfId="0" applyNumberFormat="1" applyFont="1" applyFill="1" applyBorder="1" applyProtection="1">
      <protection locked="0"/>
    </xf>
    <xf numFmtId="1" fontId="4" fillId="6" borderId="636" xfId="0" applyNumberFormat="1" applyFont="1" applyFill="1" applyBorder="1" applyProtection="1">
      <protection locked="0"/>
    </xf>
    <xf numFmtId="0" fontId="4" fillId="0" borderId="703" xfId="0" applyFont="1" applyBorder="1" applyAlignment="1">
      <alignment horizontal="center" vertical="center" wrapText="1"/>
    </xf>
    <xf numFmtId="0" fontId="4" fillId="0" borderId="718" xfId="0" applyFont="1" applyBorder="1" applyAlignment="1">
      <alignment horizontal="center" vertical="center" wrapText="1"/>
    </xf>
    <xf numFmtId="1" fontId="4" fillId="4" borderId="737" xfId="0" applyNumberFormat="1" applyFont="1" applyFill="1" applyBorder="1"/>
    <xf numFmtId="1" fontId="4" fillId="0" borderId="737" xfId="0" applyNumberFormat="1" applyFont="1" applyBorder="1"/>
    <xf numFmtId="1" fontId="4" fillId="0" borderId="737" xfId="0" applyNumberFormat="1" applyFont="1" applyBorder="1" applyProtection="1">
      <protection hidden="1"/>
    </xf>
    <xf numFmtId="0" fontId="4" fillId="0" borderId="738" xfId="0" applyFont="1" applyBorder="1" applyAlignment="1">
      <alignment vertical="center" wrapText="1"/>
    </xf>
    <xf numFmtId="0" fontId="4" fillId="11" borderId="739" xfId="0" applyFont="1" applyFill="1" applyBorder="1" applyAlignment="1" applyProtection="1">
      <alignment vertical="center"/>
      <protection locked="0"/>
    </xf>
    <xf numFmtId="0" fontId="4" fillId="11" borderId="740" xfId="0" applyFont="1" applyFill="1" applyBorder="1" applyAlignment="1" applyProtection="1">
      <alignment vertical="center"/>
      <protection locked="0"/>
    </xf>
    <xf numFmtId="0" fontId="4" fillId="11" borderId="741" xfId="0" applyFont="1" applyFill="1" applyBorder="1" applyAlignment="1" applyProtection="1">
      <alignment vertical="center" wrapText="1"/>
      <protection locked="0"/>
    </xf>
    <xf numFmtId="0" fontId="4" fillId="11" borderId="740" xfId="0" applyFont="1" applyFill="1" applyBorder="1" applyAlignment="1" applyProtection="1">
      <alignment vertical="center" wrapText="1"/>
      <protection locked="0"/>
    </xf>
    <xf numFmtId="1" fontId="4" fillId="3" borderId="737" xfId="0" applyNumberFormat="1" applyFont="1" applyFill="1" applyBorder="1"/>
    <xf numFmtId="1" fontId="4" fillId="0" borderId="719" xfId="0" applyNumberFormat="1" applyFont="1" applyBorder="1" applyAlignment="1">
      <alignment horizontal="center" wrapText="1"/>
    </xf>
    <xf numFmtId="1" fontId="1" fillId="4" borderId="737" xfId="0" applyNumberFormat="1" applyFont="1" applyFill="1" applyBorder="1"/>
    <xf numFmtId="1" fontId="4" fillId="0" borderId="690" xfId="0" applyNumberFormat="1" applyFont="1" applyBorder="1" applyAlignment="1">
      <alignment vertical="center" wrapText="1"/>
    </xf>
    <xf numFmtId="1" fontId="1" fillId="3" borderId="737" xfId="0" applyNumberFormat="1" applyFont="1" applyFill="1" applyBorder="1" applyAlignment="1">
      <alignment wrapText="1"/>
    </xf>
    <xf numFmtId="1" fontId="5" fillId="0" borderId="706" xfId="0" applyNumberFormat="1" applyFont="1" applyBorder="1"/>
    <xf numFmtId="1" fontId="4" fillId="0" borderId="742" xfId="0" applyNumberFormat="1" applyFont="1" applyBorder="1"/>
    <xf numFmtId="1" fontId="4" fillId="3" borderId="743" xfId="0" applyNumberFormat="1" applyFont="1" applyFill="1" applyBorder="1"/>
    <xf numFmtId="1" fontId="4" fillId="0" borderId="744" xfId="0" applyNumberFormat="1" applyFont="1" applyBorder="1"/>
    <xf numFmtId="1" fontId="4" fillId="0" borderId="743" xfId="0" applyNumberFormat="1" applyFont="1" applyBorder="1"/>
    <xf numFmtId="1" fontId="4" fillId="0" borderId="747" xfId="0" applyNumberFormat="1" applyFont="1" applyBorder="1"/>
    <xf numFmtId="1" fontId="4" fillId="0" borderId="748" xfId="0" applyNumberFormat="1" applyFont="1" applyBorder="1"/>
    <xf numFmtId="1" fontId="4" fillId="0" borderId="719" xfId="0" applyNumberFormat="1" applyFont="1" applyBorder="1" applyAlignment="1">
      <alignment horizontal="left" vertical="center" wrapText="1"/>
    </xf>
    <xf numFmtId="1" fontId="4" fillId="6" borderId="703" xfId="0" applyNumberFormat="1" applyFont="1" applyFill="1" applyBorder="1" applyProtection="1">
      <protection locked="0"/>
    </xf>
    <xf numFmtId="1" fontId="4" fillId="6" borderId="688" xfId="0" applyNumberFormat="1" applyFont="1" applyFill="1" applyBorder="1" applyProtection="1">
      <protection locked="0"/>
    </xf>
    <xf numFmtId="1" fontId="4" fillId="0" borderId="749" xfId="0" applyNumberFormat="1" applyFont="1" applyBorder="1" applyProtection="1">
      <protection hidden="1"/>
    </xf>
    <xf numFmtId="1" fontId="4" fillId="0" borderId="750" xfId="0" applyNumberFormat="1" applyFont="1" applyBorder="1" applyProtection="1">
      <protection hidden="1"/>
    </xf>
    <xf numFmtId="1" fontId="4" fillId="0" borderId="706" xfId="0" applyNumberFormat="1" applyFont="1" applyBorder="1" applyProtection="1">
      <protection hidden="1"/>
    </xf>
    <xf numFmtId="1" fontId="4" fillId="0" borderId="753" xfId="0" applyNumberFormat="1" applyFont="1" applyBorder="1" applyAlignment="1">
      <alignment horizontal="center" vertical="center" wrapText="1"/>
    </xf>
    <xf numFmtId="1" fontId="4" fillId="0" borderId="751" xfId="0" applyNumberFormat="1" applyFont="1" applyBorder="1" applyAlignment="1">
      <alignment horizontal="center" vertical="center" wrapText="1"/>
    </xf>
    <xf numFmtId="1" fontId="4" fillId="0" borderId="719" xfId="0" applyNumberFormat="1" applyFont="1" applyBorder="1" applyAlignment="1">
      <alignment horizontal="center"/>
    </xf>
    <xf numFmtId="1" fontId="4" fillId="0" borderId="703" xfId="0" applyNumberFormat="1" applyFont="1" applyBorder="1" applyAlignment="1">
      <alignment horizontal="right"/>
    </xf>
    <xf numFmtId="1" fontId="4" fillId="0" borderId="718" xfId="0" applyNumberFormat="1" applyFont="1" applyBorder="1" applyAlignment="1">
      <alignment horizontal="right"/>
    </xf>
    <xf numFmtId="1" fontId="4" fillId="6" borderId="699" xfId="0" applyNumberFormat="1" applyFont="1" applyFill="1" applyBorder="1" applyAlignment="1" applyProtection="1">
      <alignment horizontal="right"/>
      <protection locked="0"/>
    </xf>
    <xf numFmtId="1" fontId="4" fillId="6" borderId="636" xfId="0" applyNumberFormat="1" applyFont="1" applyFill="1" applyBorder="1" applyAlignment="1" applyProtection="1">
      <alignment horizontal="right"/>
      <protection locked="0"/>
    </xf>
    <xf numFmtId="1" fontId="4" fillId="6" borderId="668" xfId="0" applyNumberFormat="1" applyFont="1" applyFill="1" applyBorder="1" applyAlignment="1" applyProtection="1">
      <alignment horizontal="right"/>
      <protection locked="0"/>
    </xf>
    <xf numFmtId="1" fontId="4" fillId="6" borderId="735" xfId="0" applyNumberFormat="1" applyFont="1" applyFill="1" applyBorder="1" applyAlignment="1" applyProtection="1">
      <alignment horizontal="right"/>
      <protection locked="0"/>
    </xf>
    <xf numFmtId="1" fontId="4" fillId="6" borderId="755" xfId="0" applyNumberFormat="1" applyFont="1" applyFill="1" applyBorder="1" applyAlignment="1" applyProtection="1">
      <alignment horizontal="right"/>
      <protection locked="0"/>
    </xf>
    <xf numFmtId="1" fontId="4" fillId="6" borderId="754" xfId="0" applyNumberFormat="1" applyFont="1" applyFill="1" applyBorder="1" applyAlignment="1" applyProtection="1">
      <alignment horizontal="right"/>
      <protection locked="0"/>
    </xf>
    <xf numFmtId="1" fontId="4" fillId="0" borderId="737" xfId="0" applyNumberFormat="1" applyFont="1" applyBorder="1" applyProtection="1">
      <protection locked="0"/>
    </xf>
    <xf numFmtId="1" fontId="4" fillId="0" borderId="690" xfId="0" applyNumberFormat="1" applyFont="1" applyBorder="1" applyAlignment="1">
      <alignment horizontal="center" vertical="center"/>
    </xf>
    <xf numFmtId="1" fontId="4" fillId="0" borderId="719" xfId="0" applyNumberFormat="1" applyFont="1" applyBorder="1" applyAlignment="1">
      <alignment horizontal="center" vertical="center"/>
    </xf>
    <xf numFmtId="1" fontId="4" fillId="0" borderId="719" xfId="0" applyNumberFormat="1" applyFont="1" applyBorder="1" applyAlignment="1" applyProtection="1">
      <alignment horizontal="center" vertical="center"/>
      <protection hidden="1"/>
    </xf>
    <xf numFmtId="1" fontId="4" fillId="6" borderId="703" xfId="0" applyNumberFormat="1" applyFont="1" applyFill="1" applyBorder="1" applyAlignment="1" applyProtection="1">
      <alignment horizontal="right"/>
      <protection locked="0"/>
    </xf>
    <xf numFmtId="1" fontId="4" fillId="6" borderId="718" xfId="0" applyNumberFormat="1" applyFont="1" applyFill="1" applyBorder="1" applyAlignment="1" applyProtection="1">
      <alignment horizontal="right"/>
      <protection locked="0"/>
    </xf>
    <xf numFmtId="1" fontId="4" fillId="6" borderId="753" xfId="0" applyNumberFormat="1" applyFont="1" applyFill="1" applyBorder="1" applyAlignment="1" applyProtection="1">
      <alignment horizontal="right"/>
      <protection locked="0"/>
    </xf>
    <xf numFmtId="1" fontId="4" fillId="6" borderId="688" xfId="0" applyNumberFormat="1" applyFont="1" applyFill="1" applyBorder="1" applyAlignment="1" applyProtection="1">
      <alignment horizontal="right"/>
      <protection locked="0"/>
    </xf>
    <xf numFmtId="1" fontId="4" fillId="6" borderId="689" xfId="0" applyNumberFormat="1" applyFont="1" applyFill="1" applyBorder="1" applyAlignment="1" applyProtection="1">
      <alignment horizontal="right"/>
      <protection locked="0"/>
    </xf>
    <xf numFmtId="1" fontId="4" fillId="6" borderId="756" xfId="0" applyNumberFormat="1" applyFont="1" applyFill="1" applyBorder="1" applyAlignment="1" applyProtection="1">
      <alignment horizontal="right"/>
      <protection locked="0"/>
    </xf>
    <xf numFmtId="1" fontId="4" fillId="0" borderId="708" xfId="0" applyNumberFormat="1" applyFont="1" applyBorder="1" applyProtection="1">
      <protection hidden="1"/>
    </xf>
    <xf numFmtId="1" fontId="4" fillId="0" borderId="707" xfId="0" applyNumberFormat="1" applyFont="1" applyBorder="1" applyProtection="1">
      <protection hidden="1"/>
    </xf>
    <xf numFmtId="1" fontId="4" fillId="3" borderId="737" xfId="0" applyNumberFormat="1" applyFont="1" applyFill="1" applyBorder="1" applyProtection="1">
      <protection hidden="1"/>
    </xf>
    <xf numFmtId="1" fontId="4" fillId="0" borderId="690" xfId="0" applyNumberFormat="1" applyFont="1" applyBorder="1" applyAlignment="1">
      <alignment horizontal="left" vertical="center"/>
    </xf>
    <xf numFmtId="1" fontId="4" fillId="0" borderId="690" xfId="0" applyNumberFormat="1" applyFont="1" applyBorder="1" applyAlignment="1">
      <alignment horizontal="center" vertical="center" wrapText="1"/>
    </xf>
    <xf numFmtId="1" fontId="4" fillId="6" borderId="690" xfId="0" applyNumberFormat="1" applyFont="1" applyFill="1" applyBorder="1" applyProtection="1">
      <protection locked="0"/>
    </xf>
    <xf numFmtId="1" fontId="4" fillId="6" borderId="761" xfId="0" applyNumberFormat="1" applyFont="1" applyFill="1" applyBorder="1" applyProtection="1">
      <protection locked="0"/>
    </xf>
    <xf numFmtId="1" fontId="4" fillId="6" borderId="762" xfId="0" applyNumberFormat="1" applyFont="1" applyFill="1" applyBorder="1" applyProtection="1">
      <protection locked="0"/>
    </xf>
    <xf numFmtId="1" fontId="4" fillId="0" borderId="690" xfId="0" applyNumberFormat="1" applyFont="1" applyBorder="1" applyAlignment="1">
      <alignment horizontal="left" vertical="center" wrapText="1"/>
    </xf>
    <xf numFmtId="1" fontId="4" fillId="0" borderId="690" xfId="0" applyNumberFormat="1" applyFont="1" applyBorder="1" applyAlignment="1">
      <alignment horizontal="center"/>
    </xf>
    <xf numFmtId="1" fontId="4" fillId="6" borderId="637" xfId="0" applyNumberFormat="1" applyFont="1" applyFill="1" applyBorder="1" applyProtection="1">
      <protection locked="0"/>
    </xf>
    <xf numFmtId="1" fontId="4" fillId="4" borderId="737" xfId="0" applyNumberFormat="1" applyFont="1" applyFill="1" applyBorder="1" applyProtection="1">
      <protection hidden="1"/>
    </xf>
    <xf numFmtId="1" fontId="4" fillId="3" borderId="706" xfId="0" applyNumberFormat="1" applyFont="1" applyFill="1" applyBorder="1" applyProtection="1">
      <protection hidden="1"/>
    </xf>
    <xf numFmtId="1" fontId="4" fillId="0" borderId="770" xfId="3" applyNumberFormat="1" applyFont="1" applyBorder="1" applyAlignment="1">
      <alignment horizontal="center" vertical="center" wrapText="1"/>
    </xf>
    <xf numFmtId="1" fontId="4" fillId="0" borderId="760" xfId="3" applyNumberFormat="1" applyFont="1" applyBorder="1" applyAlignment="1">
      <alignment horizontal="center" vertical="center" wrapText="1"/>
    </xf>
    <xf numFmtId="1" fontId="4" fillId="0" borderId="771" xfId="3" applyNumberFormat="1" applyFont="1" applyFill="1" applyBorder="1" applyAlignment="1">
      <alignment horizontal="center" vertical="center" wrapText="1"/>
    </xf>
    <xf numFmtId="1" fontId="4" fillId="0" borderId="760" xfId="3" applyNumberFormat="1" applyFont="1" applyFill="1" applyBorder="1" applyAlignment="1">
      <alignment horizontal="center" vertical="center" wrapText="1"/>
    </xf>
    <xf numFmtId="1" fontId="4" fillId="0" borderId="770" xfId="3" applyNumberFormat="1" applyFont="1" applyFill="1" applyBorder="1" applyAlignment="1">
      <alignment horizontal="center" vertical="center" wrapText="1"/>
    </xf>
    <xf numFmtId="1" fontId="4" fillId="0" borderId="772" xfId="3" applyNumberFormat="1" applyFont="1" applyFill="1" applyBorder="1" applyAlignment="1">
      <alignment horizontal="center" vertical="center" wrapText="1"/>
    </xf>
    <xf numFmtId="1" fontId="4" fillId="0" borderId="773" xfId="3" applyNumberFormat="1" applyFont="1" applyBorder="1" applyAlignment="1">
      <alignment horizontal="center" vertical="center" wrapText="1"/>
    </xf>
    <xf numFmtId="1" fontId="4" fillId="3" borderId="774" xfId="0" applyNumberFormat="1" applyFont="1" applyFill="1" applyBorder="1" applyProtection="1">
      <protection hidden="1"/>
    </xf>
    <xf numFmtId="1" fontId="4" fillId="0" borderId="774" xfId="0" applyNumberFormat="1" applyFont="1" applyBorder="1" applyProtection="1">
      <protection hidden="1"/>
    </xf>
    <xf numFmtId="1" fontId="4" fillId="0" borderId="738" xfId="2" applyNumberFormat="1" applyFont="1" applyBorder="1" applyAlignment="1">
      <alignment vertical="center" wrapText="1"/>
    </xf>
    <xf numFmtId="1" fontId="4" fillId="6" borderId="739" xfId="4" applyNumberFormat="1" applyFont="1" applyFill="1" applyBorder="1" applyProtection="1">
      <protection locked="0"/>
    </xf>
    <xf numFmtId="1" fontId="4" fillId="6" borderId="775" xfId="4" applyNumberFormat="1" applyFont="1" applyFill="1" applyBorder="1" applyProtection="1">
      <protection locked="0"/>
    </xf>
    <xf numFmtId="1" fontId="4" fillId="6" borderId="741" xfId="4" applyNumberFormat="1" applyFont="1" applyFill="1" applyBorder="1" applyProtection="1">
      <protection locked="0"/>
    </xf>
    <xf numFmtId="1" fontId="4" fillId="6" borderId="776" xfId="4" applyNumberFormat="1" applyFont="1" applyFill="1" applyBorder="1" applyProtection="1">
      <protection locked="0"/>
    </xf>
    <xf numFmtId="1" fontId="4" fillId="6" borderId="777" xfId="4" applyNumberFormat="1" applyFont="1" applyFill="1" applyBorder="1" applyProtection="1">
      <protection locked="0"/>
    </xf>
    <xf numFmtId="1" fontId="4" fillId="6" borderId="740" xfId="4" applyNumberFormat="1" applyFont="1" applyFill="1" applyBorder="1" applyProtection="1">
      <protection locked="0"/>
    </xf>
    <xf numFmtId="1" fontId="4" fillId="3" borderId="778" xfId="0" applyNumberFormat="1" applyFont="1" applyFill="1" applyBorder="1" applyProtection="1">
      <protection hidden="1"/>
    </xf>
    <xf numFmtId="1" fontId="4" fillId="0" borderId="778" xfId="0" applyNumberFormat="1" applyFont="1" applyBorder="1" applyProtection="1">
      <protection hidden="1"/>
    </xf>
    <xf numFmtId="1" fontId="4" fillId="0" borderId="758" xfId="2" applyNumberFormat="1" applyFont="1" applyBorder="1" applyAlignment="1">
      <alignment horizontal="center" vertical="center" wrapText="1"/>
    </xf>
    <xf numFmtId="1" fontId="4" fillId="0" borderId="770" xfId="4" applyNumberFormat="1" applyFont="1" applyBorder="1" applyAlignment="1">
      <alignment horizontal="right"/>
    </xf>
    <xf numFmtId="1" fontId="4" fillId="0" borderId="760" xfId="4" applyNumberFormat="1" applyFont="1" applyBorder="1" applyAlignment="1">
      <alignment horizontal="right"/>
    </xf>
    <xf numFmtId="1" fontId="4" fillId="0" borderId="771" xfId="4" applyNumberFormat="1" applyFont="1" applyBorder="1" applyAlignment="1">
      <alignment horizontal="right"/>
    </xf>
    <xf numFmtId="1" fontId="4" fillId="0" borderId="772" xfId="4" applyNumberFormat="1" applyFont="1" applyBorder="1" applyAlignment="1">
      <alignment horizontal="right"/>
    </xf>
    <xf numFmtId="1" fontId="4" fillId="0" borderId="773" xfId="4" applyNumberFormat="1" applyFont="1" applyBorder="1" applyAlignment="1">
      <alignment horizontal="right"/>
    </xf>
    <xf numFmtId="1" fontId="6" fillId="3" borderId="758" xfId="0" applyNumberFormat="1" applyFont="1" applyFill="1" applyBorder="1" applyAlignment="1">
      <alignment vertical="center" wrapText="1"/>
    </xf>
    <xf numFmtId="1" fontId="6" fillId="3" borderId="717" xfId="0" applyNumberFormat="1" applyFont="1" applyFill="1" applyBorder="1" applyAlignment="1">
      <alignment vertical="center" wrapText="1"/>
    </xf>
    <xf numFmtId="1" fontId="2" fillId="0" borderId="779" xfId="0" applyNumberFormat="1" applyFont="1" applyBorder="1"/>
    <xf numFmtId="1" fontId="2" fillId="0" borderId="780" xfId="0" applyNumberFormat="1" applyFont="1" applyBorder="1"/>
    <xf numFmtId="1" fontId="2" fillId="0" borderId="781" xfId="0" applyNumberFormat="1" applyFont="1" applyBorder="1"/>
    <xf numFmtId="1" fontId="4" fillId="3" borderId="782" xfId="0" applyNumberFormat="1" applyFont="1" applyFill="1" applyBorder="1" applyProtection="1">
      <protection hidden="1"/>
    </xf>
    <xf numFmtId="1" fontId="4" fillId="0" borderId="782" xfId="0" applyNumberFormat="1" applyFont="1" applyBorder="1" applyProtection="1">
      <protection hidden="1"/>
    </xf>
    <xf numFmtId="1" fontId="4" fillId="0" borderId="770" xfId="0" applyNumberFormat="1" applyFont="1" applyBorder="1" applyAlignment="1">
      <alignment horizontal="center" vertical="center"/>
    </xf>
    <xf numFmtId="1" fontId="4" fillId="0" borderId="772" xfId="0" applyNumberFormat="1" applyFont="1" applyBorder="1" applyAlignment="1">
      <alignment horizontal="center" vertical="center"/>
    </xf>
    <xf numFmtId="1" fontId="4" fillId="0" borderId="772" xfId="0" applyNumberFormat="1" applyFont="1" applyBorder="1" applyAlignment="1">
      <alignment horizontal="center" vertical="center" wrapText="1"/>
    </xf>
    <xf numFmtId="1" fontId="4" fillId="0" borderId="760" xfId="0" applyNumberFormat="1" applyFont="1" applyBorder="1" applyAlignment="1">
      <alignment horizontal="center" vertical="center"/>
    </xf>
    <xf numFmtId="1" fontId="4" fillId="6" borderId="691" xfId="4" applyNumberFormat="1" applyFont="1" applyFill="1" applyBorder="1" applyProtection="1">
      <protection locked="0"/>
    </xf>
    <xf numFmtId="1" fontId="4" fillId="6" borderId="690" xfId="4" applyNumberFormat="1" applyFont="1" applyFill="1" applyBorder="1" applyProtection="1">
      <protection locked="0"/>
    </xf>
    <xf numFmtId="1" fontId="4" fillId="0" borderId="786" xfId="0" applyNumberFormat="1" applyFont="1" applyBorder="1"/>
    <xf numFmtId="1" fontId="2" fillId="3" borderId="742" xfId="0" applyNumberFormat="1" applyFont="1" applyFill="1" applyBorder="1"/>
    <xf numFmtId="1" fontId="4" fillId="0" borderId="768" xfId="0" applyNumberFormat="1" applyFont="1" applyBorder="1" applyAlignment="1">
      <alignment horizontal="center" vertical="center" wrapText="1"/>
    </xf>
    <xf numFmtId="1" fontId="4" fillId="0" borderId="787" xfId="0" applyNumberFormat="1" applyFont="1" applyBorder="1" applyAlignment="1">
      <alignment horizontal="center" vertical="center" wrapText="1"/>
    </xf>
    <xf numFmtId="1" fontId="4" fillId="0" borderId="768" xfId="0" applyNumberFormat="1" applyFont="1" applyBorder="1"/>
    <xf numFmtId="1" fontId="4" fillId="0" borderId="787" xfId="0" applyNumberFormat="1" applyFont="1" applyBorder="1" applyAlignment="1">
      <alignment horizontal="center" vertical="center"/>
    </xf>
    <xf numFmtId="1" fontId="4" fillId="0" borderId="788" xfId="0" applyNumberFormat="1" applyFont="1" applyBorder="1" applyAlignment="1">
      <alignment horizontal="center" vertical="center"/>
    </xf>
    <xf numFmtId="1" fontId="4" fillId="0" borderId="718" xfId="0" applyNumberFormat="1" applyFont="1" applyBorder="1" applyAlignment="1">
      <alignment horizontal="center" vertical="center"/>
    </xf>
    <xf numFmtId="1" fontId="4" fillId="0" borderId="751" xfId="0" applyNumberFormat="1" applyFont="1" applyBorder="1" applyAlignment="1">
      <alignment horizontal="center" vertical="center"/>
    </xf>
    <xf numFmtId="1" fontId="4" fillId="2" borderId="790" xfId="5" applyNumberFormat="1" applyFont="1" applyBorder="1" applyProtection="1">
      <protection locked="0"/>
    </xf>
    <xf numFmtId="1" fontId="4" fillId="2" borderId="791" xfId="5" applyNumberFormat="1" applyFont="1" applyBorder="1" applyProtection="1">
      <protection locked="0"/>
    </xf>
    <xf numFmtId="1" fontId="4" fillId="2" borderId="792" xfId="5" applyNumberFormat="1" applyFont="1" applyBorder="1" applyProtection="1">
      <protection locked="0"/>
    </xf>
    <xf numFmtId="1" fontId="4" fillId="2" borderId="793" xfId="5" applyNumberFormat="1" applyFont="1" applyBorder="1" applyProtection="1">
      <protection locked="0"/>
    </xf>
    <xf numFmtId="1" fontId="4" fillId="0" borderId="796" xfId="0" applyNumberFormat="1" applyFont="1" applyBorder="1" applyAlignment="1">
      <alignment horizontal="center" vertical="center" wrapText="1"/>
    </xf>
    <xf numFmtId="1" fontId="4" fillId="0" borderId="797" xfId="0" applyNumberFormat="1" applyFont="1" applyBorder="1" applyAlignment="1">
      <alignment horizontal="center" vertical="center" wrapText="1"/>
    </xf>
    <xf numFmtId="1" fontId="4" fillId="0" borderId="798" xfId="0" applyNumberFormat="1" applyFont="1" applyBorder="1"/>
    <xf numFmtId="1" fontId="4" fillId="0" borderId="799" xfId="0" applyNumberFormat="1" applyFont="1" applyBorder="1"/>
    <xf numFmtId="1" fontId="4" fillId="0" borderId="800" xfId="0" applyNumberFormat="1" applyFont="1" applyBorder="1"/>
    <xf numFmtId="1" fontId="4" fillId="0" borderId="801" xfId="0" applyNumberFormat="1" applyFont="1" applyBorder="1"/>
    <xf numFmtId="1" fontId="4" fillId="6" borderId="799" xfId="0" applyNumberFormat="1" applyFont="1" applyFill="1" applyBorder="1" applyProtection="1">
      <protection locked="0"/>
    </xf>
    <xf numFmtId="1" fontId="4" fillId="6" borderId="801" xfId="0" applyNumberFormat="1" applyFont="1" applyFill="1" applyBorder="1" applyProtection="1">
      <protection locked="0"/>
    </xf>
    <xf numFmtId="1" fontId="4" fillId="6" borderId="802" xfId="0" applyNumberFormat="1" applyFont="1" applyFill="1" applyBorder="1" applyProtection="1">
      <protection locked="0"/>
    </xf>
    <xf numFmtId="1" fontId="4" fillId="6" borderId="803" xfId="0" applyNumberFormat="1" applyFont="1" applyFill="1" applyBorder="1" applyProtection="1">
      <protection locked="0"/>
    </xf>
    <xf numFmtId="0" fontId="4" fillId="0" borderId="787" xfId="0" applyFont="1" applyBorder="1" applyAlignment="1">
      <alignment horizontal="center" vertical="center"/>
    </xf>
    <xf numFmtId="0" fontId="4" fillId="0" borderId="788" xfId="0" applyFont="1" applyBorder="1" applyAlignment="1">
      <alignment horizontal="center" vertical="center"/>
    </xf>
    <xf numFmtId="0" fontId="4" fillId="0" borderId="751" xfId="0" applyFont="1" applyBorder="1" applyAlignment="1">
      <alignment horizontal="center" vertical="center"/>
    </xf>
    <xf numFmtId="0" fontId="4" fillId="0" borderId="804" xfId="0" applyFont="1" applyBorder="1" applyAlignment="1">
      <alignment wrapText="1"/>
    </xf>
    <xf numFmtId="1" fontId="4" fillId="0" borderId="787" xfId="0" applyNumberFormat="1" applyFont="1" applyBorder="1"/>
    <xf numFmtId="1" fontId="4" fillId="0" borderId="788" xfId="0" applyNumberFormat="1" applyFont="1" applyBorder="1" applyAlignment="1">
      <alignment horizontal="center" vertical="center" wrapText="1"/>
    </xf>
    <xf numFmtId="1" fontId="4" fillId="3" borderId="787" xfId="0" applyNumberFormat="1" applyFont="1" applyFill="1" applyBorder="1" applyAlignment="1">
      <alignment horizontal="center" vertical="center"/>
    </xf>
    <xf numFmtId="1" fontId="4" fillId="3" borderId="718" xfId="0" applyNumberFormat="1" applyFont="1" applyFill="1" applyBorder="1" applyAlignment="1">
      <alignment horizontal="center" vertical="center"/>
    </xf>
    <xf numFmtId="1" fontId="4" fillId="3" borderId="751" xfId="0" applyNumberFormat="1" applyFont="1" applyFill="1" applyBorder="1" applyAlignment="1">
      <alignment horizontal="center" vertical="center"/>
    </xf>
    <xf numFmtId="1" fontId="4" fillId="0" borderId="787" xfId="0" applyNumberFormat="1" applyFont="1" applyBorder="1" applyAlignment="1">
      <alignment horizontal="right"/>
    </xf>
    <xf numFmtId="1" fontId="4" fillId="0" borderId="788" xfId="0" applyNumberFormat="1" applyFont="1" applyBorder="1" applyAlignment="1">
      <alignment horizontal="right"/>
    </xf>
    <xf numFmtId="1" fontId="4" fillId="3" borderId="719" xfId="0" applyNumberFormat="1" applyFont="1" applyFill="1" applyBorder="1" applyAlignment="1">
      <alignment horizontal="center" vertical="center"/>
    </xf>
    <xf numFmtId="1" fontId="4" fillId="0" borderId="800" xfId="0" applyNumberFormat="1" applyFont="1" applyBorder="1" applyAlignment="1">
      <alignment horizontal="right"/>
    </xf>
    <xf numFmtId="1" fontId="4" fillId="3" borderId="801" xfId="0" applyNumberFormat="1" applyFont="1" applyFill="1" applyBorder="1" applyAlignment="1">
      <alignment horizontal="right"/>
    </xf>
    <xf numFmtId="1" fontId="4" fillId="6" borderId="806" xfId="0" applyNumberFormat="1" applyFont="1" applyFill="1" applyBorder="1" applyProtection="1">
      <protection locked="0"/>
    </xf>
    <xf numFmtId="1" fontId="4" fillId="6" borderId="807" xfId="0" applyNumberFormat="1" applyFont="1" applyFill="1" applyBorder="1" applyProtection="1">
      <protection locked="0"/>
    </xf>
    <xf numFmtId="1" fontId="4" fillId="6" borderId="808" xfId="0" applyNumberFormat="1" applyFont="1" applyFill="1" applyBorder="1" applyProtection="1">
      <protection locked="0"/>
    </xf>
    <xf numFmtId="1" fontId="4" fillId="6" borderId="798" xfId="0" applyNumberFormat="1" applyFont="1" applyFill="1" applyBorder="1" applyAlignment="1" applyProtection="1">
      <alignment wrapText="1"/>
      <protection locked="0"/>
    </xf>
    <xf numFmtId="1" fontId="4" fillId="6" borderId="801" xfId="0" applyNumberFormat="1" applyFont="1" applyFill="1" applyBorder="1" applyAlignment="1" applyProtection="1">
      <alignment wrapText="1"/>
      <protection locked="0"/>
    </xf>
    <xf numFmtId="1" fontId="4" fillId="0" borderId="809" xfId="0" applyNumberFormat="1" applyFont="1" applyBorder="1" applyAlignment="1">
      <alignment horizontal="right" wrapText="1"/>
    </xf>
    <xf numFmtId="1" fontId="4" fillId="0" borderId="810" xfId="0" applyNumberFormat="1" applyFont="1" applyBorder="1" applyAlignment="1">
      <alignment horizontal="right" wrapText="1"/>
    </xf>
    <xf numFmtId="1" fontId="4" fillId="3" borderId="805" xfId="0" applyNumberFormat="1" applyFont="1" applyFill="1" applyBorder="1" applyAlignment="1">
      <alignment horizontal="right"/>
    </xf>
    <xf numFmtId="1" fontId="4" fillId="6" borderId="767" xfId="0" applyNumberFormat="1" applyFont="1" applyFill="1" applyBorder="1" applyProtection="1">
      <protection locked="0"/>
    </xf>
    <xf numFmtId="1" fontId="4" fillId="6" borderId="809" xfId="0" applyNumberFormat="1" applyFont="1" applyFill="1" applyBorder="1" applyProtection="1">
      <protection locked="0"/>
    </xf>
    <xf numFmtId="1" fontId="5" fillId="3" borderId="717" xfId="0" applyNumberFormat="1" applyFont="1" applyFill="1" applyBorder="1"/>
    <xf numFmtId="1" fontId="5" fillId="3" borderId="811" xfId="0" applyNumberFormat="1" applyFont="1" applyFill="1" applyBorder="1"/>
    <xf numFmtId="1" fontId="4" fillId="3" borderId="717" xfId="0" applyNumberFormat="1" applyFont="1" applyFill="1" applyBorder="1"/>
    <xf numFmtId="1" fontId="4" fillId="0" borderId="805" xfId="0" applyNumberFormat="1" applyFont="1" applyBorder="1" applyAlignment="1">
      <alignment horizontal="center" vertical="center" wrapText="1"/>
    </xf>
    <xf numFmtId="1" fontId="4" fillId="0" borderId="799" xfId="0" applyNumberFormat="1" applyFont="1" applyBorder="1" applyAlignment="1">
      <alignment horizontal="right"/>
    </xf>
    <xf numFmtId="1" fontId="4" fillId="6" borderId="776" xfId="0" applyNumberFormat="1" applyFont="1" applyFill="1" applyBorder="1" applyProtection="1">
      <protection locked="0"/>
    </xf>
    <xf numFmtId="1" fontId="4" fillId="4" borderId="812" xfId="0" applyNumberFormat="1" applyFont="1" applyFill="1" applyBorder="1" applyProtection="1">
      <protection hidden="1"/>
    </xf>
    <xf numFmtId="1" fontId="4" fillId="4" borderId="813" xfId="0" applyNumberFormat="1" applyFont="1" applyFill="1" applyBorder="1" applyProtection="1">
      <protection hidden="1"/>
    </xf>
    <xf numFmtId="1" fontId="4" fillId="4" borderId="814" xfId="0" applyNumberFormat="1" applyFont="1" applyFill="1" applyBorder="1" applyProtection="1">
      <protection hidden="1"/>
    </xf>
    <xf numFmtId="1" fontId="4" fillId="3" borderId="778" xfId="0" applyNumberFormat="1" applyFont="1" applyFill="1" applyBorder="1"/>
    <xf numFmtId="1" fontId="4" fillId="3" borderId="778" xfId="0" applyNumberFormat="1" applyFont="1" applyFill="1" applyBorder="1" applyAlignment="1">
      <alignment wrapText="1"/>
    </xf>
    <xf numFmtId="1" fontId="4" fillId="4" borderId="778" xfId="0" applyNumberFormat="1" applyFont="1" applyFill="1" applyBorder="1" applyProtection="1">
      <protection hidden="1"/>
    </xf>
    <xf numFmtId="1" fontId="4" fillId="6" borderId="800" xfId="0" applyNumberFormat="1" applyFont="1" applyFill="1" applyBorder="1" applyProtection="1">
      <protection locked="0"/>
    </xf>
    <xf numFmtId="1" fontId="1" fillId="3" borderId="778" xfId="0" applyNumberFormat="1" applyFont="1" applyFill="1" applyBorder="1" applyAlignment="1">
      <alignment horizontal="right"/>
    </xf>
    <xf numFmtId="1" fontId="4" fillId="0" borderId="778" xfId="0" applyNumberFormat="1" applyFont="1" applyBorder="1"/>
    <xf numFmtId="1" fontId="1" fillId="3" borderId="778" xfId="0" applyNumberFormat="1" applyFont="1" applyFill="1" applyBorder="1"/>
    <xf numFmtId="1" fontId="5" fillId="0" borderId="815" xfId="0" applyNumberFormat="1" applyFont="1" applyBorder="1"/>
    <xf numFmtId="1" fontId="5" fillId="0" borderId="816" xfId="0" applyNumberFormat="1" applyFont="1" applyBorder="1"/>
    <xf numFmtId="1" fontId="1" fillId="0" borderId="807" xfId="0" applyNumberFormat="1" applyFont="1" applyBorder="1" applyAlignment="1">
      <alignment horizontal="left" vertical="center"/>
    </xf>
    <xf numFmtId="1" fontId="4" fillId="0" borderId="807" xfId="0" applyNumberFormat="1" applyFont="1" applyBorder="1" applyAlignment="1">
      <alignment horizontal="right"/>
    </xf>
    <xf numFmtId="1" fontId="4" fillId="0" borderId="798" xfId="0" applyNumberFormat="1" applyFont="1" applyBorder="1" applyAlignment="1">
      <alignment horizontal="right"/>
    </xf>
    <xf numFmtId="1" fontId="4" fillId="0" borderId="801" xfId="0" applyNumberFormat="1" applyFont="1" applyBorder="1" applyAlignment="1">
      <alignment horizontal="right"/>
    </xf>
    <xf numFmtId="1" fontId="4" fillId="0" borderId="776" xfId="0" applyNumberFormat="1" applyFont="1" applyBorder="1"/>
    <xf numFmtId="1" fontId="4" fillId="10" borderId="817" xfId="1" applyNumberFormat="1" applyFont="1" applyBorder="1" applyAlignment="1" applyProtection="1">
      <alignment horizontal="right"/>
      <protection locked="0"/>
    </xf>
    <xf numFmtId="1" fontId="4" fillId="10" borderId="818" xfId="1" applyNumberFormat="1" applyFont="1" applyBorder="1" applyAlignment="1" applyProtection="1">
      <alignment horizontal="right"/>
      <protection locked="0"/>
    </xf>
    <xf numFmtId="1" fontId="4" fillId="10" borderId="819" xfId="1" applyNumberFormat="1" applyFont="1" applyBorder="1" applyAlignment="1" applyProtection="1">
      <alignment horizontal="right"/>
      <protection locked="0"/>
    </xf>
    <xf numFmtId="1" fontId="4" fillId="10" borderId="820" xfId="1" applyNumberFormat="1" applyFont="1" applyBorder="1" applyAlignment="1" applyProtection="1">
      <alignment horizontal="right"/>
      <protection locked="0"/>
    </xf>
    <xf numFmtId="1" fontId="5" fillId="0" borderId="821" xfId="0" applyNumberFormat="1" applyFont="1" applyBorder="1" applyAlignment="1">
      <alignment wrapText="1"/>
    </xf>
    <xf numFmtId="1" fontId="4" fillId="4" borderId="813" xfId="0" applyNumberFormat="1" applyFont="1" applyFill="1" applyBorder="1"/>
    <xf numFmtId="1" fontId="4" fillId="4" borderId="812" xfId="0" applyNumberFormat="1" applyFont="1" applyFill="1" applyBorder="1"/>
    <xf numFmtId="1" fontId="4" fillId="0" borderId="812" xfId="0" applyNumberFormat="1" applyFont="1" applyBorder="1"/>
    <xf numFmtId="1" fontId="4" fillId="4" borderId="822" xfId="0" applyNumberFormat="1" applyFont="1" applyFill="1" applyBorder="1"/>
    <xf numFmtId="1" fontId="4" fillId="4" borderId="778" xfId="0" applyNumberFormat="1" applyFont="1" applyFill="1" applyBorder="1"/>
    <xf numFmtId="1" fontId="4" fillId="0" borderId="823" xfId="0" applyNumberFormat="1" applyFont="1" applyBorder="1"/>
    <xf numFmtId="1" fontId="4" fillId="0" borderId="822" xfId="0" applyNumberFormat="1" applyFont="1" applyBorder="1" applyProtection="1">
      <protection hidden="1"/>
    </xf>
    <xf numFmtId="1" fontId="4" fillId="0" borderId="824" xfId="0" applyNumberFormat="1" applyFont="1" applyBorder="1" applyAlignment="1">
      <alignment horizontal="center" vertical="center" wrapText="1"/>
    </xf>
    <xf numFmtId="1" fontId="4" fillId="3" borderId="823" xfId="0" applyNumberFormat="1" applyFont="1" applyFill="1" applyBorder="1"/>
    <xf numFmtId="1" fontId="4" fillId="0" borderId="798" xfId="0" applyNumberFormat="1" applyFont="1" applyBorder="1" applyAlignment="1">
      <alignment horizontal="left" vertical="center" wrapText="1"/>
    </xf>
    <xf numFmtId="1" fontId="4" fillId="0" borderId="785" xfId="0" applyNumberFormat="1" applyFont="1" applyBorder="1" applyAlignment="1">
      <alignment horizontal="left" vertical="center" wrapText="1"/>
    </xf>
    <xf numFmtId="1" fontId="4" fillId="6" borderId="825" xfId="0" applyNumberFormat="1" applyFont="1" applyFill="1" applyBorder="1" applyProtection="1">
      <protection locked="0"/>
    </xf>
    <xf numFmtId="1" fontId="4" fillId="6" borderId="826" xfId="0" applyNumberFormat="1" applyFont="1" applyFill="1" applyBorder="1" applyProtection="1">
      <protection locked="0"/>
    </xf>
    <xf numFmtId="1" fontId="4" fillId="6" borderId="768" xfId="0" applyNumberFormat="1" applyFont="1" applyFill="1" applyBorder="1" applyProtection="1">
      <protection locked="0"/>
    </xf>
    <xf numFmtId="0" fontId="4" fillId="0" borderId="828" xfId="0" applyFont="1" applyBorder="1" applyAlignment="1">
      <alignment horizontal="center" vertical="center" wrapText="1"/>
    </xf>
    <xf numFmtId="1" fontId="4" fillId="4" borderId="829" xfId="0" applyNumberFormat="1" applyFont="1" applyFill="1" applyBorder="1"/>
    <xf numFmtId="1" fontId="4" fillId="0" borderId="829" xfId="0" applyNumberFormat="1" applyFont="1" applyBorder="1"/>
    <xf numFmtId="1" fontId="4" fillId="0" borderId="829" xfId="0" applyNumberFormat="1" applyFont="1" applyBorder="1" applyProtection="1">
      <protection hidden="1"/>
    </xf>
    <xf numFmtId="1" fontId="4" fillId="3" borderId="829" xfId="0" applyNumberFormat="1" applyFont="1" applyFill="1" applyBorder="1"/>
    <xf numFmtId="1" fontId="1" fillId="4" borderId="829" xfId="0" applyNumberFormat="1" applyFont="1" applyFill="1" applyBorder="1"/>
    <xf numFmtId="1" fontId="4" fillId="0" borderId="830" xfId="0" applyNumberFormat="1" applyFont="1" applyBorder="1" applyAlignment="1">
      <alignment vertical="center" wrapText="1"/>
    </xf>
    <xf numFmtId="1" fontId="4" fillId="6" borderId="830" xfId="0" applyNumberFormat="1" applyFont="1" applyFill="1" applyBorder="1" applyAlignment="1" applyProtection="1">
      <alignment wrapText="1"/>
      <protection locked="0"/>
    </xf>
    <xf numFmtId="1" fontId="1" fillId="3" borderId="829" xfId="0" applyNumberFormat="1" applyFont="1" applyFill="1" applyBorder="1" applyAlignment="1">
      <alignment wrapText="1"/>
    </xf>
    <xf numFmtId="1" fontId="5" fillId="0" borderId="812" xfId="0" applyNumberFormat="1" applyFont="1" applyBorder="1"/>
    <xf numFmtId="1" fontId="4" fillId="0" borderId="831" xfId="0" applyNumberFormat="1" applyFont="1" applyBorder="1"/>
    <xf numFmtId="1" fontId="4" fillId="3" borderId="832" xfId="0" applyNumberFormat="1" applyFont="1" applyFill="1" applyBorder="1"/>
    <xf numFmtId="1" fontId="4" fillId="0" borderId="833" xfId="0" applyNumberFormat="1" applyFont="1" applyBorder="1"/>
    <xf numFmtId="1" fontId="4" fillId="0" borderId="832" xfId="0" applyNumberFormat="1" applyFont="1" applyBorder="1"/>
    <xf numFmtId="1" fontId="4" fillId="0" borderId="834" xfId="0" applyNumberFormat="1" applyFont="1" applyBorder="1"/>
    <xf numFmtId="1" fontId="4" fillId="0" borderId="835" xfId="0" applyNumberFormat="1" applyFont="1" applyBorder="1"/>
    <xf numFmtId="1" fontId="4" fillId="6" borderId="828" xfId="0" applyNumberFormat="1" applyFont="1" applyFill="1" applyBorder="1" applyProtection="1">
      <protection locked="0"/>
    </xf>
    <xf numFmtId="1" fontId="4" fillId="6" borderId="836" xfId="0" applyNumberFormat="1" applyFont="1" applyFill="1" applyBorder="1" applyProtection="1">
      <protection locked="0"/>
    </xf>
    <xf numFmtId="1" fontId="4" fillId="0" borderId="780" xfId="0" applyNumberFormat="1" applyFont="1" applyBorder="1" applyProtection="1">
      <protection hidden="1"/>
    </xf>
    <xf numFmtId="1" fontId="4" fillId="0" borderId="781" xfId="0" applyNumberFormat="1" applyFont="1" applyBorder="1" applyProtection="1">
      <protection hidden="1"/>
    </xf>
    <xf numFmtId="1" fontId="4" fillId="0" borderId="812" xfId="0" applyNumberFormat="1" applyFont="1" applyBorder="1" applyProtection="1">
      <protection hidden="1"/>
    </xf>
    <xf numFmtId="1" fontId="4" fillId="0" borderId="837" xfId="0" applyNumberFormat="1" applyFont="1" applyBorder="1"/>
    <xf numFmtId="1" fontId="4" fillId="0" borderId="837" xfId="0" applyNumberFormat="1" applyFont="1" applyBorder="1" applyProtection="1">
      <protection hidden="1"/>
    </xf>
    <xf numFmtId="1" fontId="4" fillId="3" borderId="837" xfId="0" applyNumberFormat="1" applyFont="1" applyFill="1" applyBorder="1"/>
    <xf numFmtId="1" fontId="4" fillId="0" borderId="841" xfId="0" applyNumberFormat="1" applyFont="1" applyBorder="1" applyAlignment="1">
      <alignment horizontal="center" vertical="center" wrapText="1"/>
    </xf>
    <xf numFmtId="1" fontId="4" fillId="0" borderId="842" xfId="0" applyNumberFormat="1" applyFont="1" applyBorder="1" applyAlignment="1">
      <alignment horizontal="center" vertical="center" wrapText="1"/>
    </xf>
    <xf numFmtId="1" fontId="4" fillId="0" borderId="839" xfId="0" applyNumberFormat="1" applyFont="1" applyBorder="1" applyAlignment="1">
      <alignment horizontal="center" vertical="center" wrapText="1"/>
    </xf>
    <xf numFmtId="1" fontId="4" fillId="0" borderId="843" xfId="0" applyNumberFormat="1" applyFont="1" applyBorder="1" applyAlignment="1">
      <alignment horizontal="center" vertical="center" wrapText="1"/>
    </xf>
    <xf numFmtId="1" fontId="4" fillId="0" borderId="840" xfId="0" applyNumberFormat="1" applyFont="1" applyBorder="1" applyAlignment="1">
      <alignment horizontal="center" vertical="center" wrapText="1"/>
    </xf>
    <xf numFmtId="1" fontId="4" fillId="0" borderId="845" xfId="0" applyNumberFormat="1" applyFont="1" applyBorder="1" applyAlignment="1">
      <alignment horizontal="center"/>
    </xf>
    <xf numFmtId="1" fontId="4" fillId="0" borderId="841" xfId="0" applyNumberFormat="1" applyFont="1" applyBorder="1" applyAlignment="1">
      <alignment horizontal="right"/>
    </xf>
    <xf numFmtId="1" fontId="4" fillId="0" borderId="842" xfId="0" applyNumberFormat="1" applyFont="1" applyBorder="1" applyAlignment="1">
      <alignment horizontal="right"/>
    </xf>
    <xf numFmtId="1" fontId="4" fillId="0" borderId="839" xfId="0" applyNumberFormat="1" applyFont="1" applyBorder="1" applyAlignment="1">
      <alignment horizontal="right"/>
    </xf>
    <xf numFmtId="1" fontId="4" fillId="6" borderId="825" xfId="0" applyNumberFormat="1" applyFont="1" applyFill="1" applyBorder="1" applyAlignment="1" applyProtection="1">
      <alignment horizontal="right"/>
      <protection locked="0"/>
    </xf>
    <xf numFmtId="1" fontId="4" fillId="6" borderId="768" xfId="0" applyNumberFormat="1" applyFont="1" applyFill="1" applyBorder="1" applyAlignment="1" applyProtection="1">
      <alignment horizontal="right"/>
      <protection locked="0"/>
    </xf>
    <xf numFmtId="1" fontId="4" fillId="6" borderId="789" xfId="0" applyNumberFormat="1" applyFont="1" applyFill="1" applyBorder="1" applyAlignment="1" applyProtection="1">
      <alignment horizontal="right"/>
      <protection locked="0"/>
    </xf>
    <xf numFmtId="1" fontId="4" fillId="6" borderId="826" xfId="0" applyNumberFormat="1" applyFont="1" applyFill="1" applyBorder="1" applyAlignment="1" applyProtection="1">
      <alignment horizontal="right"/>
      <protection locked="0"/>
    </xf>
    <xf numFmtId="1" fontId="4" fillId="6" borderId="846" xfId="0" applyNumberFormat="1" applyFont="1" applyFill="1" applyBorder="1" applyAlignment="1" applyProtection="1">
      <alignment horizontal="right"/>
      <protection locked="0"/>
    </xf>
    <xf numFmtId="1" fontId="4" fillId="6" borderId="844" xfId="0" applyNumberFormat="1" applyFont="1" applyFill="1" applyBorder="1" applyAlignment="1" applyProtection="1">
      <alignment horizontal="right"/>
      <protection locked="0"/>
    </xf>
    <xf numFmtId="1" fontId="4" fillId="0" borderId="837" xfId="0" applyNumberFormat="1" applyFont="1" applyBorder="1" applyProtection="1">
      <protection locked="0"/>
    </xf>
    <xf numFmtId="1" fontId="4" fillId="0" borderId="847" xfId="0" applyNumberFormat="1" applyFont="1" applyBorder="1" applyAlignment="1">
      <alignment horizontal="center" vertical="center"/>
    </xf>
    <xf numFmtId="1" fontId="4" fillId="0" borderId="845" xfId="0" applyNumberFormat="1" applyFont="1" applyBorder="1" applyAlignment="1">
      <alignment horizontal="center" vertical="center"/>
    </xf>
    <xf numFmtId="1" fontId="4" fillId="0" borderId="845" xfId="0" applyNumberFormat="1" applyFont="1" applyBorder="1" applyAlignment="1" applyProtection="1">
      <alignment horizontal="center" vertical="center"/>
      <protection hidden="1"/>
    </xf>
    <xf numFmtId="1" fontId="4" fillId="6" borderId="841" xfId="0" applyNumberFormat="1" applyFont="1" applyFill="1" applyBorder="1" applyAlignment="1" applyProtection="1">
      <alignment horizontal="right"/>
      <protection locked="0"/>
    </xf>
    <xf numFmtId="1" fontId="4" fillId="6" borderId="839" xfId="0" applyNumberFormat="1" applyFont="1" applyFill="1" applyBorder="1" applyAlignment="1" applyProtection="1">
      <alignment horizontal="right"/>
      <protection locked="0"/>
    </xf>
    <xf numFmtId="1" fontId="4" fillId="6" borderId="843" xfId="0" applyNumberFormat="1" applyFont="1" applyFill="1" applyBorder="1" applyAlignment="1" applyProtection="1">
      <alignment horizontal="right"/>
      <protection locked="0"/>
    </xf>
    <xf numFmtId="1" fontId="4" fillId="6" borderId="848" xfId="0" applyNumberFormat="1" applyFont="1" applyFill="1" applyBorder="1" applyAlignment="1" applyProtection="1">
      <alignment horizontal="right"/>
      <protection locked="0"/>
    </xf>
    <xf numFmtId="1" fontId="4" fillId="6" borderId="849" xfId="0" applyNumberFormat="1" applyFont="1" applyFill="1" applyBorder="1" applyAlignment="1" applyProtection="1">
      <alignment horizontal="right"/>
      <protection locked="0"/>
    </xf>
    <xf numFmtId="1" fontId="4" fillId="6" borderId="850" xfId="0" applyNumberFormat="1" applyFont="1" applyFill="1" applyBorder="1" applyAlignment="1" applyProtection="1">
      <alignment horizontal="right"/>
      <protection locked="0"/>
    </xf>
    <xf numFmtId="1" fontId="4" fillId="0" borderId="814" xfId="0" applyNumberFormat="1" applyFont="1" applyBorder="1" applyProtection="1">
      <protection hidden="1"/>
    </xf>
    <xf numFmtId="1" fontId="4" fillId="0" borderId="813" xfId="0" applyNumberFormat="1" applyFont="1" applyBorder="1" applyProtection="1">
      <protection hidden="1"/>
    </xf>
    <xf numFmtId="1" fontId="4" fillId="3" borderId="837" xfId="0" applyNumberFormat="1" applyFont="1" applyFill="1" applyBorder="1" applyProtection="1">
      <protection hidden="1"/>
    </xf>
    <xf numFmtId="1" fontId="4" fillId="3" borderId="829" xfId="0" applyNumberFormat="1" applyFont="1" applyFill="1" applyBorder="1" applyProtection="1">
      <protection hidden="1"/>
    </xf>
    <xf numFmtId="1" fontId="4" fillId="0" borderId="847" xfId="0" applyNumberFormat="1" applyFont="1" applyBorder="1" applyAlignment="1">
      <alignment horizontal="left" vertical="center"/>
    </xf>
    <xf numFmtId="1" fontId="4" fillId="0" borderId="847" xfId="0" applyNumberFormat="1" applyFont="1" applyBorder="1" applyAlignment="1">
      <alignment horizontal="center" vertical="center" wrapText="1"/>
    </xf>
    <xf numFmtId="1" fontId="4" fillId="6" borderId="847" xfId="0" applyNumberFormat="1" applyFont="1" applyFill="1" applyBorder="1" applyProtection="1">
      <protection locked="0"/>
    </xf>
    <xf numFmtId="1" fontId="4" fillId="6" borderId="855" xfId="0" applyNumberFormat="1" applyFont="1" applyFill="1" applyBorder="1" applyProtection="1">
      <protection locked="0"/>
    </xf>
    <xf numFmtId="1" fontId="4" fillId="6" borderId="856" xfId="0" applyNumberFormat="1" applyFont="1" applyFill="1" applyBorder="1" applyProtection="1">
      <protection locked="0"/>
    </xf>
    <xf numFmtId="1" fontId="4" fillId="6" borderId="857" xfId="0" applyNumberFormat="1" applyFont="1" applyFill="1" applyBorder="1" applyProtection="1">
      <protection locked="0"/>
    </xf>
    <xf numFmtId="1" fontId="4" fillId="0" borderId="847" xfId="0" applyNumberFormat="1" applyFont="1" applyBorder="1" applyAlignment="1">
      <alignment horizontal="left" vertical="center" wrapText="1"/>
    </xf>
    <xf numFmtId="1" fontId="4" fillId="0" borderId="847" xfId="0" applyNumberFormat="1" applyFont="1" applyBorder="1" applyAlignment="1">
      <alignment horizontal="center"/>
    </xf>
    <xf numFmtId="1" fontId="4" fillId="6" borderId="785" xfId="0" applyNumberFormat="1" applyFont="1" applyFill="1" applyBorder="1" applyProtection="1">
      <protection locked="0"/>
    </xf>
    <xf numFmtId="1" fontId="4" fillId="4" borderId="837" xfId="0" applyNumberFormat="1" applyFont="1" applyFill="1" applyBorder="1"/>
    <xf numFmtId="1" fontId="4" fillId="4" borderId="837" xfId="0" applyNumberFormat="1" applyFont="1" applyFill="1" applyBorder="1" applyProtection="1">
      <protection hidden="1"/>
    </xf>
    <xf numFmtId="1" fontId="4" fillId="3" borderId="812" xfId="0" applyNumberFormat="1" applyFont="1" applyFill="1" applyBorder="1" applyProtection="1">
      <protection hidden="1"/>
    </xf>
    <xf numFmtId="1" fontId="4" fillId="0" borderId="862" xfId="3" applyNumberFormat="1" applyFont="1" applyBorder="1" applyAlignment="1">
      <alignment horizontal="center" vertical="center" wrapText="1"/>
    </xf>
    <xf numFmtId="1" fontId="4" fillId="0" borderId="854" xfId="3" applyNumberFormat="1" applyFont="1" applyBorder="1" applyAlignment="1">
      <alignment horizontal="center" vertical="center" wrapText="1"/>
    </xf>
    <xf numFmtId="1" fontId="4" fillId="0" borderId="863" xfId="3" applyNumberFormat="1" applyFont="1" applyFill="1" applyBorder="1" applyAlignment="1">
      <alignment horizontal="center" vertical="center" wrapText="1"/>
    </xf>
    <xf numFmtId="1" fontId="4" fillId="0" borderId="854" xfId="3" applyNumberFormat="1" applyFont="1" applyFill="1" applyBorder="1" applyAlignment="1">
      <alignment horizontal="center" vertical="center" wrapText="1"/>
    </xf>
    <xf numFmtId="1" fontId="4" fillId="0" borderId="862" xfId="3" applyNumberFormat="1" applyFont="1" applyFill="1" applyBorder="1" applyAlignment="1">
      <alignment horizontal="center" vertical="center" wrapText="1"/>
    </xf>
    <xf numFmtId="1" fontId="4" fillId="0" borderId="864" xfId="3" applyNumberFormat="1" applyFont="1" applyFill="1" applyBorder="1" applyAlignment="1">
      <alignment horizontal="center" vertical="center" wrapText="1"/>
    </xf>
    <xf numFmtId="1" fontId="4" fillId="0" borderId="865" xfId="3" applyNumberFormat="1" applyFont="1" applyBorder="1" applyAlignment="1">
      <alignment horizontal="center" vertical="center" wrapText="1"/>
    </xf>
    <xf numFmtId="1" fontId="4" fillId="3" borderId="866" xfId="0" applyNumberFormat="1" applyFont="1" applyFill="1" applyBorder="1" applyProtection="1">
      <protection hidden="1"/>
    </xf>
    <xf numFmtId="1" fontId="4" fillId="0" borderId="866" xfId="0" applyNumberFormat="1" applyFont="1" applyBorder="1" applyProtection="1">
      <protection hidden="1"/>
    </xf>
    <xf numFmtId="1" fontId="4" fillId="6" borderId="867" xfId="4" applyNumberFormat="1" applyFont="1" applyFill="1" applyBorder="1" applyProtection="1">
      <protection locked="0"/>
    </xf>
    <xf numFmtId="1" fontId="4" fillId="6" borderId="868" xfId="4" applyNumberFormat="1" applyFont="1" applyFill="1" applyBorder="1" applyProtection="1">
      <protection locked="0"/>
    </xf>
    <xf numFmtId="1" fontId="4" fillId="6" borderId="869" xfId="4" applyNumberFormat="1" applyFont="1" applyFill="1" applyBorder="1" applyProtection="1">
      <protection locked="0"/>
    </xf>
    <xf numFmtId="1" fontId="4" fillId="6" borderId="870" xfId="4" applyNumberFormat="1" applyFont="1" applyFill="1" applyBorder="1" applyProtection="1">
      <protection locked="0"/>
    </xf>
    <xf numFmtId="1" fontId="4" fillId="6" borderId="871" xfId="4" applyNumberFormat="1" applyFont="1" applyFill="1" applyBorder="1" applyProtection="1">
      <protection locked="0"/>
    </xf>
    <xf numFmtId="1" fontId="4" fillId="6" borderId="872" xfId="4" applyNumberFormat="1" applyFont="1" applyFill="1" applyBorder="1" applyProtection="1">
      <protection locked="0"/>
    </xf>
    <xf numFmtId="1" fontId="4" fillId="0" borderId="873" xfId="2" applyNumberFormat="1" applyFont="1" applyBorder="1" applyAlignment="1">
      <alignment horizontal="center" vertical="center" wrapText="1"/>
    </xf>
    <xf numFmtId="1" fontId="4" fillId="0" borderId="874" xfId="4" applyNumberFormat="1" applyFont="1" applyBorder="1" applyAlignment="1">
      <alignment horizontal="right"/>
    </xf>
    <xf numFmtId="1" fontId="4" fillId="0" borderId="875" xfId="4" applyNumberFormat="1" applyFont="1" applyBorder="1" applyAlignment="1">
      <alignment horizontal="right"/>
    </xf>
    <xf numFmtId="1" fontId="4" fillId="0" borderId="876" xfId="4" applyNumberFormat="1" applyFont="1" applyBorder="1" applyAlignment="1">
      <alignment horizontal="right"/>
    </xf>
    <xf numFmtId="1" fontId="4" fillId="0" borderId="864" xfId="4" applyNumberFormat="1" applyFont="1" applyBorder="1" applyAlignment="1">
      <alignment horizontal="right"/>
    </xf>
    <xf numFmtId="1" fontId="4" fillId="0" borderId="877" xfId="4" applyNumberFormat="1" applyFont="1" applyBorder="1" applyAlignment="1">
      <alignment horizontal="right"/>
    </xf>
    <xf numFmtId="1" fontId="4" fillId="3" borderId="878" xfId="0" applyNumberFormat="1" applyFont="1" applyFill="1" applyBorder="1" applyProtection="1">
      <protection hidden="1"/>
    </xf>
    <xf numFmtId="1" fontId="4" fillId="0" borderId="878" xfId="0" applyNumberFormat="1" applyFont="1" applyBorder="1" applyProtection="1">
      <protection hidden="1"/>
    </xf>
    <xf numFmtId="1" fontId="6" fillId="3" borderId="873" xfId="0" applyNumberFormat="1" applyFont="1" applyFill="1" applyBorder="1" applyAlignment="1">
      <alignment vertical="center" wrapText="1"/>
    </xf>
    <xf numFmtId="1" fontId="6" fillId="3" borderId="879" xfId="0" applyNumberFormat="1" applyFont="1" applyFill="1" applyBorder="1" applyAlignment="1">
      <alignment vertical="center" wrapText="1"/>
    </xf>
    <xf numFmtId="1" fontId="2" fillId="0" borderId="880" xfId="0" applyNumberFormat="1" applyFont="1" applyBorder="1"/>
    <xf numFmtId="1" fontId="2" fillId="0" borderId="881" xfId="0" applyNumberFormat="1" applyFont="1" applyBorder="1"/>
    <xf numFmtId="1" fontId="2" fillId="0" borderId="882" xfId="0" applyNumberFormat="1" applyFont="1" applyBorder="1"/>
    <xf numFmtId="1" fontId="4" fillId="0" borderId="874" xfId="0" applyNumberFormat="1" applyFont="1" applyBorder="1" applyAlignment="1">
      <alignment horizontal="center" vertical="center"/>
    </xf>
    <xf numFmtId="1" fontId="4" fillId="0" borderId="864" xfId="0" applyNumberFormat="1" applyFont="1" applyBorder="1" applyAlignment="1">
      <alignment horizontal="center" vertical="center"/>
    </xf>
    <xf numFmtId="1" fontId="4" fillId="0" borderId="864" xfId="0" applyNumberFormat="1" applyFont="1" applyBorder="1" applyAlignment="1">
      <alignment horizontal="center" vertical="center" wrapText="1"/>
    </xf>
    <xf numFmtId="1" fontId="4" fillId="0" borderId="839" xfId="0" applyNumberFormat="1" applyFont="1" applyBorder="1" applyAlignment="1">
      <alignment horizontal="center" vertical="center"/>
    </xf>
    <xf numFmtId="1" fontId="4" fillId="0" borderId="847" xfId="0" applyNumberFormat="1" applyFont="1" applyBorder="1"/>
    <xf numFmtId="1" fontId="4" fillId="6" borderId="856" xfId="4" applyNumberFormat="1" applyFont="1" applyFill="1" applyBorder="1" applyProtection="1">
      <protection locked="0"/>
    </xf>
    <xf numFmtId="1" fontId="4" fillId="6" borderId="847" xfId="4" applyNumberFormat="1" applyFont="1" applyFill="1" applyBorder="1" applyProtection="1">
      <protection locked="0"/>
    </xf>
    <xf numFmtId="1" fontId="4" fillId="0" borderId="885" xfId="0" applyNumberFormat="1" applyFont="1" applyBorder="1"/>
    <xf numFmtId="1" fontId="2" fillId="3" borderId="886" xfId="0" applyNumberFormat="1" applyFont="1" applyFill="1" applyBorder="1"/>
    <xf numFmtId="1" fontId="4" fillId="0" borderId="845" xfId="0" applyNumberFormat="1" applyFont="1" applyBorder="1" applyAlignment="1">
      <alignment horizontal="center" vertical="center" wrapText="1"/>
    </xf>
    <xf numFmtId="1" fontId="4" fillId="0" borderId="805" xfId="0" applyNumberFormat="1" applyFont="1" applyBorder="1"/>
    <xf numFmtId="1" fontId="4" fillId="0" borderId="875" xfId="0" applyNumberFormat="1" applyFont="1" applyBorder="1" applyAlignment="1">
      <alignment horizontal="center" vertical="center"/>
    </xf>
    <xf numFmtId="1" fontId="4" fillId="0" borderId="890" xfId="0" applyNumberFormat="1" applyFont="1" applyBorder="1" applyAlignment="1">
      <alignment horizontal="center" vertical="center"/>
    </xf>
    <xf numFmtId="1" fontId="4" fillId="0" borderId="894" xfId="0" applyNumberFormat="1" applyFont="1" applyBorder="1"/>
    <xf numFmtId="1" fontId="4" fillId="0" borderId="739" xfId="0" applyNumberFormat="1" applyFont="1" applyBorder="1"/>
    <xf numFmtId="1" fontId="4" fillId="0" borderId="777" xfId="0" applyNumberFormat="1" applyFont="1" applyBorder="1"/>
    <xf numFmtId="1" fontId="4" fillId="2" borderId="895" xfId="5" applyNumberFormat="1" applyFont="1" applyBorder="1" applyProtection="1">
      <protection locked="0"/>
    </xf>
    <xf numFmtId="1" fontId="4" fillId="2" borderId="896" xfId="5" applyNumberFormat="1" applyFont="1" applyBorder="1" applyProtection="1">
      <protection locked="0"/>
    </xf>
    <xf numFmtId="1" fontId="4" fillId="2" borderId="897" xfId="5" applyNumberFormat="1" applyFont="1" applyBorder="1" applyProtection="1">
      <protection locked="0"/>
    </xf>
    <xf numFmtId="1" fontId="4" fillId="2" borderId="898" xfId="5" applyNumberFormat="1" applyFont="1" applyBorder="1" applyProtection="1">
      <protection locked="0"/>
    </xf>
    <xf numFmtId="1" fontId="4" fillId="2" borderId="899" xfId="5" applyNumberFormat="1" applyFont="1" applyBorder="1" applyProtection="1">
      <protection locked="0"/>
    </xf>
    <xf numFmtId="1" fontId="4" fillId="2" borderId="900" xfId="5" applyNumberFormat="1" applyFont="1" applyBorder="1" applyProtection="1">
      <protection locked="0"/>
    </xf>
    <xf numFmtId="1" fontId="4" fillId="2" borderId="901" xfId="5" applyNumberFormat="1" applyFont="1" applyBorder="1" applyProtection="1">
      <protection locked="0"/>
    </xf>
    <xf numFmtId="1" fontId="4" fillId="2" borderId="902" xfId="5" applyNumberFormat="1" applyFont="1" applyBorder="1" applyProtection="1">
      <protection locked="0"/>
    </xf>
    <xf numFmtId="1" fontId="4" fillId="2" borderId="903" xfId="5" applyNumberFormat="1" applyFont="1" applyBorder="1" applyProtection="1">
      <protection locked="0"/>
    </xf>
    <xf numFmtId="1" fontId="4" fillId="2" borderId="904" xfId="5" applyNumberFormat="1" applyFont="1" applyBorder="1" applyProtection="1">
      <protection locked="0"/>
    </xf>
    <xf numFmtId="1" fontId="4" fillId="2" borderId="905" xfId="5" applyNumberFormat="1" applyFont="1" applyBorder="1" applyProtection="1">
      <protection locked="0"/>
    </xf>
    <xf numFmtId="1" fontId="4" fillId="2" borderId="906" xfId="5" applyNumberFormat="1" applyFont="1" applyBorder="1" applyProtection="1">
      <protection locked="0"/>
    </xf>
    <xf numFmtId="1" fontId="4" fillId="2" borderId="908" xfId="5" applyNumberFormat="1" applyFont="1" applyBorder="1" applyProtection="1">
      <protection locked="0"/>
    </xf>
    <xf numFmtId="1" fontId="4" fillId="2" borderId="909" xfId="5" applyNumberFormat="1" applyFont="1" applyBorder="1" applyProtection="1">
      <protection locked="0"/>
    </xf>
    <xf numFmtId="1" fontId="4" fillId="2" borderId="910" xfId="5" applyNumberFormat="1" applyFont="1" applyBorder="1" applyProtection="1">
      <protection locked="0"/>
    </xf>
    <xf numFmtId="1" fontId="4" fillId="2" borderId="911" xfId="5" applyNumberFormat="1" applyFont="1" applyBorder="1" applyProtection="1">
      <protection locked="0"/>
    </xf>
    <xf numFmtId="1" fontId="4" fillId="0" borderId="874" xfId="0" applyNumberFormat="1" applyFont="1" applyBorder="1" applyAlignment="1">
      <alignment horizontal="center" vertical="center" wrapText="1"/>
    </xf>
    <xf numFmtId="1" fontId="4" fillId="0" borderId="877" xfId="0" applyNumberFormat="1" applyFont="1" applyBorder="1" applyAlignment="1">
      <alignment horizontal="center" vertical="center" wrapText="1"/>
    </xf>
    <xf numFmtId="1" fontId="4" fillId="0" borderId="918" xfId="0" applyNumberFormat="1" applyFont="1" applyBorder="1" applyAlignment="1">
      <alignment horizontal="center" vertical="center" wrapText="1"/>
    </xf>
    <xf numFmtId="1" fontId="4" fillId="0" borderId="919" xfId="0" applyNumberFormat="1" applyFont="1" applyBorder="1"/>
    <xf numFmtId="1" fontId="4" fillId="0" borderId="920" xfId="0" applyNumberFormat="1" applyFont="1" applyBorder="1"/>
    <xf numFmtId="1" fontId="4" fillId="0" borderId="921" xfId="0" applyNumberFormat="1" applyFont="1" applyBorder="1"/>
    <xf numFmtId="1" fontId="4" fillId="0" borderId="922" xfId="0" applyNumberFormat="1" applyFont="1" applyBorder="1"/>
    <xf numFmtId="1" fontId="4" fillId="6" borderId="920" xfId="0" applyNumberFormat="1" applyFont="1" applyFill="1" applyBorder="1" applyProtection="1">
      <protection locked="0"/>
    </xf>
    <xf numFmtId="1" fontId="4" fillId="6" borderId="922" xfId="0" applyNumberFormat="1" applyFont="1" applyFill="1" applyBorder="1" applyProtection="1">
      <protection locked="0"/>
    </xf>
    <xf numFmtId="1" fontId="4" fillId="6" borderId="923" xfId="0" applyNumberFormat="1" applyFont="1" applyFill="1" applyBorder="1" applyProtection="1">
      <protection locked="0"/>
    </xf>
    <xf numFmtId="1" fontId="4" fillId="6" borderId="924" xfId="0" applyNumberFormat="1" applyFont="1" applyFill="1" applyBorder="1" applyProtection="1">
      <protection locked="0"/>
    </xf>
    <xf numFmtId="1" fontId="4" fillId="0" borderId="925" xfId="0" applyNumberFormat="1" applyFont="1" applyBorder="1"/>
    <xf numFmtId="1" fontId="4" fillId="0" borderId="926" xfId="0" applyNumberFormat="1" applyFont="1" applyBorder="1"/>
    <xf numFmtId="1" fontId="4" fillId="6" borderId="927" xfId="0" applyNumberFormat="1" applyFont="1" applyFill="1" applyBorder="1" applyProtection="1">
      <protection locked="0"/>
    </xf>
    <xf numFmtId="1" fontId="4" fillId="6" borderId="926" xfId="0" applyNumberFormat="1" applyFont="1" applyFill="1" applyBorder="1" applyProtection="1">
      <protection locked="0"/>
    </xf>
    <xf numFmtId="1" fontId="4" fillId="6" borderId="928" xfId="0" applyNumberFormat="1" applyFont="1" applyFill="1" applyBorder="1" applyProtection="1">
      <protection locked="0"/>
    </xf>
    <xf numFmtId="1" fontId="4" fillId="6" borderId="929" xfId="0" applyNumberFormat="1" applyFont="1" applyFill="1" applyBorder="1" applyProtection="1">
      <protection locked="0"/>
    </xf>
    <xf numFmtId="0" fontId="4" fillId="0" borderId="874" xfId="0" applyFont="1" applyBorder="1" applyAlignment="1">
      <alignment horizontal="center" vertical="center"/>
    </xf>
    <xf numFmtId="0" fontId="4" fillId="0" borderId="931" xfId="0" applyFont="1" applyBorder="1" applyAlignment="1">
      <alignment horizontal="center" vertical="center"/>
    </xf>
    <xf numFmtId="0" fontId="4" fillId="0" borderId="890" xfId="0" applyFont="1" applyBorder="1" applyAlignment="1">
      <alignment horizontal="center" vertical="center"/>
    </xf>
    <xf numFmtId="1" fontId="4" fillId="0" borderId="874" xfId="0" applyNumberFormat="1" applyFont="1" applyBorder="1"/>
    <xf numFmtId="1" fontId="4" fillId="0" borderId="931" xfId="0" applyNumberFormat="1" applyFont="1" applyBorder="1" applyAlignment="1">
      <alignment horizontal="center" vertical="center" wrapText="1"/>
    </xf>
    <xf numFmtId="1" fontId="4" fillId="0" borderId="875" xfId="0" applyNumberFormat="1" applyFont="1" applyBorder="1" applyAlignment="1">
      <alignment horizontal="center" vertical="center" wrapText="1"/>
    </xf>
    <xf numFmtId="1" fontId="4" fillId="3" borderId="874" xfId="0" applyNumberFormat="1" applyFont="1" applyFill="1" applyBorder="1" applyAlignment="1">
      <alignment horizontal="center" vertical="center"/>
    </xf>
    <xf numFmtId="1" fontId="4" fillId="3" borderId="875" xfId="0" applyNumberFormat="1" applyFont="1" applyFill="1" applyBorder="1" applyAlignment="1">
      <alignment horizontal="center" vertical="center"/>
    </xf>
    <xf numFmtId="1" fontId="4" fillId="3" borderId="890" xfId="0" applyNumberFormat="1" applyFont="1" applyFill="1" applyBorder="1" applyAlignment="1">
      <alignment horizontal="center" vertical="center"/>
    </xf>
    <xf numFmtId="1" fontId="4" fillId="0" borderId="930" xfId="0" applyNumberFormat="1" applyFont="1" applyBorder="1" applyAlignment="1">
      <alignment horizontal="center" vertical="center"/>
    </xf>
    <xf numFmtId="1" fontId="4" fillId="0" borderId="874" xfId="0" applyNumberFormat="1" applyFont="1" applyBorder="1" applyAlignment="1">
      <alignment horizontal="right"/>
    </xf>
    <xf numFmtId="1" fontId="4" fillId="0" borderId="931" xfId="0" applyNumberFormat="1" applyFont="1" applyBorder="1" applyAlignment="1">
      <alignment horizontal="right"/>
    </xf>
    <xf numFmtId="1" fontId="4" fillId="3" borderId="930" xfId="0" applyNumberFormat="1" applyFont="1" applyFill="1" applyBorder="1" applyAlignment="1">
      <alignment horizontal="center" vertical="center"/>
    </xf>
    <xf numFmtId="1" fontId="4" fillId="0" borderId="925" xfId="0" applyNumberFormat="1" applyFont="1" applyBorder="1" applyAlignment="1">
      <alignment horizontal="right"/>
    </xf>
    <xf numFmtId="1" fontId="4" fillId="3" borderId="922" xfId="0" applyNumberFormat="1" applyFont="1" applyFill="1" applyBorder="1" applyAlignment="1">
      <alignment horizontal="right"/>
    </xf>
    <xf numFmtId="1" fontId="4" fillId="6" borderId="933" xfId="0" applyNumberFormat="1" applyFont="1" applyFill="1" applyBorder="1" applyProtection="1">
      <protection locked="0"/>
    </xf>
    <xf numFmtId="1" fontId="4" fillId="6" borderId="934" xfId="0" applyNumberFormat="1" applyFont="1" applyFill="1" applyBorder="1" applyProtection="1">
      <protection locked="0"/>
    </xf>
    <xf numFmtId="1" fontId="4" fillId="6" borderId="935" xfId="0" applyNumberFormat="1" applyFont="1" applyFill="1" applyBorder="1" applyProtection="1">
      <protection locked="0"/>
    </xf>
    <xf numFmtId="1" fontId="4" fillId="6" borderId="936" xfId="0" applyNumberFormat="1" applyFont="1" applyFill="1" applyBorder="1" applyAlignment="1" applyProtection="1">
      <alignment wrapText="1"/>
      <protection locked="0"/>
    </xf>
    <xf numFmtId="1" fontId="4" fillId="6" borderId="922" xfId="0" applyNumberFormat="1" applyFont="1" applyFill="1" applyBorder="1" applyAlignment="1" applyProtection="1">
      <alignment wrapText="1"/>
      <protection locked="0"/>
    </xf>
    <xf numFmtId="1" fontId="4" fillId="0" borderId="937" xfId="0" applyNumberFormat="1" applyFont="1" applyBorder="1" applyAlignment="1">
      <alignment horizontal="right" wrapText="1"/>
    </xf>
    <xf numFmtId="1" fontId="4" fillId="0" borderId="938" xfId="0" applyNumberFormat="1" applyFont="1" applyBorder="1" applyAlignment="1">
      <alignment horizontal="right" wrapText="1"/>
    </xf>
    <xf numFmtId="1" fontId="4" fillId="6" borderId="932" xfId="0" applyNumberFormat="1" applyFont="1" applyFill="1" applyBorder="1" applyProtection="1">
      <protection locked="0"/>
    </xf>
    <xf numFmtId="1" fontId="4" fillId="6" borderId="937" xfId="0" applyNumberFormat="1" applyFont="1" applyFill="1" applyBorder="1" applyProtection="1">
      <protection locked="0"/>
    </xf>
    <xf numFmtId="1" fontId="5" fillId="3" borderId="889" xfId="0" applyNumberFormat="1" applyFont="1" applyFill="1" applyBorder="1"/>
    <xf numFmtId="1" fontId="5" fillId="3" borderId="939" xfId="0" applyNumberFormat="1" applyFont="1" applyFill="1" applyBorder="1"/>
    <xf numFmtId="1" fontId="4" fillId="3" borderId="889" xfId="0" applyNumberFormat="1" applyFont="1" applyFill="1" applyBorder="1"/>
    <xf numFmtId="1" fontId="4" fillId="0" borderId="941" xfId="0" applyNumberFormat="1" applyFont="1" applyBorder="1" applyAlignment="1">
      <alignment horizontal="center" vertical="center" wrapText="1"/>
    </xf>
    <xf numFmtId="1" fontId="4" fillId="0" borderId="876" xfId="0" applyNumberFormat="1" applyFont="1" applyBorder="1" applyAlignment="1">
      <alignment horizontal="center" vertical="center" wrapText="1"/>
    </xf>
    <xf numFmtId="1" fontId="4" fillId="0" borderId="942" xfId="0" applyNumberFormat="1" applyFont="1" applyBorder="1" applyAlignment="1">
      <alignment horizontal="center" vertical="center" wrapText="1"/>
    </xf>
    <xf numFmtId="1" fontId="4" fillId="0" borderId="936" xfId="0" applyNumberFormat="1" applyFont="1" applyBorder="1"/>
    <xf numFmtId="1" fontId="4" fillId="0" borderId="927" xfId="0" applyNumberFormat="1" applyFont="1" applyBorder="1" applyAlignment="1">
      <alignment horizontal="right"/>
    </xf>
    <xf numFmtId="1" fontId="4" fillId="6" borderId="943" xfId="0" applyNumberFormat="1" applyFont="1" applyFill="1" applyBorder="1" applyProtection="1">
      <protection locked="0"/>
    </xf>
    <xf numFmtId="1" fontId="4" fillId="4" borderId="944" xfId="0" applyNumberFormat="1" applyFont="1" applyFill="1" applyBorder="1" applyProtection="1">
      <protection hidden="1"/>
    </xf>
    <xf numFmtId="1" fontId="4" fillId="4" borderId="945" xfId="0" applyNumberFormat="1" applyFont="1" applyFill="1" applyBorder="1" applyProtection="1">
      <protection hidden="1"/>
    </xf>
    <xf numFmtId="1" fontId="4" fillId="4" borderId="946" xfId="0" applyNumberFormat="1" applyFont="1" applyFill="1" applyBorder="1" applyProtection="1">
      <protection hidden="1"/>
    </xf>
    <xf numFmtId="1" fontId="4" fillId="0" borderId="931" xfId="0" applyNumberFormat="1" applyFont="1" applyBorder="1" applyAlignment="1">
      <alignment horizontal="center" vertical="center"/>
    </xf>
    <xf numFmtId="1" fontId="4" fillId="3" borderId="947" xfId="0" applyNumberFormat="1" applyFont="1" applyFill="1" applyBorder="1"/>
    <xf numFmtId="1" fontId="4" fillId="3" borderId="947" xfId="0" applyNumberFormat="1" applyFont="1" applyFill="1" applyBorder="1" applyAlignment="1">
      <alignment wrapText="1"/>
    </xf>
    <xf numFmtId="1" fontId="4" fillId="4" borderId="947" xfId="0" applyNumberFormat="1" applyFont="1" applyFill="1" applyBorder="1" applyProtection="1">
      <protection hidden="1"/>
    </xf>
    <xf numFmtId="1" fontId="4" fillId="6" borderId="925" xfId="0" applyNumberFormat="1" applyFont="1" applyFill="1" applyBorder="1" applyProtection="1">
      <protection locked="0"/>
    </xf>
    <xf numFmtId="1" fontId="4" fillId="3" borderId="948" xfId="0" applyNumberFormat="1" applyFont="1" applyFill="1" applyBorder="1"/>
    <xf numFmtId="1" fontId="1" fillId="3" borderId="948" xfId="0" applyNumberFormat="1" applyFont="1" applyFill="1" applyBorder="1" applyAlignment="1">
      <alignment horizontal="right"/>
    </xf>
    <xf numFmtId="1" fontId="4" fillId="0" borderId="948" xfId="0" applyNumberFormat="1" applyFont="1" applyBorder="1"/>
    <xf numFmtId="1" fontId="4" fillId="4" borderId="948" xfId="0" applyNumberFormat="1" applyFont="1" applyFill="1" applyBorder="1" applyProtection="1">
      <protection hidden="1"/>
    </xf>
    <xf numFmtId="1" fontId="1" fillId="3" borderId="948" xfId="0" applyNumberFormat="1" applyFont="1" applyFill="1" applyBorder="1"/>
    <xf numFmtId="1" fontId="5" fillId="0" borderId="949" xfId="0" applyNumberFormat="1" applyFont="1" applyBorder="1"/>
    <xf numFmtId="1" fontId="5" fillId="0" borderId="950" xfId="0" applyNumberFormat="1" applyFont="1" applyBorder="1"/>
    <xf numFmtId="1" fontId="4" fillId="0" borderId="948" xfId="0" applyNumberFormat="1" applyFont="1" applyBorder="1" applyProtection="1">
      <protection hidden="1"/>
    </xf>
    <xf numFmtId="1" fontId="4" fillId="0" borderId="954" xfId="0" applyNumberFormat="1" applyFont="1" applyBorder="1" applyAlignment="1">
      <alignment horizontal="center" vertical="center" wrapText="1"/>
    </xf>
    <xf numFmtId="1" fontId="1" fillId="0" borderId="955" xfId="0" applyNumberFormat="1" applyFont="1" applyBorder="1" applyAlignment="1">
      <alignment horizontal="left" vertical="center"/>
    </xf>
    <xf numFmtId="1" fontId="4" fillId="0" borderId="955" xfId="0" applyNumberFormat="1" applyFont="1" applyBorder="1" applyAlignment="1">
      <alignment horizontal="right"/>
    </xf>
    <xf numFmtId="1" fontId="4" fillId="0" borderId="956" xfId="0" applyNumberFormat="1" applyFont="1" applyBorder="1" applyAlignment="1">
      <alignment horizontal="right"/>
    </xf>
    <xf numFmtId="1" fontId="4" fillId="0" borderId="957" xfId="0" applyNumberFormat="1" applyFont="1" applyBorder="1" applyAlignment="1">
      <alignment horizontal="right"/>
    </xf>
    <xf numFmtId="1" fontId="4" fillId="0" borderId="956" xfId="0" applyNumberFormat="1" applyFont="1" applyBorder="1"/>
    <xf numFmtId="1" fontId="4" fillId="0" borderId="958" xfId="0" applyNumberFormat="1" applyFont="1" applyBorder="1"/>
    <xf numFmtId="1" fontId="4" fillId="10" borderId="959" xfId="1" applyNumberFormat="1" applyFont="1" applyBorder="1" applyAlignment="1" applyProtection="1">
      <alignment horizontal="right"/>
      <protection locked="0"/>
    </xf>
    <xf numFmtId="1" fontId="4" fillId="10" borderId="960" xfId="1" applyNumberFormat="1" applyFont="1" applyBorder="1" applyAlignment="1" applyProtection="1">
      <alignment horizontal="right"/>
      <protection locked="0"/>
    </xf>
    <xf numFmtId="1" fontId="4" fillId="10" borderId="961" xfId="1" applyNumberFormat="1" applyFont="1" applyBorder="1" applyAlignment="1" applyProtection="1">
      <alignment horizontal="right"/>
      <protection locked="0"/>
    </xf>
    <xf numFmtId="1" fontId="4" fillId="10" borderId="962" xfId="1" applyNumberFormat="1" applyFont="1" applyBorder="1" applyAlignment="1" applyProtection="1">
      <alignment horizontal="right"/>
      <protection locked="0"/>
    </xf>
    <xf numFmtId="1" fontId="5" fillId="0" borderId="963" xfId="0" applyNumberFormat="1" applyFont="1" applyBorder="1"/>
    <xf numFmtId="1" fontId="5" fillId="0" borderId="964" xfId="0" applyNumberFormat="1" applyFont="1" applyBorder="1" applyAlignment="1">
      <alignment wrapText="1"/>
    </xf>
    <xf numFmtId="1" fontId="5" fillId="0" borderId="965" xfId="0" applyNumberFormat="1" applyFont="1" applyBorder="1" applyAlignment="1">
      <alignment wrapText="1"/>
    </xf>
    <xf numFmtId="1" fontId="4" fillId="4" borderId="945" xfId="0" applyNumberFormat="1" applyFont="1" applyFill="1" applyBorder="1"/>
    <xf numFmtId="1" fontId="4" fillId="4" borderId="944" xfId="0" applyNumberFormat="1" applyFont="1" applyFill="1" applyBorder="1"/>
    <xf numFmtId="1" fontId="4" fillId="0" borderId="944" xfId="0" applyNumberFormat="1" applyFont="1" applyBorder="1"/>
    <xf numFmtId="1" fontId="4" fillId="4" borderId="966" xfId="0" applyNumberFormat="1" applyFont="1" applyFill="1" applyBorder="1"/>
    <xf numFmtId="1" fontId="4" fillId="4" borderId="947" xfId="0" applyNumberFormat="1" applyFont="1" applyFill="1" applyBorder="1"/>
    <xf numFmtId="1" fontId="4" fillId="0" borderId="967" xfId="0" applyNumberFormat="1" applyFont="1" applyBorder="1"/>
    <xf numFmtId="1" fontId="4" fillId="0" borderId="966" xfId="0" applyNumberFormat="1" applyFont="1" applyBorder="1" applyProtection="1">
      <protection hidden="1"/>
    </xf>
    <xf numFmtId="1" fontId="4" fillId="0" borderId="968" xfId="0" applyNumberFormat="1" applyFont="1" applyBorder="1" applyAlignment="1">
      <alignment horizontal="center" vertical="center" wrapText="1"/>
    </xf>
    <xf numFmtId="1" fontId="4" fillId="0" borderId="969" xfId="0" applyNumberFormat="1" applyFont="1" applyBorder="1" applyAlignment="1">
      <alignment horizontal="center" vertical="center" wrapText="1"/>
    </xf>
    <xf numFmtId="1" fontId="4" fillId="0" borderId="970" xfId="0" applyNumberFormat="1" applyFont="1" applyBorder="1" applyAlignment="1">
      <alignment horizontal="center" vertical="center" wrapText="1"/>
    </xf>
    <xf numFmtId="1" fontId="4" fillId="0" borderId="953" xfId="0" applyNumberFormat="1" applyFont="1" applyBorder="1" applyAlignment="1">
      <alignment horizontal="center" vertical="center" wrapText="1"/>
    </xf>
    <xf numFmtId="1" fontId="4" fillId="3" borderId="967" xfId="0" applyNumberFormat="1" applyFont="1" applyFill="1" applyBorder="1"/>
    <xf numFmtId="1" fontId="4" fillId="0" borderId="947" xfId="0" applyNumberFormat="1" applyFont="1" applyBorder="1"/>
    <xf numFmtId="1" fontId="4" fillId="0" borderId="947" xfId="0" applyNumberFormat="1" applyFont="1" applyBorder="1" applyProtection="1">
      <protection hidden="1"/>
    </xf>
    <xf numFmtId="1" fontId="4" fillId="0" borderId="956" xfId="0" applyNumberFormat="1" applyFont="1" applyBorder="1" applyAlignment="1">
      <alignment horizontal="left" vertical="center" wrapText="1"/>
    </xf>
    <xf numFmtId="1" fontId="4" fillId="6" borderId="971" xfId="0" applyNumberFormat="1" applyFont="1" applyFill="1" applyBorder="1" applyProtection="1">
      <protection locked="0"/>
    </xf>
    <xf numFmtId="1" fontId="4" fillId="6" borderId="972" xfId="0" applyNumberFormat="1" applyFont="1" applyFill="1" applyBorder="1" applyProtection="1">
      <protection locked="0"/>
    </xf>
    <xf numFmtId="1" fontId="4" fillId="0" borderId="907" xfId="0" applyNumberFormat="1" applyFont="1" applyBorder="1" applyAlignment="1">
      <alignment horizontal="left" vertical="center" wrapText="1"/>
    </xf>
    <xf numFmtId="1" fontId="4" fillId="6" borderId="973" xfId="0" applyNumberFormat="1" applyFont="1" applyFill="1" applyBorder="1" applyProtection="1">
      <protection locked="0"/>
    </xf>
    <xf numFmtId="1" fontId="4" fillId="6" borderId="805" xfId="0" applyNumberFormat="1" applyFont="1" applyFill="1" applyBorder="1" applyProtection="1">
      <protection locked="0"/>
    </xf>
    <xf numFmtId="1" fontId="4" fillId="4" borderId="948" xfId="0" applyNumberFormat="1" applyFont="1" applyFill="1" applyBorder="1"/>
    <xf numFmtId="0" fontId="4" fillId="0" borderId="975" xfId="0" applyFont="1" applyBorder="1" applyAlignment="1">
      <alignment horizontal="center" vertical="center" wrapText="1"/>
    </xf>
    <xf numFmtId="0" fontId="4" fillId="0" borderId="953" xfId="0" applyFont="1" applyBorder="1" applyAlignment="1">
      <alignment horizontal="center" vertical="center" wrapText="1"/>
    </xf>
    <xf numFmtId="1" fontId="4" fillId="4" borderId="976" xfId="0" applyNumberFormat="1" applyFont="1" applyFill="1" applyBorder="1"/>
    <xf numFmtId="1" fontId="4" fillId="0" borderId="976" xfId="0" applyNumberFormat="1" applyFont="1" applyBorder="1"/>
    <xf numFmtId="1" fontId="4" fillId="0" borderId="976" xfId="0" applyNumberFormat="1" applyFont="1" applyBorder="1" applyProtection="1">
      <protection hidden="1"/>
    </xf>
    <xf numFmtId="0" fontId="4" fillId="0" borderId="977" xfId="0" applyFont="1" applyBorder="1" applyAlignment="1">
      <alignment vertical="center" wrapText="1"/>
    </xf>
    <xf numFmtId="0" fontId="4" fillId="11" borderId="978" xfId="0" applyFont="1" applyFill="1" applyBorder="1" applyAlignment="1" applyProtection="1">
      <alignment vertical="center"/>
      <protection locked="0"/>
    </xf>
    <xf numFmtId="0" fontId="4" fillId="11" borderId="979" xfId="0" applyFont="1" applyFill="1" applyBorder="1" applyAlignment="1" applyProtection="1">
      <alignment vertical="center"/>
      <protection locked="0"/>
    </xf>
    <xf numFmtId="0" fontId="4" fillId="11" borderId="980" xfId="0" applyFont="1" applyFill="1" applyBorder="1" applyAlignment="1" applyProtection="1">
      <alignment vertical="center" wrapText="1"/>
      <protection locked="0"/>
    </xf>
    <xf numFmtId="0" fontId="4" fillId="11" borderId="979" xfId="0" applyFont="1" applyFill="1" applyBorder="1" applyAlignment="1" applyProtection="1">
      <alignment vertical="center" wrapText="1"/>
      <protection locked="0"/>
    </xf>
    <xf numFmtId="1" fontId="4" fillId="3" borderId="976" xfId="0" applyNumberFormat="1" applyFont="1" applyFill="1" applyBorder="1"/>
    <xf numFmtId="1" fontId="4" fillId="0" borderId="954" xfId="0" applyNumberFormat="1" applyFont="1" applyBorder="1" applyAlignment="1">
      <alignment horizontal="center" wrapText="1"/>
    </xf>
    <xf numFmtId="1" fontId="1" fillId="4" borderId="976" xfId="0" applyNumberFormat="1" applyFont="1" applyFill="1" applyBorder="1"/>
    <xf numFmtId="1" fontId="4" fillId="0" borderId="956" xfId="0" applyNumberFormat="1" applyFont="1" applyBorder="1" applyAlignment="1">
      <alignment vertical="center" wrapText="1"/>
    </xf>
    <xf numFmtId="1" fontId="4" fillId="6" borderId="956" xfId="0" applyNumberFormat="1" applyFont="1" applyFill="1" applyBorder="1" applyAlignment="1" applyProtection="1">
      <alignment wrapText="1"/>
      <protection locked="0"/>
    </xf>
    <xf numFmtId="1" fontId="1" fillId="3" borderId="976" xfId="0" applyNumberFormat="1" applyFont="1" applyFill="1" applyBorder="1" applyAlignment="1">
      <alignment wrapText="1"/>
    </xf>
    <xf numFmtId="1" fontId="5" fillId="0" borderId="944" xfId="0" applyNumberFormat="1" applyFont="1" applyBorder="1"/>
    <xf numFmtId="1" fontId="4" fillId="0" borderId="981" xfId="0" applyNumberFormat="1" applyFont="1" applyBorder="1"/>
    <xf numFmtId="1" fontId="4" fillId="3" borderId="966" xfId="0" applyNumberFormat="1" applyFont="1" applyFill="1" applyBorder="1"/>
    <xf numFmtId="1" fontId="4" fillId="0" borderId="966" xfId="0" applyNumberFormat="1" applyFont="1" applyBorder="1"/>
    <xf numFmtId="1" fontId="4" fillId="0" borderId="984" xfId="0" applyNumberFormat="1" applyFont="1" applyBorder="1"/>
    <xf numFmtId="1" fontId="4" fillId="0" borderId="985" xfId="0" applyNumberFormat="1" applyFont="1" applyBorder="1"/>
    <xf numFmtId="1" fontId="4" fillId="0" borderId="954" xfId="0" applyNumberFormat="1" applyFont="1" applyBorder="1" applyAlignment="1">
      <alignment horizontal="left" vertical="center" wrapText="1"/>
    </xf>
    <xf numFmtId="1" fontId="4" fillId="6" borderId="968" xfId="0" applyNumberFormat="1" applyFont="1" applyFill="1" applyBorder="1" applyProtection="1">
      <protection locked="0"/>
    </xf>
    <xf numFmtId="1" fontId="4" fillId="6" borderId="969" xfId="0" applyNumberFormat="1" applyFont="1" applyFill="1" applyBorder="1" applyProtection="1">
      <protection locked="0"/>
    </xf>
    <xf numFmtId="1" fontId="4" fillId="0" borderId="986" xfId="0" applyNumberFormat="1" applyFont="1" applyBorder="1" applyProtection="1">
      <protection hidden="1"/>
    </xf>
    <xf numFmtId="1" fontId="4" fillId="0" borderId="987" xfId="0" applyNumberFormat="1" applyFont="1" applyBorder="1" applyProtection="1">
      <protection hidden="1"/>
    </xf>
    <xf numFmtId="1" fontId="4" fillId="0" borderId="944" xfId="0" applyNumberFormat="1" applyFont="1" applyBorder="1" applyProtection="1">
      <protection hidden="1"/>
    </xf>
    <xf numFmtId="1" fontId="4" fillId="0" borderId="990" xfId="0" applyNumberFormat="1" applyFont="1" applyBorder="1" applyAlignment="1">
      <alignment horizontal="center" vertical="center" wrapText="1"/>
    </xf>
    <xf numFmtId="1" fontId="4" fillId="0" borderId="991" xfId="0" applyNumberFormat="1" applyFont="1" applyBorder="1" applyAlignment="1">
      <alignment horizontal="center" vertical="center" wrapText="1"/>
    </xf>
    <xf numFmtId="1" fontId="4" fillId="0" borderId="988" xfId="0" applyNumberFormat="1" applyFont="1" applyBorder="1" applyAlignment="1">
      <alignment horizontal="center" vertical="center" wrapText="1"/>
    </xf>
    <xf numFmtId="1" fontId="4" fillId="0" borderId="954" xfId="0" applyNumberFormat="1" applyFont="1" applyBorder="1" applyAlignment="1">
      <alignment horizontal="center"/>
    </xf>
    <xf numFmtId="1" fontId="4" fillId="0" borderId="968" xfId="0" applyNumberFormat="1" applyFont="1" applyBorder="1" applyAlignment="1">
      <alignment horizontal="right"/>
    </xf>
    <xf numFmtId="1" fontId="4" fillId="0" borderId="990" xfId="0" applyNumberFormat="1" applyFont="1" applyBorder="1" applyAlignment="1">
      <alignment horizontal="right"/>
    </xf>
    <xf numFmtId="1" fontId="4" fillId="0" borderId="953" xfId="0" applyNumberFormat="1" applyFont="1" applyBorder="1" applyAlignment="1">
      <alignment horizontal="right"/>
    </xf>
    <xf numFmtId="1" fontId="4" fillId="6" borderId="937" xfId="0" applyNumberFormat="1" applyFont="1" applyFill="1" applyBorder="1" applyAlignment="1" applyProtection="1">
      <alignment horizontal="right"/>
      <protection locked="0"/>
    </xf>
    <xf numFmtId="1" fontId="4" fillId="6" borderId="805" xfId="0" applyNumberFormat="1" applyFont="1" applyFill="1" applyBorder="1" applyAlignment="1" applyProtection="1">
      <alignment horizontal="right"/>
      <protection locked="0"/>
    </xf>
    <xf numFmtId="1" fontId="4" fillId="6" borderId="917" xfId="0" applyNumberFormat="1" applyFont="1" applyFill="1" applyBorder="1" applyAlignment="1" applyProtection="1">
      <alignment horizontal="right"/>
      <protection locked="0"/>
    </xf>
    <xf numFmtId="1" fontId="4" fillId="6" borderId="973" xfId="0" applyNumberFormat="1" applyFont="1" applyFill="1" applyBorder="1" applyAlignment="1" applyProtection="1">
      <alignment horizontal="right"/>
      <protection locked="0"/>
    </xf>
    <xf numFmtId="1" fontId="4" fillId="6" borderId="993" xfId="0" applyNumberFormat="1" applyFont="1" applyFill="1" applyBorder="1" applyAlignment="1" applyProtection="1">
      <alignment horizontal="right"/>
      <protection locked="0"/>
    </xf>
    <xf numFmtId="1" fontId="4" fillId="6" borderId="992" xfId="0" applyNumberFormat="1" applyFont="1" applyFill="1" applyBorder="1" applyAlignment="1" applyProtection="1">
      <alignment horizontal="right"/>
      <protection locked="0"/>
    </xf>
    <xf numFmtId="1" fontId="4" fillId="0" borderId="976" xfId="0" applyNumberFormat="1" applyFont="1" applyBorder="1" applyProtection="1">
      <protection locked="0"/>
    </xf>
    <xf numFmtId="1" fontId="4" fillId="0" borderId="956" xfId="0" applyNumberFormat="1" applyFont="1" applyBorder="1" applyAlignment="1">
      <alignment horizontal="center" vertical="center"/>
    </xf>
    <xf numFmtId="1" fontId="4" fillId="0" borderId="954" xfId="0" applyNumberFormat="1" applyFont="1" applyBorder="1" applyAlignment="1">
      <alignment horizontal="center" vertical="center"/>
    </xf>
    <xf numFmtId="1" fontId="4" fillId="0" borderId="954" xfId="0" applyNumberFormat="1" applyFont="1" applyBorder="1" applyAlignment="1" applyProtection="1">
      <alignment horizontal="center" vertical="center"/>
      <protection hidden="1"/>
    </xf>
    <xf numFmtId="1" fontId="4" fillId="6" borderId="968" xfId="0" applyNumberFormat="1" applyFont="1" applyFill="1" applyBorder="1" applyAlignment="1" applyProtection="1">
      <alignment horizontal="right"/>
      <protection locked="0"/>
    </xf>
    <xf numFmtId="1" fontId="4" fillId="6" borderId="953" xfId="0" applyNumberFormat="1" applyFont="1" applyFill="1" applyBorder="1" applyAlignment="1" applyProtection="1">
      <alignment horizontal="right"/>
      <protection locked="0"/>
    </xf>
    <xf numFmtId="1" fontId="4" fillId="6" borderId="991" xfId="0" applyNumberFormat="1" applyFont="1" applyFill="1" applyBorder="1" applyAlignment="1" applyProtection="1">
      <alignment horizontal="right"/>
      <protection locked="0"/>
    </xf>
    <xf numFmtId="1" fontId="4" fillId="6" borderId="969" xfId="0" applyNumberFormat="1" applyFont="1" applyFill="1" applyBorder="1" applyAlignment="1" applyProtection="1">
      <alignment horizontal="right"/>
      <protection locked="0"/>
    </xf>
    <xf numFmtId="1" fontId="4" fillId="6" borderId="994" xfId="0" applyNumberFormat="1" applyFont="1" applyFill="1" applyBorder="1" applyAlignment="1" applyProtection="1">
      <alignment horizontal="right"/>
      <protection locked="0"/>
    </xf>
    <xf numFmtId="1" fontId="4" fillId="6" borderId="995" xfId="0" applyNumberFormat="1" applyFont="1" applyFill="1" applyBorder="1" applyAlignment="1" applyProtection="1">
      <alignment horizontal="right"/>
      <protection locked="0"/>
    </xf>
    <xf numFmtId="1" fontId="4" fillId="0" borderId="946" xfId="0" applyNumberFormat="1" applyFont="1" applyBorder="1" applyProtection="1">
      <protection hidden="1"/>
    </xf>
    <xf numFmtId="1" fontId="4" fillId="0" borderId="945" xfId="0" applyNumberFormat="1" applyFont="1" applyBorder="1" applyProtection="1">
      <protection hidden="1"/>
    </xf>
    <xf numFmtId="1" fontId="4" fillId="3" borderId="976" xfId="0" applyNumberFormat="1" applyFont="1" applyFill="1" applyBorder="1" applyProtection="1">
      <protection hidden="1"/>
    </xf>
    <xf numFmtId="1" fontId="4" fillId="0" borderId="956" xfId="0" applyNumberFormat="1" applyFont="1" applyBorder="1" applyAlignment="1">
      <alignment horizontal="left" vertical="center"/>
    </xf>
    <xf numFmtId="1" fontId="4" fillId="0" borderId="956" xfId="0" applyNumberFormat="1" applyFont="1" applyBorder="1" applyAlignment="1">
      <alignment horizontal="center" vertical="center" wrapText="1"/>
    </xf>
    <xf numFmtId="1" fontId="4" fillId="6" borderId="956" xfId="0" applyNumberFormat="1" applyFont="1" applyFill="1" applyBorder="1" applyProtection="1">
      <protection locked="0"/>
    </xf>
    <xf numFmtId="1" fontId="4" fillId="6" borderId="1000" xfId="0" applyNumberFormat="1" applyFont="1" applyFill="1" applyBorder="1" applyProtection="1">
      <protection locked="0"/>
    </xf>
    <xf numFmtId="1" fontId="4" fillId="6" borderId="957" xfId="0" applyNumberFormat="1" applyFont="1" applyFill="1" applyBorder="1" applyProtection="1">
      <protection locked="0"/>
    </xf>
    <xf numFmtId="1" fontId="4" fillId="6" borderId="1001" xfId="0" applyNumberFormat="1" applyFont="1" applyFill="1" applyBorder="1" applyProtection="1">
      <protection locked="0"/>
    </xf>
    <xf numFmtId="1" fontId="4" fillId="0" borderId="956" xfId="0" applyNumberFormat="1" applyFont="1" applyBorder="1" applyAlignment="1">
      <alignment horizontal="center"/>
    </xf>
    <xf numFmtId="1" fontId="4" fillId="6" borderId="907" xfId="0" applyNumberFormat="1" applyFont="1" applyFill="1" applyBorder="1" applyProtection="1">
      <protection locked="0"/>
    </xf>
    <xf numFmtId="1" fontId="4" fillId="4" borderId="976" xfId="0" applyNumberFormat="1" applyFont="1" applyFill="1" applyBorder="1" applyProtection="1">
      <protection hidden="1"/>
    </xf>
    <xf numFmtId="1" fontId="4" fillId="3" borderId="944" xfId="0" applyNumberFormat="1" applyFont="1" applyFill="1" applyBorder="1" applyProtection="1">
      <protection hidden="1"/>
    </xf>
    <xf numFmtId="1" fontId="4" fillId="0" borderId="1007" xfId="3" applyNumberFormat="1" applyFont="1" applyBorder="1" applyAlignment="1">
      <alignment horizontal="center" vertical="center" wrapText="1"/>
    </xf>
    <xf numFmtId="1" fontId="4" fillId="0" borderId="999" xfId="3" applyNumberFormat="1" applyFont="1" applyBorder="1" applyAlignment="1">
      <alignment horizontal="center" vertical="center" wrapText="1"/>
    </xf>
    <xf numFmtId="1" fontId="4" fillId="0" borderId="1008" xfId="3" applyNumberFormat="1" applyFont="1" applyFill="1" applyBorder="1" applyAlignment="1">
      <alignment horizontal="center" vertical="center" wrapText="1"/>
    </xf>
    <xf numFmtId="1" fontId="4" fillId="0" borderId="999" xfId="3" applyNumberFormat="1" applyFont="1" applyFill="1" applyBorder="1" applyAlignment="1">
      <alignment horizontal="center" vertical="center" wrapText="1"/>
    </xf>
    <xf numFmtId="1" fontId="4" fillId="0" borderId="1007" xfId="3" applyNumberFormat="1" applyFont="1" applyFill="1" applyBorder="1" applyAlignment="1">
      <alignment horizontal="center" vertical="center" wrapText="1"/>
    </xf>
    <xf numFmtId="1" fontId="4" fillId="0" borderId="1009" xfId="3" applyNumberFormat="1" applyFont="1" applyFill="1" applyBorder="1" applyAlignment="1">
      <alignment horizontal="center" vertical="center" wrapText="1"/>
    </xf>
    <xf numFmtId="1" fontId="4" fillId="0" borderId="968" xfId="3" applyNumberFormat="1" applyFont="1" applyBorder="1" applyAlignment="1">
      <alignment horizontal="center" vertical="center" wrapText="1"/>
    </xf>
    <xf numFmtId="1" fontId="4" fillId="0" borderId="969" xfId="3" applyNumberFormat="1" applyFont="1" applyBorder="1" applyAlignment="1">
      <alignment horizontal="center" vertical="center" wrapText="1"/>
    </xf>
    <xf numFmtId="1" fontId="4" fillId="0" borderId="977" xfId="2" applyNumberFormat="1" applyFont="1" applyBorder="1" applyAlignment="1">
      <alignment vertical="center" wrapText="1"/>
    </xf>
    <xf numFmtId="1" fontId="4" fillId="6" borderId="978" xfId="4" applyNumberFormat="1" applyFont="1" applyFill="1" applyBorder="1" applyProtection="1">
      <protection locked="0"/>
    </xf>
    <xf numFmtId="1" fontId="4" fillId="6" borderId="957" xfId="4" applyNumberFormat="1" applyFont="1" applyFill="1" applyBorder="1" applyProtection="1">
      <protection locked="0"/>
    </xf>
    <xf numFmtId="1" fontId="4" fillId="6" borderId="1010" xfId="4" applyNumberFormat="1" applyFont="1" applyFill="1" applyBorder="1" applyProtection="1">
      <protection locked="0"/>
    </xf>
    <xf numFmtId="1" fontId="4" fillId="6" borderId="958" xfId="4" applyNumberFormat="1" applyFont="1" applyFill="1" applyBorder="1" applyProtection="1">
      <protection locked="0"/>
    </xf>
    <xf numFmtId="1" fontId="4" fillId="6" borderId="1011" xfId="4" applyNumberFormat="1" applyFont="1" applyFill="1" applyBorder="1" applyProtection="1">
      <protection locked="0"/>
    </xf>
    <xf numFmtId="1" fontId="4" fillId="6" borderId="979" xfId="4" applyNumberFormat="1" applyFont="1" applyFill="1" applyBorder="1" applyProtection="1">
      <protection locked="0"/>
    </xf>
    <xf numFmtId="1" fontId="4" fillId="0" borderId="997" xfId="2" applyNumberFormat="1" applyFont="1" applyBorder="1" applyAlignment="1">
      <alignment horizontal="center" vertical="center" wrapText="1"/>
    </xf>
    <xf numFmtId="1" fontId="4" fillId="0" borderId="1007" xfId="4" applyNumberFormat="1" applyFont="1" applyBorder="1" applyAlignment="1">
      <alignment horizontal="right"/>
    </xf>
    <xf numFmtId="1" fontId="4" fillId="0" borderId="999" xfId="4" applyNumberFormat="1" applyFont="1" applyBorder="1" applyAlignment="1">
      <alignment horizontal="right"/>
    </xf>
    <xf numFmtId="1" fontId="4" fillId="0" borderId="1008" xfId="4" applyNumberFormat="1" applyFont="1" applyBorder="1" applyAlignment="1">
      <alignment horizontal="right"/>
    </xf>
    <xf numFmtId="1" fontId="4" fillId="0" borderId="1009" xfId="4" applyNumberFormat="1" applyFont="1" applyBorder="1" applyAlignment="1">
      <alignment horizontal="right"/>
    </xf>
    <xf numFmtId="1" fontId="4" fillId="0" borderId="1012" xfId="4" applyNumberFormat="1" applyFont="1" applyBorder="1" applyAlignment="1">
      <alignment horizontal="right"/>
    </xf>
    <xf numFmtId="1" fontId="4" fillId="3" borderId="1013" xfId="0" applyNumberFormat="1" applyFont="1" applyFill="1" applyBorder="1" applyProtection="1">
      <protection hidden="1"/>
    </xf>
    <xf numFmtId="1" fontId="4" fillId="0" borderId="1013" xfId="0" applyNumberFormat="1" applyFont="1" applyBorder="1" applyProtection="1">
      <protection hidden="1"/>
    </xf>
    <xf numFmtId="1" fontId="6" fillId="3" borderId="997" xfId="0" applyNumberFormat="1" applyFont="1" applyFill="1" applyBorder="1" applyAlignment="1">
      <alignment vertical="center" wrapText="1"/>
    </xf>
    <xf numFmtId="1" fontId="6" fillId="3" borderId="952" xfId="0" applyNumberFormat="1" applyFont="1" applyFill="1" applyBorder="1" applyAlignment="1">
      <alignment vertical="center" wrapText="1"/>
    </xf>
    <xf numFmtId="1" fontId="2" fillId="0" borderId="1014" xfId="0" applyNumberFormat="1" applyFont="1" applyBorder="1"/>
    <xf numFmtId="1" fontId="2" fillId="0" borderId="1015" xfId="0" applyNumberFormat="1" applyFont="1" applyBorder="1"/>
    <xf numFmtId="1" fontId="2" fillId="0" borderId="1016" xfId="0" applyNumberFormat="1" applyFont="1" applyBorder="1"/>
    <xf numFmtId="1" fontId="4" fillId="0" borderId="1007" xfId="0" applyNumberFormat="1" applyFont="1" applyBorder="1" applyAlignment="1">
      <alignment horizontal="center" vertical="center"/>
    </xf>
    <xf numFmtId="1" fontId="4" fillId="0" borderId="1009" xfId="0" applyNumberFormat="1" applyFont="1" applyBorder="1" applyAlignment="1">
      <alignment horizontal="center" vertical="center"/>
    </xf>
    <xf numFmtId="1" fontId="4" fillId="0" borderId="1009" xfId="0" applyNumberFormat="1" applyFont="1" applyBorder="1" applyAlignment="1">
      <alignment horizontal="center" vertical="center" wrapText="1"/>
    </xf>
    <xf numFmtId="1" fontId="4" fillId="0" borderId="953" xfId="0" applyNumberFormat="1" applyFont="1" applyBorder="1" applyAlignment="1">
      <alignment horizontal="center" vertical="center"/>
    </xf>
    <xf numFmtId="1" fontId="4" fillId="6" borderId="956" xfId="4" applyNumberFormat="1" applyFont="1" applyFill="1" applyBorder="1" applyProtection="1">
      <protection locked="0"/>
    </xf>
    <xf numFmtId="1" fontId="4" fillId="3" borderId="1019" xfId="0" applyNumberFormat="1" applyFont="1" applyFill="1" applyBorder="1" applyProtection="1">
      <protection hidden="1"/>
    </xf>
    <xf numFmtId="1" fontId="4" fillId="0" borderId="1019" xfId="0" applyNumberFormat="1" applyFont="1" applyBorder="1" applyProtection="1">
      <protection hidden="1"/>
    </xf>
    <xf numFmtId="1" fontId="4" fillId="0" borderId="1020" xfId="0" applyNumberFormat="1" applyFont="1" applyBorder="1"/>
    <xf numFmtId="1" fontId="2" fillId="3" borderId="1021" xfId="0" applyNumberFormat="1" applyFont="1" applyFill="1" applyBorder="1"/>
    <xf numFmtId="1" fontId="4" fillId="0" borderId="1006" xfId="0" applyNumberFormat="1" applyFont="1" applyBorder="1" applyAlignment="1">
      <alignment horizontal="center" vertical="center" wrapText="1"/>
    </xf>
    <xf numFmtId="1" fontId="4" fillId="0" borderId="1006" xfId="0" applyNumberFormat="1" applyFont="1" applyBorder="1"/>
    <xf numFmtId="1" fontId="4" fillId="0" borderId="1027" xfId="0" applyNumberFormat="1" applyFont="1" applyBorder="1" applyAlignment="1">
      <alignment horizontal="center" vertical="center"/>
    </xf>
    <xf numFmtId="1" fontId="4" fillId="0" borderId="1028" xfId="0" applyNumberFormat="1" applyFont="1" applyBorder="1" applyAlignment="1">
      <alignment horizontal="center" vertical="center"/>
    </xf>
    <xf numFmtId="1" fontId="4" fillId="0" borderId="1026" xfId="0" applyNumberFormat="1" applyFont="1" applyBorder="1" applyAlignment="1">
      <alignment horizontal="center" vertical="center"/>
    </xf>
    <xf numFmtId="1" fontId="4" fillId="0" borderId="1025" xfId="0" applyNumberFormat="1" applyFont="1" applyBorder="1" applyAlignment="1">
      <alignment horizontal="center" vertical="center"/>
    </xf>
    <xf numFmtId="1" fontId="4" fillId="0" borderId="1029" xfId="0" applyNumberFormat="1" applyFont="1" applyBorder="1"/>
    <xf numFmtId="1" fontId="4" fillId="0" borderId="1030" xfId="0" applyNumberFormat="1" applyFont="1" applyBorder="1"/>
    <xf numFmtId="1" fontId="4" fillId="0" borderId="1031" xfId="0" applyNumberFormat="1" applyFont="1" applyBorder="1"/>
    <xf numFmtId="1" fontId="4" fillId="2" borderId="1032" xfId="5" applyNumberFormat="1" applyFont="1" applyBorder="1" applyProtection="1">
      <protection locked="0"/>
    </xf>
    <xf numFmtId="1" fontId="4" fillId="2" borderId="1033" xfId="5" applyNumberFormat="1" applyFont="1" applyBorder="1" applyProtection="1">
      <protection locked="0"/>
    </xf>
    <xf numFmtId="1" fontId="4" fillId="2" borderId="1034" xfId="5" applyNumberFormat="1" applyFont="1" applyBorder="1" applyProtection="1">
      <protection locked="0"/>
    </xf>
    <xf numFmtId="1" fontId="4" fillId="2" borderId="1035" xfId="5" applyNumberFormat="1" applyFont="1" applyBorder="1" applyProtection="1">
      <protection locked="0"/>
    </xf>
    <xf numFmtId="1" fontId="4" fillId="2" borderId="1036" xfId="5" applyNumberFormat="1" applyFont="1" applyBorder="1" applyProtection="1">
      <protection locked="0"/>
    </xf>
    <xf numFmtId="1" fontId="4" fillId="2" borderId="1037" xfId="5" applyNumberFormat="1" applyFont="1" applyBorder="1" applyProtection="1">
      <protection locked="0"/>
    </xf>
    <xf numFmtId="1" fontId="4" fillId="2" borderId="1038" xfId="5" applyNumberFormat="1" applyFont="1" applyBorder="1" applyProtection="1">
      <protection locked="0"/>
    </xf>
    <xf numFmtId="1" fontId="4" fillId="2" borderId="1039" xfId="5" applyNumberFormat="1" applyFont="1" applyBorder="1" applyProtection="1">
      <protection locked="0"/>
    </xf>
    <xf numFmtId="1" fontId="4" fillId="2" borderId="1040" xfId="5" applyNumberFormat="1" applyFont="1" applyBorder="1" applyProtection="1">
      <protection locked="0"/>
    </xf>
    <xf numFmtId="1" fontId="4" fillId="2" borderId="1041" xfId="5" applyNumberFormat="1" applyFont="1" applyBorder="1" applyProtection="1">
      <protection locked="0"/>
    </xf>
    <xf numFmtId="1" fontId="4" fillId="2" borderId="1042" xfId="5" applyNumberFormat="1" applyFont="1" applyBorder="1" applyProtection="1">
      <protection locked="0"/>
    </xf>
    <xf numFmtId="1" fontId="4" fillId="2" borderId="1043" xfId="5" applyNumberFormat="1" applyFont="1" applyBorder="1" applyProtection="1">
      <protection locked="0"/>
    </xf>
    <xf numFmtId="1" fontId="4" fillId="0" borderId="1027" xfId="0" applyNumberFormat="1" applyFont="1" applyBorder="1" applyAlignment="1">
      <alignment horizontal="center" vertical="center" wrapText="1"/>
    </xf>
    <xf numFmtId="1" fontId="4" fillId="0" borderId="1049" xfId="0" applyNumberFormat="1" applyFont="1" applyBorder="1" applyAlignment="1">
      <alignment horizontal="center" vertical="center" wrapText="1"/>
    </xf>
    <xf numFmtId="1" fontId="4" fillId="0" borderId="1050" xfId="0" applyNumberFormat="1" applyFont="1" applyBorder="1" applyAlignment="1">
      <alignment horizontal="center" vertical="center" wrapText="1"/>
    </xf>
    <xf numFmtId="1" fontId="4" fillId="0" borderId="1051" xfId="0" applyNumberFormat="1" applyFont="1" applyBorder="1"/>
    <xf numFmtId="1" fontId="4" fillId="0" borderId="1052" xfId="0" applyNumberFormat="1" applyFont="1" applyBorder="1"/>
    <xf numFmtId="1" fontId="4" fillId="6" borderId="1030" xfId="0" applyNumberFormat="1" applyFont="1" applyFill="1" applyBorder="1" applyProtection="1">
      <protection locked="0"/>
    </xf>
    <xf numFmtId="1" fontId="4" fillId="6" borderId="1052" xfId="0" applyNumberFormat="1" applyFont="1" applyFill="1" applyBorder="1" applyProtection="1">
      <protection locked="0"/>
    </xf>
    <xf numFmtId="1" fontId="4" fillId="6" borderId="1053" xfId="0" applyNumberFormat="1" applyFont="1" applyFill="1" applyBorder="1" applyProtection="1">
      <protection locked="0"/>
    </xf>
    <xf numFmtId="1" fontId="4" fillId="6" borderId="1054" xfId="0" applyNumberFormat="1" applyFont="1" applyFill="1" applyBorder="1" applyProtection="1">
      <protection locked="0"/>
    </xf>
    <xf numFmtId="1" fontId="4" fillId="0" borderId="1055" xfId="0" applyNumberFormat="1" applyFont="1" applyBorder="1"/>
    <xf numFmtId="1" fontId="4" fillId="0" borderId="1056" xfId="0" applyNumberFormat="1" applyFont="1" applyBorder="1"/>
    <xf numFmtId="1" fontId="4" fillId="0" borderId="1057" xfId="0" applyNumberFormat="1" applyFont="1" applyBorder="1"/>
    <xf numFmtId="1" fontId="4" fillId="0" borderId="1058" xfId="0" applyNumberFormat="1" applyFont="1" applyBorder="1"/>
    <xf numFmtId="1" fontId="4" fillId="6" borderId="1056" xfId="0" applyNumberFormat="1" applyFont="1" applyFill="1" applyBorder="1" applyProtection="1">
      <protection locked="0"/>
    </xf>
    <xf numFmtId="1" fontId="4" fillId="6" borderId="1058" xfId="0" applyNumberFormat="1" applyFont="1" applyFill="1" applyBorder="1" applyProtection="1">
      <protection locked="0"/>
    </xf>
    <xf numFmtId="1" fontId="4" fillId="6" borderId="1059" xfId="0" applyNumberFormat="1" applyFont="1" applyFill="1" applyBorder="1" applyProtection="1">
      <protection locked="0"/>
    </xf>
    <xf numFmtId="1" fontId="4" fillId="6" borderId="1060" xfId="0" applyNumberFormat="1" applyFont="1" applyFill="1" applyBorder="1" applyProtection="1">
      <protection locked="0"/>
    </xf>
    <xf numFmtId="0" fontId="4" fillId="0" borderId="1027" xfId="0" applyFont="1" applyBorder="1" applyAlignment="1">
      <alignment horizontal="center" vertical="center"/>
    </xf>
    <xf numFmtId="0" fontId="4" fillId="0" borderId="1028" xfId="0" applyFont="1" applyBorder="1" applyAlignment="1">
      <alignment horizontal="center" vertical="center"/>
    </xf>
    <xf numFmtId="0" fontId="4" fillId="0" borderId="1025" xfId="0" applyFont="1" applyBorder="1" applyAlignment="1">
      <alignment horizontal="center" vertical="center"/>
    </xf>
    <xf numFmtId="0" fontId="4" fillId="0" borderId="1062" xfId="0" applyFont="1" applyBorder="1" applyAlignment="1">
      <alignment wrapText="1"/>
    </xf>
    <xf numFmtId="1" fontId="4" fillId="0" borderId="1027" xfId="0" applyNumberFormat="1" applyFont="1" applyBorder="1"/>
    <xf numFmtId="1" fontId="4" fillId="0" borderId="1063" xfId="0" applyNumberFormat="1" applyFont="1" applyBorder="1" applyAlignment="1">
      <alignment horizontal="center" vertical="center" wrapText="1"/>
    </xf>
    <xf numFmtId="1" fontId="4" fillId="0" borderId="1026" xfId="0" applyNumberFormat="1" applyFont="1" applyBorder="1" applyAlignment="1">
      <alignment horizontal="center" vertical="center" wrapText="1"/>
    </xf>
    <xf numFmtId="1" fontId="4" fillId="3" borderId="1027" xfId="0" applyNumberFormat="1" applyFont="1" applyFill="1" applyBorder="1" applyAlignment="1">
      <alignment horizontal="center" vertical="center"/>
    </xf>
    <xf numFmtId="1" fontId="4" fillId="3" borderId="1026" xfId="0" applyNumberFormat="1" applyFont="1" applyFill="1" applyBorder="1" applyAlignment="1">
      <alignment horizontal="center" vertical="center"/>
    </xf>
    <xf numFmtId="1" fontId="4" fillId="3" borderId="1025" xfId="0" applyNumberFormat="1" applyFont="1" applyFill="1" applyBorder="1" applyAlignment="1">
      <alignment horizontal="center" vertical="center"/>
    </xf>
    <xf numFmtId="1" fontId="4" fillId="0" borderId="1061" xfId="0" applyNumberFormat="1" applyFont="1" applyBorder="1" applyAlignment="1">
      <alignment horizontal="center" vertical="center"/>
    </xf>
    <xf numFmtId="1" fontId="4" fillId="0" borderId="1027" xfId="0" applyNumberFormat="1" applyFont="1" applyBorder="1" applyAlignment="1">
      <alignment horizontal="right"/>
    </xf>
    <xf numFmtId="1" fontId="4" fillId="0" borderId="1063" xfId="0" applyNumberFormat="1" applyFont="1" applyBorder="1" applyAlignment="1">
      <alignment horizontal="right"/>
    </xf>
    <xf numFmtId="1" fontId="4" fillId="3" borderId="1061" xfId="0" applyNumberFormat="1" applyFont="1" applyFill="1" applyBorder="1" applyAlignment="1">
      <alignment horizontal="center" vertical="center"/>
    </xf>
    <xf numFmtId="1" fontId="4" fillId="0" borderId="1057" xfId="0" applyNumberFormat="1" applyFont="1" applyBorder="1" applyAlignment="1">
      <alignment horizontal="right"/>
    </xf>
    <xf numFmtId="1" fontId="4" fillId="3" borderId="1058" xfId="0" applyNumberFormat="1" applyFont="1" applyFill="1" applyBorder="1" applyAlignment="1">
      <alignment horizontal="right"/>
    </xf>
    <xf numFmtId="1" fontId="4" fillId="6" borderId="1064" xfId="0" applyNumberFormat="1" applyFont="1" applyFill="1" applyBorder="1" applyProtection="1">
      <protection locked="0"/>
    </xf>
    <xf numFmtId="1" fontId="4" fillId="6" borderId="1065" xfId="0" applyNumberFormat="1" applyFont="1" applyFill="1" applyBorder="1" applyProtection="1">
      <protection locked="0"/>
    </xf>
    <xf numFmtId="1" fontId="4" fillId="6" borderId="1066" xfId="0" applyNumberFormat="1" applyFont="1" applyFill="1" applyBorder="1" applyProtection="1">
      <protection locked="0"/>
    </xf>
    <xf numFmtId="1" fontId="4" fillId="6" borderId="1055" xfId="0" applyNumberFormat="1" applyFont="1" applyFill="1" applyBorder="1" applyAlignment="1" applyProtection="1">
      <alignment wrapText="1"/>
      <protection locked="0"/>
    </xf>
    <xf numFmtId="1" fontId="4" fillId="6" borderId="1058" xfId="0" applyNumberFormat="1" applyFont="1" applyFill="1" applyBorder="1" applyAlignment="1" applyProtection="1">
      <alignment wrapText="1"/>
      <protection locked="0"/>
    </xf>
    <xf numFmtId="1" fontId="4" fillId="3" borderId="1006" xfId="0" applyNumberFormat="1" applyFont="1" applyFill="1" applyBorder="1" applyAlignment="1">
      <alignment horizontal="right"/>
    </xf>
    <xf numFmtId="1" fontId="4" fillId="6" borderId="892" xfId="0" applyNumberFormat="1" applyFont="1" applyFill="1" applyBorder="1" applyProtection="1">
      <protection locked="0"/>
    </xf>
    <xf numFmtId="1" fontId="5" fillId="3" borderId="1024" xfId="0" applyNumberFormat="1" applyFont="1" applyFill="1" applyBorder="1"/>
    <xf numFmtId="1" fontId="5" fillId="3" borderId="1067" xfId="0" applyNumberFormat="1" applyFont="1" applyFill="1" applyBorder="1"/>
    <xf numFmtId="1" fontId="4" fillId="3" borderId="1024" xfId="0" applyNumberFormat="1" applyFont="1" applyFill="1" applyBorder="1"/>
    <xf numFmtId="1" fontId="4" fillId="0" borderId="1068" xfId="0" applyNumberFormat="1" applyFont="1" applyBorder="1" applyAlignment="1">
      <alignment horizontal="center" vertical="center" wrapText="1"/>
    </xf>
    <xf numFmtId="1" fontId="4" fillId="0" borderId="1056" xfId="0" applyNumberFormat="1" applyFont="1" applyBorder="1" applyAlignment="1">
      <alignment horizontal="right"/>
    </xf>
    <xf numFmtId="1" fontId="4" fillId="6" borderId="1069" xfId="0" applyNumberFormat="1" applyFont="1" applyFill="1" applyBorder="1" applyProtection="1">
      <protection locked="0"/>
    </xf>
    <xf numFmtId="1" fontId="4" fillId="0" borderId="1063" xfId="0" applyNumberFormat="1" applyFont="1" applyBorder="1" applyAlignment="1">
      <alignment horizontal="center" vertical="center"/>
    </xf>
    <xf numFmtId="1" fontId="4" fillId="3" borderId="1070" xfId="0" applyNumberFormat="1" applyFont="1" applyFill="1" applyBorder="1"/>
    <xf numFmtId="1" fontId="4" fillId="3" borderId="1070" xfId="0" applyNumberFormat="1" applyFont="1" applyFill="1" applyBorder="1" applyAlignment="1">
      <alignment wrapText="1"/>
    </xf>
    <xf numFmtId="1" fontId="4" fillId="4" borderId="1070" xfId="0" applyNumberFormat="1" applyFont="1" applyFill="1" applyBorder="1" applyProtection="1">
      <protection hidden="1"/>
    </xf>
    <xf numFmtId="1" fontId="4" fillId="6" borderId="1071" xfId="0" applyNumberFormat="1" applyFont="1" applyFill="1" applyBorder="1" applyProtection="1">
      <protection locked="0"/>
    </xf>
    <xf numFmtId="1" fontId="4" fillId="6" borderId="1072" xfId="0" applyNumberFormat="1" applyFont="1" applyFill="1" applyBorder="1" applyProtection="1">
      <protection locked="0"/>
    </xf>
    <xf numFmtId="1" fontId="4" fillId="6" borderId="1073" xfId="0" applyNumberFormat="1" applyFont="1" applyFill="1" applyBorder="1" applyProtection="1">
      <protection locked="0"/>
    </xf>
    <xf numFmtId="1" fontId="4" fillId="6" borderId="1074" xfId="0" applyNumberFormat="1" applyFont="1" applyFill="1" applyBorder="1" applyProtection="1">
      <protection locked="0"/>
    </xf>
    <xf numFmtId="1" fontId="1" fillId="3" borderId="1070" xfId="0" applyNumberFormat="1" applyFont="1" applyFill="1" applyBorder="1" applyAlignment="1">
      <alignment horizontal="right"/>
    </xf>
    <xf numFmtId="1" fontId="4" fillId="0" borderId="1070" xfId="0" applyNumberFormat="1" applyFont="1" applyBorder="1"/>
    <xf numFmtId="1" fontId="1" fillId="3" borderId="1070" xfId="0" applyNumberFormat="1" applyFont="1" applyFill="1" applyBorder="1"/>
    <xf numFmtId="1" fontId="5" fillId="0" borderId="1075" xfId="0" applyNumberFormat="1" applyFont="1" applyBorder="1"/>
    <xf numFmtId="1" fontId="5" fillId="0" borderId="1076" xfId="0" applyNumberFormat="1" applyFont="1" applyBorder="1"/>
    <xf numFmtId="1" fontId="4" fillId="0" borderId="1070" xfId="0" applyNumberFormat="1" applyFont="1" applyBorder="1" applyProtection="1">
      <protection hidden="1"/>
    </xf>
    <xf numFmtId="1" fontId="4" fillId="0" borderId="1080" xfId="0" applyNumberFormat="1" applyFont="1" applyBorder="1" applyAlignment="1">
      <alignment horizontal="center" vertical="center" wrapText="1"/>
    </xf>
    <xf numFmtId="1" fontId="1" fillId="0" borderId="1081" xfId="0" applyNumberFormat="1" applyFont="1" applyBorder="1" applyAlignment="1">
      <alignment horizontal="left" vertical="center"/>
    </xf>
    <xf numFmtId="1" fontId="4" fillId="0" borderId="1081" xfId="0" applyNumberFormat="1" applyFont="1" applyBorder="1" applyAlignment="1">
      <alignment horizontal="right"/>
    </xf>
    <xf numFmtId="1" fontId="4" fillId="0" borderId="1082" xfId="0" applyNumberFormat="1" applyFont="1" applyBorder="1" applyAlignment="1">
      <alignment horizontal="right"/>
    </xf>
    <xf numFmtId="1" fontId="4" fillId="0" borderId="1073" xfId="0" applyNumberFormat="1" applyFont="1" applyBorder="1" applyAlignment="1">
      <alignment horizontal="right"/>
    </xf>
    <xf numFmtId="1" fontId="4" fillId="0" borderId="1082" xfId="0" applyNumberFormat="1" applyFont="1" applyBorder="1"/>
    <xf numFmtId="1" fontId="4" fillId="0" borderId="1083" xfId="0" applyNumberFormat="1" applyFont="1" applyBorder="1"/>
    <xf numFmtId="1" fontId="4" fillId="10" borderId="1084" xfId="1" applyNumberFormat="1" applyFont="1" applyBorder="1" applyAlignment="1" applyProtection="1">
      <alignment horizontal="right"/>
      <protection locked="0"/>
    </xf>
    <xf numFmtId="1" fontId="4" fillId="10" borderId="1085" xfId="1" applyNumberFormat="1" applyFont="1" applyBorder="1" applyAlignment="1" applyProtection="1">
      <alignment horizontal="right"/>
      <protection locked="0"/>
    </xf>
    <xf numFmtId="1" fontId="4" fillId="10" borderId="1086" xfId="1" applyNumberFormat="1" applyFont="1" applyBorder="1" applyAlignment="1" applyProtection="1">
      <alignment horizontal="right"/>
      <protection locked="0"/>
    </xf>
    <xf numFmtId="1" fontId="4" fillId="10" borderId="1087" xfId="1" applyNumberFormat="1" applyFont="1" applyBorder="1" applyAlignment="1" applyProtection="1">
      <alignment horizontal="right"/>
      <protection locked="0"/>
    </xf>
    <xf numFmtId="1" fontId="5" fillId="0" borderId="1088" xfId="0" applyNumberFormat="1" applyFont="1" applyBorder="1"/>
    <xf numFmtId="1" fontId="5" fillId="0" borderId="1089" xfId="0" applyNumberFormat="1" applyFont="1" applyBorder="1" applyAlignment="1">
      <alignment wrapText="1"/>
    </xf>
    <xf numFmtId="1" fontId="5" fillId="0" borderId="1090" xfId="0" applyNumberFormat="1" applyFont="1" applyBorder="1" applyAlignment="1">
      <alignment wrapText="1"/>
    </xf>
    <xf numFmtId="1" fontId="4" fillId="4" borderId="1091" xfId="0" applyNumberFormat="1" applyFont="1" applyFill="1" applyBorder="1"/>
    <xf numFmtId="1" fontId="4" fillId="4" borderId="1070" xfId="0" applyNumberFormat="1" applyFont="1" applyFill="1" applyBorder="1"/>
    <xf numFmtId="1" fontId="4" fillId="0" borderId="1092" xfId="0" applyNumberFormat="1" applyFont="1" applyBorder="1"/>
    <xf numFmtId="1" fontId="4" fillId="0" borderId="1091" xfId="0" applyNumberFormat="1" applyFont="1" applyBorder="1" applyProtection="1">
      <protection hidden="1"/>
    </xf>
    <xf numFmtId="1" fontId="4" fillId="0" borderId="1093" xfId="0" applyNumberFormat="1" applyFont="1" applyBorder="1" applyAlignment="1">
      <alignment horizontal="center" vertical="center" wrapText="1"/>
    </xf>
    <xf numFmtId="1" fontId="4" fillId="0" borderId="1094" xfId="0" applyNumberFormat="1" applyFont="1" applyBorder="1" applyAlignment="1">
      <alignment horizontal="center" vertical="center" wrapText="1"/>
    </xf>
    <xf numFmtId="1" fontId="4" fillId="0" borderId="1095" xfId="0" applyNumberFormat="1" applyFont="1" applyBorder="1" applyAlignment="1">
      <alignment horizontal="center" vertical="center" wrapText="1"/>
    </xf>
    <xf numFmtId="1" fontId="4" fillId="0" borderId="1079" xfId="0" applyNumberFormat="1" applyFont="1" applyBorder="1" applyAlignment="1">
      <alignment horizontal="center" vertical="center" wrapText="1"/>
    </xf>
    <xf numFmtId="1" fontId="4" fillId="3" borderId="1092" xfId="0" applyNumberFormat="1" applyFont="1" applyFill="1" applyBorder="1"/>
    <xf numFmtId="1" fontId="4" fillId="0" borderId="1082" xfId="0" applyNumberFormat="1" applyFont="1" applyBorder="1" applyAlignment="1">
      <alignment horizontal="left" vertical="center" wrapText="1"/>
    </xf>
    <xf numFmtId="0" fontId="4" fillId="0" borderId="1027" xfId="0" applyFont="1" applyBorder="1" applyAlignment="1">
      <alignment horizontal="center" vertical="center" wrapText="1"/>
    </xf>
    <xf numFmtId="0" fontId="4" fillId="0" borderId="1079" xfId="0" applyFont="1" applyBorder="1" applyAlignment="1">
      <alignment horizontal="center" vertical="center" wrapText="1"/>
    </xf>
    <xf numFmtId="1" fontId="4" fillId="4" borderId="1096" xfId="0" applyNumberFormat="1" applyFont="1" applyFill="1" applyBorder="1"/>
    <xf numFmtId="1" fontId="4" fillId="0" borderId="1096" xfId="0" applyNumberFormat="1" applyFont="1" applyBorder="1"/>
    <xf numFmtId="1" fontId="4" fillId="0" borderId="1096" xfId="0" applyNumberFormat="1" applyFont="1" applyBorder="1" applyProtection="1">
      <protection hidden="1"/>
    </xf>
    <xf numFmtId="0" fontId="4" fillId="0" borderId="1097" xfId="0" applyFont="1" applyBorder="1" applyAlignment="1">
      <alignment vertical="center" wrapText="1"/>
    </xf>
    <xf numFmtId="0" fontId="4" fillId="11" borderId="1098" xfId="0" applyFont="1" applyFill="1" applyBorder="1" applyAlignment="1" applyProtection="1">
      <alignment vertical="center"/>
      <protection locked="0"/>
    </xf>
    <xf numFmtId="0" fontId="4" fillId="11" borderId="1099" xfId="0" applyFont="1" applyFill="1" applyBorder="1" applyAlignment="1" applyProtection="1">
      <alignment vertical="center"/>
      <protection locked="0"/>
    </xf>
    <xf numFmtId="0" fontId="4" fillId="11" borderId="1100" xfId="0" applyFont="1" applyFill="1" applyBorder="1" applyAlignment="1" applyProtection="1">
      <alignment vertical="center" wrapText="1"/>
      <protection locked="0"/>
    </xf>
    <xf numFmtId="0" fontId="4" fillId="11" borderId="1099" xfId="0" applyFont="1" applyFill="1" applyBorder="1" applyAlignment="1" applyProtection="1">
      <alignment vertical="center" wrapText="1"/>
      <protection locked="0"/>
    </xf>
    <xf numFmtId="1" fontId="4" fillId="3" borderId="1096" xfId="0" applyNumberFormat="1" applyFont="1" applyFill="1" applyBorder="1"/>
    <xf numFmtId="1" fontId="4" fillId="0" borderId="1061" xfId="0" applyNumberFormat="1" applyFont="1" applyBorder="1" applyAlignment="1">
      <alignment horizontal="center" wrapText="1"/>
    </xf>
    <xf numFmtId="1" fontId="1" fillId="4" borderId="1096" xfId="0" applyNumberFormat="1" applyFont="1" applyFill="1" applyBorder="1"/>
    <xf numFmtId="1" fontId="4" fillId="0" borderId="1055" xfId="0" applyNumberFormat="1" applyFont="1" applyBorder="1" applyAlignment="1">
      <alignment vertical="center" wrapText="1"/>
    </xf>
    <xf numFmtId="1" fontId="1" fillId="3" borderId="1096" xfId="0" applyNumberFormat="1" applyFont="1" applyFill="1" applyBorder="1" applyAlignment="1">
      <alignment wrapText="1"/>
    </xf>
    <xf numFmtId="1" fontId="4" fillId="0" borderId="1101" xfId="0" applyNumberFormat="1" applyFont="1" applyBorder="1"/>
    <xf numFmtId="1" fontId="4" fillId="3" borderId="1102" xfId="0" applyNumberFormat="1" applyFont="1" applyFill="1" applyBorder="1"/>
    <xf numFmtId="1" fontId="4" fillId="0" borderId="1103" xfId="0" applyNumberFormat="1" applyFont="1" applyBorder="1"/>
    <xf numFmtId="1" fontId="4" fillId="0" borderId="1102" xfId="0" applyNumberFormat="1" applyFont="1" applyBorder="1"/>
    <xf numFmtId="1" fontId="4" fillId="0" borderId="1106" xfId="0" applyNumberFormat="1" applyFont="1" applyBorder="1"/>
    <xf numFmtId="1" fontId="4" fillId="0" borderId="1107" xfId="0" applyNumberFormat="1" applyFont="1" applyBorder="1"/>
    <xf numFmtId="1" fontId="4" fillId="0" borderId="1061" xfId="0" applyNumberFormat="1" applyFont="1" applyBorder="1" applyAlignment="1">
      <alignment horizontal="left" vertical="center" wrapText="1"/>
    </xf>
    <xf numFmtId="1" fontId="4" fillId="6" borderId="1027" xfId="0" applyNumberFormat="1" applyFont="1" applyFill="1" applyBorder="1" applyProtection="1">
      <protection locked="0"/>
    </xf>
    <xf numFmtId="1" fontId="4" fillId="6" borderId="1108" xfId="0" applyNumberFormat="1" applyFont="1" applyFill="1" applyBorder="1" applyProtection="1">
      <protection locked="0"/>
    </xf>
    <xf numFmtId="1" fontId="4" fillId="0" borderId="1111" xfId="0" applyNumberFormat="1" applyFont="1" applyBorder="1" applyAlignment="1">
      <alignment horizontal="center" vertical="center" wrapText="1"/>
    </xf>
    <xf numFmtId="1" fontId="4" fillId="0" borderId="1109" xfId="0" applyNumberFormat="1" applyFont="1" applyBorder="1" applyAlignment="1">
      <alignment horizontal="center" vertical="center" wrapText="1"/>
    </xf>
    <xf numFmtId="1" fontId="4" fillId="0" borderId="1061" xfId="0" applyNumberFormat="1" applyFont="1" applyBorder="1" applyAlignment="1">
      <alignment horizontal="center"/>
    </xf>
    <xf numFmtId="1" fontId="4" fillId="0" borderId="1079" xfId="0" applyNumberFormat="1" applyFont="1" applyBorder="1" applyAlignment="1">
      <alignment horizontal="right"/>
    </xf>
    <xf numFmtId="1" fontId="4" fillId="0" borderId="1096" xfId="0" applyNumberFormat="1" applyFont="1" applyBorder="1" applyProtection="1">
      <protection locked="0"/>
    </xf>
    <xf numFmtId="1" fontId="4" fillId="0" borderId="1055" xfId="0" applyNumberFormat="1" applyFont="1" applyBorder="1" applyAlignment="1">
      <alignment horizontal="center" vertical="center"/>
    </xf>
    <xf numFmtId="1" fontId="4" fillId="0" borderId="1061" xfId="0" applyNumberFormat="1" applyFont="1" applyBorder="1" applyAlignment="1" applyProtection="1">
      <alignment horizontal="center" vertical="center"/>
      <protection hidden="1"/>
    </xf>
    <xf numFmtId="1" fontId="4" fillId="6" borderId="1027" xfId="0" applyNumberFormat="1" applyFont="1" applyFill="1" applyBorder="1" applyAlignment="1" applyProtection="1">
      <alignment horizontal="right"/>
      <protection locked="0"/>
    </xf>
    <xf numFmtId="1" fontId="4" fillId="6" borderId="1079" xfId="0" applyNumberFormat="1" applyFont="1" applyFill="1" applyBorder="1" applyAlignment="1" applyProtection="1">
      <alignment horizontal="right"/>
      <protection locked="0"/>
    </xf>
    <xf numFmtId="1" fontId="4" fillId="6" borderId="1111" xfId="0" applyNumberFormat="1" applyFont="1" applyFill="1" applyBorder="1" applyAlignment="1" applyProtection="1">
      <alignment horizontal="right"/>
      <protection locked="0"/>
    </xf>
    <xf numFmtId="1" fontId="4" fillId="6" borderId="1108" xfId="0" applyNumberFormat="1" applyFont="1" applyFill="1" applyBorder="1" applyAlignment="1" applyProtection="1">
      <alignment horizontal="right"/>
      <protection locked="0"/>
    </xf>
    <xf numFmtId="1" fontId="4" fillId="6" borderId="1112" xfId="0" applyNumberFormat="1" applyFont="1" applyFill="1" applyBorder="1" applyAlignment="1" applyProtection="1">
      <alignment horizontal="right"/>
      <protection locked="0"/>
    </xf>
    <xf numFmtId="1" fontId="4" fillId="6" borderId="1113" xfId="0" applyNumberFormat="1" applyFont="1" applyFill="1" applyBorder="1" applyAlignment="1" applyProtection="1">
      <alignment horizontal="right"/>
      <protection locked="0"/>
    </xf>
    <xf numFmtId="1" fontId="4" fillId="3" borderId="1096" xfId="0" applyNumberFormat="1" applyFont="1" applyFill="1" applyBorder="1" applyProtection="1">
      <protection hidden="1"/>
    </xf>
    <xf numFmtId="1" fontId="4" fillId="0" borderId="1055" xfId="0" applyNumberFormat="1" applyFont="1" applyBorder="1" applyAlignment="1">
      <alignment horizontal="left" vertical="center"/>
    </xf>
    <xf numFmtId="1" fontId="4" fillId="0" borderId="1055" xfId="0" applyNumberFormat="1" applyFont="1" applyBorder="1" applyAlignment="1">
      <alignment horizontal="center" vertical="center" wrapText="1"/>
    </xf>
    <xf numFmtId="1" fontId="4" fillId="6" borderId="1055" xfId="0" applyNumberFormat="1" applyFont="1" applyFill="1" applyBorder="1" applyProtection="1">
      <protection locked="0"/>
    </xf>
    <xf numFmtId="1" fontId="4" fillId="6" borderId="1118" xfId="0" applyNumberFormat="1" applyFont="1" applyFill="1" applyBorder="1" applyProtection="1">
      <protection locked="0"/>
    </xf>
    <xf numFmtId="1" fontId="4" fillId="0" borderId="1055" xfId="0" applyNumberFormat="1" applyFont="1" applyBorder="1" applyAlignment="1">
      <alignment horizontal="left" vertical="center" wrapText="1"/>
    </xf>
    <xf numFmtId="1" fontId="4" fillId="0" borderId="1055" xfId="0" applyNumberFormat="1" applyFont="1" applyBorder="1" applyAlignment="1">
      <alignment horizontal="center"/>
    </xf>
    <xf numFmtId="1" fontId="4" fillId="4" borderId="1096" xfId="0" applyNumberFormat="1" applyFont="1" applyFill="1" applyBorder="1" applyProtection="1">
      <protection hidden="1"/>
    </xf>
    <xf numFmtId="1" fontId="4" fillId="0" borderId="1123" xfId="3" applyNumberFormat="1" applyFont="1" applyBorder="1" applyAlignment="1">
      <alignment horizontal="center" vertical="center" wrapText="1"/>
    </xf>
    <xf numFmtId="1" fontId="4" fillId="0" borderId="1117" xfId="3" applyNumberFormat="1" applyFont="1" applyBorder="1" applyAlignment="1">
      <alignment horizontal="center" vertical="center" wrapText="1"/>
    </xf>
    <xf numFmtId="1" fontId="4" fillId="0" borderId="1124" xfId="3" applyNumberFormat="1" applyFont="1" applyFill="1" applyBorder="1" applyAlignment="1">
      <alignment horizontal="center" vertical="center" wrapText="1"/>
    </xf>
    <xf numFmtId="1" fontId="4" fillId="0" borderId="1117" xfId="3" applyNumberFormat="1" applyFont="1" applyFill="1" applyBorder="1" applyAlignment="1">
      <alignment horizontal="center" vertical="center" wrapText="1"/>
    </xf>
    <xf numFmtId="1" fontId="4" fillId="0" borderId="1123" xfId="3" applyNumberFormat="1" applyFont="1" applyFill="1" applyBorder="1" applyAlignment="1">
      <alignment horizontal="center" vertical="center" wrapText="1"/>
    </xf>
    <xf numFmtId="1" fontId="4" fillId="0" borderId="1125" xfId="3" applyNumberFormat="1" applyFont="1" applyFill="1" applyBorder="1" applyAlignment="1">
      <alignment horizontal="center" vertical="center" wrapText="1"/>
    </xf>
    <xf numFmtId="1" fontId="4" fillId="0" borderId="1126" xfId="3" applyNumberFormat="1" applyFont="1" applyBorder="1" applyAlignment="1">
      <alignment horizontal="center" vertical="center" wrapText="1"/>
    </xf>
    <xf numFmtId="1" fontId="4" fillId="3" borderId="1127" xfId="0" applyNumberFormat="1" applyFont="1" applyFill="1" applyBorder="1" applyProtection="1">
      <protection hidden="1"/>
    </xf>
    <xf numFmtId="1" fontId="4" fillId="0" borderId="1127" xfId="0" applyNumberFormat="1" applyFont="1" applyBorder="1" applyProtection="1">
      <protection hidden="1"/>
    </xf>
    <xf numFmtId="1" fontId="4" fillId="0" borderId="1097" xfId="2" applyNumberFormat="1" applyFont="1" applyBorder="1" applyAlignment="1">
      <alignment vertical="center" wrapText="1"/>
    </xf>
    <xf numFmtId="1" fontId="4" fillId="6" borderId="1098" xfId="4" applyNumberFormat="1" applyFont="1" applyFill="1" applyBorder="1" applyProtection="1">
      <protection locked="0"/>
    </xf>
    <xf numFmtId="1" fontId="4" fillId="6" borderId="1128" xfId="4" applyNumberFormat="1" applyFont="1" applyFill="1" applyBorder="1" applyProtection="1">
      <protection locked="0"/>
    </xf>
    <xf numFmtId="1" fontId="4" fillId="6" borderId="1100" xfId="4" applyNumberFormat="1" applyFont="1" applyFill="1" applyBorder="1" applyProtection="1">
      <protection locked="0"/>
    </xf>
    <xf numFmtId="1" fontId="4" fillId="6" borderId="1129" xfId="4" applyNumberFormat="1" applyFont="1" applyFill="1" applyBorder="1" applyProtection="1">
      <protection locked="0"/>
    </xf>
    <xf numFmtId="1" fontId="4" fillId="6" borderId="1130" xfId="4" applyNumberFormat="1" applyFont="1" applyFill="1" applyBorder="1" applyProtection="1">
      <protection locked="0"/>
    </xf>
    <xf numFmtId="1" fontId="4" fillId="6" borderId="1099" xfId="4" applyNumberFormat="1" applyFont="1" applyFill="1" applyBorder="1" applyProtection="1">
      <protection locked="0"/>
    </xf>
    <xf numFmtId="1" fontId="4" fillId="3" borderId="1131" xfId="0" applyNumberFormat="1" applyFont="1" applyFill="1" applyBorder="1" applyProtection="1">
      <protection hidden="1"/>
    </xf>
    <xf numFmtId="1" fontId="4" fillId="0" borderId="1131" xfId="0" applyNumberFormat="1" applyFont="1" applyBorder="1" applyProtection="1">
      <protection hidden="1"/>
    </xf>
    <xf numFmtId="1" fontId="4" fillId="0" borderId="1132" xfId="2" applyNumberFormat="1" applyFont="1" applyBorder="1" applyAlignment="1">
      <alignment horizontal="center" vertical="center" wrapText="1"/>
    </xf>
    <xf numFmtId="1" fontId="4" fillId="0" borderId="1133" xfId="4" applyNumberFormat="1" applyFont="1" applyBorder="1" applyAlignment="1">
      <alignment horizontal="right"/>
    </xf>
    <xf numFmtId="1" fontId="4" fillId="0" borderId="1134" xfId="4" applyNumberFormat="1" applyFont="1" applyBorder="1" applyAlignment="1">
      <alignment horizontal="right"/>
    </xf>
    <xf numFmtId="1" fontId="4" fillId="0" borderId="1135" xfId="4" applyNumberFormat="1" applyFont="1" applyBorder="1" applyAlignment="1">
      <alignment horizontal="right"/>
    </xf>
    <xf numFmtId="1" fontId="4" fillId="0" borderId="1136" xfId="4" applyNumberFormat="1" applyFont="1" applyBorder="1" applyAlignment="1">
      <alignment horizontal="right"/>
    </xf>
    <xf numFmtId="1" fontId="4" fillId="0" borderId="1137" xfId="4" applyNumberFormat="1" applyFont="1" applyBorder="1" applyAlignment="1">
      <alignment horizontal="right"/>
    </xf>
    <xf numFmtId="1" fontId="4" fillId="3" borderId="1138" xfId="0" applyNumberFormat="1" applyFont="1" applyFill="1" applyBorder="1" applyProtection="1">
      <protection hidden="1"/>
    </xf>
    <xf numFmtId="1" fontId="4" fillId="0" borderId="1138" xfId="0" applyNumberFormat="1" applyFont="1" applyBorder="1" applyProtection="1">
      <protection hidden="1"/>
    </xf>
    <xf numFmtId="1" fontId="6" fillId="3" borderId="1132" xfId="0" applyNumberFormat="1" applyFont="1" applyFill="1" applyBorder="1" applyAlignment="1">
      <alignment vertical="center" wrapText="1"/>
    </xf>
    <xf numFmtId="1" fontId="6" fillId="3" borderId="1078" xfId="0" applyNumberFormat="1" applyFont="1" applyFill="1" applyBorder="1" applyAlignment="1">
      <alignment vertical="center" wrapText="1"/>
    </xf>
    <xf numFmtId="1" fontId="2" fillId="0" borderId="1139" xfId="0" applyNumberFormat="1" applyFont="1" applyBorder="1"/>
    <xf numFmtId="1" fontId="2" fillId="0" borderId="1140" xfId="0" applyNumberFormat="1" applyFont="1" applyBorder="1"/>
    <xf numFmtId="1" fontId="2" fillId="0" borderId="1141" xfId="0" applyNumberFormat="1" applyFont="1" applyBorder="1"/>
    <xf numFmtId="1" fontId="4" fillId="3" borderId="1142" xfId="0" applyNumberFormat="1" applyFont="1" applyFill="1" applyBorder="1" applyProtection="1">
      <protection hidden="1"/>
    </xf>
    <xf numFmtId="1" fontId="4" fillId="0" borderId="1142" xfId="0" applyNumberFormat="1" applyFont="1" applyBorder="1" applyProtection="1">
      <protection hidden="1"/>
    </xf>
    <xf numFmtId="1" fontId="4" fillId="0" borderId="1133" xfId="0" applyNumberFormat="1" applyFont="1" applyBorder="1" applyAlignment="1">
      <alignment horizontal="center" vertical="center"/>
    </xf>
    <xf numFmtId="1" fontId="4" fillId="0" borderId="1136" xfId="0" applyNumberFormat="1" applyFont="1" applyBorder="1" applyAlignment="1">
      <alignment horizontal="center" vertical="center"/>
    </xf>
    <xf numFmtId="1" fontId="4" fillId="0" borderId="1136" xfId="0" applyNumberFormat="1" applyFont="1" applyBorder="1" applyAlignment="1">
      <alignment horizontal="center" vertical="center" wrapText="1"/>
    </xf>
    <xf numFmtId="1" fontId="4" fillId="0" borderId="1134" xfId="0" applyNumberFormat="1" applyFont="1" applyBorder="1" applyAlignment="1">
      <alignment horizontal="center" vertical="center"/>
    </xf>
    <xf numFmtId="1" fontId="4" fillId="0" borderId="1144" xfId="0" applyNumberFormat="1" applyFont="1" applyBorder="1"/>
    <xf numFmtId="1" fontId="4" fillId="6" borderId="1145" xfId="4" applyNumberFormat="1" applyFont="1" applyFill="1" applyBorder="1" applyProtection="1">
      <protection locked="0"/>
    </xf>
    <xf numFmtId="1" fontId="4" fillId="6" borderId="1144" xfId="4" applyNumberFormat="1" applyFont="1" applyFill="1" applyBorder="1" applyProtection="1">
      <protection locked="0"/>
    </xf>
    <xf numFmtId="1" fontId="4" fillId="3" borderId="1146" xfId="0" applyNumberFormat="1" applyFont="1" applyFill="1" applyBorder="1" applyProtection="1">
      <protection hidden="1"/>
    </xf>
    <xf numFmtId="1" fontId="4" fillId="0" borderId="1146" xfId="0" applyNumberFormat="1" applyFont="1" applyBorder="1" applyProtection="1">
      <protection hidden="1"/>
    </xf>
    <xf numFmtId="1" fontId="4" fillId="0" borderId="1147" xfId="0" applyNumberFormat="1" applyFont="1" applyBorder="1"/>
    <xf numFmtId="1" fontId="2" fillId="3" borderId="1148" xfId="0" applyNumberFormat="1" applyFont="1" applyFill="1" applyBorder="1"/>
    <xf numFmtId="1" fontId="4" fillId="0" borderId="1061" xfId="0" applyNumberFormat="1" applyFont="1" applyBorder="1" applyAlignment="1">
      <alignment horizontal="center" vertical="center" wrapText="1"/>
    </xf>
    <xf numFmtId="1" fontId="4" fillId="0" borderId="1123" xfId="0" applyNumberFormat="1" applyFont="1" applyBorder="1" applyAlignment="1">
      <alignment horizontal="center" vertical="center" wrapText="1"/>
    </xf>
    <xf numFmtId="1" fontId="4" fillId="0" borderId="1154" xfId="0" applyNumberFormat="1" applyFont="1" applyBorder="1" applyAlignment="1">
      <alignment horizontal="center" vertical="center"/>
    </xf>
    <xf numFmtId="1" fontId="4" fillId="0" borderId="1155" xfId="0" applyNumberFormat="1" applyFont="1" applyBorder="1" applyAlignment="1">
      <alignment horizontal="center" vertical="center"/>
    </xf>
    <xf numFmtId="1" fontId="4" fillId="0" borderId="1153" xfId="0" applyNumberFormat="1" applyFont="1" applyBorder="1" applyAlignment="1">
      <alignment horizontal="center" vertical="center"/>
    </xf>
    <xf numFmtId="1" fontId="4" fillId="0" borderId="1152" xfId="0" applyNumberFormat="1" applyFont="1" applyBorder="1" applyAlignment="1">
      <alignment horizontal="center" vertical="center"/>
    </xf>
    <xf numFmtId="1" fontId="4" fillId="0" borderId="1156" xfId="0" applyNumberFormat="1" applyFont="1" applyBorder="1"/>
    <xf numFmtId="1" fontId="4" fillId="0" borderId="1157" xfId="0" applyNumberFormat="1" applyFont="1" applyBorder="1"/>
    <xf numFmtId="1" fontId="4" fillId="0" borderId="1158" xfId="0" applyNumberFormat="1" applyFont="1" applyBorder="1"/>
    <xf numFmtId="1" fontId="4" fillId="2" borderId="1159" xfId="5" applyNumberFormat="1" applyFont="1" applyBorder="1" applyProtection="1">
      <protection locked="0"/>
    </xf>
    <xf numFmtId="1" fontId="4" fillId="2" borderId="1160" xfId="5" applyNumberFormat="1" applyFont="1" applyBorder="1" applyProtection="1">
      <protection locked="0"/>
    </xf>
    <xf numFmtId="1" fontId="4" fillId="2" borderId="1161" xfId="5" applyNumberFormat="1" applyFont="1" applyBorder="1" applyProtection="1">
      <protection locked="0"/>
    </xf>
    <xf numFmtId="1" fontId="4" fillId="2" borderId="1162" xfId="5" applyNumberFormat="1" applyFont="1" applyBorder="1" applyProtection="1">
      <protection locked="0"/>
    </xf>
    <xf numFmtId="1" fontId="4" fillId="2" borderId="1163" xfId="5" applyNumberFormat="1" applyFont="1" applyBorder="1" applyProtection="1">
      <protection locked="0"/>
    </xf>
    <xf numFmtId="1" fontId="4" fillId="2" borderId="1164" xfId="5" applyNumberFormat="1" applyFont="1" applyBorder="1" applyProtection="1">
      <protection locked="0"/>
    </xf>
    <xf numFmtId="1" fontId="4" fillId="2" borderId="1165" xfId="5" applyNumberFormat="1" applyFont="1" applyBorder="1" applyProtection="1">
      <protection locked="0"/>
    </xf>
    <xf numFmtId="1" fontId="4" fillId="2" borderId="1166" xfId="5" applyNumberFormat="1" applyFont="1" applyBorder="1" applyProtection="1">
      <protection locked="0"/>
    </xf>
    <xf numFmtId="1" fontId="4" fillId="2" borderId="1167" xfId="5" applyNumberFormat="1" applyFont="1" applyBorder="1" applyProtection="1">
      <protection locked="0"/>
    </xf>
    <xf numFmtId="1" fontId="4" fillId="2" borderId="1168" xfId="5" applyNumberFormat="1" applyFont="1" applyBorder="1" applyProtection="1">
      <protection locked="0"/>
    </xf>
    <xf numFmtId="1" fontId="4" fillId="2" borderId="1169" xfId="5" applyNumberFormat="1" applyFont="1" applyBorder="1" applyProtection="1">
      <protection locked="0"/>
    </xf>
    <xf numFmtId="1" fontId="4" fillId="2" borderId="1170" xfId="5" applyNumberFormat="1" applyFont="1" applyBorder="1" applyProtection="1">
      <protection locked="0"/>
    </xf>
    <xf numFmtId="1" fontId="4" fillId="0" borderId="1154" xfId="0" applyNumberFormat="1" applyFont="1" applyBorder="1" applyAlignment="1">
      <alignment horizontal="center" vertical="center" wrapText="1"/>
    </xf>
    <xf numFmtId="1" fontId="4" fillId="0" borderId="1171" xfId="0" applyNumberFormat="1" applyFont="1" applyBorder="1" applyAlignment="1">
      <alignment horizontal="center" vertical="center" wrapText="1"/>
    </xf>
    <xf numFmtId="1" fontId="4" fillId="0" borderId="1172" xfId="0" applyNumberFormat="1" applyFont="1" applyBorder="1" applyAlignment="1">
      <alignment horizontal="center" vertical="center" wrapText="1"/>
    </xf>
    <xf numFmtId="1" fontId="4" fillId="0" borderId="1173" xfId="0" applyNumberFormat="1" applyFont="1" applyBorder="1"/>
    <xf numFmtId="1" fontId="4" fillId="0" borderId="1174" xfId="0" applyNumberFormat="1" applyFont="1" applyBorder="1"/>
    <xf numFmtId="1" fontId="4" fillId="6" borderId="1157" xfId="0" applyNumberFormat="1" applyFont="1" applyFill="1" applyBorder="1" applyProtection="1">
      <protection locked="0"/>
    </xf>
    <xf numFmtId="1" fontId="4" fillId="6" borderId="1174" xfId="0" applyNumberFormat="1" applyFont="1" applyFill="1" applyBorder="1" applyProtection="1">
      <protection locked="0"/>
    </xf>
    <xf numFmtId="1" fontId="4" fillId="6" borderId="1175" xfId="0" applyNumberFormat="1" applyFont="1" applyFill="1" applyBorder="1" applyProtection="1">
      <protection locked="0"/>
    </xf>
    <xf numFmtId="1" fontId="4" fillId="6" borderId="1176" xfId="0" applyNumberFormat="1" applyFont="1" applyFill="1" applyBorder="1" applyProtection="1">
      <protection locked="0"/>
    </xf>
    <xf numFmtId="0" fontId="4" fillId="0" borderId="1154" xfId="0" applyFont="1" applyBorder="1" applyAlignment="1">
      <alignment horizontal="center" vertical="center"/>
    </xf>
    <xf numFmtId="0" fontId="4" fillId="0" borderId="1155" xfId="0" applyFont="1" applyBorder="1" applyAlignment="1">
      <alignment horizontal="center" vertical="center"/>
    </xf>
    <xf numFmtId="0" fontId="4" fillId="0" borderId="1152" xfId="0" applyFont="1" applyBorder="1" applyAlignment="1">
      <alignment horizontal="center" vertical="center"/>
    </xf>
    <xf numFmtId="1" fontId="4" fillId="0" borderId="1154" xfId="0" applyNumberFormat="1" applyFont="1" applyBorder="1"/>
    <xf numFmtId="1" fontId="4" fillId="0" borderId="1178" xfId="0" applyNumberFormat="1" applyFont="1" applyBorder="1" applyProtection="1">
      <protection hidden="1"/>
    </xf>
    <xf numFmtId="0" fontId="4" fillId="0" borderId="1179" xfId="0" applyFont="1" applyBorder="1" applyAlignment="1">
      <alignment vertical="center" wrapText="1"/>
    </xf>
    <xf numFmtId="0" fontId="4" fillId="11" borderId="1180" xfId="0" applyFont="1" applyFill="1" applyBorder="1" applyAlignment="1" applyProtection="1">
      <alignment vertical="center"/>
      <protection locked="0"/>
    </xf>
    <xf numFmtId="0" fontId="4" fillId="11" borderId="1180" xfId="0" applyFont="1" applyFill="1" applyBorder="1" applyAlignment="1" applyProtection="1">
      <alignment vertical="center" wrapText="1"/>
      <protection locked="0"/>
    </xf>
    <xf numFmtId="1" fontId="4" fillId="0" borderId="1179" xfId="2" applyNumberFormat="1" applyFont="1" applyBorder="1" applyAlignment="1">
      <alignment vertical="center" wrapText="1"/>
    </xf>
    <xf numFmtId="1" fontId="4" fillId="6" borderId="1180" xfId="4" applyNumberFormat="1" applyFont="1" applyFill="1" applyBorder="1" applyProtection="1">
      <protection locked="0"/>
    </xf>
    <xf numFmtId="1" fontId="4" fillId="0" borderId="1184" xfId="0" applyNumberFormat="1" applyFont="1" applyBorder="1"/>
    <xf numFmtId="1" fontId="4" fillId="6" borderId="1185" xfId="0" applyNumberFormat="1" applyFont="1" applyFill="1" applyBorder="1" applyProtection="1">
      <protection locked="0"/>
    </xf>
    <xf numFmtId="1" fontId="4" fillId="6" borderId="1187" xfId="0" applyNumberFormat="1" applyFont="1" applyFill="1" applyBorder="1" applyProtection="1">
      <protection locked="0"/>
    </xf>
    <xf numFmtId="1" fontId="4" fillId="6" borderId="1188" xfId="0" applyNumberFormat="1" applyFont="1" applyFill="1" applyBorder="1" applyProtection="1">
      <protection locked="0"/>
    </xf>
    <xf numFmtId="1" fontId="3" fillId="3" borderId="0" xfId="0" applyNumberFormat="1" applyFont="1" applyFill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214" xfId="0" applyNumberFormat="1" applyFont="1" applyBorder="1" applyAlignment="1">
      <alignment horizontal="center" vertical="center" wrapText="1"/>
    </xf>
    <xf numFmtId="1" fontId="4" fillId="0" borderId="1190" xfId="0" applyNumberFormat="1" applyFont="1" applyBorder="1" applyAlignment="1">
      <alignment horizontal="center" vertical="center" wrapText="1"/>
    </xf>
    <xf numFmtId="1" fontId="4" fillId="0" borderId="1191" xfId="0" applyNumberFormat="1" applyFont="1" applyBorder="1" applyAlignment="1">
      <alignment horizontal="center" vertical="center" wrapText="1"/>
    </xf>
    <xf numFmtId="1" fontId="4" fillId="0" borderId="1194" xfId="0" applyNumberFormat="1" applyFont="1" applyBorder="1" applyAlignment="1">
      <alignment horizontal="center" vertical="center" wrapText="1"/>
    </xf>
    <xf numFmtId="1" fontId="4" fillId="3" borderId="1190" xfId="0" applyNumberFormat="1" applyFont="1" applyFill="1" applyBorder="1" applyAlignment="1">
      <alignment horizontal="center" vertical="center"/>
    </xf>
    <xf numFmtId="1" fontId="4" fillId="3" borderId="1194" xfId="0" applyNumberFormat="1" applyFont="1" applyFill="1" applyBorder="1" applyAlignment="1">
      <alignment horizontal="center" vertical="center"/>
    </xf>
    <xf numFmtId="1" fontId="4" fillId="3" borderId="1183" xfId="0" applyNumberFormat="1" applyFont="1" applyFill="1" applyBorder="1" applyAlignment="1">
      <alignment horizontal="center" vertical="center"/>
    </xf>
    <xf numFmtId="1" fontId="4" fillId="0" borderId="1189" xfId="0" applyNumberFormat="1" applyFont="1" applyBorder="1" applyAlignment="1">
      <alignment horizontal="center" vertical="center"/>
    </xf>
    <xf numFmtId="1" fontId="4" fillId="0" borderId="1190" xfId="0" applyNumberFormat="1" applyFont="1" applyBorder="1" applyAlignment="1">
      <alignment horizontal="right"/>
    </xf>
    <xf numFmtId="1" fontId="4" fillId="0" borderId="1191" xfId="0" applyNumberFormat="1" applyFont="1" applyBorder="1" applyAlignment="1">
      <alignment horizontal="right"/>
    </xf>
    <xf numFmtId="1" fontId="4" fillId="3" borderId="1189" xfId="0" applyNumberFormat="1" applyFont="1" applyFill="1" applyBorder="1" applyAlignment="1">
      <alignment horizontal="center" vertical="center"/>
    </xf>
    <xf numFmtId="1" fontId="4" fillId="0" borderId="1186" xfId="0" applyNumberFormat="1" applyFont="1" applyBorder="1" applyAlignment="1">
      <alignment horizontal="right"/>
    </xf>
    <xf numFmtId="1" fontId="4" fillId="3" borderId="1187" xfId="0" applyNumberFormat="1" applyFont="1" applyFill="1" applyBorder="1" applyAlignment="1">
      <alignment horizontal="right"/>
    </xf>
    <xf numFmtId="1" fontId="4" fillId="6" borderId="1180" xfId="0" applyNumberFormat="1" applyFont="1" applyFill="1" applyBorder="1" applyProtection="1">
      <protection locked="0"/>
    </xf>
    <xf numFmtId="1" fontId="4" fillId="6" borderId="1179" xfId="0" applyNumberFormat="1" applyFont="1" applyFill="1" applyBorder="1" applyProtection="1">
      <protection locked="0"/>
    </xf>
    <xf numFmtId="1" fontId="4" fillId="6" borderId="1184" xfId="0" applyNumberFormat="1" applyFont="1" applyFill="1" applyBorder="1" applyAlignment="1" applyProtection="1">
      <alignment wrapText="1"/>
      <protection locked="0"/>
    </xf>
    <xf numFmtId="1" fontId="4" fillId="6" borderId="1187" xfId="0" applyNumberFormat="1" applyFont="1" applyFill="1" applyBorder="1" applyAlignment="1" applyProtection="1">
      <alignment wrapText="1"/>
      <protection locked="0"/>
    </xf>
    <xf numFmtId="1" fontId="4" fillId="0" borderId="825" xfId="0" applyNumberFormat="1" applyFont="1" applyBorder="1" applyAlignment="1">
      <alignment horizontal="right" wrapText="1"/>
    </xf>
    <xf numFmtId="1" fontId="4" fillId="6" borderId="1017" xfId="0" applyNumberFormat="1" applyFont="1" applyFill="1" applyBorder="1" applyProtection="1">
      <protection locked="0"/>
    </xf>
    <xf numFmtId="1" fontId="5" fillId="3" borderId="1182" xfId="0" applyNumberFormat="1" applyFont="1" applyFill="1" applyBorder="1"/>
    <xf numFmtId="1" fontId="5" fillId="3" borderId="1195" xfId="0" applyNumberFormat="1" applyFont="1" applyFill="1" applyBorder="1"/>
    <xf numFmtId="1" fontId="4" fillId="3" borderId="1182" xfId="0" applyNumberFormat="1" applyFont="1" applyFill="1" applyBorder="1"/>
    <xf numFmtId="1" fontId="4" fillId="0" borderId="1196" xfId="0" applyNumberFormat="1" applyFont="1" applyBorder="1" applyAlignment="1">
      <alignment horizontal="center" vertical="center" wrapText="1"/>
    </xf>
    <xf numFmtId="1" fontId="4" fillId="0" borderId="1005" xfId="0" applyNumberFormat="1" applyFont="1" applyBorder="1" applyAlignment="1">
      <alignment horizontal="center" vertical="center" wrapText="1"/>
    </xf>
    <xf numFmtId="1" fontId="4" fillId="0" borderId="1197" xfId="0" applyNumberFormat="1" applyFont="1" applyBorder="1" applyAlignment="1">
      <alignment horizontal="center" vertical="center" wrapText="1"/>
    </xf>
    <xf numFmtId="1" fontId="4" fillId="0" borderId="1185" xfId="0" applyNumberFormat="1" applyFont="1" applyBorder="1" applyAlignment="1">
      <alignment horizontal="right"/>
    </xf>
    <xf numFmtId="1" fontId="4" fillId="6" borderId="1198" xfId="0" applyNumberFormat="1" applyFont="1" applyFill="1" applyBorder="1" applyProtection="1">
      <protection locked="0"/>
    </xf>
    <xf numFmtId="1" fontId="4" fillId="0" borderId="1191" xfId="0" applyNumberFormat="1" applyFont="1" applyBorder="1" applyAlignment="1">
      <alignment horizontal="center" vertical="center"/>
    </xf>
    <xf numFmtId="1" fontId="4" fillId="3" borderId="1200" xfId="0" applyNumberFormat="1" applyFont="1" applyFill="1" applyBorder="1"/>
    <xf numFmtId="1" fontId="4" fillId="3" borderId="1200" xfId="0" applyNumberFormat="1" applyFont="1" applyFill="1" applyBorder="1" applyAlignment="1">
      <alignment wrapText="1"/>
    </xf>
    <xf numFmtId="1" fontId="4" fillId="4" borderId="1200" xfId="0" applyNumberFormat="1" applyFont="1" applyFill="1" applyBorder="1" applyProtection="1">
      <protection hidden="1"/>
    </xf>
    <xf numFmtId="1" fontId="4" fillId="6" borderId="1201" xfId="0" applyNumberFormat="1" applyFont="1" applyFill="1" applyBorder="1" applyProtection="1">
      <protection locked="0"/>
    </xf>
    <xf numFmtId="1" fontId="4" fillId="6" borderId="1202" xfId="0" applyNumberFormat="1" applyFont="1" applyFill="1" applyBorder="1" applyProtection="1">
      <protection locked="0"/>
    </xf>
    <xf numFmtId="1" fontId="4" fillId="6" borderId="1203" xfId="0" applyNumberFormat="1" applyFont="1" applyFill="1" applyBorder="1" applyProtection="1">
      <protection locked="0"/>
    </xf>
    <xf numFmtId="1" fontId="4" fillId="6" borderId="1204" xfId="0" applyNumberFormat="1" applyFont="1" applyFill="1" applyBorder="1" applyProtection="1">
      <protection locked="0"/>
    </xf>
    <xf numFmtId="1" fontId="1" fillId="3" borderId="1200" xfId="0" applyNumberFormat="1" applyFont="1" applyFill="1" applyBorder="1" applyAlignment="1">
      <alignment horizontal="right"/>
    </xf>
    <xf numFmtId="1" fontId="4" fillId="0" borderId="1200" xfId="0" applyNumberFormat="1" applyFont="1" applyBorder="1"/>
    <xf numFmtId="1" fontId="1" fillId="3" borderId="1200" xfId="0" applyNumberFormat="1" applyFont="1" applyFill="1" applyBorder="1"/>
    <xf numFmtId="1" fontId="5" fillId="0" borderId="1205" xfId="0" applyNumberFormat="1" applyFont="1" applyBorder="1"/>
    <xf numFmtId="1" fontId="5" fillId="0" borderId="1206" xfId="0" applyNumberFormat="1" applyFont="1" applyBorder="1"/>
    <xf numFmtId="1" fontId="4" fillId="0" borderId="1200" xfId="0" applyNumberFormat="1" applyFont="1" applyBorder="1" applyProtection="1">
      <protection hidden="1"/>
    </xf>
    <xf numFmtId="1" fontId="4" fillId="0" borderId="1208" xfId="0" applyNumberFormat="1" applyFont="1" applyBorder="1" applyAlignment="1">
      <alignment horizontal="center" vertical="center" wrapText="1"/>
    </xf>
    <xf numFmtId="1" fontId="4" fillId="0" borderId="1209" xfId="0" applyNumberFormat="1" applyFont="1" applyBorder="1" applyAlignment="1">
      <alignment horizontal="center" vertical="center" wrapText="1"/>
    </xf>
    <xf numFmtId="1" fontId="1" fillId="0" borderId="1210" xfId="0" applyNumberFormat="1" applyFont="1" applyBorder="1" applyAlignment="1">
      <alignment horizontal="left" vertical="center"/>
    </xf>
    <xf numFmtId="1" fontId="4" fillId="0" borderId="1210" xfId="0" applyNumberFormat="1" applyFont="1" applyBorder="1" applyAlignment="1">
      <alignment horizontal="right"/>
    </xf>
    <xf numFmtId="1" fontId="4" fillId="0" borderId="1211" xfId="0" applyNumberFormat="1" applyFont="1" applyBorder="1" applyAlignment="1">
      <alignment horizontal="right"/>
    </xf>
    <xf numFmtId="1" fontId="4" fillId="0" borderId="1203" xfId="0" applyNumberFormat="1" applyFont="1" applyBorder="1" applyAlignment="1">
      <alignment horizontal="right"/>
    </xf>
    <xf numFmtId="1" fontId="4" fillId="0" borderId="1211" xfId="0" applyNumberFormat="1" applyFont="1" applyBorder="1"/>
    <xf numFmtId="1" fontId="4" fillId="0" borderId="1212" xfId="0" applyNumberFormat="1" applyFont="1" applyBorder="1"/>
    <xf numFmtId="1" fontId="4" fillId="10" borderId="1213" xfId="1" applyNumberFormat="1" applyFont="1" applyBorder="1" applyAlignment="1" applyProtection="1">
      <alignment horizontal="right"/>
      <protection locked="0"/>
    </xf>
    <xf numFmtId="1" fontId="4" fillId="10" borderId="1214" xfId="1" applyNumberFormat="1" applyFont="1" applyBorder="1" applyAlignment="1" applyProtection="1">
      <alignment horizontal="right"/>
      <protection locked="0"/>
    </xf>
    <xf numFmtId="1" fontId="4" fillId="10" borderId="1215" xfId="1" applyNumberFormat="1" applyFont="1" applyBorder="1" applyAlignment="1" applyProtection="1">
      <alignment horizontal="right"/>
      <protection locked="0"/>
    </xf>
    <xf numFmtId="1" fontId="4" fillId="10" borderId="1216" xfId="1" applyNumberFormat="1" applyFont="1" applyBorder="1" applyAlignment="1" applyProtection="1">
      <alignment horizontal="right"/>
      <protection locked="0"/>
    </xf>
    <xf numFmtId="1" fontId="5" fillId="0" borderId="1217" xfId="0" applyNumberFormat="1" applyFont="1" applyBorder="1"/>
    <xf numFmtId="1" fontId="5" fillId="0" borderId="1218" xfId="0" applyNumberFormat="1" applyFont="1" applyBorder="1" applyAlignment="1">
      <alignment wrapText="1"/>
    </xf>
    <xf numFmtId="1" fontId="5" fillId="0" borderId="1219" xfId="0" applyNumberFormat="1" applyFont="1" applyBorder="1" applyAlignment="1">
      <alignment wrapText="1"/>
    </xf>
    <xf numFmtId="1" fontId="4" fillId="4" borderId="1220" xfId="0" applyNumberFormat="1" applyFont="1" applyFill="1" applyBorder="1"/>
    <xf numFmtId="1" fontId="4" fillId="4" borderId="1200" xfId="0" applyNumberFormat="1" applyFont="1" applyFill="1" applyBorder="1"/>
    <xf numFmtId="1" fontId="4" fillId="0" borderId="1221" xfId="0" applyNumberFormat="1" applyFont="1" applyBorder="1"/>
    <xf numFmtId="1" fontId="4" fillId="0" borderId="1220" xfId="0" applyNumberFormat="1" applyFont="1" applyBorder="1" applyProtection="1">
      <protection hidden="1"/>
    </xf>
    <xf numFmtId="1" fontId="4" fillId="0" borderId="1222" xfId="0" applyNumberFormat="1" applyFont="1" applyBorder="1" applyAlignment="1">
      <alignment horizontal="center" vertical="center" wrapText="1"/>
    </xf>
    <xf numFmtId="1" fontId="4" fillId="0" borderId="1223" xfId="0" applyNumberFormat="1" applyFont="1" applyBorder="1" applyAlignment="1">
      <alignment horizontal="center" vertical="center" wrapText="1"/>
    </xf>
    <xf numFmtId="1" fontId="4" fillId="3" borderId="1221" xfId="0" applyNumberFormat="1" applyFont="1" applyFill="1" applyBorder="1"/>
    <xf numFmtId="1" fontId="4" fillId="0" borderId="1211" xfId="0" applyNumberFormat="1" applyFont="1" applyBorder="1" applyAlignment="1">
      <alignment horizontal="left" vertical="center" wrapText="1"/>
    </xf>
    <xf numFmtId="1" fontId="4" fillId="0" borderId="1199" xfId="0" applyNumberFormat="1" applyFont="1" applyBorder="1" applyAlignment="1">
      <alignment horizontal="left" vertical="center" wrapText="1"/>
    </xf>
    <xf numFmtId="1" fontId="4" fillId="6" borderId="1224" xfId="0" applyNumberFormat="1" applyFont="1" applyFill="1" applyBorder="1" applyProtection="1">
      <protection locked="0"/>
    </xf>
    <xf numFmtId="1" fontId="4" fillId="6" borderId="1225" xfId="0" applyNumberFormat="1" applyFont="1" applyFill="1" applyBorder="1" applyProtection="1">
      <protection locked="0"/>
    </xf>
    <xf numFmtId="1" fontId="4" fillId="6" borderId="1208" xfId="0" applyNumberFormat="1" applyFont="1" applyFill="1" applyBorder="1" applyProtection="1">
      <protection locked="0"/>
    </xf>
    <xf numFmtId="0" fontId="4" fillId="0" borderId="1227" xfId="0" applyFont="1" applyBorder="1" applyAlignment="1">
      <alignment horizontal="center" vertical="center" wrapText="1"/>
    </xf>
    <xf numFmtId="0" fontId="4" fillId="0" borderId="1194" xfId="0" applyFont="1" applyBorder="1" applyAlignment="1">
      <alignment horizontal="center" vertical="center" wrapText="1"/>
    </xf>
    <xf numFmtId="1" fontId="4" fillId="4" borderId="1228" xfId="0" applyNumberFormat="1" applyFont="1" applyFill="1" applyBorder="1"/>
    <xf numFmtId="1" fontId="4" fillId="0" borderId="1228" xfId="0" applyNumberFormat="1" applyFont="1" applyBorder="1"/>
    <xf numFmtId="1" fontId="4" fillId="0" borderId="1228" xfId="0" applyNumberFormat="1" applyFont="1" applyBorder="1" applyProtection="1">
      <protection hidden="1"/>
    </xf>
    <xf numFmtId="0" fontId="4" fillId="11" borderId="1185" xfId="0" applyFont="1" applyFill="1" applyBorder="1" applyAlignment="1" applyProtection="1">
      <alignment vertical="center"/>
      <protection locked="0"/>
    </xf>
    <xf numFmtId="0" fontId="4" fillId="11" borderId="1188" xfId="0" applyFont="1" applyFill="1" applyBorder="1" applyAlignment="1" applyProtection="1">
      <alignment vertical="center" wrapText="1"/>
      <protection locked="0"/>
    </xf>
    <xf numFmtId="1" fontId="4" fillId="4" borderId="1229" xfId="0" applyNumberFormat="1" applyFont="1" applyFill="1" applyBorder="1"/>
    <xf numFmtId="1" fontId="4" fillId="0" borderId="1229" xfId="0" applyNumberFormat="1" applyFont="1" applyBorder="1"/>
    <xf numFmtId="1" fontId="4" fillId="0" borderId="1229" xfId="0" applyNumberFormat="1" applyFont="1" applyBorder="1" applyProtection="1">
      <protection hidden="1"/>
    </xf>
    <xf numFmtId="1" fontId="4" fillId="3" borderId="1229" xfId="0" applyNumberFormat="1" applyFont="1" applyFill="1" applyBorder="1"/>
    <xf numFmtId="1" fontId="4" fillId="0" borderId="1209" xfId="0" applyNumberFormat="1" applyFont="1" applyBorder="1" applyAlignment="1">
      <alignment horizontal="center" wrapText="1"/>
    </xf>
    <xf numFmtId="1" fontId="1" fillId="4" borderId="1229" xfId="0" applyNumberFormat="1" applyFont="1" applyFill="1" applyBorder="1"/>
    <xf numFmtId="1" fontId="4" fillId="0" borderId="1230" xfId="0" applyNumberFormat="1" applyFont="1" applyBorder="1" applyAlignment="1">
      <alignment vertical="center" wrapText="1"/>
    </xf>
    <xf numFmtId="1" fontId="4" fillId="6" borderId="1230" xfId="0" applyNumberFormat="1" applyFont="1" applyFill="1" applyBorder="1" applyAlignment="1" applyProtection="1">
      <alignment wrapText="1"/>
      <protection locked="0"/>
    </xf>
    <xf numFmtId="1" fontId="4" fillId="3" borderId="1228" xfId="0" applyNumberFormat="1" applyFont="1" applyFill="1" applyBorder="1"/>
    <xf numFmtId="1" fontId="1" fillId="3" borderId="1228" xfId="0" applyNumberFormat="1" applyFont="1" applyFill="1" applyBorder="1" applyAlignment="1">
      <alignment wrapText="1"/>
    </xf>
    <xf numFmtId="1" fontId="5" fillId="0" borderId="1231" xfId="0" applyNumberFormat="1" applyFont="1" applyBorder="1"/>
    <xf numFmtId="1" fontId="4" fillId="0" borderId="1232" xfId="0" applyNumberFormat="1" applyFont="1" applyBorder="1"/>
    <xf numFmtId="1" fontId="4" fillId="3" borderId="1233" xfId="0" applyNumberFormat="1" applyFont="1" applyFill="1" applyBorder="1"/>
    <xf numFmtId="1" fontId="4" fillId="0" borderId="1234" xfId="0" applyNumberFormat="1" applyFont="1" applyBorder="1"/>
    <xf numFmtId="1" fontId="4" fillId="0" borderId="1233" xfId="0" applyNumberFormat="1" applyFont="1" applyBorder="1"/>
    <xf numFmtId="1" fontId="4" fillId="0" borderId="1237" xfId="0" applyNumberFormat="1" applyFont="1" applyBorder="1"/>
    <xf numFmtId="1" fontId="4" fillId="0" borderId="1238" xfId="0" applyNumberFormat="1" applyFont="1" applyBorder="1"/>
    <xf numFmtId="1" fontId="4" fillId="0" borderId="1209" xfId="0" applyNumberFormat="1" applyFont="1" applyBorder="1" applyAlignment="1">
      <alignment horizontal="left" vertical="center" wrapText="1"/>
    </xf>
    <xf numFmtId="1" fontId="4" fillId="6" borderId="1227" xfId="0" applyNumberFormat="1" applyFont="1" applyFill="1" applyBorder="1" applyProtection="1">
      <protection locked="0"/>
    </xf>
    <xf numFmtId="1" fontId="4" fillId="6" borderId="1239" xfId="0" applyNumberFormat="1" applyFont="1" applyFill="1" applyBorder="1" applyProtection="1">
      <protection locked="0"/>
    </xf>
    <xf numFmtId="1" fontId="4" fillId="0" borderId="1240" xfId="0" applyNumberFormat="1" applyFont="1" applyBorder="1" applyProtection="1">
      <protection hidden="1"/>
    </xf>
    <xf numFmtId="1" fontId="4" fillId="0" borderId="1241" xfId="0" applyNumberFormat="1" applyFont="1" applyBorder="1" applyProtection="1">
      <protection hidden="1"/>
    </xf>
    <xf numFmtId="1" fontId="4" fillId="0" borderId="1231" xfId="0" applyNumberFormat="1" applyFont="1" applyBorder="1" applyProtection="1">
      <protection hidden="1"/>
    </xf>
    <xf numFmtId="1" fontId="4" fillId="0" borderId="552" xfId="0" applyNumberFormat="1" applyFont="1" applyBorder="1"/>
    <xf numFmtId="1" fontId="4" fillId="0" borderId="457" xfId="0" applyNumberFormat="1" applyFont="1" applyBorder="1"/>
    <xf numFmtId="1" fontId="4" fillId="3" borderId="457" xfId="0" applyNumberFormat="1" applyFont="1" applyFill="1" applyBorder="1"/>
    <xf numFmtId="1" fontId="4" fillId="0" borderId="431" xfId="0" applyNumberFormat="1" applyFont="1" applyBorder="1" applyAlignment="1">
      <alignment horizontal="center" vertical="center" wrapText="1"/>
    </xf>
    <xf numFmtId="1" fontId="4" fillId="0" borderId="387" xfId="0" applyNumberFormat="1" applyFont="1" applyBorder="1" applyAlignment="1">
      <alignment horizontal="center" vertical="center" wrapText="1"/>
    </xf>
    <xf numFmtId="1" fontId="4" fillId="0" borderId="465" xfId="0" applyNumberFormat="1" applyFont="1" applyBorder="1" applyAlignment="1">
      <alignment horizontal="right"/>
    </xf>
    <xf numFmtId="1" fontId="4" fillId="0" borderId="431" xfId="0" applyNumberFormat="1" applyFont="1" applyBorder="1" applyAlignment="1">
      <alignment horizontal="right"/>
    </xf>
    <xf numFmtId="1" fontId="4" fillId="6" borderId="1224" xfId="0" applyNumberFormat="1" applyFont="1" applyFill="1" applyBorder="1" applyAlignment="1" applyProtection="1">
      <alignment horizontal="right"/>
      <protection locked="0"/>
    </xf>
    <xf numFmtId="1" fontId="4" fillId="6" borderId="1208" xfId="0" applyNumberFormat="1" applyFont="1" applyFill="1" applyBorder="1" applyAlignment="1" applyProtection="1">
      <alignment horizontal="right"/>
      <protection locked="0"/>
    </xf>
    <xf numFmtId="1" fontId="4" fillId="6" borderId="1244" xfId="0" applyNumberFormat="1" applyFont="1" applyFill="1" applyBorder="1" applyAlignment="1" applyProtection="1">
      <alignment horizontal="right"/>
      <protection locked="0"/>
    </xf>
    <xf numFmtId="1" fontId="4" fillId="6" borderId="1225" xfId="0" applyNumberFormat="1" applyFont="1" applyFill="1" applyBorder="1" applyAlignment="1" applyProtection="1">
      <alignment horizontal="right"/>
      <protection locked="0"/>
    </xf>
    <xf numFmtId="1" fontId="4" fillId="6" borderId="1245" xfId="0" applyNumberFormat="1" applyFont="1" applyFill="1" applyBorder="1" applyAlignment="1" applyProtection="1">
      <alignment horizontal="right"/>
      <protection locked="0"/>
    </xf>
    <xf numFmtId="1" fontId="4" fillId="6" borderId="1243" xfId="0" applyNumberFormat="1" applyFont="1" applyFill="1" applyBorder="1" applyAlignment="1" applyProtection="1">
      <alignment horizontal="right"/>
      <protection locked="0"/>
    </xf>
    <xf numFmtId="1" fontId="4" fillId="0" borderId="1246" xfId="0" applyNumberFormat="1" applyFont="1" applyBorder="1" applyProtection="1">
      <protection locked="0"/>
    </xf>
    <xf numFmtId="1" fontId="4" fillId="3" borderId="1246" xfId="0" applyNumberFormat="1" applyFont="1" applyFill="1" applyBorder="1"/>
    <xf numFmtId="1" fontId="4" fillId="0" borderId="1246" xfId="0" applyNumberFormat="1" applyFont="1" applyBorder="1"/>
    <xf numFmtId="1" fontId="4" fillId="0" borderId="1246" xfId="0" applyNumberFormat="1" applyFont="1" applyBorder="1" applyProtection="1">
      <protection hidden="1"/>
    </xf>
    <xf numFmtId="1" fontId="4" fillId="0" borderId="1248" xfId="0" applyNumberFormat="1" applyFont="1" applyBorder="1" applyAlignment="1">
      <alignment horizontal="center" vertical="center"/>
    </xf>
    <xf numFmtId="1" fontId="4" fillId="0" borderId="1229" xfId="0" applyNumberFormat="1" applyFont="1" applyBorder="1" applyProtection="1">
      <protection locked="0"/>
    </xf>
    <xf numFmtId="1" fontId="4" fillId="0" borderId="1209" xfId="0" applyNumberFormat="1" applyFont="1" applyBorder="1" applyAlignment="1">
      <alignment horizontal="center" vertical="center"/>
    </xf>
    <xf numFmtId="1" fontId="4" fillId="0" borderId="1209" xfId="0" applyNumberFormat="1" applyFont="1" applyBorder="1" applyAlignment="1" applyProtection="1">
      <alignment horizontal="center" vertical="center"/>
      <protection hidden="1"/>
    </xf>
    <xf numFmtId="1" fontId="4" fillId="0" borderId="1227" xfId="0" applyNumberFormat="1" applyFont="1" applyBorder="1" applyAlignment="1">
      <alignment horizontal="right"/>
    </xf>
    <xf numFmtId="1" fontId="4" fillId="0" borderId="1249" xfId="0" applyNumberFormat="1" applyFont="1" applyBorder="1" applyAlignment="1">
      <alignment horizontal="right"/>
    </xf>
    <xf numFmtId="1" fontId="4" fillId="0" borderId="1194" xfId="0" applyNumberFormat="1" applyFont="1" applyBorder="1" applyAlignment="1">
      <alignment horizontal="right"/>
    </xf>
    <xf numFmtId="1" fontId="4" fillId="6" borderId="1227" xfId="0" applyNumberFormat="1" applyFont="1" applyFill="1" applyBorder="1" applyAlignment="1" applyProtection="1">
      <alignment horizontal="right"/>
      <protection locked="0"/>
    </xf>
    <xf numFmtId="1" fontId="4" fillId="6" borderId="1194" xfId="0" applyNumberFormat="1" applyFont="1" applyFill="1" applyBorder="1" applyAlignment="1" applyProtection="1">
      <alignment horizontal="right"/>
      <protection locked="0"/>
    </xf>
    <xf numFmtId="1" fontId="4" fillId="6" borderId="1197" xfId="0" applyNumberFormat="1" applyFont="1" applyFill="1" applyBorder="1" applyAlignment="1" applyProtection="1">
      <alignment horizontal="right"/>
      <protection locked="0"/>
    </xf>
    <xf numFmtId="1" fontId="4" fillId="6" borderId="1239" xfId="0" applyNumberFormat="1" applyFont="1" applyFill="1" applyBorder="1" applyAlignment="1" applyProtection="1">
      <alignment horizontal="right"/>
      <protection locked="0"/>
    </xf>
    <xf numFmtId="1" fontId="4" fillId="6" borderId="1250" xfId="0" applyNumberFormat="1" applyFont="1" applyFill="1" applyBorder="1" applyAlignment="1" applyProtection="1">
      <alignment horizontal="right"/>
      <protection locked="0"/>
    </xf>
    <xf numFmtId="1" fontId="4" fillId="6" borderId="1251" xfId="0" applyNumberFormat="1" applyFont="1" applyFill="1" applyBorder="1" applyAlignment="1" applyProtection="1">
      <alignment horizontal="right"/>
      <protection locked="0"/>
    </xf>
    <xf numFmtId="1" fontId="4" fillId="0" borderId="1252" xfId="0" applyNumberFormat="1" applyFont="1" applyBorder="1" applyProtection="1">
      <protection hidden="1"/>
    </xf>
    <xf numFmtId="1" fontId="4" fillId="0" borderId="1253" xfId="0" applyNumberFormat="1" applyFont="1" applyBorder="1" applyProtection="1">
      <protection hidden="1"/>
    </xf>
    <xf numFmtId="1" fontId="4" fillId="3" borderId="1229" xfId="0" applyNumberFormat="1" applyFont="1" applyFill="1" applyBorder="1" applyProtection="1">
      <protection hidden="1"/>
    </xf>
    <xf numFmtId="1" fontId="4" fillId="0" borderId="1230" xfId="0" applyNumberFormat="1" applyFont="1" applyBorder="1" applyAlignment="1">
      <alignment horizontal="left" vertical="center"/>
    </xf>
    <xf numFmtId="1" fontId="4" fillId="0" borderId="1230" xfId="0" applyNumberFormat="1" applyFont="1" applyBorder="1" applyAlignment="1">
      <alignment horizontal="center" vertical="center" wrapText="1"/>
    </xf>
    <xf numFmtId="1" fontId="4" fillId="6" borderId="1230" xfId="0" applyNumberFormat="1" applyFont="1" applyFill="1" applyBorder="1" applyProtection="1">
      <protection locked="0"/>
    </xf>
    <xf numFmtId="1" fontId="4" fillId="6" borderId="1258" xfId="0" applyNumberFormat="1" applyFont="1" applyFill="1" applyBorder="1" applyProtection="1">
      <protection locked="0"/>
    </xf>
    <xf numFmtId="1" fontId="4" fillId="6" borderId="1259" xfId="0" applyNumberFormat="1" applyFont="1" applyFill="1" applyBorder="1" applyProtection="1">
      <protection locked="0"/>
    </xf>
    <xf numFmtId="1" fontId="4" fillId="6" borderId="1260" xfId="0" applyNumberFormat="1" applyFont="1" applyFill="1" applyBorder="1" applyProtection="1">
      <protection locked="0"/>
    </xf>
    <xf numFmtId="1" fontId="4" fillId="0" borderId="1230" xfId="0" applyNumberFormat="1" applyFont="1" applyBorder="1" applyAlignment="1">
      <alignment horizontal="left" vertical="center" wrapText="1"/>
    </xf>
    <xf numFmtId="1" fontId="4" fillId="0" borderId="1230" xfId="0" applyNumberFormat="1" applyFont="1" applyBorder="1" applyAlignment="1">
      <alignment horizontal="center"/>
    </xf>
    <xf numFmtId="1" fontId="4" fillId="6" borderId="1199" xfId="0" applyNumberFormat="1" applyFont="1" applyFill="1" applyBorder="1" applyProtection="1">
      <protection locked="0"/>
    </xf>
    <xf numFmtId="1" fontId="4" fillId="4" borderId="1229" xfId="0" applyNumberFormat="1" applyFont="1" applyFill="1" applyBorder="1" applyProtection="1">
      <protection hidden="1"/>
    </xf>
    <xf numFmtId="1" fontId="4" fillId="3" borderId="1231" xfId="0" applyNumberFormat="1" applyFont="1" applyFill="1" applyBorder="1" applyProtection="1">
      <protection hidden="1"/>
    </xf>
    <xf numFmtId="1" fontId="4" fillId="0" borderId="1265" xfId="3" applyNumberFormat="1" applyFont="1" applyBorder="1" applyAlignment="1">
      <alignment horizontal="center" vertical="center" wrapText="1"/>
    </xf>
    <xf numFmtId="1" fontId="4" fillId="0" borderId="1257" xfId="3" applyNumberFormat="1" applyFont="1" applyBorder="1" applyAlignment="1">
      <alignment horizontal="center" vertical="center" wrapText="1"/>
    </xf>
    <xf numFmtId="1" fontId="4" fillId="0" borderId="1266" xfId="3" applyNumberFormat="1" applyFont="1" applyFill="1" applyBorder="1" applyAlignment="1">
      <alignment horizontal="center" vertical="center" wrapText="1"/>
    </xf>
    <xf numFmtId="1" fontId="4" fillId="0" borderId="1257" xfId="3" applyNumberFormat="1" applyFont="1" applyFill="1" applyBorder="1" applyAlignment="1">
      <alignment horizontal="center" vertical="center" wrapText="1"/>
    </xf>
    <xf numFmtId="1" fontId="4" fillId="0" borderId="1265" xfId="3" applyNumberFormat="1" applyFont="1" applyFill="1" applyBorder="1" applyAlignment="1">
      <alignment horizontal="center" vertical="center" wrapText="1"/>
    </xf>
    <xf numFmtId="1" fontId="4" fillId="0" borderId="1267" xfId="3" applyNumberFormat="1" applyFont="1" applyFill="1" applyBorder="1" applyAlignment="1">
      <alignment horizontal="center" vertical="center" wrapText="1"/>
    </xf>
    <xf numFmtId="1" fontId="4" fillId="0" borderId="1268" xfId="3" applyNumberFormat="1" applyFont="1" applyBorder="1" applyAlignment="1">
      <alignment horizontal="center" vertical="center" wrapText="1"/>
    </xf>
    <xf numFmtId="1" fontId="4" fillId="3" borderId="1269" xfId="0" applyNumberFormat="1" applyFont="1" applyFill="1" applyBorder="1" applyProtection="1">
      <protection hidden="1"/>
    </xf>
    <xf numFmtId="1" fontId="4" fillId="0" borderId="1269" xfId="0" applyNumberFormat="1" applyFont="1" applyBorder="1" applyProtection="1">
      <protection hidden="1"/>
    </xf>
    <xf numFmtId="1" fontId="4" fillId="6" borderId="1185" xfId="4" applyNumberFormat="1" applyFont="1" applyFill="1" applyBorder="1" applyProtection="1">
      <protection locked="0"/>
    </xf>
    <xf numFmtId="1" fontId="4" fillId="6" borderId="1270" xfId="4" applyNumberFormat="1" applyFont="1" applyFill="1" applyBorder="1" applyProtection="1">
      <protection locked="0"/>
    </xf>
    <xf numFmtId="1" fontId="4" fillId="6" borderId="1271" xfId="4" applyNumberFormat="1" applyFont="1" applyFill="1" applyBorder="1" applyProtection="1">
      <protection locked="0"/>
    </xf>
    <xf numFmtId="1" fontId="4" fillId="6" borderId="1272" xfId="4" applyNumberFormat="1" applyFont="1" applyFill="1" applyBorder="1" applyProtection="1">
      <protection locked="0"/>
    </xf>
    <xf numFmtId="1" fontId="4" fillId="6" borderId="1186" xfId="4" applyNumberFormat="1" applyFont="1" applyFill="1" applyBorder="1" applyProtection="1">
      <protection locked="0"/>
    </xf>
    <xf numFmtId="1" fontId="4" fillId="3" borderId="1178" xfId="0" applyNumberFormat="1" applyFont="1" applyFill="1" applyBorder="1" applyProtection="1">
      <protection hidden="1"/>
    </xf>
    <xf numFmtId="1" fontId="4" fillId="0" borderId="1273" xfId="2" applyNumberFormat="1" applyFont="1" applyBorder="1" applyAlignment="1">
      <alignment horizontal="center" vertical="center" wrapText="1"/>
    </xf>
    <xf numFmtId="1" fontId="4" fillId="0" borderId="1274" xfId="4" applyNumberFormat="1" applyFont="1" applyBorder="1" applyAlignment="1">
      <alignment horizontal="right"/>
    </xf>
    <xf numFmtId="1" fontId="4" fillId="0" borderId="1275" xfId="4" applyNumberFormat="1" applyFont="1" applyBorder="1" applyAlignment="1">
      <alignment horizontal="right"/>
    </xf>
    <xf numFmtId="1" fontId="4" fillId="0" borderId="1276" xfId="4" applyNumberFormat="1" applyFont="1" applyBorder="1" applyAlignment="1">
      <alignment horizontal="right"/>
    </xf>
    <xf numFmtId="1" fontId="4" fillId="0" borderId="1277" xfId="4" applyNumberFormat="1" applyFont="1" applyBorder="1" applyAlignment="1">
      <alignment horizontal="right"/>
    </xf>
    <xf numFmtId="1" fontId="4" fillId="0" borderId="1278" xfId="4" applyNumberFormat="1" applyFont="1" applyBorder="1" applyAlignment="1">
      <alignment horizontal="right"/>
    </xf>
    <xf numFmtId="1" fontId="4" fillId="3" borderId="1279" xfId="0" applyNumberFormat="1" applyFont="1" applyFill="1" applyBorder="1" applyProtection="1">
      <protection hidden="1"/>
    </xf>
    <xf numFmtId="1" fontId="4" fillId="0" borderId="1279" xfId="0" applyNumberFormat="1" applyFont="1" applyBorder="1" applyProtection="1">
      <protection hidden="1"/>
    </xf>
    <xf numFmtId="1" fontId="6" fillId="3" borderId="1273" xfId="0" applyNumberFormat="1" applyFont="1" applyFill="1" applyBorder="1" applyAlignment="1">
      <alignment vertical="center" wrapText="1"/>
    </xf>
    <xf numFmtId="1" fontId="6" fillId="3" borderId="1182" xfId="0" applyNumberFormat="1" applyFont="1" applyFill="1" applyBorder="1" applyAlignment="1">
      <alignment vertical="center" wrapText="1"/>
    </xf>
    <xf numFmtId="1" fontId="2" fillId="0" borderId="1280" xfId="0" applyNumberFormat="1" applyFont="1" applyBorder="1"/>
    <xf numFmtId="1" fontId="4" fillId="3" borderId="1281" xfId="0" applyNumberFormat="1" applyFont="1" applyFill="1" applyBorder="1" applyProtection="1">
      <protection hidden="1"/>
    </xf>
    <xf numFmtId="1" fontId="4" fillId="0" borderId="1281" xfId="0" applyNumberFormat="1" applyFont="1" applyBorder="1" applyProtection="1">
      <protection hidden="1"/>
    </xf>
    <xf numFmtId="1" fontId="4" fillId="0" borderId="1274" xfId="0" applyNumberFormat="1" applyFont="1" applyBorder="1" applyAlignment="1">
      <alignment horizontal="center" vertical="center"/>
    </xf>
    <xf numFmtId="1" fontId="4" fillId="0" borderId="1277" xfId="0" applyNumberFormat="1" applyFont="1" applyBorder="1" applyAlignment="1">
      <alignment horizontal="center" vertical="center"/>
    </xf>
    <xf numFmtId="1" fontId="4" fillId="0" borderId="1277" xfId="0" applyNumberFormat="1" applyFont="1" applyBorder="1" applyAlignment="1">
      <alignment horizontal="center" vertical="center" wrapText="1"/>
    </xf>
    <xf numFmtId="1" fontId="4" fillId="0" borderId="1275" xfId="0" applyNumberFormat="1" applyFont="1" applyBorder="1" applyAlignment="1">
      <alignment horizontal="center" vertical="center"/>
    </xf>
    <xf numFmtId="1" fontId="4" fillId="6" borderId="1184" xfId="4" applyNumberFormat="1" applyFont="1" applyFill="1" applyBorder="1" applyProtection="1">
      <protection locked="0"/>
    </xf>
    <xf numFmtId="1" fontId="4" fillId="0" borderId="1283" xfId="0" applyNumberFormat="1" applyFont="1" applyBorder="1"/>
    <xf numFmtId="1" fontId="2" fillId="3" borderId="1284" xfId="0" applyNumberFormat="1" applyFont="1" applyFill="1" applyBorder="1"/>
    <xf numFmtId="1" fontId="4" fillId="0" borderId="1286" xfId="0" applyNumberFormat="1" applyFont="1" applyBorder="1" applyAlignment="1">
      <alignment horizontal="center" vertical="center" wrapText="1"/>
    </xf>
    <xf numFmtId="1" fontId="4" fillId="0" borderId="1266" xfId="0" applyNumberFormat="1" applyFont="1" applyBorder="1" applyAlignment="1">
      <alignment horizontal="center" vertical="center" wrapText="1"/>
    </xf>
    <xf numFmtId="1" fontId="4" fillId="0" borderId="1265" xfId="0" applyNumberFormat="1" applyFont="1" applyBorder="1" applyAlignment="1">
      <alignment horizontal="center" vertical="center" wrapText="1"/>
    </xf>
    <xf numFmtId="1" fontId="4" fillId="0" borderId="1257" xfId="0" applyNumberFormat="1" applyFont="1" applyBorder="1" applyAlignment="1">
      <alignment horizontal="center" vertical="center" wrapText="1"/>
    </xf>
    <xf numFmtId="1" fontId="4" fillId="0" borderId="1285" xfId="0" applyNumberFormat="1" applyFont="1" applyBorder="1" applyAlignment="1">
      <alignment horizontal="center" vertical="center" wrapText="1"/>
    </xf>
    <xf numFmtId="1" fontId="4" fillId="0" borderId="1293" xfId="0" applyNumberFormat="1" applyFont="1" applyBorder="1" applyAlignment="1">
      <alignment horizontal="center" vertical="center"/>
    </xf>
    <xf numFmtId="1" fontId="4" fillId="0" borderId="1294" xfId="0" applyNumberFormat="1" applyFont="1" applyBorder="1" applyAlignment="1">
      <alignment horizontal="center" vertical="center"/>
    </xf>
    <xf numFmtId="1" fontId="4" fillId="0" borderId="1292" xfId="0" applyNumberFormat="1" applyFont="1" applyBorder="1" applyAlignment="1">
      <alignment horizontal="center" vertical="center"/>
    </xf>
    <xf numFmtId="1" fontId="4" fillId="0" borderId="1290" xfId="0" applyNumberFormat="1" applyFont="1" applyBorder="1" applyAlignment="1">
      <alignment horizontal="center" vertical="center"/>
    </xf>
    <xf numFmtId="1" fontId="4" fillId="0" borderId="1295" xfId="0" applyNumberFormat="1" applyFont="1" applyBorder="1"/>
    <xf numFmtId="1" fontId="4" fillId="0" borderId="1296" xfId="0" applyNumberFormat="1" applyFont="1" applyBorder="1"/>
    <xf numFmtId="1" fontId="4" fillId="0" borderId="1297" xfId="0" applyNumberFormat="1" applyFont="1" applyBorder="1"/>
    <xf numFmtId="1" fontId="4" fillId="2" borderId="1298" xfId="5" applyNumberFormat="1" applyFont="1" applyBorder="1" applyProtection="1">
      <protection locked="0"/>
    </xf>
    <xf numFmtId="1" fontId="4" fillId="2" borderId="1299" xfId="5" applyNumberFormat="1" applyFont="1" applyBorder="1" applyProtection="1">
      <protection locked="0"/>
    </xf>
    <xf numFmtId="1" fontId="4" fillId="2" borderId="1300" xfId="5" applyNumberFormat="1" applyFont="1" applyBorder="1" applyProtection="1">
      <protection locked="0"/>
    </xf>
    <xf numFmtId="1" fontId="4" fillId="2" borderId="1301" xfId="5" applyNumberFormat="1" applyFont="1" applyBorder="1" applyProtection="1">
      <protection locked="0"/>
    </xf>
    <xf numFmtId="1" fontId="4" fillId="2" borderId="1302" xfId="5" applyNumberFormat="1" applyFont="1" applyBorder="1" applyProtection="1">
      <protection locked="0"/>
    </xf>
    <xf numFmtId="1" fontId="4" fillId="2" borderId="1303" xfId="5" applyNumberFormat="1" applyFont="1" applyBorder="1" applyProtection="1">
      <protection locked="0"/>
    </xf>
    <xf numFmtId="1" fontId="4" fillId="2" borderId="1304" xfId="5" applyNumberFormat="1" applyFont="1" applyBorder="1" applyProtection="1">
      <protection locked="0"/>
    </xf>
    <xf numFmtId="1" fontId="4" fillId="2" borderId="1305" xfId="5" applyNumberFormat="1" applyFont="1" applyBorder="1" applyProtection="1">
      <protection locked="0"/>
    </xf>
    <xf numFmtId="1" fontId="4" fillId="2" borderId="1306" xfId="5" applyNumberFormat="1" applyFont="1" applyBorder="1" applyProtection="1">
      <protection locked="0"/>
    </xf>
    <xf numFmtId="1" fontId="4" fillId="2" borderId="213" xfId="5" applyNumberFormat="1" applyFont="1" applyBorder="1" applyProtection="1">
      <protection locked="0"/>
    </xf>
    <xf numFmtId="1" fontId="4" fillId="2" borderId="1307" xfId="5" applyNumberFormat="1" applyFont="1" applyBorder="1" applyProtection="1">
      <protection locked="0"/>
    </xf>
    <xf numFmtId="1" fontId="4" fillId="2" borderId="1308" xfId="5" applyNumberFormat="1" applyFont="1" applyBorder="1" applyProtection="1">
      <protection locked="0"/>
    </xf>
    <xf numFmtId="1" fontId="4" fillId="0" borderId="1315" xfId="0" applyNumberFormat="1" applyFont="1" applyBorder="1" applyAlignment="1">
      <alignment horizontal="center" vertical="center" wrapText="1"/>
    </xf>
    <xf numFmtId="1" fontId="4" fillId="0" borderId="1316" xfId="0" applyNumberFormat="1" applyFont="1" applyBorder="1" applyAlignment="1">
      <alignment horizontal="center" vertical="center" wrapText="1"/>
    </xf>
    <xf numFmtId="1" fontId="4" fillId="0" borderId="1317" xfId="0" applyNumberFormat="1" applyFont="1" applyBorder="1" applyAlignment="1">
      <alignment horizontal="center" vertical="center" wrapText="1"/>
    </xf>
    <xf numFmtId="1" fontId="4" fillId="0" borderId="1319" xfId="0" applyNumberFormat="1" applyFont="1" applyBorder="1"/>
    <xf numFmtId="1" fontId="4" fillId="0" borderId="1320" xfId="0" applyNumberFormat="1" applyFont="1" applyBorder="1"/>
    <xf numFmtId="1" fontId="4" fillId="0" borderId="1321" xfId="0" applyNumberFormat="1" applyFont="1" applyBorder="1"/>
    <xf numFmtId="1" fontId="4" fillId="0" borderId="1322" xfId="0" applyNumberFormat="1" applyFont="1" applyBorder="1"/>
    <xf numFmtId="1" fontId="4" fillId="6" borderId="1320" xfId="0" applyNumberFormat="1" applyFont="1" applyFill="1" applyBorder="1" applyProtection="1">
      <protection locked="0"/>
    </xf>
    <xf numFmtId="1" fontId="4" fillId="6" borderId="1322" xfId="0" applyNumberFormat="1" applyFont="1" applyFill="1" applyBorder="1" applyProtection="1">
      <protection locked="0"/>
    </xf>
    <xf numFmtId="1" fontId="4" fillId="6" borderId="1323" xfId="0" applyNumberFormat="1" applyFont="1" applyFill="1" applyBorder="1" applyProtection="1">
      <protection locked="0"/>
    </xf>
    <xf numFmtId="1" fontId="4" fillId="6" borderId="1324" xfId="0" applyNumberFormat="1" applyFont="1" applyFill="1" applyBorder="1" applyProtection="1">
      <protection locked="0"/>
    </xf>
    <xf numFmtId="0" fontId="4" fillId="0" borderId="1315" xfId="0" applyFont="1" applyBorder="1" applyAlignment="1">
      <alignment horizontal="center" vertical="center"/>
    </xf>
    <xf numFmtId="0" fontId="4" fillId="0" borderId="1327" xfId="0" applyFont="1" applyBorder="1" applyAlignment="1">
      <alignment horizontal="center" vertical="center"/>
    </xf>
    <xf numFmtId="0" fontId="4" fillId="0" borderId="1313" xfId="0" applyFont="1" applyBorder="1" applyAlignment="1">
      <alignment horizontal="center" vertical="center"/>
    </xf>
    <xf numFmtId="1" fontId="4" fillId="0" borderId="1315" xfId="0" applyNumberFormat="1" applyFont="1" applyBorder="1"/>
    <xf numFmtId="1" fontId="4" fillId="0" borderId="1327" xfId="0" applyNumberFormat="1" applyFont="1" applyBorder="1" applyAlignment="1">
      <alignment horizontal="center" vertical="center" wrapText="1"/>
    </xf>
    <xf numFmtId="1" fontId="4" fillId="0" borderId="1314" xfId="0" applyNumberFormat="1" applyFont="1" applyBorder="1" applyAlignment="1">
      <alignment horizontal="center" vertical="center" wrapText="1"/>
    </xf>
    <xf numFmtId="1" fontId="4" fillId="3" borderId="1315" xfId="0" applyNumberFormat="1" applyFont="1" applyFill="1" applyBorder="1" applyAlignment="1">
      <alignment horizontal="center" vertical="center"/>
    </xf>
    <xf numFmtId="1" fontId="4" fillId="3" borderId="1314" xfId="0" applyNumberFormat="1" applyFont="1" applyFill="1" applyBorder="1" applyAlignment="1">
      <alignment horizontal="center" vertical="center"/>
    </xf>
    <xf numFmtId="1" fontId="4" fillId="3" borderId="1313" xfId="0" applyNumberFormat="1" applyFont="1" applyFill="1" applyBorder="1" applyAlignment="1">
      <alignment horizontal="center" vertical="center"/>
    </xf>
    <xf numFmtId="1" fontId="4" fillId="0" borderId="1326" xfId="0" applyNumberFormat="1" applyFont="1" applyBorder="1" applyAlignment="1">
      <alignment horizontal="center" vertical="center"/>
    </xf>
    <xf numFmtId="1" fontId="4" fillId="0" borderId="1315" xfId="0" applyNumberFormat="1" applyFont="1" applyBorder="1" applyAlignment="1">
      <alignment horizontal="right"/>
    </xf>
    <xf numFmtId="1" fontId="4" fillId="0" borderId="1327" xfId="0" applyNumberFormat="1" applyFont="1" applyBorder="1" applyAlignment="1">
      <alignment horizontal="right"/>
    </xf>
    <xf numFmtId="1" fontId="4" fillId="3" borderId="1326" xfId="0" applyNumberFormat="1" applyFont="1" applyFill="1" applyBorder="1" applyAlignment="1">
      <alignment horizontal="center" vertical="center"/>
    </xf>
    <xf numFmtId="1" fontId="4" fillId="0" borderId="1321" xfId="0" applyNumberFormat="1" applyFont="1" applyBorder="1" applyAlignment="1">
      <alignment horizontal="right"/>
    </xf>
    <xf numFmtId="1" fontId="4" fillId="3" borderId="1322" xfId="0" applyNumberFormat="1" applyFont="1" applyFill="1" applyBorder="1" applyAlignment="1">
      <alignment horizontal="right"/>
    </xf>
    <xf numFmtId="1" fontId="4" fillId="6" borderId="1329" xfId="0" applyNumberFormat="1" applyFont="1" applyFill="1" applyBorder="1" applyProtection="1">
      <protection locked="0"/>
    </xf>
    <xf numFmtId="1" fontId="4" fillId="6" borderId="1330" xfId="0" applyNumberFormat="1" applyFont="1" applyFill="1" applyBorder="1" applyProtection="1">
      <protection locked="0"/>
    </xf>
    <xf numFmtId="1" fontId="4" fillId="6" borderId="1331" xfId="0" applyNumberFormat="1" applyFont="1" applyFill="1" applyBorder="1" applyProtection="1">
      <protection locked="0"/>
    </xf>
    <xf numFmtId="1" fontId="4" fillId="6" borderId="1319" xfId="0" applyNumberFormat="1" applyFont="1" applyFill="1" applyBorder="1" applyAlignment="1" applyProtection="1">
      <alignment wrapText="1"/>
      <protection locked="0"/>
    </xf>
    <xf numFmtId="1" fontId="4" fillId="6" borderId="1322" xfId="0" applyNumberFormat="1" applyFont="1" applyFill="1" applyBorder="1" applyAlignment="1" applyProtection="1">
      <alignment wrapText="1"/>
      <protection locked="0"/>
    </xf>
    <xf numFmtId="1" fontId="4" fillId="0" borderId="1332" xfId="0" applyNumberFormat="1" applyFont="1" applyBorder="1" applyAlignment="1">
      <alignment horizontal="right" wrapText="1"/>
    </xf>
    <xf numFmtId="1" fontId="4" fillId="6" borderId="1291" xfId="0" applyNumberFormat="1" applyFont="1" applyFill="1" applyBorder="1" applyProtection="1">
      <protection locked="0"/>
    </xf>
    <xf numFmtId="1" fontId="4" fillId="6" borderId="1332" xfId="0" applyNumberFormat="1" applyFont="1" applyFill="1" applyBorder="1" applyProtection="1">
      <protection locked="0"/>
    </xf>
    <xf numFmtId="1" fontId="5" fillId="3" borderId="1312" xfId="0" applyNumberFormat="1" applyFont="1" applyFill="1" applyBorder="1"/>
    <xf numFmtId="1" fontId="5" fillId="3" borderId="1333" xfId="0" applyNumberFormat="1" applyFont="1" applyFill="1" applyBorder="1"/>
    <xf numFmtId="1" fontId="4" fillId="3" borderId="1312" xfId="0" applyNumberFormat="1" applyFont="1" applyFill="1" applyBorder="1"/>
    <xf numFmtId="1" fontId="4" fillId="0" borderId="1334" xfId="0" applyNumberFormat="1" applyFont="1" applyBorder="1" applyAlignment="1">
      <alignment horizontal="center" vertical="center" wrapText="1"/>
    </xf>
    <xf numFmtId="1" fontId="4" fillId="0" borderId="1335" xfId="0" applyNumberFormat="1" applyFont="1" applyBorder="1" applyAlignment="1">
      <alignment horizontal="center" vertical="center" wrapText="1"/>
    </xf>
    <xf numFmtId="1" fontId="4" fillId="0" borderId="1320" xfId="0" applyNumberFormat="1" applyFont="1" applyBorder="1" applyAlignment="1">
      <alignment horizontal="right"/>
    </xf>
    <xf numFmtId="1" fontId="4" fillId="6" borderId="1336" xfId="0" applyNumberFormat="1" applyFont="1" applyFill="1" applyBorder="1" applyProtection="1">
      <protection locked="0"/>
    </xf>
    <xf numFmtId="1" fontId="4" fillId="0" borderId="1327" xfId="0" applyNumberFormat="1" applyFont="1" applyBorder="1" applyAlignment="1">
      <alignment horizontal="center" vertical="center"/>
    </xf>
    <xf numFmtId="1" fontId="4" fillId="3" borderId="1337" xfId="0" applyNumberFormat="1" applyFont="1" applyFill="1" applyBorder="1"/>
    <xf numFmtId="1" fontId="4" fillId="3" borderId="1337" xfId="0" applyNumberFormat="1" applyFont="1" applyFill="1" applyBorder="1" applyAlignment="1">
      <alignment wrapText="1"/>
    </xf>
    <xf numFmtId="1" fontId="4" fillId="4" borderId="1337" xfId="0" applyNumberFormat="1" applyFont="1" applyFill="1" applyBorder="1" applyProtection="1">
      <protection hidden="1"/>
    </xf>
    <xf numFmtId="1" fontId="4" fillId="6" borderId="1321" xfId="0" applyNumberFormat="1" applyFont="1" applyFill="1" applyBorder="1" applyProtection="1">
      <protection locked="0"/>
    </xf>
    <xf numFmtId="1" fontId="4" fillId="3" borderId="1338" xfId="0" applyNumberFormat="1" applyFont="1" applyFill="1" applyBorder="1"/>
    <xf numFmtId="1" fontId="1" fillId="3" borderId="1338" xfId="0" applyNumberFormat="1" applyFont="1" applyFill="1" applyBorder="1" applyAlignment="1">
      <alignment horizontal="right"/>
    </xf>
    <xf numFmtId="1" fontId="4" fillId="0" borderId="1338" xfId="0" applyNumberFormat="1" applyFont="1" applyBorder="1"/>
    <xf numFmtId="1" fontId="4" fillId="4" borderId="1338" xfId="0" applyNumberFormat="1" applyFont="1" applyFill="1" applyBorder="1" applyProtection="1">
      <protection hidden="1"/>
    </xf>
    <xf numFmtId="1" fontId="1" fillId="3" borderId="1338" xfId="0" applyNumberFormat="1" applyFont="1" applyFill="1" applyBorder="1"/>
    <xf numFmtId="1" fontId="5" fillId="0" borderId="1339" xfId="0" applyNumberFormat="1" applyFont="1" applyBorder="1"/>
    <xf numFmtId="1" fontId="5" fillId="0" borderId="1340" xfId="0" applyNumberFormat="1" applyFont="1" applyBorder="1"/>
    <xf numFmtId="1" fontId="4" fillId="0" borderId="1338" xfId="0" applyNumberFormat="1" applyFont="1" applyBorder="1" applyProtection="1">
      <protection hidden="1"/>
    </xf>
    <xf numFmtId="1" fontId="4" fillId="0" borderId="1326" xfId="0" applyNumberFormat="1" applyFont="1" applyBorder="1" applyAlignment="1">
      <alignment horizontal="center" vertical="center" wrapText="1"/>
    </xf>
    <xf numFmtId="1" fontId="1" fillId="0" borderId="1330" xfId="0" applyNumberFormat="1" applyFont="1" applyBorder="1" applyAlignment="1">
      <alignment horizontal="left" vertical="center"/>
    </xf>
    <xf numFmtId="1" fontId="4" fillId="0" borderId="1330" xfId="0" applyNumberFormat="1" applyFont="1" applyBorder="1" applyAlignment="1">
      <alignment horizontal="right"/>
    </xf>
    <xf numFmtId="1" fontId="4" fillId="0" borderId="1319" xfId="0" applyNumberFormat="1" applyFont="1" applyBorder="1" applyAlignment="1">
      <alignment horizontal="right"/>
    </xf>
    <xf numFmtId="1" fontId="4" fillId="0" borderId="1322" xfId="0" applyNumberFormat="1" applyFont="1" applyBorder="1" applyAlignment="1">
      <alignment horizontal="right"/>
    </xf>
    <xf numFmtId="1" fontId="4" fillId="0" borderId="1336" xfId="0" applyNumberFormat="1" applyFont="1" applyBorder="1"/>
    <xf numFmtId="1" fontId="4" fillId="10" borderId="1341" xfId="1" applyNumberFormat="1" applyFont="1" applyBorder="1" applyAlignment="1" applyProtection="1">
      <alignment horizontal="right"/>
      <protection locked="0"/>
    </xf>
    <xf numFmtId="1" fontId="4" fillId="10" borderId="1342" xfId="1" applyNumberFormat="1" applyFont="1" applyBorder="1" applyAlignment="1" applyProtection="1">
      <alignment horizontal="right"/>
      <protection locked="0"/>
    </xf>
    <xf numFmtId="1" fontId="4" fillId="10" borderId="1343" xfId="1" applyNumberFormat="1" applyFont="1" applyBorder="1" applyAlignment="1" applyProtection="1">
      <alignment horizontal="right"/>
      <protection locked="0"/>
    </xf>
    <xf numFmtId="1" fontId="4" fillId="10" borderId="1344" xfId="1" applyNumberFormat="1" applyFont="1" applyBorder="1" applyAlignment="1" applyProtection="1">
      <alignment horizontal="right"/>
      <protection locked="0"/>
    </xf>
    <xf numFmtId="1" fontId="5" fillId="0" borderId="1345" xfId="0" applyNumberFormat="1" applyFont="1" applyBorder="1"/>
    <xf numFmtId="1" fontId="5" fillId="0" borderId="1346" xfId="0" applyNumberFormat="1" applyFont="1" applyBorder="1" applyAlignment="1">
      <alignment wrapText="1"/>
    </xf>
    <xf numFmtId="1" fontId="5" fillId="0" borderId="1347" xfId="0" applyNumberFormat="1" applyFont="1" applyBorder="1" applyAlignment="1">
      <alignment wrapText="1"/>
    </xf>
    <xf numFmtId="1" fontId="4" fillId="4" borderId="1349" xfId="0" applyNumberFormat="1" applyFont="1" applyFill="1" applyBorder="1"/>
    <xf numFmtId="1" fontId="4" fillId="4" borderId="1350" xfId="0" applyNumberFormat="1" applyFont="1" applyFill="1" applyBorder="1"/>
    <xf numFmtId="1" fontId="4" fillId="0" borderId="1351" xfId="0" applyNumberFormat="1" applyFont="1" applyBorder="1"/>
    <xf numFmtId="1" fontId="4" fillId="0" borderId="1349" xfId="0" applyNumberFormat="1" applyFont="1" applyBorder="1" applyProtection="1">
      <protection hidden="1"/>
    </xf>
    <xf numFmtId="1" fontId="4" fillId="0" borderId="1352" xfId="0" applyNumberFormat="1" applyFont="1" applyBorder="1" applyAlignment="1">
      <alignment horizontal="center" vertical="center" wrapText="1"/>
    </xf>
    <xf numFmtId="1" fontId="4" fillId="0" borderId="1353" xfId="0" applyNumberFormat="1" applyFont="1" applyBorder="1" applyAlignment="1">
      <alignment horizontal="center" vertical="center" wrapText="1"/>
    </xf>
    <xf numFmtId="1" fontId="4" fillId="0" borderId="1354" xfId="0" applyNumberFormat="1" applyFont="1" applyBorder="1" applyAlignment="1">
      <alignment horizontal="center" vertical="center" wrapText="1"/>
    </xf>
    <xf numFmtId="1" fontId="4" fillId="0" borderId="1355" xfId="0" applyNumberFormat="1" applyFont="1" applyBorder="1" applyAlignment="1">
      <alignment horizontal="center" vertical="center" wrapText="1"/>
    </xf>
    <xf numFmtId="1" fontId="4" fillId="3" borderId="1351" xfId="0" applyNumberFormat="1" applyFont="1" applyFill="1" applyBorder="1"/>
    <xf numFmtId="1" fontId="4" fillId="3" borderId="1350" xfId="0" applyNumberFormat="1" applyFont="1" applyFill="1" applyBorder="1"/>
    <xf numFmtId="1" fontId="4" fillId="0" borderId="1350" xfId="0" applyNumberFormat="1" applyFont="1" applyBorder="1"/>
    <xf numFmtId="1" fontId="4" fillId="0" borderId="1350" xfId="0" applyNumberFormat="1" applyFont="1" applyBorder="1" applyProtection="1">
      <protection hidden="1"/>
    </xf>
    <xf numFmtId="1" fontId="4" fillId="0" borderId="1356" xfId="0" applyNumberFormat="1" applyFont="1" applyBorder="1" applyAlignment="1">
      <alignment horizontal="left" vertical="center" wrapText="1"/>
    </xf>
    <xf numFmtId="1" fontId="4" fillId="6" borderId="1357" xfId="0" applyNumberFormat="1" applyFont="1" applyFill="1" applyBorder="1" applyProtection="1">
      <protection locked="0"/>
    </xf>
    <xf numFmtId="1" fontId="4" fillId="6" borderId="1358" xfId="0" applyNumberFormat="1" applyFont="1" applyFill="1" applyBorder="1" applyProtection="1">
      <protection locked="0"/>
    </xf>
    <xf numFmtId="0" fontId="4" fillId="0" borderId="1315" xfId="0" applyFont="1" applyBorder="1" applyAlignment="1">
      <alignment horizontal="center" vertical="center" wrapText="1"/>
    </xf>
    <xf numFmtId="0" fontId="4" fillId="0" borderId="1355" xfId="0" applyFont="1" applyBorder="1" applyAlignment="1">
      <alignment horizontal="center" vertical="center" wrapText="1"/>
    </xf>
    <xf numFmtId="1" fontId="4" fillId="4" borderId="1338" xfId="0" applyNumberFormat="1" applyFont="1" applyFill="1" applyBorder="1"/>
    <xf numFmtId="0" fontId="4" fillId="0" borderId="1359" xfId="0" applyFont="1" applyBorder="1" applyAlignment="1">
      <alignment vertical="center" wrapText="1"/>
    </xf>
    <xf numFmtId="0" fontId="4" fillId="11" borderId="1360" xfId="0" applyFont="1" applyFill="1" applyBorder="1" applyAlignment="1" applyProtection="1">
      <alignment vertical="center"/>
      <protection locked="0"/>
    </xf>
    <xf numFmtId="0" fontId="4" fillId="11" borderId="1361" xfId="0" applyFont="1" applyFill="1" applyBorder="1" applyAlignment="1" applyProtection="1">
      <alignment vertical="center"/>
      <protection locked="0"/>
    </xf>
    <xf numFmtId="0" fontId="4" fillId="11" borderId="1362" xfId="0" applyFont="1" applyFill="1" applyBorder="1" applyAlignment="1" applyProtection="1">
      <alignment vertical="center" wrapText="1"/>
      <protection locked="0"/>
    </xf>
    <xf numFmtId="0" fontId="4" fillId="11" borderId="1361" xfId="0" applyFont="1" applyFill="1" applyBorder="1" applyAlignment="1" applyProtection="1">
      <alignment vertical="center" wrapText="1"/>
      <protection locked="0"/>
    </xf>
    <xf numFmtId="1" fontId="4" fillId="0" borderId="1326" xfId="0" applyNumberFormat="1" applyFont="1" applyBorder="1" applyAlignment="1">
      <alignment horizontal="center" wrapText="1"/>
    </xf>
    <xf numFmtId="1" fontId="1" fillId="4" borderId="1338" xfId="0" applyNumberFormat="1" applyFont="1" applyFill="1" applyBorder="1"/>
    <xf numFmtId="1" fontId="4" fillId="0" borderId="1319" xfId="0" applyNumberFormat="1" applyFont="1" applyBorder="1" applyAlignment="1">
      <alignment vertical="center" wrapText="1"/>
    </xf>
    <xf numFmtId="1" fontId="1" fillId="3" borderId="1338" xfId="0" applyNumberFormat="1" applyFont="1" applyFill="1" applyBorder="1" applyAlignment="1">
      <alignment wrapText="1"/>
    </xf>
    <xf numFmtId="1" fontId="4" fillId="0" borderId="1363" xfId="0" applyNumberFormat="1" applyFont="1" applyBorder="1"/>
    <xf numFmtId="1" fontId="4" fillId="3" borderId="1364" xfId="0" applyNumberFormat="1" applyFont="1" applyFill="1" applyBorder="1"/>
    <xf numFmtId="1" fontId="4" fillId="0" borderId="1365" xfId="0" applyNumberFormat="1" applyFont="1" applyBorder="1"/>
    <xf numFmtId="1" fontId="4" fillId="0" borderId="1364" xfId="0" applyNumberFormat="1" applyFont="1" applyBorder="1"/>
    <xf numFmtId="1" fontId="4" fillId="0" borderId="1368" xfId="0" applyNumberFormat="1" applyFont="1" applyBorder="1"/>
    <xf numFmtId="1" fontId="4" fillId="0" borderId="1369" xfId="0" applyNumberFormat="1" applyFont="1" applyBorder="1"/>
    <xf numFmtId="1" fontId="4" fillId="0" borderId="1326" xfId="0" applyNumberFormat="1" applyFont="1" applyBorder="1" applyAlignment="1">
      <alignment horizontal="left" vertical="center" wrapText="1"/>
    </xf>
    <xf numFmtId="1" fontId="4" fillId="6" borderId="1315" xfId="0" applyNumberFormat="1" applyFont="1" applyFill="1" applyBorder="1" applyProtection="1">
      <protection locked="0"/>
    </xf>
    <xf numFmtId="1" fontId="4" fillId="6" borderId="1316" xfId="0" applyNumberFormat="1" applyFont="1" applyFill="1" applyBorder="1" applyProtection="1">
      <protection locked="0"/>
    </xf>
    <xf numFmtId="1" fontId="4" fillId="0" borderId="1374" xfId="0" applyNumberFormat="1" applyFont="1" applyBorder="1" applyAlignment="1">
      <alignment horizontal="center" vertical="center" wrapText="1"/>
    </xf>
    <xf numFmtId="1" fontId="4" fillId="0" borderId="1372" xfId="0" applyNumberFormat="1" applyFont="1" applyBorder="1" applyAlignment="1">
      <alignment horizontal="center" vertical="center" wrapText="1"/>
    </xf>
    <xf numFmtId="1" fontId="4" fillId="0" borderId="1337" xfId="0" applyNumberFormat="1" applyFont="1" applyBorder="1"/>
    <xf numFmtId="1" fontId="4" fillId="0" borderId="1337" xfId="0" applyNumberFormat="1" applyFont="1" applyBorder="1" applyProtection="1">
      <protection hidden="1"/>
    </xf>
    <xf numFmtId="1" fontId="4" fillId="0" borderId="1375" xfId="0" applyNumberFormat="1" applyFont="1" applyBorder="1" applyAlignment="1">
      <alignment horizontal="center"/>
    </xf>
    <xf numFmtId="1" fontId="4" fillId="0" borderId="1352" xfId="0" applyNumberFormat="1" applyFont="1" applyBorder="1" applyAlignment="1">
      <alignment horizontal="right"/>
    </xf>
    <xf numFmtId="1" fontId="4" fillId="0" borderId="1376" xfId="0" applyNumberFormat="1" applyFont="1" applyBorder="1" applyAlignment="1">
      <alignment horizontal="right"/>
    </xf>
    <xf numFmtId="1" fontId="4" fillId="0" borderId="1355" xfId="0" applyNumberFormat="1" applyFont="1" applyBorder="1" applyAlignment="1">
      <alignment horizontal="right"/>
    </xf>
    <xf numFmtId="1" fontId="4" fillId="0" borderId="1337" xfId="0" applyNumberFormat="1" applyFont="1" applyBorder="1" applyProtection="1">
      <protection locked="0"/>
    </xf>
    <xf numFmtId="1" fontId="4" fillId="0" borderId="1377" xfId="0" applyNumberFormat="1" applyFont="1" applyBorder="1" applyAlignment="1">
      <alignment horizontal="center" vertical="center"/>
    </xf>
    <xf numFmtId="1" fontId="4" fillId="0" borderId="1338" xfId="0" applyNumberFormat="1" applyFont="1" applyBorder="1" applyProtection="1">
      <protection locked="0"/>
    </xf>
    <xf numFmtId="1" fontId="4" fillId="0" borderId="1375" xfId="0" applyNumberFormat="1" applyFont="1" applyBorder="1" applyAlignment="1">
      <alignment horizontal="center" vertical="center"/>
    </xf>
    <xf numFmtId="1" fontId="4" fillId="0" borderId="1375" xfId="0" applyNumberFormat="1" applyFont="1" applyBorder="1" applyAlignment="1" applyProtection="1">
      <alignment horizontal="center" vertical="center"/>
      <protection hidden="1"/>
    </xf>
    <xf numFmtId="1" fontId="4" fillId="6" borderId="1352" xfId="0" applyNumberFormat="1" applyFont="1" applyFill="1" applyBorder="1" applyAlignment="1" applyProtection="1">
      <alignment horizontal="right"/>
      <protection locked="0"/>
    </xf>
    <xf numFmtId="1" fontId="4" fillId="6" borderId="1355" xfId="0" applyNumberFormat="1" applyFont="1" applyFill="1" applyBorder="1" applyAlignment="1" applyProtection="1">
      <alignment horizontal="right"/>
      <protection locked="0"/>
    </xf>
    <xf numFmtId="1" fontId="4" fillId="6" borderId="1374" xfId="0" applyNumberFormat="1" applyFont="1" applyFill="1" applyBorder="1" applyAlignment="1" applyProtection="1">
      <alignment horizontal="right"/>
      <protection locked="0"/>
    </xf>
    <xf numFmtId="1" fontId="4" fillId="6" borderId="1316" xfId="0" applyNumberFormat="1" applyFont="1" applyFill="1" applyBorder="1" applyAlignment="1" applyProtection="1">
      <alignment horizontal="right"/>
      <protection locked="0"/>
    </xf>
    <xf numFmtId="1" fontId="4" fillId="6" borderId="1317" xfId="0" applyNumberFormat="1" applyFont="1" applyFill="1" applyBorder="1" applyAlignment="1" applyProtection="1">
      <alignment horizontal="right"/>
      <protection locked="0"/>
    </xf>
    <xf numFmtId="1" fontId="4" fillId="6" borderId="1378" xfId="0" applyNumberFormat="1" applyFont="1" applyFill="1" applyBorder="1" applyAlignment="1" applyProtection="1">
      <alignment horizontal="right"/>
      <protection locked="0"/>
    </xf>
    <xf numFmtId="1" fontId="4" fillId="3" borderId="1337" xfId="0" applyNumberFormat="1" applyFont="1" applyFill="1" applyBorder="1" applyProtection="1">
      <protection hidden="1"/>
    </xf>
    <xf numFmtId="1" fontId="4" fillId="3" borderId="1338" xfId="0" applyNumberFormat="1" applyFont="1" applyFill="1" applyBorder="1" applyProtection="1">
      <protection hidden="1"/>
    </xf>
    <xf numFmtId="1" fontId="4" fillId="0" borderId="1377" xfId="0" applyNumberFormat="1" applyFont="1" applyBorder="1" applyAlignment="1">
      <alignment horizontal="left" vertical="center"/>
    </xf>
    <xf numFmtId="1" fontId="4" fillId="0" borderId="1377" xfId="0" applyNumberFormat="1" applyFont="1" applyBorder="1" applyAlignment="1">
      <alignment horizontal="center" vertical="center" wrapText="1"/>
    </xf>
    <xf numFmtId="1" fontId="4" fillId="6" borderId="1377" xfId="0" applyNumberFormat="1" applyFont="1" applyFill="1" applyBorder="1" applyProtection="1">
      <protection locked="0"/>
    </xf>
    <xf numFmtId="1" fontId="4" fillId="6" borderId="1383" xfId="0" applyNumberFormat="1" applyFont="1" applyFill="1" applyBorder="1" applyProtection="1">
      <protection locked="0"/>
    </xf>
    <xf numFmtId="1" fontId="4" fillId="6" borderId="1384" xfId="0" applyNumberFormat="1" applyFont="1" applyFill="1" applyBorder="1" applyProtection="1">
      <protection locked="0"/>
    </xf>
    <xf numFmtId="1" fontId="4" fillId="0" borderId="1377" xfId="0" applyNumberFormat="1" applyFont="1" applyBorder="1" applyAlignment="1">
      <alignment horizontal="left" vertical="center" wrapText="1"/>
    </xf>
    <xf numFmtId="1" fontId="4" fillId="0" borderId="1377" xfId="0" applyNumberFormat="1" applyFont="1" applyBorder="1" applyAlignment="1">
      <alignment horizontal="center"/>
    </xf>
    <xf numFmtId="1" fontId="4" fillId="4" borderId="1337" xfId="0" applyNumberFormat="1" applyFont="1" applyFill="1" applyBorder="1"/>
    <xf numFmtId="1" fontId="4" fillId="0" borderId="1389" xfId="3" applyNumberFormat="1" applyFont="1" applyBorder="1" applyAlignment="1">
      <alignment horizontal="center" vertical="center" wrapText="1"/>
    </xf>
    <xf numFmtId="1" fontId="4" fillId="0" borderId="1382" xfId="3" applyNumberFormat="1" applyFont="1" applyBorder="1" applyAlignment="1">
      <alignment horizontal="center" vertical="center" wrapText="1"/>
    </xf>
    <xf numFmtId="1" fontId="4" fillId="0" borderId="1390" xfId="3" applyNumberFormat="1" applyFont="1" applyFill="1" applyBorder="1" applyAlignment="1">
      <alignment horizontal="center" vertical="center" wrapText="1"/>
    </xf>
    <xf numFmtId="1" fontId="4" fillId="0" borderId="1382" xfId="3" applyNumberFormat="1" applyFont="1" applyFill="1" applyBorder="1" applyAlignment="1">
      <alignment horizontal="center" vertical="center" wrapText="1"/>
    </xf>
    <xf numFmtId="1" fontId="4" fillId="0" borderId="1389" xfId="3" applyNumberFormat="1" applyFont="1" applyFill="1" applyBorder="1" applyAlignment="1">
      <alignment horizontal="center" vertical="center" wrapText="1"/>
    </xf>
    <xf numFmtId="1" fontId="4" fillId="0" borderId="1391" xfId="3" applyNumberFormat="1" applyFont="1" applyFill="1" applyBorder="1" applyAlignment="1">
      <alignment horizontal="center" vertical="center" wrapText="1"/>
    </xf>
    <xf numFmtId="1" fontId="4" fillId="0" borderId="1392" xfId="3" applyNumberFormat="1" applyFont="1" applyBorder="1" applyAlignment="1">
      <alignment horizontal="center" vertical="center" wrapText="1"/>
    </xf>
    <xf numFmtId="1" fontId="4" fillId="3" borderId="1393" xfId="0" applyNumberFormat="1" applyFont="1" applyFill="1" applyBorder="1" applyProtection="1">
      <protection hidden="1"/>
    </xf>
    <xf numFmtId="1" fontId="4" fillId="0" borderId="1393" xfId="0" applyNumberFormat="1" applyFont="1" applyBorder="1" applyProtection="1">
      <protection hidden="1"/>
    </xf>
    <xf numFmtId="1" fontId="4" fillId="0" borderId="1359" xfId="2" applyNumberFormat="1" applyFont="1" applyBorder="1" applyAlignment="1">
      <alignment vertical="center" wrapText="1"/>
    </xf>
    <xf numFmtId="1" fontId="4" fillId="6" borderId="1394" xfId="4" applyNumberFormat="1" applyFont="1" applyFill="1" applyBorder="1" applyProtection="1">
      <protection locked="0"/>
    </xf>
    <xf numFmtId="1" fontId="4" fillId="6" borderId="1395" xfId="4" applyNumberFormat="1" applyFont="1" applyFill="1" applyBorder="1" applyProtection="1">
      <protection locked="0"/>
    </xf>
    <xf numFmtId="1" fontId="4" fillId="6" borderId="1396" xfId="4" applyNumberFormat="1" applyFont="1" applyFill="1" applyBorder="1" applyProtection="1">
      <protection locked="0"/>
    </xf>
    <xf numFmtId="1" fontId="4" fillId="6" borderId="1397" xfId="4" applyNumberFormat="1" applyFont="1" applyFill="1" applyBorder="1" applyProtection="1">
      <protection locked="0"/>
    </xf>
    <xf numFmtId="1" fontId="4" fillId="6" borderId="1398" xfId="4" applyNumberFormat="1" applyFont="1" applyFill="1" applyBorder="1" applyProtection="1">
      <protection locked="0"/>
    </xf>
    <xf numFmtId="1" fontId="4" fillId="6" borderId="1399" xfId="4" applyNumberFormat="1" applyFont="1" applyFill="1" applyBorder="1" applyProtection="1">
      <protection locked="0"/>
    </xf>
    <xf numFmtId="1" fontId="4" fillId="0" borderId="1400" xfId="2" applyNumberFormat="1" applyFont="1" applyBorder="1" applyAlignment="1">
      <alignment horizontal="center" vertical="center" wrapText="1"/>
    </xf>
    <xf numFmtId="1" fontId="4" fillId="0" borderId="1401" xfId="4" applyNumberFormat="1" applyFont="1" applyBorder="1" applyAlignment="1">
      <alignment horizontal="right"/>
    </xf>
    <xf numFmtId="1" fontId="4" fillId="0" borderId="1402" xfId="4" applyNumberFormat="1" applyFont="1" applyBorder="1" applyAlignment="1">
      <alignment horizontal="right"/>
    </xf>
    <xf numFmtId="1" fontId="4" fillId="0" borderId="1403" xfId="4" applyNumberFormat="1" applyFont="1" applyBorder="1" applyAlignment="1">
      <alignment horizontal="right"/>
    </xf>
    <xf numFmtId="1" fontId="4" fillId="0" borderId="1391" xfId="4" applyNumberFormat="1" applyFont="1" applyBorder="1" applyAlignment="1">
      <alignment horizontal="right"/>
    </xf>
    <xf numFmtId="1" fontId="4" fillId="0" borderId="1404" xfId="4" applyNumberFormat="1" applyFont="1" applyBorder="1" applyAlignment="1">
      <alignment horizontal="right"/>
    </xf>
    <xf numFmtId="1" fontId="4" fillId="3" borderId="1405" xfId="0" applyNumberFormat="1" applyFont="1" applyFill="1" applyBorder="1" applyProtection="1">
      <protection hidden="1"/>
    </xf>
    <xf numFmtId="1" fontId="4" fillId="0" borderId="1405" xfId="0" applyNumberFormat="1" applyFont="1" applyBorder="1" applyProtection="1">
      <protection hidden="1"/>
    </xf>
    <xf numFmtId="1" fontId="6" fillId="3" borderId="1400" xfId="0" applyNumberFormat="1" applyFont="1" applyFill="1" applyBorder="1" applyAlignment="1">
      <alignment vertical="center" wrapText="1"/>
    </xf>
    <xf numFmtId="1" fontId="6" fillId="3" borderId="1371" xfId="0" applyNumberFormat="1" applyFont="1" applyFill="1" applyBorder="1" applyAlignment="1">
      <alignment vertical="center" wrapText="1"/>
    </xf>
    <xf numFmtId="1" fontId="2" fillId="0" borderId="1406" xfId="0" applyNumberFormat="1" applyFont="1" applyBorder="1"/>
    <xf numFmtId="1" fontId="4" fillId="0" borderId="1401" xfId="0" applyNumberFormat="1" applyFont="1" applyBorder="1" applyAlignment="1">
      <alignment horizontal="center" vertical="center"/>
    </xf>
    <xf numFmtId="1" fontId="4" fillId="0" borderId="1391" xfId="0" applyNumberFormat="1" applyFont="1" applyBorder="1" applyAlignment="1">
      <alignment horizontal="center" vertical="center"/>
    </xf>
    <xf numFmtId="1" fontId="4" fillId="0" borderId="1391" xfId="0" applyNumberFormat="1" applyFont="1" applyBorder="1" applyAlignment="1">
      <alignment horizontal="center" vertical="center" wrapText="1"/>
    </xf>
    <xf numFmtId="1" fontId="4" fillId="0" borderId="1355" xfId="0" applyNumberFormat="1" applyFont="1" applyBorder="1" applyAlignment="1">
      <alignment horizontal="center" vertical="center"/>
    </xf>
    <xf numFmtId="1" fontId="4" fillId="0" borderId="1377" xfId="0" applyNumberFormat="1" applyFont="1" applyBorder="1"/>
    <xf numFmtId="1" fontId="4" fillId="6" borderId="1384" xfId="4" applyNumberFormat="1" applyFont="1" applyFill="1" applyBorder="1" applyProtection="1">
      <protection locked="0"/>
    </xf>
    <xf numFmtId="1" fontId="4" fillId="6" borderId="1360" xfId="4" applyNumberFormat="1" applyFont="1" applyFill="1" applyBorder="1" applyProtection="1">
      <protection locked="0"/>
    </xf>
    <xf numFmtId="1" fontId="4" fillId="6" borderId="1407" xfId="4" applyNumberFormat="1" applyFont="1" applyFill="1" applyBorder="1" applyProtection="1">
      <protection locked="0"/>
    </xf>
    <xf numFmtId="1" fontId="4" fillId="6" borderId="1377" xfId="4" applyNumberFormat="1" applyFont="1" applyFill="1" applyBorder="1" applyProtection="1">
      <protection locked="0"/>
    </xf>
    <xf numFmtId="1" fontId="4" fillId="0" borderId="1408" xfId="0" applyNumberFormat="1" applyFont="1" applyBorder="1"/>
    <xf numFmtId="1" fontId="2" fillId="3" borderId="1409" xfId="0" applyNumberFormat="1" applyFont="1" applyFill="1" applyBorder="1"/>
    <xf numFmtId="1" fontId="4" fillId="0" borderId="1375" xfId="0" applyNumberFormat="1" applyFont="1" applyBorder="1" applyAlignment="1">
      <alignment horizontal="center" vertical="center" wrapText="1"/>
    </xf>
    <xf numFmtId="1" fontId="4" fillId="0" borderId="1402" xfId="0" applyNumberFormat="1" applyFont="1" applyBorder="1" applyAlignment="1">
      <alignment horizontal="center" vertical="center"/>
    </xf>
    <xf numFmtId="1" fontId="4" fillId="0" borderId="1412" xfId="0" applyNumberFormat="1" applyFont="1" applyBorder="1" applyAlignment="1">
      <alignment horizontal="center" vertical="center"/>
    </xf>
    <xf numFmtId="1" fontId="4" fillId="0" borderId="1413" xfId="0" applyNumberFormat="1" applyFont="1" applyBorder="1"/>
    <xf numFmtId="1" fontId="4" fillId="0" borderId="1360" xfId="0" applyNumberFormat="1" applyFont="1" applyBorder="1"/>
    <xf numFmtId="1" fontId="4" fillId="0" borderId="1407" xfId="0" applyNumberFormat="1" applyFont="1" applyBorder="1"/>
    <xf numFmtId="1" fontId="4" fillId="2" borderId="1414" xfId="5" applyNumberFormat="1" applyFont="1" applyBorder="1" applyProtection="1">
      <protection locked="0"/>
    </xf>
    <xf numFmtId="1" fontId="4" fillId="2" borderId="1415" xfId="5" applyNumberFormat="1" applyFont="1" applyBorder="1" applyProtection="1">
      <protection locked="0"/>
    </xf>
    <xf numFmtId="1" fontId="4" fillId="2" borderId="1416" xfId="5" applyNumberFormat="1" applyFont="1" applyBorder="1" applyProtection="1">
      <protection locked="0"/>
    </xf>
    <xf numFmtId="1" fontId="4" fillId="2" borderId="1417" xfId="5" applyNumberFormat="1" applyFont="1" applyBorder="1" applyProtection="1">
      <protection locked="0"/>
    </xf>
    <xf numFmtId="1" fontId="4" fillId="2" borderId="1418" xfId="5" applyNumberFormat="1" applyFont="1" applyBorder="1" applyProtection="1">
      <protection locked="0"/>
    </xf>
    <xf numFmtId="1" fontId="4" fillId="2" borderId="1419" xfId="5" applyNumberFormat="1" applyFont="1" applyBorder="1" applyProtection="1">
      <protection locked="0"/>
    </xf>
    <xf numFmtId="1" fontId="4" fillId="2" borderId="1420" xfId="5" applyNumberFormat="1" applyFont="1" applyBorder="1" applyProtection="1">
      <protection locked="0"/>
    </xf>
    <xf numFmtId="1" fontId="4" fillId="2" borderId="1421" xfId="5" applyNumberFormat="1" applyFont="1" applyBorder="1" applyProtection="1">
      <protection locked="0"/>
    </xf>
    <xf numFmtId="1" fontId="4" fillId="2" borderId="1422" xfId="5" applyNumberFormat="1" applyFont="1" applyBorder="1" applyProtection="1">
      <protection locked="0"/>
    </xf>
    <xf numFmtId="1" fontId="4" fillId="2" borderId="1423" xfId="5" applyNumberFormat="1" applyFont="1" applyBorder="1" applyProtection="1">
      <protection locked="0"/>
    </xf>
    <xf numFmtId="1" fontId="4" fillId="2" borderId="1424" xfId="5" applyNumberFormat="1" applyFont="1" applyBorder="1" applyProtection="1">
      <protection locked="0"/>
    </xf>
    <xf numFmtId="1" fontId="4" fillId="2" borderId="1425" xfId="5" applyNumberFormat="1" applyFont="1" applyBorder="1" applyProtection="1">
      <protection locked="0"/>
    </xf>
    <xf numFmtId="1" fontId="4" fillId="0" borderId="1401" xfId="0" applyNumberFormat="1" applyFont="1" applyBorder="1" applyAlignment="1">
      <alignment horizontal="center" vertical="center" wrapText="1"/>
    </xf>
    <xf numFmtId="1" fontId="4" fillId="0" borderId="1404" xfId="0" applyNumberFormat="1" applyFont="1" applyBorder="1" applyAlignment="1">
      <alignment horizontal="center" vertical="center" wrapText="1"/>
    </xf>
    <xf numFmtId="1" fontId="4" fillId="0" borderId="1426" xfId="0" applyNumberFormat="1" applyFont="1" applyBorder="1" applyAlignment="1">
      <alignment horizontal="center" vertical="center" wrapText="1"/>
    </xf>
    <xf numFmtId="1" fontId="4" fillId="0" borderId="1427" xfId="0" applyNumberFormat="1" applyFont="1" applyBorder="1"/>
    <xf numFmtId="1" fontId="4" fillId="0" borderId="1428" xfId="0" applyNumberFormat="1" applyFont="1" applyBorder="1"/>
    <xf numFmtId="1" fontId="4" fillId="0" borderId="1429" xfId="0" applyNumberFormat="1" applyFont="1" applyBorder="1"/>
    <xf numFmtId="1" fontId="4" fillId="0" borderId="1430" xfId="0" applyNumberFormat="1" applyFont="1" applyBorder="1"/>
    <xf numFmtId="1" fontId="4" fillId="6" borderId="1428" xfId="0" applyNumberFormat="1" applyFont="1" applyFill="1" applyBorder="1" applyProtection="1">
      <protection locked="0"/>
    </xf>
    <xf numFmtId="1" fontId="4" fillId="6" borderId="1430" xfId="0" applyNumberFormat="1" applyFont="1" applyFill="1" applyBorder="1" applyProtection="1">
      <protection locked="0"/>
    </xf>
    <xf numFmtId="1" fontId="4" fillId="6" borderId="1431" xfId="0" applyNumberFormat="1" applyFont="1" applyFill="1" applyBorder="1" applyProtection="1">
      <protection locked="0"/>
    </xf>
    <xf numFmtId="1" fontId="4" fillId="6" borderId="1432" xfId="0" applyNumberFormat="1" applyFont="1" applyFill="1" applyBorder="1" applyProtection="1">
      <protection locked="0"/>
    </xf>
    <xf numFmtId="1" fontId="4" fillId="0" borderId="1434" xfId="0" applyNumberFormat="1" applyFont="1" applyBorder="1"/>
    <xf numFmtId="1" fontId="4" fillId="0" borderId="1435" xfId="0" applyNumberFormat="1" applyFont="1" applyBorder="1"/>
    <xf numFmtId="1" fontId="4" fillId="0" borderId="1436" xfId="0" applyNumberFormat="1" applyFont="1" applyBorder="1"/>
    <xf numFmtId="1" fontId="4" fillId="0" borderId="1437" xfId="0" applyNumberFormat="1" applyFont="1" applyBorder="1"/>
    <xf numFmtId="1" fontId="4" fillId="6" borderId="1435" xfId="0" applyNumberFormat="1" applyFont="1" applyFill="1" applyBorder="1" applyProtection="1">
      <protection locked="0"/>
    </xf>
    <xf numFmtId="1" fontId="4" fillId="6" borderId="1437" xfId="0" applyNumberFormat="1" applyFont="1" applyFill="1" applyBorder="1" applyProtection="1">
      <protection locked="0"/>
    </xf>
    <xf numFmtId="1" fontId="4" fillId="6" borderId="1438" xfId="0" applyNumberFormat="1" applyFont="1" applyFill="1" applyBorder="1" applyProtection="1">
      <protection locked="0"/>
    </xf>
    <xf numFmtId="1" fontId="4" fillId="6" borderId="1439" xfId="0" applyNumberFormat="1" applyFont="1" applyFill="1" applyBorder="1" applyProtection="1">
      <protection locked="0"/>
    </xf>
    <xf numFmtId="0" fontId="4" fillId="0" borderId="1445" xfId="0" applyFont="1" applyBorder="1" applyAlignment="1">
      <alignment horizontal="center" vertical="center"/>
    </xf>
    <xf numFmtId="0" fontId="4" fillId="0" borderId="1446" xfId="0" applyFont="1" applyBorder="1" applyAlignment="1">
      <alignment horizontal="center" vertical="center"/>
    </xf>
    <xf numFmtId="0" fontId="4" fillId="0" borderId="1442" xfId="0" applyFont="1" applyBorder="1" applyAlignment="1">
      <alignment horizontal="center" vertical="center"/>
    </xf>
    <xf numFmtId="1" fontId="4" fillId="0" borderId="1445" xfId="0" applyNumberFormat="1" applyFont="1" applyBorder="1"/>
    <xf numFmtId="1" fontId="4" fillId="0" borderId="11" xfId="0" applyNumberFormat="1" applyFont="1" applyBorder="1" applyAlignment="1">
      <alignment horizontal="center" vertical="center" wrapText="1"/>
    </xf>
    <xf numFmtId="1" fontId="3" fillId="3" borderId="0" xfId="0" applyNumberFormat="1" applyFont="1" applyFill="1" applyAlignment="1">
      <alignment horizontal="center" vertical="center" wrapText="1"/>
    </xf>
    <xf numFmtId="1" fontId="4" fillId="0" borderId="1208" xfId="0" applyNumberFormat="1" applyFont="1" applyBorder="1" applyAlignment="1">
      <alignment horizontal="center" vertical="center" wrapText="1"/>
    </xf>
    <xf numFmtId="1" fontId="4" fillId="0" borderId="1445" xfId="0" applyNumberFormat="1" applyFont="1" applyBorder="1" applyAlignment="1">
      <alignment horizontal="center" vertical="center" wrapText="1"/>
    </xf>
    <xf numFmtId="1" fontId="4" fillId="0" borderId="1446" xfId="0" applyNumberFormat="1" applyFont="1" applyBorder="1" applyAlignment="1">
      <alignment horizontal="center" vertical="center" wrapText="1"/>
    </xf>
    <xf numFmtId="1" fontId="4" fillId="0" borderId="1443" xfId="0" applyNumberFormat="1" applyFont="1" applyBorder="1" applyAlignment="1">
      <alignment horizontal="center" vertical="center" wrapText="1"/>
    </xf>
    <xf numFmtId="1" fontId="4" fillId="3" borderId="1445" xfId="0" applyNumberFormat="1" applyFont="1" applyFill="1" applyBorder="1" applyAlignment="1">
      <alignment horizontal="center" vertical="center"/>
    </xf>
    <xf numFmtId="1" fontId="4" fillId="3" borderId="1443" xfId="0" applyNumberFormat="1" applyFont="1" applyFill="1" applyBorder="1" applyAlignment="1">
      <alignment horizontal="center" vertical="center"/>
    </xf>
    <xf numFmtId="1" fontId="4" fillId="3" borderId="1442" xfId="0" applyNumberFormat="1" applyFont="1" applyFill="1" applyBorder="1" applyAlignment="1">
      <alignment horizontal="center" vertical="center"/>
    </xf>
    <xf numFmtId="1" fontId="4" fillId="0" borderId="1444" xfId="0" applyNumberFormat="1" applyFont="1" applyBorder="1" applyAlignment="1">
      <alignment horizontal="center" vertical="center"/>
    </xf>
    <xf numFmtId="1" fontId="4" fillId="0" borderId="1445" xfId="0" applyNumberFormat="1" applyFont="1" applyBorder="1" applyAlignment="1">
      <alignment horizontal="right"/>
    </xf>
    <xf numFmtId="1" fontId="4" fillId="0" borderId="1446" xfId="0" applyNumberFormat="1" applyFont="1" applyBorder="1" applyAlignment="1">
      <alignment horizontal="right"/>
    </xf>
    <xf numFmtId="1" fontId="4" fillId="3" borderId="1444" xfId="0" applyNumberFormat="1" applyFont="1" applyFill="1" applyBorder="1" applyAlignment="1">
      <alignment horizontal="center" vertical="center"/>
    </xf>
    <xf numFmtId="1" fontId="4" fillId="0" borderId="1436" xfId="0" applyNumberFormat="1" applyFont="1" applyBorder="1" applyAlignment="1">
      <alignment horizontal="right"/>
    </xf>
    <xf numFmtId="1" fontId="4" fillId="3" borderId="1437" xfId="0" applyNumberFormat="1" applyFont="1" applyFill="1" applyBorder="1" applyAlignment="1">
      <alignment horizontal="right"/>
    </xf>
    <xf numFmtId="1" fontId="4" fillId="6" borderId="1447" xfId="0" applyNumberFormat="1" applyFont="1" applyFill="1" applyBorder="1" applyProtection="1">
      <protection locked="0"/>
    </xf>
    <xf numFmtId="1" fontId="4" fillId="6" borderId="1448" xfId="0" applyNumberFormat="1" applyFont="1" applyFill="1" applyBorder="1" applyProtection="1">
      <protection locked="0"/>
    </xf>
    <xf numFmtId="1" fontId="4" fillId="6" borderId="1449" xfId="0" applyNumberFormat="1" applyFont="1" applyFill="1" applyBorder="1" applyProtection="1">
      <protection locked="0"/>
    </xf>
    <xf numFmtId="1" fontId="4" fillId="6" borderId="1434" xfId="0" applyNumberFormat="1" applyFont="1" applyFill="1" applyBorder="1" applyAlignment="1" applyProtection="1">
      <alignment wrapText="1"/>
      <protection locked="0"/>
    </xf>
    <xf numFmtId="1" fontId="4" fillId="6" borderId="1437" xfId="0" applyNumberFormat="1" applyFont="1" applyFill="1" applyBorder="1" applyAlignment="1" applyProtection="1">
      <alignment wrapText="1"/>
      <protection locked="0"/>
    </xf>
    <xf numFmtId="1" fontId="5" fillId="3" borderId="1441" xfId="0" applyNumberFormat="1" applyFont="1" applyFill="1" applyBorder="1"/>
    <xf numFmtId="1" fontId="5" fillId="3" borderId="1450" xfId="0" applyNumberFormat="1" applyFont="1" applyFill="1" applyBorder="1"/>
    <xf numFmtId="1" fontId="4" fillId="3" borderId="1441" xfId="0" applyNumberFormat="1" applyFont="1" applyFill="1" applyBorder="1"/>
    <xf numFmtId="1" fontId="4" fillId="3" borderId="1004" xfId="0" applyNumberFormat="1" applyFont="1" applyFill="1" applyBorder="1"/>
    <xf numFmtId="1" fontId="4" fillId="4" borderId="1004" xfId="0" applyNumberFormat="1" applyFont="1" applyFill="1" applyBorder="1"/>
    <xf numFmtId="1" fontId="4" fillId="0" borderId="1452" xfId="0" applyNumberFormat="1" applyFont="1" applyBorder="1" applyAlignment="1">
      <alignment horizontal="center" vertical="center" wrapText="1"/>
    </xf>
    <xf numFmtId="1" fontId="4" fillId="0" borderId="1388" xfId="0" applyNumberFormat="1" applyFont="1" applyBorder="1" applyAlignment="1">
      <alignment horizontal="center" vertical="center" wrapText="1"/>
    </xf>
    <xf numFmtId="1" fontId="4" fillId="0" borderId="1453" xfId="0" applyNumberFormat="1" applyFont="1" applyBorder="1" applyAlignment="1">
      <alignment horizontal="center" vertical="center" wrapText="1"/>
    </xf>
    <xf numFmtId="1" fontId="4" fillId="0" borderId="1435" xfId="0" applyNumberFormat="1" applyFont="1" applyBorder="1" applyAlignment="1">
      <alignment horizontal="right"/>
    </xf>
    <xf numFmtId="1" fontId="4" fillId="6" borderId="1454" xfId="0" applyNumberFormat="1" applyFont="1" applyFill="1" applyBorder="1" applyProtection="1">
      <protection locked="0"/>
    </xf>
    <xf numFmtId="1" fontId="4" fillId="0" borderId="1446" xfId="0" applyNumberFormat="1" applyFont="1" applyBorder="1" applyAlignment="1">
      <alignment horizontal="center" vertical="center"/>
    </xf>
    <xf numFmtId="1" fontId="4" fillId="3" borderId="1455" xfId="0" applyNumberFormat="1" applyFont="1" applyFill="1" applyBorder="1"/>
    <xf numFmtId="1" fontId="4" fillId="3" borderId="1455" xfId="0" applyNumberFormat="1" applyFont="1" applyFill="1" applyBorder="1" applyAlignment="1">
      <alignment wrapText="1"/>
    </xf>
    <xf numFmtId="1" fontId="4" fillId="4" borderId="1455" xfId="0" applyNumberFormat="1" applyFont="1" applyFill="1" applyBorder="1" applyProtection="1">
      <protection hidden="1"/>
    </xf>
    <xf numFmtId="1" fontId="4" fillId="6" borderId="1436" xfId="0" applyNumberFormat="1" applyFont="1" applyFill="1" applyBorder="1" applyProtection="1">
      <protection locked="0"/>
    </xf>
    <xf numFmtId="1" fontId="4" fillId="3" borderId="1456" xfId="0" applyNumberFormat="1" applyFont="1" applyFill="1" applyBorder="1"/>
    <xf numFmtId="1" fontId="1" fillId="3" borderId="1456" xfId="0" applyNumberFormat="1" applyFont="1" applyFill="1" applyBorder="1" applyAlignment="1">
      <alignment horizontal="right"/>
    </xf>
    <xf numFmtId="1" fontId="4" fillId="0" borderId="1456" xfId="0" applyNumberFormat="1" applyFont="1" applyBorder="1"/>
    <xf numFmtId="1" fontId="4" fillId="4" borderId="1456" xfId="0" applyNumberFormat="1" applyFont="1" applyFill="1" applyBorder="1" applyProtection="1">
      <protection hidden="1"/>
    </xf>
    <xf numFmtId="1" fontId="1" fillId="3" borderId="1456" xfId="0" applyNumberFormat="1" applyFont="1" applyFill="1" applyBorder="1"/>
    <xf numFmtId="1" fontId="5" fillId="0" borderId="1457" xfId="0" applyNumberFormat="1" applyFont="1" applyBorder="1"/>
    <xf numFmtId="1" fontId="5" fillId="0" borderId="1458" xfId="0" applyNumberFormat="1" applyFont="1" applyBorder="1"/>
    <xf numFmtId="1" fontId="4" fillId="0" borderId="1456" xfId="0" applyNumberFormat="1" applyFont="1" applyBorder="1" applyProtection="1">
      <protection hidden="1"/>
    </xf>
    <xf numFmtId="1" fontId="4" fillId="0" borderId="1459" xfId="0" applyNumberFormat="1" applyFont="1" applyBorder="1" applyAlignment="1">
      <alignment horizontal="center" vertical="center" wrapText="1"/>
    </xf>
    <xf numFmtId="1" fontId="1" fillId="0" borderId="1460" xfId="0" applyNumberFormat="1" applyFont="1" applyBorder="1" applyAlignment="1">
      <alignment horizontal="left" vertical="center"/>
    </xf>
    <xf numFmtId="1" fontId="4" fillId="0" borderId="1460" xfId="0" applyNumberFormat="1" applyFont="1" applyBorder="1" applyAlignment="1">
      <alignment horizontal="right"/>
    </xf>
    <xf numFmtId="1" fontId="4" fillId="0" borderId="1461" xfId="0" applyNumberFormat="1" applyFont="1" applyBorder="1" applyAlignment="1">
      <alignment horizontal="right"/>
    </xf>
    <xf numFmtId="1" fontId="4" fillId="0" borderId="1462" xfId="0" applyNumberFormat="1" applyFont="1" applyBorder="1" applyAlignment="1">
      <alignment horizontal="right"/>
    </xf>
    <xf numFmtId="1" fontId="4" fillId="0" borderId="1461" xfId="0" applyNumberFormat="1" applyFont="1" applyBorder="1"/>
    <xf numFmtId="1" fontId="4" fillId="0" borderId="1463" xfId="0" applyNumberFormat="1" applyFont="1" applyBorder="1"/>
    <xf numFmtId="1" fontId="4" fillId="10" borderId="1464" xfId="1" applyNumberFormat="1" applyFont="1" applyBorder="1" applyAlignment="1" applyProtection="1">
      <alignment horizontal="right"/>
      <protection locked="0"/>
    </xf>
    <xf numFmtId="1" fontId="4" fillId="10" borderId="1465" xfId="1" applyNumberFormat="1" applyFont="1" applyBorder="1" applyAlignment="1" applyProtection="1">
      <alignment horizontal="right"/>
      <protection locked="0"/>
    </xf>
    <xf numFmtId="1" fontId="4" fillId="10" borderId="1466" xfId="1" applyNumberFormat="1" applyFont="1" applyBorder="1" applyAlignment="1" applyProtection="1">
      <alignment horizontal="right"/>
      <protection locked="0"/>
    </xf>
    <xf numFmtId="1" fontId="4" fillId="10" borderId="1423" xfId="1" applyNumberFormat="1" applyFont="1" applyBorder="1" applyAlignment="1" applyProtection="1">
      <alignment horizontal="right"/>
      <protection locked="0"/>
    </xf>
    <xf numFmtId="1" fontId="5" fillId="0" borderId="1467" xfId="0" applyNumberFormat="1" applyFont="1" applyBorder="1"/>
    <xf numFmtId="1" fontId="5" fillId="0" borderId="1468" xfId="0" applyNumberFormat="1" applyFont="1" applyBorder="1" applyAlignment="1">
      <alignment wrapText="1"/>
    </xf>
    <xf numFmtId="1" fontId="5" fillId="0" borderId="1469" xfId="0" applyNumberFormat="1" applyFont="1" applyBorder="1" applyAlignment="1">
      <alignment wrapText="1"/>
    </xf>
    <xf numFmtId="1" fontId="4" fillId="4" borderId="1471" xfId="0" applyNumberFormat="1" applyFont="1" applyFill="1" applyBorder="1"/>
    <xf numFmtId="1" fontId="4" fillId="4" borderId="1472" xfId="0" applyNumberFormat="1" applyFont="1" applyFill="1" applyBorder="1"/>
    <xf numFmtId="1" fontId="4" fillId="0" borderId="1473" xfId="0" applyNumberFormat="1" applyFont="1" applyBorder="1"/>
    <xf numFmtId="1" fontId="4" fillId="0" borderId="1471" xfId="0" applyNumberFormat="1" applyFont="1" applyBorder="1" applyProtection="1">
      <protection hidden="1"/>
    </xf>
    <xf numFmtId="1" fontId="4" fillId="0" borderId="1474" xfId="0" applyNumberFormat="1" applyFont="1" applyBorder="1" applyAlignment="1">
      <alignment horizontal="center" vertical="center" wrapText="1"/>
    </xf>
    <xf numFmtId="1" fontId="4" fillId="0" borderId="1475" xfId="0" applyNumberFormat="1" applyFont="1" applyBorder="1" applyAlignment="1">
      <alignment horizontal="center" vertical="center" wrapText="1"/>
    </xf>
    <xf numFmtId="1" fontId="4" fillId="0" borderId="1476" xfId="0" applyNumberFormat="1" applyFont="1" applyBorder="1" applyAlignment="1">
      <alignment horizontal="center" vertical="center" wrapText="1"/>
    </xf>
    <xf numFmtId="1" fontId="4" fillId="0" borderId="1477" xfId="0" applyNumberFormat="1" applyFont="1" applyBorder="1" applyAlignment="1">
      <alignment horizontal="center" vertical="center" wrapText="1"/>
    </xf>
    <xf numFmtId="1" fontId="4" fillId="3" borderId="1473" xfId="0" applyNumberFormat="1" applyFont="1" applyFill="1" applyBorder="1"/>
    <xf numFmtId="1" fontId="4" fillId="3" borderId="1472" xfId="0" applyNumberFormat="1" applyFont="1" applyFill="1" applyBorder="1"/>
    <xf numFmtId="1" fontId="4" fillId="0" borderId="1472" xfId="0" applyNumberFormat="1" applyFont="1" applyBorder="1"/>
    <xf numFmtId="1" fontId="4" fillId="0" borderId="1472" xfId="0" applyNumberFormat="1" applyFont="1" applyBorder="1" applyProtection="1">
      <protection hidden="1"/>
    </xf>
    <xf numFmtId="1" fontId="4" fillId="0" borderId="1478" xfId="0" applyNumberFormat="1" applyFont="1" applyBorder="1" applyAlignment="1">
      <alignment horizontal="left" vertical="center" wrapText="1"/>
    </xf>
    <xf numFmtId="1" fontId="4" fillId="6" borderId="1479" xfId="0" applyNumberFormat="1" applyFont="1" applyFill="1" applyBorder="1" applyProtection="1">
      <protection locked="0"/>
    </xf>
    <xf numFmtId="1" fontId="4" fillId="6" borderId="1480" xfId="0" applyNumberFormat="1" applyFont="1" applyFill="1" applyBorder="1" applyProtection="1">
      <protection locked="0"/>
    </xf>
    <xf numFmtId="1" fontId="4" fillId="0" borderId="220" xfId="0" applyNumberFormat="1" applyFont="1" applyBorder="1" applyAlignment="1">
      <alignment horizontal="left" vertical="center" wrapText="1"/>
    </xf>
    <xf numFmtId="0" fontId="4" fillId="0" borderId="1482" xfId="0" applyFont="1" applyBorder="1" applyAlignment="1">
      <alignment horizontal="center" vertical="center" wrapText="1"/>
    </xf>
    <xf numFmtId="0" fontId="4" fillId="0" borderId="1477" xfId="0" applyFont="1" applyBorder="1" applyAlignment="1">
      <alignment horizontal="center" vertical="center" wrapText="1"/>
    </xf>
    <xf numFmtId="1" fontId="4" fillId="4" borderId="1483" xfId="0" applyNumberFormat="1" applyFont="1" applyFill="1" applyBorder="1"/>
    <xf numFmtId="1" fontId="4" fillId="0" borderId="1483" xfId="0" applyNumberFormat="1" applyFont="1" applyBorder="1"/>
    <xf numFmtId="1" fontId="4" fillId="0" borderId="1483" xfId="0" applyNumberFormat="1" applyFont="1" applyBorder="1" applyProtection="1">
      <protection hidden="1"/>
    </xf>
    <xf numFmtId="1" fontId="4" fillId="3" borderId="1483" xfId="0" applyNumberFormat="1" applyFont="1" applyFill="1" applyBorder="1"/>
    <xf numFmtId="1" fontId="4" fillId="0" borderId="1481" xfId="0" applyNumberFormat="1" applyFont="1" applyBorder="1" applyAlignment="1">
      <alignment horizontal="center" wrapText="1"/>
    </xf>
    <xf numFmtId="1" fontId="1" fillId="4" borderId="1472" xfId="0" applyNumberFormat="1" applyFont="1" applyFill="1" applyBorder="1"/>
    <xf numFmtId="1" fontId="4" fillId="0" borderId="1478" xfId="0" applyNumberFormat="1" applyFont="1" applyBorder="1" applyAlignment="1">
      <alignment vertical="center" wrapText="1"/>
    </xf>
    <xf numFmtId="1" fontId="4" fillId="6" borderId="1478" xfId="0" applyNumberFormat="1" applyFont="1" applyFill="1" applyBorder="1" applyAlignment="1" applyProtection="1">
      <alignment wrapText="1"/>
      <protection locked="0"/>
    </xf>
    <xf numFmtId="1" fontId="1" fillId="3" borderId="1472" xfId="0" applyNumberFormat="1" applyFont="1" applyFill="1" applyBorder="1" applyAlignment="1">
      <alignment wrapText="1"/>
    </xf>
    <xf numFmtId="1" fontId="4" fillId="0" borderId="1484" xfId="0" applyNumberFormat="1" applyFont="1" applyBorder="1"/>
    <xf numFmtId="1" fontId="4" fillId="3" borderId="1471" xfId="0" applyNumberFormat="1" applyFont="1" applyFill="1" applyBorder="1"/>
    <xf numFmtId="1" fontId="4" fillId="0" borderId="1471" xfId="0" applyNumberFormat="1" applyFont="1" applyBorder="1"/>
    <xf numFmtId="1" fontId="4" fillId="0" borderId="1487" xfId="0" applyNumberFormat="1" applyFont="1" applyBorder="1"/>
    <xf numFmtId="1" fontId="4" fillId="0" borderId="1488" xfId="0" applyNumberFormat="1" applyFont="1" applyBorder="1"/>
    <xf numFmtId="1" fontId="4" fillId="0" borderId="1489" xfId="0" applyNumberFormat="1" applyFont="1" applyBorder="1" applyAlignment="1">
      <alignment horizontal="left" vertical="center" wrapText="1"/>
    </xf>
    <xf numFmtId="1" fontId="4" fillId="6" borderId="1474" xfId="0" applyNumberFormat="1" applyFont="1" applyFill="1" applyBorder="1" applyProtection="1">
      <protection locked="0"/>
    </xf>
    <xf numFmtId="1" fontId="4" fillId="6" borderId="1475" xfId="0" applyNumberFormat="1" applyFont="1" applyFill="1" applyBorder="1" applyProtection="1">
      <protection locked="0"/>
    </xf>
    <xf numFmtId="1" fontId="4" fillId="0" borderId="233" xfId="0" applyNumberFormat="1" applyFont="1" applyBorder="1" applyProtection="1">
      <protection hidden="1"/>
    </xf>
    <xf numFmtId="1" fontId="4" fillId="0" borderId="234" xfId="0" applyNumberFormat="1" applyFont="1" applyBorder="1" applyProtection="1">
      <protection hidden="1"/>
    </xf>
    <xf numFmtId="1" fontId="4" fillId="0" borderId="1495" xfId="0" applyNumberFormat="1" applyFont="1" applyBorder="1"/>
    <xf numFmtId="1" fontId="4" fillId="0" borderId="1495" xfId="0" applyNumberFormat="1" applyFont="1" applyBorder="1" applyProtection="1">
      <protection hidden="1"/>
    </xf>
    <xf numFmtId="1" fontId="4" fillId="3" borderId="1495" xfId="0" applyNumberFormat="1" applyFont="1" applyFill="1" applyBorder="1"/>
    <xf numFmtId="1" fontId="4" fillId="0" borderId="1499" xfId="0" applyNumberFormat="1" applyFont="1" applyBorder="1" applyAlignment="1">
      <alignment horizontal="center" vertical="center" wrapText="1"/>
    </xf>
    <xf numFmtId="1" fontId="4" fillId="0" borderId="1500" xfId="0" applyNumberFormat="1" applyFont="1" applyBorder="1" applyAlignment="1">
      <alignment horizontal="center" vertical="center" wrapText="1"/>
    </xf>
    <xf numFmtId="1" fontId="4" fillId="0" borderId="1497" xfId="0" applyNumberFormat="1" applyFont="1" applyBorder="1" applyAlignment="1">
      <alignment horizontal="center" vertical="center" wrapText="1"/>
    </xf>
    <xf numFmtId="1" fontId="4" fillId="0" borderId="1501" xfId="0" applyNumberFormat="1" applyFont="1" applyBorder="1" applyAlignment="1">
      <alignment horizontal="center" vertical="center" wrapText="1"/>
    </xf>
    <xf numFmtId="1" fontId="4" fillId="0" borderId="1498" xfId="0" applyNumberFormat="1" applyFont="1" applyBorder="1" applyAlignment="1">
      <alignment horizontal="center" vertical="center" wrapText="1"/>
    </xf>
    <xf numFmtId="1" fontId="4" fillId="0" borderId="1502" xfId="0" applyNumberFormat="1" applyFont="1" applyBorder="1" applyAlignment="1">
      <alignment horizontal="center"/>
    </xf>
    <xf numFmtId="1" fontId="4" fillId="0" borderId="1499" xfId="0" applyNumberFormat="1" applyFont="1" applyBorder="1" applyAlignment="1">
      <alignment horizontal="right"/>
    </xf>
    <xf numFmtId="1" fontId="4" fillId="0" borderId="1500" xfId="0" applyNumberFormat="1" applyFont="1" applyBorder="1" applyAlignment="1">
      <alignment horizontal="right"/>
    </xf>
    <xf numFmtId="1" fontId="4" fillId="0" borderId="1497" xfId="0" applyNumberFormat="1" applyFont="1" applyBorder="1" applyAlignment="1">
      <alignment horizontal="right"/>
    </xf>
    <xf numFmtId="1" fontId="4" fillId="6" borderId="229" xfId="0" applyNumberFormat="1" applyFont="1" applyFill="1" applyBorder="1" applyAlignment="1" applyProtection="1">
      <alignment horizontal="right"/>
      <protection locked="0"/>
    </xf>
    <xf numFmtId="1" fontId="4" fillId="0" borderId="1495" xfId="0" applyNumberFormat="1" applyFont="1" applyBorder="1" applyProtection="1">
      <protection locked="0"/>
    </xf>
    <xf numFmtId="1" fontId="4" fillId="0" borderId="1503" xfId="0" applyNumberFormat="1" applyFont="1" applyBorder="1" applyAlignment="1">
      <alignment horizontal="center" vertical="center"/>
    </xf>
    <xf numFmtId="1" fontId="4" fillId="0" borderId="1483" xfId="0" applyNumberFormat="1" applyFont="1" applyBorder="1" applyProtection="1">
      <protection locked="0"/>
    </xf>
    <xf numFmtId="1" fontId="4" fillId="0" borderId="1502" xfId="0" applyNumberFormat="1" applyFont="1" applyBorder="1" applyAlignment="1">
      <alignment horizontal="center" vertical="center"/>
    </xf>
    <xf numFmtId="1" fontId="4" fillId="0" borderId="1502" xfId="0" applyNumberFormat="1" applyFont="1" applyBorder="1" applyAlignment="1" applyProtection="1">
      <alignment horizontal="center" vertical="center"/>
      <protection hidden="1"/>
    </xf>
    <xf numFmtId="1" fontId="4" fillId="0" borderId="1474" xfId="0" applyNumberFormat="1" applyFont="1" applyBorder="1" applyAlignment="1">
      <alignment horizontal="right"/>
    </xf>
    <xf numFmtId="1" fontId="4" fillId="0" borderId="1504" xfId="0" applyNumberFormat="1" applyFont="1" applyBorder="1" applyAlignment="1">
      <alignment horizontal="right"/>
    </xf>
    <xf numFmtId="1" fontId="4" fillId="6" borderId="1474" xfId="0" applyNumberFormat="1" applyFont="1" applyFill="1" applyBorder="1" applyAlignment="1" applyProtection="1">
      <alignment horizontal="right"/>
      <protection locked="0"/>
    </xf>
    <xf numFmtId="1" fontId="4" fillId="6" borderId="1497" xfId="0" applyNumberFormat="1" applyFont="1" applyFill="1" applyBorder="1" applyAlignment="1" applyProtection="1">
      <alignment horizontal="right"/>
      <protection locked="0"/>
    </xf>
    <xf numFmtId="1" fontId="4" fillId="6" borderId="1501" xfId="0" applyNumberFormat="1" applyFont="1" applyFill="1" applyBorder="1" applyAlignment="1" applyProtection="1">
      <alignment horizontal="right"/>
      <protection locked="0"/>
    </xf>
    <xf numFmtId="1" fontId="4" fillId="6" borderId="1475" xfId="0" applyNumberFormat="1" applyFont="1" applyFill="1" applyBorder="1" applyAlignment="1" applyProtection="1">
      <alignment horizontal="right"/>
      <protection locked="0"/>
    </xf>
    <xf numFmtId="1" fontId="4" fillId="6" borderId="1505" xfId="0" applyNumberFormat="1" applyFont="1" applyFill="1" applyBorder="1" applyAlignment="1" applyProtection="1">
      <alignment horizontal="right"/>
      <protection locked="0"/>
    </xf>
    <xf numFmtId="1" fontId="4" fillId="6" borderId="1506" xfId="0" applyNumberFormat="1" applyFont="1" applyFill="1" applyBorder="1" applyAlignment="1" applyProtection="1">
      <alignment horizontal="right"/>
      <protection locked="0"/>
    </xf>
    <xf numFmtId="1" fontId="4" fillId="3" borderId="1483" xfId="0" applyNumberFormat="1" applyFont="1" applyFill="1" applyBorder="1" applyProtection="1">
      <protection hidden="1"/>
    </xf>
    <xf numFmtId="1" fontId="4" fillId="0" borderId="1478" xfId="0" applyNumberFormat="1" applyFont="1" applyBorder="1" applyAlignment="1">
      <alignment horizontal="left" vertical="center"/>
    </xf>
    <xf numFmtId="1" fontId="4" fillId="0" borderId="1478" xfId="0" applyNumberFormat="1" applyFont="1" applyBorder="1" applyAlignment="1">
      <alignment horizontal="center" vertical="center" wrapText="1"/>
    </xf>
    <xf numFmtId="1" fontId="4" fillId="6" borderId="1478" xfId="0" applyNumberFormat="1" applyFont="1" applyFill="1" applyBorder="1" applyProtection="1">
      <protection locked="0"/>
    </xf>
    <xf numFmtId="1" fontId="4" fillId="6" borderId="1511" xfId="0" applyNumberFormat="1" applyFont="1" applyFill="1" applyBorder="1" applyProtection="1">
      <protection locked="0"/>
    </xf>
    <xf numFmtId="1" fontId="4" fillId="6" borderId="1512" xfId="0" applyNumberFormat="1" applyFont="1" applyFill="1" applyBorder="1" applyProtection="1">
      <protection locked="0"/>
    </xf>
    <xf numFmtId="1" fontId="4" fillId="0" borderId="1478" xfId="0" applyNumberFormat="1" applyFont="1" applyBorder="1" applyAlignment="1">
      <alignment horizontal="center"/>
    </xf>
    <xf numFmtId="1" fontId="4" fillId="6" borderId="220" xfId="0" applyNumberFormat="1" applyFont="1" applyFill="1" applyBorder="1" applyProtection="1">
      <protection locked="0"/>
    </xf>
    <xf numFmtId="1" fontId="4" fillId="4" borderId="1483" xfId="0" applyNumberFormat="1" applyFont="1" applyFill="1" applyBorder="1" applyProtection="1">
      <protection hidden="1"/>
    </xf>
    <xf numFmtId="1" fontId="4" fillId="0" borderId="1517" xfId="3" applyNumberFormat="1" applyFont="1" applyBorder="1" applyAlignment="1">
      <alignment horizontal="center" vertical="center" wrapText="1"/>
    </xf>
    <xf numFmtId="1" fontId="4" fillId="0" borderId="1510" xfId="3" applyNumberFormat="1" applyFont="1" applyBorder="1" applyAlignment="1">
      <alignment horizontal="center" vertical="center" wrapText="1"/>
    </xf>
    <xf numFmtId="1" fontId="4" fillId="0" borderId="1518" xfId="3" applyNumberFormat="1" applyFont="1" applyFill="1" applyBorder="1" applyAlignment="1">
      <alignment horizontal="center" vertical="center" wrapText="1"/>
    </xf>
    <xf numFmtId="1" fontId="4" fillId="0" borderId="1510" xfId="3" applyNumberFormat="1" applyFont="1" applyFill="1" applyBorder="1" applyAlignment="1">
      <alignment horizontal="center" vertical="center" wrapText="1"/>
    </xf>
    <xf numFmtId="1" fontId="4" fillId="0" borderId="1517" xfId="3" applyNumberFormat="1" applyFont="1" applyFill="1" applyBorder="1" applyAlignment="1">
      <alignment horizontal="center" vertical="center" wrapText="1"/>
    </xf>
    <xf numFmtId="1" fontId="4" fillId="0" borderId="1519" xfId="3" applyNumberFormat="1" applyFont="1" applyBorder="1" applyAlignment="1">
      <alignment horizontal="center" vertical="center" wrapText="1"/>
    </xf>
    <xf numFmtId="1" fontId="4" fillId="3" borderId="1520" xfId="0" applyNumberFormat="1" applyFont="1" applyFill="1" applyBorder="1" applyProtection="1">
      <protection hidden="1"/>
    </xf>
    <xf numFmtId="1" fontId="4" fillId="0" borderId="1520" xfId="0" applyNumberFormat="1" applyFont="1" applyBorder="1" applyProtection="1">
      <protection hidden="1"/>
    </xf>
    <xf numFmtId="1" fontId="4" fillId="6" borderId="1521" xfId="4" applyNumberFormat="1" applyFont="1" applyFill="1" applyBorder="1" applyProtection="1">
      <protection locked="0"/>
    </xf>
    <xf numFmtId="1" fontId="4" fillId="6" borderId="1362" xfId="4" applyNumberFormat="1" applyFont="1" applyFill="1" applyBorder="1" applyProtection="1">
      <protection locked="0"/>
    </xf>
    <xf numFmtId="1" fontId="4" fillId="6" borderId="1336" xfId="4" applyNumberFormat="1" applyFont="1" applyFill="1" applyBorder="1" applyProtection="1">
      <protection locked="0"/>
    </xf>
    <xf numFmtId="1" fontId="4" fillId="6" borderId="1522" xfId="4" applyNumberFormat="1" applyFont="1" applyFill="1" applyBorder="1" applyProtection="1">
      <protection locked="0"/>
    </xf>
    <xf numFmtId="1" fontId="4" fillId="3" borderId="1523" xfId="0" applyNumberFormat="1" applyFont="1" applyFill="1" applyBorder="1" applyProtection="1">
      <protection hidden="1"/>
    </xf>
    <xf numFmtId="1" fontId="4" fillId="0" borderId="1523" xfId="0" applyNumberFormat="1" applyFont="1" applyBorder="1" applyProtection="1">
      <protection hidden="1"/>
    </xf>
    <xf numFmtId="1" fontId="4" fillId="0" borderId="1508" xfId="2" applyNumberFormat="1" applyFont="1" applyBorder="1" applyAlignment="1">
      <alignment horizontal="center" vertical="center" wrapText="1"/>
    </xf>
    <xf numFmtId="1" fontId="4" fillId="0" borderId="1517" xfId="4" applyNumberFormat="1" applyFont="1" applyBorder="1" applyAlignment="1">
      <alignment horizontal="right"/>
    </xf>
    <xf numFmtId="1" fontId="4" fillId="0" borderId="1510" xfId="4" applyNumberFormat="1" applyFont="1" applyBorder="1" applyAlignment="1">
      <alignment horizontal="right"/>
    </xf>
    <xf numFmtId="1" fontId="4" fillId="0" borderId="1518" xfId="4" applyNumberFormat="1" applyFont="1" applyBorder="1" applyAlignment="1">
      <alignment horizontal="right"/>
    </xf>
    <xf numFmtId="1" fontId="4" fillId="0" borderId="1524" xfId="4" applyNumberFormat="1" applyFont="1" applyBorder="1" applyAlignment="1">
      <alignment horizontal="right"/>
    </xf>
    <xf numFmtId="1" fontId="4" fillId="0" borderId="1519" xfId="4" applyNumberFormat="1" applyFont="1" applyBorder="1" applyAlignment="1">
      <alignment horizontal="right"/>
    </xf>
    <xf numFmtId="1" fontId="6" fillId="3" borderId="1508" xfId="0" applyNumberFormat="1" applyFont="1" applyFill="1" applyBorder="1" applyAlignment="1">
      <alignment vertical="center" wrapText="1"/>
    </xf>
    <xf numFmtId="1" fontId="6" fillId="3" borderId="1525" xfId="0" applyNumberFormat="1" applyFont="1" applyFill="1" applyBorder="1" applyAlignment="1">
      <alignment vertical="center" wrapText="1"/>
    </xf>
    <xf numFmtId="1" fontId="2" fillId="0" borderId="1526" xfId="0" applyNumberFormat="1" applyFont="1" applyBorder="1"/>
    <xf numFmtId="1" fontId="2" fillId="0" borderId="1527" xfId="0" applyNumberFormat="1" applyFont="1" applyBorder="1"/>
    <xf numFmtId="1" fontId="2" fillId="0" borderId="1528" xfId="0" applyNumberFormat="1" applyFont="1" applyBorder="1"/>
    <xf numFmtId="1" fontId="4" fillId="3" borderId="1529" xfId="0" applyNumberFormat="1" applyFont="1" applyFill="1" applyBorder="1" applyProtection="1">
      <protection hidden="1"/>
    </xf>
    <xf numFmtId="1" fontId="4" fillId="0" borderId="1529" xfId="0" applyNumberFormat="1" applyFont="1" applyBorder="1" applyProtection="1">
      <protection hidden="1"/>
    </xf>
    <xf numFmtId="1" fontId="4" fillId="0" borderId="1517" xfId="0" applyNumberFormat="1" applyFont="1" applyBorder="1" applyAlignment="1">
      <alignment horizontal="center" vertical="center"/>
    </xf>
    <xf numFmtId="1" fontId="4" fillId="0" borderId="1524" xfId="0" applyNumberFormat="1" applyFont="1" applyBorder="1" applyAlignment="1">
      <alignment horizontal="center" vertical="center"/>
    </xf>
    <xf numFmtId="1" fontId="4" fillId="0" borderId="1524" xfId="0" applyNumberFormat="1" applyFont="1" applyBorder="1" applyAlignment="1">
      <alignment horizontal="center" vertical="center" wrapText="1"/>
    </xf>
    <xf numFmtId="1" fontId="4" fillId="0" borderId="1497" xfId="0" applyNumberFormat="1" applyFont="1" applyBorder="1" applyAlignment="1">
      <alignment horizontal="center" vertical="center"/>
    </xf>
    <xf numFmtId="1" fontId="4" fillId="0" borderId="1535" xfId="0" applyNumberFormat="1" applyFont="1" applyBorder="1"/>
    <xf numFmtId="1" fontId="4" fillId="6" borderId="1536" xfId="4" applyNumberFormat="1" applyFont="1" applyFill="1" applyBorder="1" applyProtection="1">
      <protection locked="0"/>
    </xf>
    <xf numFmtId="1" fontId="4" fillId="6" borderId="1535" xfId="4" applyNumberFormat="1" applyFont="1" applyFill="1" applyBorder="1" applyProtection="1">
      <protection locked="0"/>
    </xf>
    <xf numFmtId="1" fontId="4" fillId="3" borderId="1537" xfId="0" applyNumberFormat="1" applyFont="1" applyFill="1" applyBorder="1" applyProtection="1">
      <protection hidden="1"/>
    </xf>
    <xf numFmtId="1" fontId="4" fillId="0" borderId="1537" xfId="0" applyNumberFormat="1" applyFont="1" applyBorder="1" applyProtection="1">
      <protection hidden="1"/>
    </xf>
    <xf numFmtId="1" fontId="4" fillId="0" borderId="1538" xfId="0" applyNumberFormat="1" applyFont="1" applyBorder="1"/>
    <xf numFmtId="1" fontId="2" fillId="3" borderId="1539" xfId="0" applyNumberFormat="1" applyFont="1" applyFill="1" applyBorder="1"/>
    <xf numFmtId="1" fontId="4" fillId="0" borderId="1541" xfId="0" applyNumberFormat="1" applyFont="1" applyBorder="1" applyAlignment="1">
      <alignment horizontal="center" vertical="center" wrapText="1"/>
    </xf>
    <xf numFmtId="1" fontId="4" fillId="0" borderId="1518" xfId="0" applyNumberFormat="1" applyFont="1" applyBorder="1" applyAlignment="1">
      <alignment horizontal="center" vertical="center" wrapText="1"/>
    </xf>
    <xf numFmtId="1" fontId="4" fillId="0" borderId="1542" xfId="0" applyNumberFormat="1" applyFont="1" applyBorder="1" applyAlignment="1">
      <alignment horizontal="center" vertical="center" wrapText="1"/>
    </xf>
    <xf numFmtId="1" fontId="4" fillId="0" borderId="1510" xfId="0" applyNumberFormat="1" applyFont="1" applyBorder="1" applyAlignment="1">
      <alignment horizontal="center" vertical="center" wrapText="1"/>
    </xf>
    <xf numFmtId="1" fontId="4" fillId="0" borderId="1540" xfId="0" applyNumberFormat="1" applyFont="1" applyBorder="1" applyAlignment="1">
      <alignment horizontal="center" vertical="center" wrapText="1"/>
    </xf>
    <xf numFmtId="1" fontId="4" fillId="0" borderId="1208" xfId="0" applyNumberFormat="1" applyFont="1" applyBorder="1"/>
    <xf numFmtId="1" fontId="4" fillId="0" borderId="1550" xfId="0" applyNumberFormat="1" applyFont="1" applyBorder="1" applyAlignment="1">
      <alignment horizontal="center" vertical="center" wrapText="1"/>
    </xf>
    <xf numFmtId="1" fontId="4" fillId="0" borderId="1551" xfId="0" applyNumberFormat="1" applyFont="1" applyBorder="1" applyAlignment="1">
      <alignment horizontal="center" vertical="center"/>
    </xf>
    <xf numFmtId="1" fontId="4" fillId="0" borderId="1552" xfId="0" applyNumberFormat="1" applyFont="1" applyBorder="1" applyAlignment="1">
      <alignment horizontal="center" vertical="center"/>
    </xf>
    <xf numFmtId="1" fontId="4" fillId="0" borderId="1550" xfId="0" applyNumberFormat="1" applyFont="1" applyBorder="1" applyAlignment="1">
      <alignment horizontal="center" vertical="center"/>
    </xf>
    <xf numFmtId="1" fontId="4" fillId="0" borderId="1548" xfId="0" applyNumberFormat="1" applyFont="1" applyBorder="1" applyAlignment="1">
      <alignment horizontal="center" vertical="center"/>
    </xf>
    <xf numFmtId="1" fontId="4" fillId="0" borderId="1553" xfId="0" applyNumberFormat="1" applyFont="1" applyBorder="1"/>
    <xf numFmtId="1" fontId="4" fillId="0" borderId="1554" xfId="0" applyNumberFormat="1" applyFont="1" applyBorder="1"/>
    <xf numFmtId="1" fontId="4" fillId="0" borderId="1555" xfId="0" applyNumberFormat="1" applyFont="1" applyBorder="1"/>
    <xf numFmtId="1" fontId="4" fillId="2" borderId="1556" xfId="5" applyNumberFormat="1" applyFont="1" applyBorder="1" applyProtection="1">
      <protection locked="0"/>
    </xf>
    <xf numFmtId="1" fontId="4" fillId="2" borderId="1557" xfId="5" applyNumberFormat="1" applyFont="1" applyBorder="1" applyProtection="1">
      <protection locked="0"/>
    </xf>
    <xf numFmtId="1" fontId="4" fillId="2" borderId="1558" xfId="5" applyNumberFormat="1" applyFont="1" applyBorder="1" applyProtection="1">
      <protection locked="0"/>
    </xf>
    <xf numFmtId="1" fontId="4" fillId="2" borderId="1559" xfId="5" applyNumberFormat="1" applyFont="1" applyBorder="1" applyProtection="1">
      <protection locked="0"/>
    </xf>
    <xf numFmtId="1" fontId="4" fillId="2" borderId="1560" xfId="5" applyNumberFormat="1" applyFont="1" applyBorder="1" applyProtection="1">
      <protection locked="0"/>
    </xf>
    <xf numFmtId="1" fontId="4" fillId="2" borderId="1561" xfId="5" applyNumberFormat="1" applyFont="1" applyBorder="1" applyProtection="1">
      <protection locked="0"/>
    </xf>
    <xf numFmtId="1" fontId="4" fillId="2" borderId="1562" xfId="5" applyNumberFormat="1" applyFont="1" applyBorder="1" applyProtection="1">
      <protection locked="0"/>
    </xf>
    <xf numFmtId="1" fontId="4" fillId="2" borderId="1563" xfId="5" applyNumberFormat="1" applyFont="1" applyBorder="1" applyProtection="1">
      <protection locked="0"/>
    </xf>
    <xf numFmtId="1" fontId="4" fillId="2" borderId="1564" xfId="5" applyNumberFormat="1" applyFont="1" applyBorder="1" applyProtection="1">
      <protection locked="0"/>
    </xf>
    <xf numFmtId="1" fontId="4" fillId="2" borderId="1565" xfId="5" applyNumberFormat="1" applyFont="1" applyBorder="1" applyProtection="1">
      <protection locked="0"/>
    </xf>
    <xf numFmtId="1" fontId="4" fillId="2" borderId="1566" xfId="5" applyNumberFormat="1" applyFont="1" applyBorder="1" applyProtection="1">
      <protection locked="0"/>
    </xf>
    <xf numFmtId="1" fontId="4" fillId="2" borderId="1567" xfId="5" applyNumberFormat="1" applyFont="1" applyBorder="1" applyProtection="1">
      <protection locked="0"/>
    </xf>
    <xf numFmtId="1" fontId="4" fillId="2" borderId="1568" xfId="5" applyNumberFormat="1" applyFont="1" applyBorder="1" applyProtection="1">
      <protection locked="0"/>
    </xf>
    <xf numFmtId="1" fontId="4" fillId="2" borderId="1569" xfId="5" applyNumberFormat="1" applyFont="1" applyBorder="1" applyProtection="1">
      <protection locked="0"/>
    </xf>
    <xf numFmtId="1" fontId="4" fillId="2" borderId="1570" xfId="5" applyNumberFormat="1" applyFont="1" applyBorder="1" applyProtection="1">
      <protection locked="0"/>
    </xf>
    <xf numFmtId="1" fontId="4" fillId="2" borderId="1571" xfId="5" applyNumberFormat="1" applyFont="1" applyBorder="1" applyProtection="1">
      <protection locked="0"/>
    </xf>
    <xf numFmtId="1" fontId="4" fillId="0" borderId="1551" xfId="0" applyNumberFormat="1" applyFont="1" applyBorder="1" applyAlignment="1">
      <alignment horizontal="center" vertical="center" wrapText="1"/>
    </xf>
    <xf numFmtId="1" fontId="4" fillId="0" borderId="1572" xfId="0" applyNumberFormat="1" applyFont="1" applyBorder="1" applyAlignment="1">
      <alignment horizontal="center" vertical="center" wrapText="1"/>
    </xf>
    <xf numFmtId="1" fontId="4" fillId="0" borderId="1573" xfId="0" applyNumberFormat="1" applyFont="1" applyBorder="1" applyAlignment="1">
      <alignment horizontal="center" vertical="center" wrapText="1"/>
    </xf>
    <xf numFmtId="1" fontId="4" fillId="0" borderId="1574" xfId="0" applyNumberFormat="1" applyFont="1" applyBorder="1"/>
    <xf numFmtId="1" fontId="4" fillId="0" borderId="1575" xfId="0" applyNumberFormat="1" applyFont="1" applyBorder="1"/>
    <xf numFmtId="1" fontId="4" fillId="6" borderId="1554" xfId="0" applyNumberFormat="1" applyFont="1" applyFill="1" applyBorder="1" applyProtection="1">
      <protection locked="0"/>
    </xf>
    <xf numFmtId="1" fontId="4" fillId="6" borderId="1575" xfId="0" applyNumberFormat="1" applyFont="1" applyFill="1" applyBorder="1" applyProtection="1">
      <protection locked="0"/>
    </xf>
    <xf numFmtId="1" fontId="4" fillId="6" borderId="1576" xfId="0" applyNumberFormat="1" applyFont="1" applyFill="1" applyBorder="1" applyProtection="1">
      <protection locked="0"/>
    </xf>
    <xf numFmtId="1" fontId="4" fillId="6" borderId="1577" xfId="0" applyNumberFormat="1" applyFont="1" applyFill="1" applyBorder="1" applyProtection="1">
      <protection locked="0"/>
    </xf>
    <xf numFmtId="0" fontId="4" fillId="0" borderId="1551" xfId="0" applyFont="1" applyBorder="1" applyAlignment="1">
      <alignment horizontal="center" vertical="center"/>
    </xf>
    <xf numFmtId="0" fontId="4" fillId="0" borderId="1552" xfId="0" applyFont="1" applyBorder="1" applyAlignment="1">
      <alignment horizontal="center" vertical="center"/>
    </xf>
    <xf numFmtId="0" fontId="4" fillId="0" borderId="1548" xfId="0" applyFont="1" applyBorder="1" applyAlignment="1">
      <alignment horizontal="center" vertical="center"/>
    </xf>
    <xf numFmtId="1" fontId="4" fillId="0" borderId="1551" xfId="0" applyNumberFormat="1" applyFont="1" applyBorder="1"/>
    <xf numFmtId="1" fontId="3" fillId="3" borderId="0" xfId="0" applyNumberFormat="1" applyFont="1" applyFill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 wrapText="1"/>
    </xf>
    <xf numFmtId="0" fontId="4" fillId="0" borderId="92" xfId="0" applyFont="1" applyBorder="1" applyAlignment="1">
      <alignment horizontal="center" vertical="center" wrapText="1"/>
    </xf>
    <xf numFmtId="1" fontId="4" fillId="0" borderId="103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1" fontId="4" fillId="0" borderId="104" xfId="0" applyNumberFormat="1" applyFont="1" applyBorder="1" applyAlignment="1">
      <alignment horizontal="center" vertical="center" wrapText="1"/>
    </xf>
    <xf numFmtId="1" fontId="4" fillId="0" borderId="9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1" fontId="4" fillId="0" borderId="79" xfId="0" applyNumberFormat="1" applyFont="1" applyBorder="1" applyAlignment="1">
      <alignment horizontal="center" vertical="center" wrapText="1"/>
    </xf>
    <xf numFmtId="1" fontId="4" fillId="0" borderId="110" xfId="0" applyNumberFormat="1" applyFont="1" applyBorder="1" applyAlignment="1">
      <alignment horizontal="center" vertical="center" wrapText="1"/>
    </xf>
    <xf numFmtId="1" fontId="4" fillId="0" borderId="111" xfId="0" applyNumberFormat="1" applyFont="1" applyBorder="1" applyAlignment="1">
      <alignment horizontal="center" vertical="center" wrapText="1"/>
    </xf>
    <xf numFmtId="1" fontId="4" fillId="0" borderId="113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22" xfId="0" applyNumberFormat="1" applyFont="1" applyBorder="1" applyAlignment="1">
      <alignment horizontal="center" vertical="center" wrapText="1"/>
    </xf>
    <xf numFmtId="1" fontId="4" fillId="0" borderId="3" xfId="2" applyNumberFormat="1" applyFont="1" applyBorder="1" applyAlignment="1">
      <alignment horizontal="center" vertical="center" wrapText="1"/>
    </xf>
    <xf numFmtId="1" fontId="4" fillId="0" borderId="148" xfId="2" applyNumberFormat="1" applyFont="1" applyBorder="1" applyAlignment="1">
      <alignment horizontal="center" vertical="center" wrapText="1"/>
    </xf>
    <xf numFmtId="1" fontId="4" fillId="0" borderId="2" xfId="2" applyNumberFormat="1" applyFont="1" applyBorder="1" applyAlignment="1">
      <alignment horizontal="center" vertical="center" wrapText="1"/>
    </xf>
    <xf numFmtId="1" fontId="4" fillId="0" borderId="149" xfId="2" applyNumberFormat="1" applyFont="1" applyBorder="1" applyAlignment="1">
      <alignment horizontal="center" vertical="center" wrapText="1"/>
    </xf>
    <xf numFmtId="1" fontId="4" fillId="0" borderId="6" xfId="2" applyNumberFormat="1" applyFont="1" applyBorder="1" applyAlignment="1">
      <alignment horizontal="center" vertical="center" wrapText="1"/>
    </xf>
    <xf numFmtId="1" fontId="4" fillId="0" borderId="7" xfId="2" applyNumberFormat="1" applyFont="1" applyBorder="1" applyAlignment="1">
      <alignment horizontal="center" vertical="center" wrapText="1"/>
    </xf>
    <xf numFmtId="1" fontId="4" fillId="0" borderId="13" xfId="2" applyNumberFormat="1" applyFont="1" applyBorder="1" applyAlignment="1">
      <alignment horizontal="center" vertical="center" wrapText="1"/>
    </xf>
    <xf numFmtId="1" fontId="1" fillId="0" borderId="123" xfId="0" applyNumberFormat="1" applyFont="1" applyBorder="1" applyAlignment="1">
      <alignment horizontal="left" vertical="center"/>
    </xf>
    <xf numFmtId="1" fontId="1" fillId="0" borderId="124" xfId="0" applyNumberFormat="1" applyFont="1" applyBorder="1" applyAlignment="1">
      <alignment horizontal="left" vertical="center"/>
    </xf>
    <xf numFmtId="1" fontId="1" fillId="0" borderId="125" xfId="0" applyNumberFormat="1" applyFont="1" applyBorder="1" applyAlignment="1">
      <alignment horizontal="left" vertical="center"/>
    </xf>
    <xf numFmtId="1" fontId="5" fillId="4" borderId="11" xfId="2" quotePrefix="1" applyNumberFormat="1" applyFont="1" applyFill="1" applyBorder="1" applyAlignment="1">
      <alignment horizontal="left"/>
    </xf>
    <xf numFmtId="1" fontId="4" fillId="0" borderId="127" xfId="2" applyNumberFormat="1" applyFont="1" applyBorder="1" applyAlignment="1">
      <alignment horizontal="center" vertical="center" wrapText="1"/>
    </xf>
    <xf numFmtId="1" fontId="4" fillId="0" borderId="9" xfId="2" applyNumberFormat="1" applyFont="1" applyBorder="1" applyAlignment="1">
      <alignment horizontal="center" vertical="center" wrapText="1"/>
    </xf>
    <xf numFmtId="1" fontId="4" fillId="0" borderId="133" xfId="2" applyNumberFormat="1" applyFont="1" applyBorder="1" applyAlignment="1">
      <alignment horizontal="center" vertical="center" wrapText="1"/>
    </xf>
    <xf numFmtId="1" fontId="4" fillId="0" borderId="128" xfId="3" applyNumberFormat="1" applyFont="1" applyBorder="1" applyAlignment="1">
      <alignment horizontal="center" vertical="center"/>
    </xf>
    <xf numFmtId="1" fontId="4" fillId="0" borderId="129" xfId="3" applyNumberFormat="1" applyFont="1" applyBorder="1" applyAlignment="1">
      <alignment horizontal="center" vertical="center"/>
    </xf>
    <xf numFmtId="1" fontId="4" fillId="0" borderId="130" xfId="3" applyNumberFormat="1" applyFont="1" applyBorder="1" applyAlignment="1">
      <alignment horizontal="center" vertical="center"/>
    </xf>
    <xf numFmtId="1" fontId="4" fillId="0" borderId="131" xfId="3" applyNumberFormat="1" applyFont="1" applyBorder="1" applyAlignment="1">
      <alignment horizontal="center" vertical="center"/>
    </xf>
    <xf numFmtId="1" fontId="4" fillId="0" borderId="11" xfId="3" applyNumberFormat="1" applyFont="1" applyBorder="1" applyAlignment="1">
      <alignment horizontal="center" vertical="center"/>
    </xf>
    <xf numFmtId="1" fontId="4" fillId="0" borderId="132" xfId="3" applyNumberFormat="1" applyFont="1" applyBorder="1" applyAlignment="1">
      <alignment horizontal="center" vertical="center"/>
    </xf>
    <xf numFmtId="1" fontId="4" fillId="0" borderId="79" xfId="3" applyNumberFormat="1" applyFont="1" applyBorder="1" applyAlignment="1">
      <alignment horizontal="center" vertical="center"/>
    </xf>
    <xf numFmtId="1" fontId="4" fillId="0" borderId="0" xfId="3" applyNumberFormat="1" applyFont="1" applyBorder="1" applyAlignment="1">
      <alignment horizontal="center" vertical="center"/>
    </xf>
    <xf numFmtId="1" fontId="4" fillId="0" borderId="14" xfId="3" applyNumberFormat="1" applyFont="1" applyBorder="1" applyAlignment="1">
      <alignment horizontal="center" vertical="center"/>
    </xf>
    <xf numFmtId="1" fontId="4" fillId="0" borderId="132" xfId="0" applyNumberFormat="1" applyFont="1" applyBorder="1" applyAlignment="1">
      <alignment horizontal="center" vertical="center" wrapText="1"/>
    </xf>
    <xf numFmtId="1" fontId="4" fillId="0" borderId="149" xfId="0" applyNumberFormat="1" applyFont="1" applyBorder="1" applyAlignment="1">
      <alignment horizontal="center" vertical="center" wrapText="1"/>
    </xf>
    <xf numFmtId="1" fontId="4" fillId="0" borderId="127" xfId="3" applyNumberFormat="1" applyFont="1" applyBorder="1" applyAlignment="1">
      <alignment horizontal="center" vertical="center" wrapText="1"/>
    </xf>
    <xf numFmtId="1" fontId="4" fillId="0" borderId="9" xfId="3" applyNumberFormat="1" applyFont="1" applyBorder="1" applyAlignment="1">
      <alignment horizontal="center" vertical="center" wrapText="1"/>
    </xf>
    <xf numFmtId="1" fontId="4" fillId="0" borderId="133" xfId="3" applyNumberFormat="1" applyFont="1" applyBorder="1" applyAlignment="1">
      <alignment horizontal="center" vertical="center" wrapText="1"/>
    </xf>
    <xf numFmtId="1" fontId="4" fillId="0" borderId="128" xfId="3" applyNumberFormat="1" applyFont="1" applyBorder="1" applyAlignment="1">
      <alignment horizontal="center" vertical="center" wrapText="1"/>
    </xf>
    <xf numFmtId="1" fontId="4" fillId="0" borderId="130" xfId="3" applyNumberFormat="1" applyFont="1" applyBorder="1" applyAlignment="1">
      <alignment horizontal="center" vertical="center" wrapText="1"/>
    </xf>
    <xf numFmtId="1" fontId="4" fillId="0" borderId="131" xfId="3" applyNumberFormat="1" applyFont="1" applyBorder="1" applyAlignment="1">
      <alignment horizontal="center" vertical="center" wrapText="1"/>
    </xf>
    <xf numFmtId="1" fontId="4" fillId="0" borderId="132" xfId="3" applyNumberFormat="1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49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148" xfId="0" applyNumberFormat="1" applyFont="1" applyBorder="1" applyAlignment="1">
      <alignment horizontal="center" vertical="center" wrapText="1"/>
    </xf>
    <xf numFmtId="1" fontId="4" fillId="0" borderId="157" xfId="0" applyNumberFormat="1" applyFont="1" applyBorder="1" applyAlignment="1">
      <alignment horizontal="center" vertical="center"/>
    </xf>
    <xf numFmtId="1" fontId="4" fillId="0" borderId="159" xfId="0" applyNumberFormat="1" applyFont="1" applyBorder="1" applyAlignment="1">
      <alignment horizontal="center" vertical="center"/>
    </xf>
    <xf numFmtId="1" fontId="4" fillId="0" borderId="166" xfId="0" applyNumberFormat="1" applyFont="1" applyBorder="1" applyAlignment="1">
      <alignment horizontal="center" vertical="center" wrapText="1"/>
    </xf>
    <xf numFmtId="1" fontId="4" fillId="0" borderId="177" xfId="0" applyNumberFormat="1" applyFont="1" applyBorder="1" applyAlignment="1">
      <alignment horizontal="center" vertical="center" wrapText="1"/>
    </xf>
    <xf numFmtId="1" fontId="4" fillId="0" borderId="18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1" fontId="4" fillId="0" borderId="160" xfId="0" applyNumberFormat="1" applyFont="1" applyBorder="1" applyAlignment="1">
      <alignment horizontal="center" vertical="center" wrapText="1"/>
    </xf>
    <xf numFmtId="1" fontId="4" fillId="0" borderId="162" xfId="0" applyNumberFormat="1" applyFont="1" applyBorder="1" applyAlignment="1">
      <alignment horizontal="center" vertical="center" wrapText="1"/>
    </xf>
    <xf numFmtId="1" fontId="4" fillId="0" borderId="16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32" xfId="0" applyNumberFormat="1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1" fontId="4" fillId="0" borderId="157" xfId="0" applyNumberFormat="1" applyFont="1" applyBorder="1" applyAlignment="1">
      <alignment horizontal="center" vertical="center" wrapText="1"/>
    </xf>
    <xf numFmtId="1" fontId="4" fillId="0" borderId="161" xfId="0" applyNumberFormat="1" applyFont="1" applyBorder="1" applyAlignment="1">
      <alignment horizontal="center" vertical="center" wrapText="1"/>
    </xf>
    <xf numFmtId="1" fontId="4" fillId="0" borderId="156" xfId="0" applyNumberFormat="1" applyFont="1" applyBorder="1" applyAlignment="1">
      <alignment horizontal="center" vertical="center"/>
    </xf>
    <xf numFmtId="1" fontId="4" fillId="0" borderId="79" xfId="0" applyNumberFormat="1" applyFont="1" applyBorder="1" applyAlignment="1">
      <alignment horizontal="center" vertical="center"/>
    </xf>
    <xf numFmtId="1" fontId="4" fillId="0" borderId="13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58" xfId="0" applyNumberFormat="1" applyFont="1" applyBorder="1" applyAlignment="1">
      <alignment horizontal="center" vertical="center"/>
    </xf>
    <xf numFmtId="1" fontId="4" fillId="0" borderId="161" xfId="0" applyNumberFormat="1" applyFont="1" applyBorder="1" applyAlignment="1">
      <alignment horizontal="center" vertical="center"/>
    </xf>
    <xf numFmtId="1" fontId="4" fillId="0" borderId="158" xfId="0" applyNumberFormat="1" applyFont="1" applyBorder="1" applyAlignment="1">
      <alignment horizontal="center" vertical="center" wrapText="1"/>
    </xf>
    <xf numFmtId="1" fontId="4" fillId="0" borderId="159" xfId="0" applyNumberFormat="1" applyFont="1" applyBorder="1" applyAlignment="1">
      <alignment horizontal="center" vertical="center" wrapText="1"/>
    </xf>
    <xf numFmtId="1" fontId="4" fillId="0" borderId="133" xfId="0" applyNumberFormat="1" applyFont="1" applyBorder="1" applyAlignment="1">
      <alignment horizontal="center" vertical="center" wrapText="1"/>
    </xf>
    <xf numFmtId="1" fontId="4" fillId="0" borderId="198" xfId="0" applyNumberFormat="1" applyFont="1" applyBorder="1" applyAlignment="1">
      <alignment horizontal="center" vertical="center" wrapText="1"/>
    </xf>
    <xf numFmtId="0" fontId="4" fillId="0" borderId="198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203" xfId="0" applyFont="1" applyBorder="1" applyAlignment="1">
      <alignment horizontal="center" vertical="center"/>
    </xf>
    <xf numFmtId="0" fontId="4" fillId="0" borderId="204" xfId="0" applyFont="1" applyBorder="1" applyAlignment="1">
      <alignment horizontal="center" vertical="center"/>
    </xf>
    <xf numFmtId="0" fontId="4" fillId="0" borderId="205" xfId="0" applyFont="1" applyBorder="1" applyAlignment="1">
      <alignment horizontal="center" vertical="center"/>
    </xf>
    <xf numFmtId="0" fontId="4" fillId="0" borderId="206" xfId="0" applyFont="1" applyBorder="1" applyAlignment="1">
      <alignment horizontal="center" vertical="center" wrapText="1"/>
    </xf>
    <xf numFmtId="0" fontId="4" fillId="0" borderId="207" xfId="0" applyFont="1" applyBorder="1" applyAlignment="1">
      <alignment horizontal="center" vertical="center" wrapText="1"/>
    </xf>
    <xf numFmtId="1" fontId="4" fillId="0" borderId="262" xfId="0" applyNumberFormat="1" applyFont="1" applyBorder="1" applyAlignment="1">
      <alignment horizontal="center" vertical="center"/>
    </xf>
    <xf numFmtId="1" fontId="4" fillId="0" borderId="248" xfId="0" applyNumberFormat="1" applyFont="1" applyBorder="1" applyAlignment="1">
      <alignment horizontal="center" vertical="center"/>
    </xf>
    <xf numFmtId="1" fontId="4" fillId="0" borderId="263" xfId="0" applyNumberFormat="1" applyFont="1" applyBorder="1" applyAlignment="1">
      <alignment horizontal="center" vertical="center" wrapText="1"/>
    </xf>
    <xf numFmtId="1" fontId="4" fillId="0" borderId="216" xfId="0" applyNumberFormat="1" applyFont="1" applyBorder="1" applyAlignment="1">
      <alignment horizontal="center" vertical="center" wrapText="1"/>
    </xf>
    <xf numFmtId="1" fontId="4" fillId="0" borderId="253" xfId="0" applyNumberFormat="1" applyFont="1" applyBorder="1" applyAlignment="1">
      <alignment horizontal="center" vertical="center" wrapText="1"/>
    </xf>
    <xf numFmtId="1" fontId="4" fillId="0" borderId="247" xfId="0" applyNumberFormat="1" applyFont="1" applyBorder="1" applyAlignment="1">
      <alignment horizontal="center" vertical="center" wrapText="1"/>
    </xf>
    <xf numFmtId="1" fontId="4" fillId="0" borderId="214" xfId="0" applyNumberFormat="1" applyFont="1" applyBorder="1" applyAlignment="1">
      <alignment horizontal="center" vertical="center" wrapText="1"/>
    </xf>
    <xf numFmtId="1" fontId="4" fillId="0" borderId="255" xfId="0" applyNumberFormat="1" applyFont="1" applyBorder="1" applyAlignment="1">
      <alignment horizontal="center" vertical="center"/>
    </xf>
    <xf numFmtId="1" fontId="4" fillId="0" borderId="256" xfId="0" applyNumberFormat="1" applyFont="1" applyBorder="1" applyAlignment="1">
      <alignment horizontal="center" vertical="center"/>
    </xf>
    <xf numFmtId="1" fontId="4" fillId="0" borderId="257" xfId="0" applyNumberFormat="1" applyFont="1" applyBorder="1" applyAlignment="1">
      <alignment horizontal="center" vertical="center"/>
    </xf>
    <xf numFmtId="1" fontId="4" fillId="0" borderId="262" xfId="0" applyNumberFormat="1" applyFont="1" applyBorder="1" applyAlignment="1">
      <alignment horizontal="center" vertical="center" wrapText="1"/>
    </xf>
    <xf numFmtId="1" fontId="4" fillId="0" borderId="248" xfId="0" applyNumberFormat="1" applyFont="1" applyBorder="1" applyAlignment="1">
      <alignment horizontal="center" vertical="center" wrapText="1"/>
    </xf>
    <xf numFmtId="1" fontId="4" fillId="0" borderId="255" xfId="0" applyNumberFormat="1" applyFont="1" applyBorder="1" applyAlignment="1">
      <alignment horizontal="center" vertical="center" wrapText="1"/>
    </xf>
    <xf numFmtId="1" fontId="4" fillId="0" borderId="244" xfId="0" applyNumberFormat="1" applyFont="1" applyBorder="1" applyAlignment="1">
      <alignment horizontal="center" vertical="center" wrapText="1"/>
    </xf>
    <xf numFmtId="1" fontId="4" fillId="0" borderId="244" xfId="0" applyNumberFormat="1" applyFont="1" applyBorder="1" applyAlignment="1">
      <alignment horizontal="center" vertical="center"/>
    </xf>
    <xf numFmtId="1" fontId="4" fillId="0" borderId="273" xfId="0" applyNumberFormat="1" applyFont="1" applyBorder="1" applyAlignment="1">
      <alignment horizontal="center" vertical="center"/>
    </xf>
    <xf numFmtId="1" fontId="4" fillId="0" borderId="271" xfId="0" applyNumberFormat="1" applyFont="1" applyBorder="1" applyAlignment="1">
      <alignment horizontal="center" vertical="center" wrapText="1"/>
    </xf>
    <xf numFmtId="1" fontId="4" fillId="0" borderId="273" xfId="0" applyNumberFormat="1" applyFont="1" applyBorder="1" applyAlignment="1">
      <alignment horizontal="center" vertical="center" wrapText="1"/>
    </xf>
    <xf numFmtId="1" fontId="4" fillId="0" borderId="256" xfId="0" applyNumberFormat="1" applyFont="1" applyBorder="1" applyAlignment="1">
      <alignment horizontal="center" vertical="center" wrapText="1"/>
    </xf>
    <xf numFmtId="0" fontId="4" fillId="0" borderId="265" xfId="0" applyFont="1" applyBorder="1" applyAlignment="1">
      <alignment horizontal="center" vertical="center" wrapText="1"/>
    </xf>
    <xf numFmtId="1" fontId="4" fillId="0" borderId="286" xfId="0" applyNumberFormat="1" applyFont="1" applyBorder="1" applyAlignment="1">
      <alignment horizontal="center" vertical="center"/>
    </xf>
    <xf numFmtId="1" fontId="4" fillId="0" borderId="287" xfId="0" applyNumberFormat="1" applyFont="1" applyBorder="1" applyAlignment="1">
      <alignment horizontal="center" vertical="center"/>
    </xf>
    <xf numFmtId="1" fontId="4" fillId="0" borderId="307" xfId="0" applyNumberFormat="1" applyFont="1" applyBorder="1" applyAlignment="1">
      <alignment horizontal="center" vertical="center" wrapText="1"/>
    </xf>
    <xf numFmtId="1" fontId="4" fillId="0" borderId="272" xfId="0" applyNumberFormat="1" applyFont="1" applyBorder="1" applyAlignment="1">
      <alignment horizontal="center" vertical="center" wrapText="1"/>
    </xf>
    <xf numFmtId="1" fontId="4" fillId="0" borderId="308" xfId="0" applyNumberFormat="1" applyFont="1" applyBorder="1" applyAlignment="1">
      <alignment horizontal="center" vertical="center" wrapText="1"/>
    </xf>
    <xf numFmtId="1" fontId="4" fillId="0" borderId="304" xfId="0" applyNumberFormat="1" applyFont="1" applyBorder="1" applyAlignment="1">
      <alignment horizontal="center" vertical="center" wrapText="1"/>
    </xf>
    <xf numFmtId="1" fontId="4" fillId="0" borderId="286" xfId="0" applyNumberFormat="1" applyFont="1" applyBorder="1" applyAlignment="1">
      <alignment horizontal="center" vertical="center" wrapText="1"/>
    </xf>
    <xf numFmtId="1" fontId="4" fillId="0" borderId="287" xfId="0" applyNumberFormat="1" applyFont="1" applyBorder="1" applyAlignment="1">
      <alignment horizontal="center" vertical="center" wrapText="1"/>
    </xf>
    <xf numFmtId="1" fontId="4" fillId="3" borderId="262" xfId="0" applyNumberFormat="1" applyFont="1" applyFill="1" applyBorder="1" applyAlignment="1">
      <alignment horizontal="center" vertical="center"/>
    </xf>
    <xf numFmtId="1" fontId="4" fillId="3" borderId="273" xfId="0" applyNumberFormat="1" applyFont="1" applyFill="1" applyBorder="1" applyAlignment="1">
      <alignment horizontal="center" vertical="center"/>
    </xf>
    <xf numFmtId="1" fontId="4" fillId="0" borderId="314" xfId="0" applyNumberFormat="1" applyFont="1" applyBorder="1" applyAlignment="1">
      <alignment horizontal="center" vertical="center"/>
    </xf>
    <xf numFmtId="1" fontId="4" fillId="0" borderId="317" xfId="0" applyNumberFormat="1" applyFont="1" applyBorder="1" applyAlignment="1">
      <alignment horizontal="center" vertical="center"/>
    </xf>
    <xf numFmtId="1" fontId="4" fillId="0" borderId="318" xfId="0" applyNumberFormat="1" applyFont="1" applyBorder="1" applyAlignment="1">
      <alignment horizontal="center" vertical="center"/>
    </xf>
    <xf numFmtId="1" fontId="4" fillId="0" borderId="319" xfId="0" applyNumberFormat="1" applyFont="1" applyBorder="1" applyAlignment="1">
      <alignment horizontal="center" vertical="center"/>
    </xf>
    <xf numFmtId="1" fontId="4" fillId="0" borderId="315" xfId="0" applyNumberFormat="1" applyFont="1" applyBorder="1" applyAlignment="1">
      <alignment horizontal="center" vertical="center" wrapText="1"/>
    </xf>
    <xf numFmtId="1" fontId="4" fillId="0" borderId="323" xfId="0" applyNumberFormat="1" applyFont="1" applyBorder="1" applyAlignment="1">
      <alignment horizontal="center" vertical="center" wrapText="1"/>
    </xf>
    <xf numFmtId="1" fontId="4" fillId="0" borderId="324" xfId="0" applyNumberFormat="1" applyFont="1" applyBorder="1" applyAlignment="1">
      <alignment horizontal="center" vertical="center"/>
    </xf>
    <xf numFmtId="1" fontId="4" fillId="0" borderId="288" xfId="0" applyNumberFormat="1" applyFont="1" applyBorder="1" applyAlignment="1">
      <alignment horizontal="center" vertical="center"/>
    </xf>
    <xf numFmtId="1" fontId="4" fillId="0" borderId="288" xfId="0" applyNumberFormat="1" applyFont="1" applyBorder="1" applyAlignment="1">
      <alignment horizontal="center" vertical="center" wrapText="1"/>
    </xf>
    <xf numFmtId="1" fontId="4" fillId="0" borderId="335" xfId="0" applyNumberFormat="1" applyFont="1" applyBorder="1" applyAlignment="1">
      <alignment horizontal="center" vertical="center" wrapText="1"/>
    </xf>
    <xf numFmtId="1" fontId="4" fillId="0" borderId="263" xfId="2" applyNumberFormat="1" applyFont="1" applyBorder="1" applyAlignment="1">
      <alignment horizontal="center" vertical="center" wrapText="1"/>
    </xf>
    <xf numFmtId="1" fontId="4" fillId="0" borderId="242" xfId="2" applyNumberFormat="1" applyFont="1" applyBorder="1" applyAlignment="1">
      <alignment horizontal="center" vertical="center" wrapText="1"/>
    </xf>
    <xf numFmtId="1" fontId="4" fillId="0" borderId="262" xfId="2" applyNumberFormat="1" applyFont="1" applyBorder="1" applyAlignment="1">
      <alignment horizontal="center" vertical="center" wrapText="1"/>
    </xf>
    <xf numFmtId="1" fontId="4" fillId="0" borderId="243" xfId="2" applyNumberFormat="1" applyFont="1" applyBorder="1" applyAlignment="1">
      <alignment horizontal="center" vertical="center" wrapText="1"/>
    </xf>
    <xf numFmtId="1" fontId="4" fillId="0" borderId="286" xfId="2" applyNumberFormat="1" applyFont="1" applyBorder="1" applyAlignment="1">
      <alignment horizontal="center" vertical="center" wrapText="1"/>
    </xf>
    <xf numFmtId="1" fontId="4" fillId="0" borderId="256" xfId="2" applyNumberFormat="1" applyFont="1" applyBorder="1" applyAlignment="1">
      <alignment horizontal="center" vertical="center" wrapText="1"/>
    </xf>
    <xf numFmtId="1" fontId="4" fillId="0" borderId="287" xfId="2" applyNumberFormat="1" applyFont="1" applyBorder="1" applyAlignment="1">
      <alignment horizontal="center" vertical="center" wrapText="1"/>
    </xf>
    <xf numFmtId="1" fontId="1" fillId="0" borderId="336" xfId="0" applyNumberFormat="1" applyFont="1" applyBorder="1" applyAlignment="1">
      <alignment horizontal="left" vertical="center"/>
    </xf>
    <xf numFmtId="1" fontId="1" fillId="0" borderId="337" xfId="0" applyNumberFormat="1" applyFont="1" applyBorder="1" applyAlignment="1">
      <alignment horizontal="left" vertical="center"/>
    </xf>
    <xf numFmtId="1" fontId="1" fillId="0" borderId="338" xfId="0" applyNumberFormat="1" applyFont="1" applyBorder="1" applyAlignment="1">
      <alignment horizontal="left" vertical="center"/>
    </xf>
    <xf numFmtId="1" fontId="4" fillId="0" borderId="340" xfId="2" applyNumberFormat="1" applyFont="1" applyBorder="1" applyAlignment="1">
      <alignment horizontal="center" vertical="center" wrapText="1"/>
    </xf>
    <xf numFmtId="1" fontId="4" fillId="0" borderId="341" xfId="3" applyNumberFormat="1" applyFont="1" applyBorder="1" applyAlignment="1">
      <alignment horizontal="center" vertical="center"/>
    </xf>
    <xf numFmtId="1" fontId="4" fillId="0" borderId="342" xfId="3" applyNumberFormat="1" applyFont="1" applyBorder="1" applyAlignment="1">
      <alignment horizontal="center" vertical="center"/>
    </xf>
    <xf numFmtId="1" fontId="4" fillId="0" borderId="343" xfId="3" applyNumberFormat="1" applyFont="1" applyBorder="1" applyAlignment="1">
      <alignment horizontal="center" vertical="center"/>
    </xf>
    <xf numFmtId="1" fontId="4" fillId="0" borderId="242" xfId="3" applyNumberFormat="1" applyFont="1" applyBorder="1" applyAlignment="1">
      <alignment horizontal="center" vertical="center"/>
    </xf>
    <xf numFmtId="1" fontId="4" fillId="0" borderId="344" xfId="3" applyNumberFormat="1" applyFont="1" applyBorder="1" applyAlignment="1">
      <alignment horizontal="center" vertical="center"/>
    </xf>
    <xf numFmtId="1" fontId="4" fillId="0" borderId="344" xfId="0" applyNumberFormat="1" applyFont="1" applyBorder="1" applyAlignment="1">
      <alignment horizontal="center" vertical="center" wrapText="1"/>
    </xf>
    <xf numFmtId="1" fontId="4" fillId="0" borderId="366" xfId="0" applyNumberFormat="1" applyFont="1" applyBorder="1" applyAlignment="1">
      <alignment horizontal="center" vertical="center" wrapText="1"/>
    </xf>
    <xf numFmtId="1" fontId="4" fillId="0" borderId="340" xfId="3" applyNumberFormat="1" applyFont="1" applyBorder="1" applyAlignment="1">
      <alignment horizontal="center" vertical="center" wrapText="1"/>
    </xf>
    <xf numFmtId="1" fontId="4" fillId="0" borderId="243" xfId="3" applyNumberFormat="1" applyFont="1" applyBorder="1" applyAlignment="1">
      <alignment horizontal="center" vertical="center" wrapText="1"/>
    </xf>
    <xf numFmtId="1" fontId="4" fillId="0" borderId="341" xfId="3" applyNumberFormat="1" applyFont="1" applyBorder="1" applyAlignment="1">
      <alignment horizontal="center" vertical="center" wrapText="1"/>
    </xf>
    <xf numFmtId="1" fontId="4" fillId="0" borderId="343" xfId="3" applyNumberFormat="1" applyFont="1" applyBorder="1" applyAlignment="1">
      <alignment horizontal="center" vertical="center" wrapText="1"/>
    </xf>
    <xf numFmtId="1" fontId="4" fillId="0" borderId="242" xfId="3" applyNumberFormat="1" applyFont="1" applyBorder="1" applyAlignment="1">
      <alignment horizontal="center" vertical="center" wrapText="1"/>
    </xf>
    <xf numFmtId="1" fontId="4" fillId="0" borderId="344" xfId="3" applyNumberFormat="1" applyFont="1" applyBorder="1" applyAlignment="1">
      <alignment horizontal="center" vertical="center" wrapText="1"/>
    </xf>
    <xf numFmtId="1" fontId="4" fillId="0" borderId="366" xfId="0" applyNumberFormat="1" applyFont="1" applyBorder="1" applyAlignment="1">
      <alignment horizontal="center" vertical="center"/>
    </xf>
    <xf numFmtId="1" fontId="4" fillId="0" borderId="365" xfId="0" applyNumberFormat="1" applyFont="1" applyBorder="1" applyAlignment="1">
      <alignment horizontal="center" vertical="center" wrapText="1"/>
    </xf>
    <xf numFmtId="0" fontId="10" fillId="0" borderId="383" xfId="0" applyFont="1" applyBorder="1" applyAlignment="1">
      <alignment horizontal="center" vertical="center"/>
    </xf>
    <xf numFmtId="0" fontId="10" fillId="0" borderId="344" xfId="0" applyFont="1" applyBorder="1" applyAlignment="1">
      <alignment horizontal="center" vertical="center"/>
    </xf>
    <xf numFmtId="1" fontId="4" fillId="0" borderId="384" xfId="0" applyNumberFormat="1" applyFont="1" applyBorder="1" applyAlignment="1">
      <alignment horizontal="center" vertical="center" wrapText="1"/>
    </xf>
    <xf numFmtId="1" fontId="4" fillId="0" borderId="370" xfId="0" applyNumberFormat="1" applyFont="1" applyBorder="1" applyAlignment="1">
      <alignment horizontal="center" vertical="center" wrapText="1"/>
    </xf>
    <xf numFmtId="1" fontId="4" fillId="0" borderId="383" xfId="0" applyNumberFormat="1" applyFont="1" applyBorder="1" applyAlignment="1">
      <alignment horizontal="center" vertical="center"/>
    </xf>
    <xf numFmtId="1" fontId="4" fillId="0" borderId="344" xfId="0" applyNumberFormat="1" applyFont="1" applyBorder="1" applyAlignment="1">
      <alignment horizontal="center" vertical="center"/>
    </xf>
    <xf numFmtId="0" fontId="4" fillId="0" borderId="385" xfId="0" applyFont="1" applyBorder="1" applyAlignment="1">
      <alignment horizontal="center" vertical="center"/>
    </xf>
    <xf numFmtId="0" fontId="4" fillId="0" borderId="386" xfId="0" applyFont="1" applyBorder="1" applyAlignment="1">
      <alignment horizontal="center" vertical="center"/>
    </xf>
    <xf numFmtId="0" fontId="4" fillId="0" borderId="387" xfId="0" applyFont="1" applyBorder="1" applyAlignment="1">
      <alignment horizontal="center" vertical="center"/>
    </xf>
    <xf numFmtId="1" fontId="4" fillId="0" borderId="263" xfId="0" applyNumberFormat="1" applyFont="1" applyBorder="1" applyAlignment="1">
      <alignment horizontal="center" vertical="center"/>
    </xf>
    <xf numFmtId="1" fontId="4" fillId="0" borderId="253" xfId="0" applyNumberFormat="1" applyFont="1" applyBorder="1" applyAlignment="1">
      <alignment horizontal="center" vertical="center"/>
    </xf>
    <xf numFmtId="1" fontId="4" fillId="0" borderId="365" xfId="0" applyNumberFormat="1" applyFont="1" applyBorder="1" applyAlignment="1">
      <alignment horizontal="center" vertical="center"/>
    </xf>
    <xf numFmtId="1" fontId="4" fillId="0" borderId="216" xfId="0" applyNumberFormat="1" applyFont="1" applyBorder="1" applyAlignment="1">
      <alignment horizontal="center" vertical="center"/>
    </xf>
    <xf numFmtId="1" fontId="4" fillId="0" borderId="254" xfId="0" applyNumberFormat="1" applyFont="1" applyBorder="1" applyAlignment="1">
      <alignment horizontal="center" vertical="center" wrapText="1"/>
    </xf>
    <xf numFmtId="1" fontId="4" fillId="0" borderId="314" xfId="0" applyNumberFormat="1" applyFont="1" applyBorder="1" applyAlignment="1">
      <alignment horizontal="center" vertical="center" wrapText="1"/>
    </xf>
    <xf numFmtId="0" fontId="4" fillId="0" borderId="262" xfId="0" applyFont="1" applyBorder="1" applyAlignment="1">
      <alignment horizontal="center" vertical="center"/>
    </xf>
    <xf numFmtId="0" fontId="4" fillId="0" borderId="366" xfId="0" applyFont="1" applyBorder="1" applyAlignment="1">
      <alignment horizontal="center" vertical="center"/>
    </xf>
    <xf numFmtId="0" fontId="4" fillId="0" borderId="286" xfId="0" applyFont="1" applyBorder="1" applyAlignment="1">
      <alignment horizontal="center" vertical="center"/>
    </xf>
    <xf numFmtId="0" fontId="4" fillId="0" borderId="256" xfId="0" applyFont="1" applyBorder="1" applyAlignment="1">
      <alignment horizontal="center" vertical="center"/>
    </xf>
    <xf numFmtId="0" fontId="4" fillId="0" borderId="314" xfId="0" applyFont="1" applyBorder="1" applyAlignment="1">
      <alignment horizontal="center" vertical="center"/>
    </xf>
    <xf numFmtId="0" fontId="4" fillId="0" borderId="287" xfId="0" applyFont="1" applyBorder="1" applyAlignment="1">
      <alignment horizontal="center" vertical="center" wrapText="1"/>
    </xf>
    <xf numFmtId="0" fontId="4" fillId="0" borderId="352" xfId="0" applyFont="1" applyBorder="1" applyAlignment="1">
      <alignment horizontal="center" vertical="center" wrapText="1"/>
    </xf>
    <xf numFmtId="0" fontId="4" fillId="0" borderId="414" xfId="0" applyFont="1" applyBorder="1" applyAlignment="1">
      <alignment horizontal="center" vertical="center" wrapText="1"/>
    </xf>
    <xf numFmtId="1" fontId="4" fillId="0" borderId="325" xfId="0" applyNumberFormat="1" applyFont="1" applyBorder="1" applyAlignment="1">
      <alignment horizontal="center" vertical="center" wrapText="1"/>
    </xf>
    <xf numFmtId="1" fontId="4" fillId="0" borderId="326" xfId="0" applyNumberFormat="1" applyFont="1" applyBorder="1" applyAlignment="1">
      <alignment horizontal="center" vertical="center" wrapText="1"/>
    </xf>
    <xf numFmtId="1" fontId="4" fillId="0" borderId="352" xfId="0" applyNumberFormat="1" applyFont="1" applyBorder="1" applyAlignment="1">
      <alignment horizontal="center" vertical="center"/>
    </xf>
    <xf numFmtId="1" fontId="4" fillId="0" borderId="352" xfId="0" applyNumberFormat="1" applyFont="1" applyBorder="1" applyAlignment="1">
      <alignment horizontal="center" vertical="center" wrapText="1"/>
    </xf>
    <xf numFmtId="1" fontId="4" fillId="0" borderId="428" xfId="0" applyNumberFormat="1" applyFont="1" applyBorder="1" applyAlignment="1">
      <alignment horizontal="center" vertical="center" wrapText="1"/>
    </xf>
    <xf numFmtId="1" fontId="4" fillId="0" borderId="450" xfId="2" applyNumberFormat="1" applyFont="1" applyBorder="1" applyAlignment="1">
      <alignment horizontal="center" vertical="center" wrapText="1"/>
    </xf>
    <xf numFmtId="1" fontId="4" fillId="0" borderId="365" xfId="2" applyNumberFormat="1" applyFont="1" applyBorder="1" applyAlignment="1">
      <alignment horizontal="center" vertical="center" wrapText="1"/>
    </xf>
    <xf numFmtId="1" fontId="4" fillId="0" borderId="451" xfId="2" applyNumberFormat="1" applyFont="1" applyBorder="1" applyAlignment="1">
      <alignment horizontal="center" vertical="center" wrapText="1"/>
    </xf>
    <xf numFmtId="1" fontId="4" fillId="0" borderId="366" xfId="2" applyNumberFormat="1" applyFont="1" applyBorder="1" applyAlignment="1">
      <alignment horizontal="center" vertical="center" wrapText="1"/>
    </xf>
    <xf numFmtId="1" fontId="4" fillId="0" borderId="452" xfId="2" applyNumberFormat="1" applyFont="1" applyBorder="1" applyAlignment="1">
      <alignment horizontal="center" vertical="center" wrapText="1"/>
    </xf>
    <xf numFmtId="1" fontId="4" fillId="0" borderId="318" xfId="2" applyNumberFormat="1" applyFont="1" applyBorder="1" applyAlignment="1">
      <alignment horizontal="center" vertical="center" wrapText="1"/>
    </xf>
    <xf numFmtId="1" fontId="1" fillId="0" borderId="429" xfId="0" applyNumberFormat="1" applyFont="1" applyBorder="1" applyAlignment="1">
      <alignment horizontal="left" vertical="center"/>
    </xf>
    <xf numFmtId="1" fontId="1" fillId="0" borderId="430" xfId="0" applyNumberFormat="1" applyFont="1" applyBorder="1" applyAlignment="1">
      <alignment horizontal="left" vertical="center"/>
    </xf>
    <xf numFmtId="1" fontId="1" fillId="0" borderId="431" xfId="0" applyNumberFormat="1" applyFont="1" applyBorder="1" applyAlignment="1">
      <alignment horizontal="left" vertical="center"/>
    </xf>
    <xf numFmtId="1" fontId="4" fillId="0" borderId="433" xfId="2" applyNumberFormat="1" applyFont="1" applyBorder="1" applyAlignment="1">
      <alignment horizontal="center" vertical="center" wrapText="1"/>
    </xf>
    <xf numFmtId="1" fontId="4" fillId="0" borderId="434" xfId="3" applyNumberFormat="1" applyFont="1" applyBorder="1" applyAlignment="1">
      <alignment horizontal="center" vertical="center"/>
    </xf>
    <xf numFmtId="1" fontId="4" fillId="0" borderId="435" xfId="3" applyNumberFormat="1" applyFont="1" applyBorder="1" applyAlignment="1">
      <alignment horizontal="center" vertical="center"/>
    </xf>
    <xf numFmtId="1" fontId="4" fillId="0" borderId="436" xfId="3" applyNumberFormat="1" applyFont="1" applyBorder="1" applyAlignment="1">
      <alignment horizontal="center" vertical="center"/>
    </xf>
    <xf numFmtId="1" fontId="4" fillId="0" borderId="365" xfId="3" applyNumberFormat="1" applyFont="1" applyBorder="1" applyAlignment="1">
      <alignment horizontal="center" vertical="center"/>
    </xf>
    <xf numFmtId="1" fontId="4" fillId="0" borderId="433" xfId="3" applyNumberFormat="1" applyFont="1" applyBorder="1" applyAlignment="1">
      <alignment horizontal="center" vertical="center" wrapText="1"/>
    </xf>
    <xf numFmtId="1" fontId="4" fillId="0" borderId="366" xfId="3" applyNumberFormat="1" applyFont="1" applyBorder="1" applyAlignment="1">
      <alignment horizontal="center" vertical="center" wrapText="1"/>
    </xf>
    <xf numFmtId="1" fontId="4" fillId="0" borderId="434" xfId="3" applyNumberFormat="1" applyFont="1" applyBorder="1" applyAlignment="1">
      <alignment horizontal="center" vertical="center" wrapText="1"/>
    </xf>
    <xf numFmtId="1" fontId="4" fillId="0" borderId="436" xfId="3" applyNumberFormat="1" applyFont="1" applyBorder="1" applyAlignment="1">
      <alignment horizontal="center" vertical="center" wrapText="1"/>
    </xf>
    <xf numFmtId="1" fontId="4" fillId="0" borderId="365" xfId="3" applyNumberFormat="1" applyFont="1" applyBorder="1" applyAlignment="1">
      <alignment horizontal="center" vertical="center" wrapText="1"/>
    </xf>
    <xf numFmtId="1" fontId="4" fillId="0" borderId="451" xfId="0" applyNumberFormat="1" applyFont="1" applyBorder="1" applyAlignment="1">
      <alignment horizontal="center" vertical="center"/>
    </xf>
    <xf numFmtId="1" fontId="4" fillId="0" borderId="451" xfId="0" applyNumberFormat="1" applyFont="1" applyBorder="1" applyAlignment="1">
      <alignment horizontal="center" vertical="center" wrapText="1"/>
    </xf>
    <xf numFmtId="0" fontId="10" fillId="0" borderId="478" xfId="0" applyFont="1" applyBorder="1" applyAlignment="1">
      <alignment horizontal="center" vertical="center"/>
    </xf>
    <xf numFmtId="1" fontId="4" fillId="0" borderId="479" xfId="0" applyNumberFormat="1" applyFont="1" applyBorder="1" applyAlignment="1">
      <alignment horizontal="center" vertical="center" wrapText="1"/>
    </xf>
    <xf numFmtId="1" fontId="4" fillId="0" borderId="478" xfId="0" applyNumberFormat="1" applyFont="1" applyBorder="1" applyAlignment="1">
      <alignment horizontal="center" vertical="center"/>
    </xf>
    <xf numFmtId="0" fontId="4" fillId="0" borderId="480" xfId="0" applyFont="1" applyBorder="1" applyAlignment="1">
      <alignment horizontal="center" vertical="center"/>
    </xf>
    <xf numFmtId="0" fontId="4" fillId="0" borderId="481" xfId="0" applyFont="1" applyBorder="1" applyAlignment="1">
      <alignment horizontal="center" vertical="center"/>
    </xf>
    <xf numFmtId="0" fontId="4" fillId="0" borderId="482" xfId="0" applyFont="1" applyBorder="1" applyAlignment="1">
      <alignment horizontal="center" vertical="center"/>
    </xf>
    <xf numFmtId="1" fontId="4" fillId="0" borderId="450" xfId="0" applyNumberFormat="1" applyFont="1" applyBorder="1" applyAlignment="1">
      <alignment horizontal="center" vertical="center"/>
    </xf>
    <xf numFmtId="1" fontId="4" fillId="0" borderId="461" xfId="0" applyNumberFormat="1" applyFont="1" applyBorder="1" applyAlignment="1">
      <alignment horizontal="center" vertical="center"/>
    </xf>
    <xf numFmtId="1" fontId="4" fillId="0" borderId="219" xfId="0" applyNumberFormat="1" applyFont="1" applyBorder="1" applyAlignment="1">
      <alignment horizontal="center" vertical="center"/>
    </xf>
    <xf numFmtId="1" fontId="4" fillId="0" borderId="462" xfId="0" applyNumberFormat="1" applyFont="1" applyBorder="1" applyAlignment="1">
      <alignment horizontal="center" vertical="center"/>
    </xf>
    <xf numFmtId="1" fontId="4" fillId="0" borderId="463" xfId="0" applyNumberFormat="1" applyFont="1" applyBorder="1" applyAlignment="1">
      <alignment horizontal="center" vertical="center" wrapText="1"/>
    </xf>
    <xf numFmtId="1" fontId="4" fillId="0" borderId="452" xfId="0" applyNumberFormat="1" applyFont="1" applyBorder="1" applyAlignment="1">
      <alignment horizontal="center" vertical="center"/>
    </xf>
    <xf numFmtId="1" fontId="4" fillId="0" borderId="220" xfId="0" applyNumberFormat="1" applyFont="1" applyBorder="1" applyAlignment="1">
      <alignment horizontal="center" vertical="center" wrapText="1"/>
    </xf>
    <xf numFmtId="0" fontId="4" fillId="0" borderId="451" xfId="0" applyFont="1" applyBorder="1" applyAlignment="1">
      <alignment horizontal="center" vertical="center"/>
    </xf>
    <xf numFmtId="0" fontId="4" fillId="0" borderId="220" xfId="0" applyFont="1" applyBorder="1" applyAlignment="1">
      <alignment horizontal="center" vertical="center"/>
    </xf>
    <xf numFmtId="0" fontId="4" fillId="0" borderId="443" xfId="0" applyFont="1" applyBorder="1" applyAlignment="1">
      <alignment horizontal="center" vertical="center" wrapText="1"/>
    </xf>
    <xf numFmtId="1" fontId="4" fillId="0" borderId="220" xfId="0" applyNumberFormat="1" applyFont="1" applyBorder="1" applyAlignment="1">
      <alignment horizontal="center" vertical="center"/>
    </xf>
    <xf numFmtId="1" fontId="4" fillId="0" borderId="450" xfId="0" applyNumberFormat="1" applyFont="1" applyBorder="1" applyAlignment="1">
      <alignment horizontal="center" vertical="center" wrapText="1"/>
    </xf>
    <xf numFmtId="1" fontId="4" fillId="0" borderId="462" xfId="0" applyNumberFormat="1" applyFont="1" applyBorder="1" applyAlignment="1">
      <alignment horizontal="center" vertical="center" wrapText="1"/>
    </xf>
    <xf numFmtId="1" fontId="4" fillId="0" borderId="461" xfId="0" applyNumberFormat="1" applyFont="1" applyBorder="1" applyAlignment="1">
      <alignment horizontal="center" vertical="center" wrapText="1"/>
    </xf>
    <xf numFmtId="1" fontId="4" fillId="0" borderId="219" xfId="0" applyNumberFormat="1" applyFont="1" applyBorder="1" applyAlignment="1">
      <alignment horizontal="center" vertical="center" wrapText="1"/>
    </xf>
    <xf numFmtId="1" fontId="4" fillId="0" borderId="489" xfId="0" applyNumberFormat="1" applyFont="1" applyBorder="1" applyAlignment="1">
      <alignment horizontal="center" vertical="center" wrapText="1"/>
    </xf>
    <xf numFmtId="1" fontId="4" fillId="0" borderId="217" xfId="0" applyNumberFormat="1" applyFont="1" applyBorder="1" applyAlignment="1">
      <alignment horizontal="center" vertical="center"/>
    </xf>
    <xf numFmtId="1" fontId="4" fillId="0" borderId="217" xfId="0" applyNumberFormat="1" applyFont="1" applyBorder="1" applyAlignment="1">
      <alignment horizontal="center" vertical="center" wrapText="1"/>
    </xf>
    <xf numFmtId="0" fontId="4" fillId="0" borderId="509" xfId="0" applyFont="1" applyBorder="1" applyAlignment="1">
      <alignment horizontal="center" vertical="center" wrapText="1"/>
    </xf>
    <xf numFmtId="1" fontId="4" fillId="0" borderId="520" xfId="0" applyNumberFormat="1" applyFont="1" applyBorder="1" applyAlignment="1">
      <alignment horizontal="center" vertical="center" wrapText="1"/>
    </xf>
    <xf numFmtId="1" fontId="4" fillId="0" borderId="521" xfId="0" applyNumberFormat="1" applyFont="1" applyBorder="1" applyAlignment="1">
      <alignment horizontal="center" vertical="center" wrapText="1"/>
    </xf>
    <xf numFmtId="1" fontId="4" fillId="3" borderId="451" xfId="0" applyNumberFormat="1" applyFont="1" applyFill="1" applyBorder="1" applyAlignment="1">
      <alignment horizontal="center" vertical="center"/>
    </xf>
    <xf numFmtId="1" fontId="4" fillId="0" borderId="525" xfId="0" applyNumberFormat="1" applyFont="1" applyBorder="1" applyAlignment="1">
      <alignment horizontal="center" vertical="center" wrapText="1"/>
    </xf>
    <xf numFmtId="1" fontId="4" fillId="0" borderId="443" xfId="0" applyNumberFormat="1" applyFont="1" applyBorder="1" applyAlignment="1">
      <alignment horizontal="center" vertical="center"/>
    </xf>
    <xf numFmtId="1" fontId="4" fillId="0" borderId="443" xfId="0" applyNumberFormat="1" applyFont="1" applyBorder="1" applyAlignment="1">
      <alignment horizontal="center" vertical="center" wrapText="1"/>
    </xf>
    <xf numFmtId="1" fontId="4" fillId="0" borderId="529" xfId="0" applyNumberFormat="1" applyFont="1" applyBorder="1" applyAlignment="1">
      <alignment horizontal="center" vertical="center" wrapText="1"/>
    </xf>
    <xf numFmtId="1" fontId="4" fillId="0" borderId="535" xfId="2" applyNumberFormat="1" applyFont="1" applyBorder="1" applyAlignment="1">
      <alignment horizontal="center" vertical="center" wrapText="1"/>
    </xf>
    <xf numFmtId="1" fontId="4" fillId="0" borderId="553" xfId="2" applyNumberFormat="1" applyFont="1" applyBorder="1" applyAlignment="1">
      <alignment horizontal="center" vertical="center" wrapText="1"/>
    </xf>
    <xf numFmtId="1" fontId="4" fillId="0" borderId="531" xfId="2" applyNumberFormat="1" applyFont="1" applyBorder="1" applyAlignment="1">
      <alignment horizontal="center" vertical="center" wrapText="1"/>
    </xf>
    <xf numFmtId="1" fontId="4" fillId="0" borderId="532" xfId="2" applyNumberFormat="1" applyFont="1" applyBorder="1" applyAlignment="1">
      <alignment horizontal="center" vertical="center" wrapText="1"/>
    </xf>
    <xf numFmtId="1" fontId="1" fillId="0" borderId="530" xfId="0" applyNumberFormat="1" applyFont="1" applyBorder="1" applyAlignment="1">
      <alignment horizontal="left" vertical="center"/>
    </xf>
    <xf numFmtId="1" fontId="1" fillId="0" borderId="531" xfId="0" applyNumberFormat="1" applyFont="1" applyBorder="1" applyAlignment="1">
      <alignment horizontal="left" vertical="center"/>
    </xf>
    <xf numFmtId="1" fontId="1" fillId="0" borderId="532" xfId="0" applyNumberFormat="1" applyFont="1" applyBorder="1" applyAlignment="1">
      <alignment horizontal="left" vertical="center"/>
    </xf>
    <xf numFmtId="1" fontId="4" fillId="0" borderId="217" xfId="2" applyNumberFormat="1" applyFont="1" applyBorder="1" applyAlignment="1">
      <alignment horizontal="center" vertical="center" wrapText="1"/>
    </xf>
    <xf numFmtId="1" fontId="4" fillId="0" borderId="536" xfId="3" applyNumberFormat="1" applyFont="1" applyBorder="1" applyAlignment="1">
      <alignment horizontal="center" vertical="center"/>
    </xf>
    <xf numFmtId="1" fontId="4" fillId="0" borderId="537" xfId="3" applyNumberFormat="1" applyFont="1" applyBorder="1" applyAlignment="1">
      <alignment horizontal="center" vertical="center"/>
    </xf>
    <xf numFmtId="1" fontId="4" fillId="0" borderId="538" xfId="3" applyNumberFormat="1" applyFont="1" applyBorder="1" applyAlignment="1">
      <alignment horizontal="center" vertical="center"/>
    </xf>
    <xf numFmtId="1" fontId="4" fillId="0" borderId="219" xfId="3" applyNumberFormat="1" applyFont="1" applyBorder="1" applyAlignment="1">
      <alignment horizontal="center" vertical="center"/>
    </xf>
    <xf numFmtId="1" fontId="4" fillId="0" borderId="535" xfId="3" applyNumberFormat="1" applyFont="1" applyBorder="1" applyAlignment="1">
      <alignment horizontal="center" vertical="center" wrapText="1"/>
    </xf>
    <xf numFmtId="1" fontId="4" fillId="0" borderId="217" xfId="3" applyNumberFormat="1" applyFont="1" applyBorder="1" applyAlignment="1">
      <alignment horizontal="center" vertical="center" wrapText="1"/>
    </xf>
    <xf numFmtId="1" fontId="4" fillId="0" borderId="536" xfId="3" applyNumberFormat="1" applyFont="1" applyBorder="1" applyAlignment="1">
      <alignment horizontal="center" vertical="center" wrapText="1"/>
    </xf>
    <xf numFmtId="1" fontId="4" fillId="0" borderId="538" xfId="3" applyNumberFormat="1" applyFont="1" applyBorder="1" applyAlignment="1">
      <alignment horizontal="center" vertical="center" wrapText="1"/>
    </xf>
    <xf numFmtId="1" fontId="4" fillId="0" borderId="219" xfId="3" applyNumberFormat="1" applyFont="1" applyBorder="1" applyAlignment="1">
      <alignment horizontal="center" vertical="center" wrapText="1"/>
    </xf>
    <xf numFmtId="1" fontId="4" fillId="0" borderId="553" xfId="0" applyNumberFormat="1" applyFont="1" applyBorder="1" applyAlignment="1">
      <alignment horizontal="center" vertical="center"/>
    </xf>
    <xf numFmtId="1" fontId="4" fillId="0" borderId="557" xfId="0" applyNumberFormat="1" applyFont="1" applyBorder="1" applyAlignment="1">
      <alignment horizontal="center" vertical="center"/>
    </xf>
    <xf numFmtId="1" fontId="4" fillId="0" borderId="535" xfId="0" applyNumberFormat="1" applyFont="1" applyBorder="1" applyAlignment="1">
      <alignment horizontal="center" vertical="center" wrapText="1"/>
    </xf>
    <xf numFmtId="0" fontId="10" fillId="0" borderId="570" xfId="0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1" fontId="4" fillId="0" borderId="571" xfId="0" applyNumberFormat="1" applyFont="1" applyBorder="1" applyAlignment="1">
      <alignment horizontal="center" vertical="center" wrapText="1"/>
    </xf>
    <xf numFmtId="1" fontId="4" fillId="0" borderId="215" xfId="0" applyNumberFormat="1" applyFont="1" applyBorder="1" applyAlignment="1">
      <alignment horizontal="center" vertical="center" wrapText="1"/>
    </xf>
    <xf numFmtId="1" fontId="4" fillId="0" borderId="570" xfId="0" applyNumberFormat="1" applyFont="1" applyBorder="1" applyAlignment="1">
      <alignment horizontal="center" vertical="center"/>
    </xf>
    <xf numFmtId="1" fontId="4" fillId="0" borderId="214" xfId="0" applyNumberFormat="1" applyFont="1" applyBorder="1" applyAlignment="1">
      <alignment horizontal="center" vertical="center"/>
    </xf>
    <xf numFmtId="0" fontId="4" fillId="0" borderId="572" xfId="0" applyFont="1" applyBorder="1" applyAlignment="1">
      <alignment horizontal="center" vertical="center"/>
    </xf>
    <xf numFmtId="0" fontId="4" fillId="0" borderId="573" xfId="0" applyFont="1" applyBorder="1" applyAlignment="1">
      <alignment horizontal="center" vertical="center"/>
    </xf>
    <xf numFmtId="0" fontId="4" fillId="0" borderId="574" xfId="0" applyFont="1" applyBorder="1" applyAlignment="1">
      <alignment horizontal="center" vertical="center"/>
    </xf>
    <xf numFmtId="1" fontId="4" fillId="0" borderId="536" xfId="0" applyNumberFormat="1" applyFont="1" applyBorder="1" applyAlignment="1">
      <alignment horizontal="center" vertical="center"/>
    </xf>
    <xf numFmtId="1" fontId="4" fillId="0" borderId="531" xfId="0" applyNumberFormat="1" applyFont="1" applyBorder="1" applyAlignment="1">
      <alignment horizontal="center" vertical="center"/>
    </xf>
    <xf numFmtId="1" fontId="4" fillId="0" borderId="532" xfId="0" applyNumberFormat="1" applyFont="1" applyBorder="1" applyAlignment="1">
      <alignment horizontal="center" vertical="center"/>
    </xf>
    <xf numFmtId="1" fontId="4" fillId="0" borderId="553" xfId="0" applyNumberFormat="1" applyFont="1" applyBorder="1" applyAlignment="1">
      <alignment horizontal="center" vertical="center" wrapText="1"/>
    </xf>
    <xf numFmtId="1" fontId="4" fillId="0" borderId="532" xfId="0" applyNumberFormat="1" applyFont="1" applyBorder="1" applyAlignment="1">
      <alignment horizontal="center" vertical="center" wrapText="1"/>
    </xf>
    <xf numFmtId="1" fontId="4" fillId="0" borderId="452" xfId="0" applyNumberFormat="1" applyFont="1" applyBorder="1" applyAlignment="1">
      <alignment horizontal="center" vertical="center" wrapText="1"/>
    </xf>
    <xf numFmtId="0" fontId="4" fillId="0" borderId="217" xfId="0" applyFont="1" applyBorder="1" applyAlignment="1">
      <alignment horizontal="center" vertical="center"/>
    </xf>
    <xf numFmtId="0" fontId="4" fillId="0" borderId="452" xfId="0" applyFont="1" applyBorder="1" applyAlignment="1">
      <alignment horizontal="center" vertical="center"/>
    </xf>
    <xf numFmtId="0" fontId="4" fillId="0" borderId="605" xfId="0" applyFont="1" applyBorder="1" applyAlignment="1">
      <alignment horizontal="center" vertical="center" wrapText="1"/>
    </xf>
    <xf numFmtId="1" fontId="4" fillId="0" borderId="572" xfId="0" applyNumberFormat="1" applyFont="1" applyBorder="1" applyAlignment="1">
      <alignment horizontal="center" vertical="center"/>
    </xf>
    <xf numFmtId="1" fontId="4" fillId="0" borderId="493" xfId="0" applyNumberFormat="1" applyFont="1" applyBorder="1" applyAlignment="1">
      <alignment horizontal="center" vertical="center" wrapText="1"/>
    </xf>
    <xf numFmtId="1" fontId="4" fillId="0" borderId="230" xfId="0" applyNumberFormat="1" applyFont="1" applyBorder="1" applyAlignment="1">
      <alignment horizontal="center" vertical="center" wrapText="1"/>
    </xf>
    <xf numFmtId="1" fontId="4" fillId="0" borderId="572" xfId="0" applyNumberFormat="1" applyFont="1" applyBorder="1" applyAlignment="1">
      <alignment horizontal="center" vertical="center" wrapText="1"/>
    </xf>
    <xf numFmtId="1" fontId="4" fillId="3" borderId="217" xfId="0" applyNumberFormat="1" applyFont="1" applyFill="1" applyBorder="1" applyAlignment="1">
      <alignment horizontal="center" vertical="center"/>
    </xf>
    <xf numFmtId="1" fontId="4" fillId="0" borderId="231" xfId="0" applyNumberFormat="1" applyFont="1" applyBorder="1" applyAlignment="1">
      <alignment horizontal="center" vertical="center" wrapText="1"/>
    </xf>
    <xf numFmtId="1" fontId="4" fillId="0" borderId="591" xfId="0" applyNumberFormat="1" applyFont="1" applyBorder="1" applyAlignment="1">
      <alignment horizontal="center" vertical="center"/>
    </xf>
    <xf numFmtId="1" fontId="4" fillId="0" borderId="591" xfId="0" applyNumberFormat="1" applyFont="1" applyBorder="1" applyAlignment="1">
      <alignment horizontal="center" vertical="center" wrapText="1"/>
    </xf>
    <xf numFmtId="1" fontId="4" fillId="0" borderId="624" xfId="0" applyNumberFormat="1" applyFont="1" applyBorder="1" applyAlignment="1">
      <alignment horizontal="center" vertical="center" wrapText="1"/>
    </xf>
    <xf numFmtId="1" fontId="4" fillId="0" borderId="652" xfId="2" applyNumberFormat="1" applyFont="1" applyBorder="1" applyAlignment="1">
      <alignment horizontal="center" vertical="center" wrapText="1"/>
    </xf>
    <xf numFmtId="1" fontId="4" fillId="0" borderId="653" xfId="2" applyNumberFormat="1" applyFont="1" applyBorder="1" applyAlignment="1">
      <alignment horizontal="center" vertical="center" wrapText="1"/>
    </xf>
    <xf numFmtId="1" fontId="4" fillId="0" borderId="572" xfId="2" applyNumberFormat="1" applyFont="1" applyBorder="1" applyAlignment="1">
      <alignment horizontal="center" vertical="center" wrapText="1"/>
    </xf>
    <xf numFmtId="1" fontId="1" fillId="0" borderId="625" xfId="0" applyNumberFormat="1" applyFont="1" applyBorder="1" applyAlignment="1">
      <alignment horizontal="left" vertical="center"/>
    </xf>
    <xf numFmtId="1" fontId="1" fillId="0" borderId="626" xfId="0" applyNumberFormat="1" applyFont="1" applyBorder="1" applyAlignment="1">
      <alignment horizontal="left" vertical="center"/>
    </xf>
    <xf numFmtId="1" fontId="1" fillId="0" borderId="627" xfId="0" applyNumberFormat="1" applyFont="1" applyBorder="1" applyAlignment="1">
      <alignment horizontal="left" vertical="center"/>
    </xf>
    <xf numFmtId="1" fontId="4" fillId="0" borderId="631" xfId="2" applyNumberFormat="1" applyFont="1" applyBorder="1" applyAlignment="1">
      <alignment horizontal="center" vertical="center" wrapText="1"/>
    </xf>
    <xf numFmtId="1" fontId="4" fillId="0" borderId="637" xfId="2" applyNumberFormat="1" applyFont="1" applyBorder="1" applyAlignment="1">
      <alignment horizontal="center" vertical="center" wrapText="1"/>
    </xf>
    <xf numFmtId="1" fontId="4" fillId="0" borderId="632" xfId="3" applyNumberFormat="1" applyFont="1" applyBorder="1" applyAlignment="1">
      <alignment horizontal="center" vertical="center"/>
    </xf>
    <xf numFmtId="1" fontId="4" fillId="0" borderId="633" xfId="3" applyNumberFormat="1" applyFont="1" applyBorder="1" applyAlignment="1">
      <alignment horizontal="center" vertical="center"/>
    </xf>
    <xf numFmtId="1" fontId="4" fillId="0" borderId="634" xfId="3" applyNumberFormat="1" applyFont="1" applyBorder="1" applyAlignment="1">
      <alignment horizontal="center" vertical="center"/>
    </xf>
    <xf numFmtId="1" fontId="4" fillId="0" borderId="635" xfId="3" applyNumberFormat="1" applyFont="1" applyBorder="1" applyAlignment="1">
      <alignment horizontal="center" vertical="center"/>
    </xf>
    <xf numFmtId="1" fontId="4" fillId="0" borderId="636" xfId="3" applyNumberFormat="1" applyFont="1" applyBorder="1" applyAlignment="1">
      <alignment horizontal="center" vertical="center"/>
    </xf>
    <xf numFmtId="1" fontId="4" fillId="0" borderId="636" xfId="0" applyNumberFormat="1" applyFont="1" applyBorder="1" applyAlignment="1">
      <alignment horizontal="center" vertical="center" wrapText="1"/>
    </xf>
    <xf numFmtId="1" fontId="4" fillId="0" borderId="653" xfId="0" applyNumberFormat="1" applyFont="1" applyBorder="1" applyAlignment="1">
      <alignment horizontal="center" vertical="center" wrapText="1"/>
    </xf>
    <xf numFmtId="1" fontId="4" fillId="0" borderId="631" xfId="3" applyNumberFormat="1" applyFont="1" applyBorder="1" applyAlignment="1">
      <alignment horizontal="center" vertical="center" wrapText="1"/>
    </xf>
    <xf numFmtId="1" fontId="4" fillId="0" borderId="637" xfId="3" applyNumberFormat="1" applyFont="1" applyBorder="1" applyAlignment="1">
      <alignment horizontal="center" vertical="center" wrapText="1"/>
    </xf>
    <xf numFmtId="1" fontId="4" fillId="0" borderId="632" xfId="3" applyNumberFormat="1" applyFont="1" applyBorder="1" applyAlignment="1">
      <alignment horizontal="center" vertical="center" wrapText="1"/>
    </xf>
    <xf numFmtId="1" fontId="4" fillId="0" borderId="634" xfId="3" applyNumberFormat="1" applyFont="1" applyBorder="1" applyAlignment="1">
      <alignment horizontal="center" vertical="center" wrapText="1"/>
    </xf>
    <xf numFmtId="1" fontId="4" fillId="0" borderId="635" xfId="3" applyNumberFormat="1" applyFont="1" applyBorder="1" applyAlignment="1">
      <alignment horizontal="center" vertical="center" wrapText="1"/>
    </xf>
    <xf numFmtId="1" fontId="4" fillId="0" borderId="636" xfId="3" applyNumberFormat="1" applyFont="1" applyBorder="1" applyAlignment="1">
      <alignment horizontal="center" vertical="center" wrapText="1"/>
    </xf>
    <xf numFmtId="1" fontId="4" fillId="0" borderId="653" xfId="0" applyNumberFormat="1" applyFont="1" applyBorder="1" applyAlignment="1">
      <alignment horizontal="center" vertical="center"/>
    </xf>
    <xf numFmtId="1" fontId="4" fillId="0" borderId="652" xfId="0" applyNumberFormat="1" applyFont="1" applyBorder="1" applyAlignment="1">
      <alignment horizontal="center" vertical="center" wrapText="1"/>
    </xf>
    <xf numFmtId="1" fontId="4" fillId="0" borderId="662" xfId="0" applyNumberFormat="1" applyFont="1" applyBorder="1" applyAlignment="1">
      <alignment horizontal="center" vertical="center"/>
    </xf>
    <xf numFmtId="1" fontId="4" fillId="0" borderId="664" xfId="0" applyNumberFormat="1" applyFont="1" applyBorder="1" applyAlignment="1">
      <alignment horizontal="center" vertical="center"/>
    </xf>
    <xf numFmtId="1" fontId="4" fillId="0" borderId="669" xfId="0" applyNumberFormat="1" applyFont="1" applyBorder="1" applyAlignment="1">
      <alignment horizontal="center" vertical="center" wrapText="1"/>
    </xf>
    <xf numFmtId="0" fontId="10" fillId="0" borderId="461" xfId="0" applyFont="1" applyBorder="1" applyAlignment="1">
      <alignment horizontal="center" vertical="center"/>
    </xf>
    <xf numFmtId="0" fontId="10" fillId="0" borderId="636" xfId="0" applyFont="1" applyBorder="1" applyAlignment="1">
      <alignment horizontal="center" vertical="center"/>
    </xf>
    <xf numFmtId="1" fontId="4" fillId="0" borderId="668" xfId="0" applyNumberFormat="1" applyFont="1" applyBorder="1" applyAlignment="1">
      <alignment horizontal="center" vertical="center" wrapText="1"/>
    </xf>
    <xf numFmtId="1" fontId="4" fillId="0" borderId="636" xfId="0" applyNumberFormat="1" applyFont="1" applyBorder="1" applyAlignment="1">
      <alignment horizontal="center" vertical="center"/>
    </xf>
    <xf numFmtId="0" fontId="4" fillId="0" borderId="662" xfId="0" applyFont="1" applyBorder="1" applyAlignment="1">
      <alignment horizontal="center" vertical="center"/>
    </xf>
    <xf numFmtId="0" fontId="4" fillId="0" borderId="663" xfId="0" applyFont="1" applyBorder="1" applyAlignment="1">
      <alignment horizontal="center" vertical="center"/>
    </xf>
    <xf numFmtId="0" fontId="4" fillId="0" borderId="664" xfId="0" applyFont="1" applyBorder="1" applyAlignment="1">
      <alignment horizontal="center" vertical="center"/>
    </xf>
    <xf numFmtId="1" fontId="4" fillId="0" borderId="662" xfId="0" applyNumberFormat="1" applyFont="1" applyBorder="1" applyAlignment="1">
      <alignment horizontal="center" vertical="center" wrapText="1"/>
    </xf>
    <xf numFmtId="1" fontId="4" fillId="0" borderId="665" xfId="0" applyNumberFormat="1" applyFont="1" applyBorder="1" applyAlignment="1">
      <alignment horizontal="center" vertical="center" wrapText="1"/>
    </xf>
    <xf numFmtId="1" fontId="4" fillId="0" borderId="661" xfId="0" applyNumberFormat="1" applyFont="1" applyBorder="1" applyAlignment="1">
      <alignment horizontal="center" vertical="center"/>
    </xf>
    <xf numFmtId="1" fontId="4" fillId="0" borderId="635" xfId="0" applyNumberFormat="1" applyFont="1" applyBorder="1" applyAlignment="1">
      <alignment horizontal="center" vertical="center"/>
    </xf>
    <xf numFmtId="1" fontId="4" fillId="0" borderId="663" xfId="0" applyNumberFormat="1" applyFont="1" applyBorder="1" applyAlignment="1">
      <alignment horizontal="center" vertical="center"/>
    </xf>
    <xf numFmtId="1" fontId="4" fillId="0" borderId="665" xfId="0" applyNumberFormat="1" applyFont="1" applyBorder="1" applyAlignment="1">
      <alignment horizontal="center" vertical="center"/>
    </xf>
    <xf numFmtId="1" fontId="4" fillId="0" borderId="663" xfId="0" applyNumberFormat="1" applyFont="1" applyBorder="1" applyAlignment="1">
      <alignment horizontal="center" vertical="center" wrapText="1"/>
    </xf>
    <xf numFmtId="1" fontId="4" fillId="0" borderId="664" xfId="0" applyNumberFormat="1" applyFont="1" applyBorder="1" applyAlignment="1">
      <alignment horizontal="center" vertical="center" wrapText="1"/>
    </xf>
    <xf numFmtId="1" fontId="4" fillId="0" borderId="637" xfId="0" applyNumberFormat="1" applyFont="1" applyBorder="1" applyAlignment="1">
      <alignment horizontal="center" vertical="center" wrapText="1"/>
    </xf>
    <xf numFmtId="0" fontId="4" fillId="0" borderId="669" xfId="0" applyFont="1" applyBorder="1" applyAlignment="1">
      <alignment horizontal="center" vertical="center"/>
    </xf>
    <xf numFmtId="0" fontId="4" fillId="0" borderId="637" xfId="0" applyFont="1" applyBorder="1" applyAlignment="1">
      <alignment horizontal="center" vertical="center"/>
    </xf>
    <xf numFmtId="0" fontId="4" fillId="0" borderId="665" xfId="0" applyFont="1" applyBorder="1" applyAlignment="1">
      <alignment horizontal="center" vertical="center" wrapText="1"/>
    </xf>
    <xf numFmtId="0" fontId="4" fillId="0" borderId="694" xfId="0" applyFont="1" applyBorder="1" applyAlignment="1">
      <alignment horizontal="center" vertical="center" wrapText="1"/>
    </xf>
    <xf numFmtId="1" fontId="4" fillId="0" borderId="669" xfId="0" applyNumberFormat="1" applyFont="1" applyBorder="1" applyAlignment="1">
      <alignment horizontal="center" vertical="center"/>
    </xf>
    <xf numFmtId="1" fontId="4" fillId="0" borderId="637" xfId="0" applyNumberFormat="1" applyFont="1" applyBorder="1" applyAlignment="1">
      <alignment horizontal="center" vertical="center"/>
    </xf>
    <xf numFmtId="1" fontId="4" fillId="0" borderId="661" xfId="0" applyNumberFormat="1" applyFont="1" applyBorder="1" applyAlignment="1">
      <alignment horizontal="center" vertical="center" wrapText="1"/>
    </xf>
    <xf numFmtId="1" fontId="4" fillId="0" borderId="635" xfId="0" applyNumberFormat="1" applyFont="1" applyBorder="1" applyAlignment="1">
      <alignment horizontal="center" vertical="center" wrapText="1"/>
    </xf>
    <xf numFmtId="1" fontId="4" fillId="0" borderId="702" xfId="0" applyNumberFormat="1" applyFont="1" applyBorder="1" applyAlignment="1">
      <alignment horizontal="center" vertical="center"/>
    </xf>
    <xf numFmtId="1" fontId="4" fillId="0" borderId="702" xfId="0" applyNumberFormat="1" applyFont="1" applyBorder="1" applyAlignment="1">
      <alignment horizontal="center" vertical="center" wrapText="1"/>
    </xf>
    <xf numFmtId="0" fontId="4" fillId="0" borderId="736" xfId="0" applyFont="1" applyBorder="1" applyAlignment="1">
      <alignment horizontal="center" vertical="center" wrapText="1"/>
    </xf>
    <xf numFmtId="1" fontId="4" fillId="0" borderId="716" xfId="0" applyNumberFormat="1" applyFont="1" applyBorder="1" applyAlignment="1">
      <alignment horizontal="center" vertical="center"/>
    </xf>
    <xf numFmtId="1" fontId="4" fillId="0" borderId="717" xfId="0" applyNumberFormat="1" applyFont="1" applyBorder="1" applyAlignment="1">
      <alignment horizontal="center" vertical="center"/>
    </xf>
    <xf numFmtId="1" fontId="4" fillId="0" borderId="718" xfId="0" applyNumberFormat="1" applyFont="1" applyBorder="1" applyAlignment="1">
      <alignment horizontal="center" vertical="center"/>
    </xf>
    <xf numFmtId="1" fontId="4" fillId="0" borderId="745" xfId="0" applyNumberFormat="1" applyFont="1" applyBorder="1" applyAlignment="1">
      <alignment horizontal="center" vertical="center" wrapText="1"/>
    </xf>
    <xf numFmtId="1" fontId="4" fillId="0" borderId="699" xfId="0" applyNumberFormat="1" applyFont="1" applyBorder="1" applyAlignment="1">
      <alignment horizontal="center" vertical="center" wrapText="1"/>
    </xf>
    <xf numFmtId="1" fontId="4" fillId="0" borderId="746" xfId="0" applyNumberFormat="1" applyFont="1" applyBorder="1" applyAlignment="1">
      <alignment horizontal="center" vertical="center" wrapText="1"/>
    </xf>
    <xf numFmtId="1" fontId="4" fillId="0" borderId="735" xfId="0" applyNumberFormat="1" applyFont="1" applyBorder="1" applyAlignment="1">
      <alignment horizontal="center" vertical="center" wrapText="1"/>
    </xf>
    <xf numFmtId="1" fontId="4" fillId="0" borderId="716" xfId="0" applyNumberFormat="1" applyFont="1" applyBorder="1" applyAlignment="1">
      <alignment horizontal="center" vertical="center" wrapText="1"/>
    </xf>
    <xf numFmtId="1" fontId="4" fillId="0" borderId="718" xfId="0" applyNumberFormat="1" applyFont="1" applyBorder="1" applyAlignment="1">
      <alignment horizontal="center" vertical="center" wrapText="1"/>
    </xf>
    <xf numFmtId="1" fontId="4" fillId="0" borderId="717" xfId="0" applyNumberFormat="1" applyFont="1" applyBorder="1" applyAlignment="1">
      <alignment horizontal="center" vertical="center" wrapText="1"/>
    </xf>
    <xf numFmtId="1" fontId="4" fillId="3" borderId="669" xfId="0" applyNumberFormat="1" applyFont="1" applyFill="1" applyBorder="1" applyAlignment="1">
      <alignment horizontal="center" vertical="center"/>
    </xf>
    <xf numFmtId="1" fontId="4" fillId="3" borderId="637" xfId="0" applyNumberFormat="1" applyFont="1" applyFill="1" applyBorder="1" applyAlignment="1">
      <alignment horizontal="center" vertical="center"/>
    </xf>
    <xf numFmtId="1" fontId="4" fillId="0" borderId="751" xfId="0" applyNumberFormat="1" applyFont="1" applyBorder="1" applyAlignment="1">
      <alignment horizontal="center" vertical="center"/>
    </xf>
    <xf numFmtId="1" fontId="4" fillId="0" borderId="752" xfId="0" applyNumberFormat="1" applyFont="1" applyBorder="1" applyAlignment="1">
      <alignment horizontal="center" vertical="center" wrapText="1"/>
    </xf>
    <xf numFmtId="1" fontId="4" fillId="0" borderId="754" xfId="0" applyNumberFormat="1" applyFont="1" applyBorder="1" applyAlignment="1">
      <alignment horizontal="center" vertical="center" wrapText="1"/>
    </xf>
    <xf numFmtId="1" fontId="4" fillId="0" borderId="719" xfId="0" applyNumberFormat="1" applyFont="1" applyBorder="1" applyAlignment="1">
      <alignment horizontal="center" vertical="center"/>
    </xf>
    <xf numFmtId="1" fontId="4" fillId="0" borderId="719" xfId="0" applyNumberFormat="1" applyFont="1" applyBorder="1" applyAlignment="1">
      <alignment horizontal="center" vertical="center" wrapText="1"/>
    </xf>
    <xf numFmtId="1" fontId="4" fillId="0" borderId="757" xfId="0" applyNumberFormat="1" applyFont="1" applyBorder="1" applyAlignment="1">
      <alignment horizontal="center" vertical="center" wrapText="1"/>
    </xf>
    <xf numFmtId="1" fontId="4" fillId="0" borderId="661" xfId="2" applyNumberFormat="1" applyFont="1" applyBorder="1" applyAlignment="1">
      <alignment horizontal="center" vertical="center" wrapText="1"/>
    </xf>
    <xf numFmtId="1" fontId="4" fillId="0" borderId="784" xfId="2" applyNumberFormat="1" applyFont="1" applyBorder="1" applyAlignment="1">
      <alignment horizontal="center" vertical="center" wrapText="1"/>
    </xf>
    <xf numFmtId="1" fontId="4" fillId="0" borderId="669" xfId="2" applyNumberFormat="1" applyFont="1" applyBorder="1" applyAlignment="1">
      <alignment horizontal="center" vertical="center" wrapText="1"/>
    </xf>
    <xf numFmtId="1" fontId="4" fillId="0" borderId="785" xfId="2" applyNumberFormat="1" applyFont="1" applyBorder="1" applyAlignment="1">
      <alignment horizontal="center" vertical="center" wrapText="1"/>
    </xf>
    <xf numFmtId="1" fontId="4" fillId="0" borderId="783" xfId="2" applyNumberFormat="1" applyFont="1" applyBorder="1" applyAlignment="1">
      <alignment horizontal="center" vertical="center" wrapText="1"/>
    </xf>
    <xf numFmtId="1" fontId="4" fillId="0" borderId="717" xfId="2" applyNumberFormat="1" applyFont="1" applyBorder="1" applyAlignment="1">
      <alignment horizontal="center" vertical="center" wrapText="1"/>
    </xf>
    <xf numFmtId="1" fontId="4" fillId="0" borderId="760" xfId="2" applyNumberFormat="1" applyFont="1" applyBorder="1" applyAlignment="1">
      <alignment horizontal="center" vertical="center" wrapText="1"/>
    </xf>
    <xf numFmtId="1" fontId="1" fillId="0" borderId="758" xfId="0" applyNumberFormat="1" applyFont="1" applyBorder="1" applyAlignment="1">
      <alignment horizontal="left" vertical="center"/>
    </xf>
    <xf numFmtId="1" fontId="1" fillId="0" borderId="759" xfId="0" applyNumberFormat="1" applyFont="1" applyBorder="1" applyAlignment="1">
      <alignment horizontal="left" vertical="center"/>
    </xf>
    <xf numFmtId="1" fontId="1" fillId="0" borderId="760" xfId="0" applyNumberFormat="1" applyFont="1" applyBorder="1" applyAlignment="1">
      <alignment horizontal="left" vertical="center"/>
    </xf>
    <xf numFmtId="1" fontId="4" fillId="0" borderId="763" xfId="2" applyNumberFormat="1" applyFont="1" applyBorder="1" applyAlignment="1">
      <alignment horizontal="center" vertical="center" wrapText="1"/>
    </xf>
    <xf numFmtId="1" fontId="4" fillId="0" borderId="769" xfId="2" applyNumberFormat="1" applyFont="1" applyBorder="1" applyAlignment="1">
      <alignment horizontal="center" vertical="center" wrapText="1"/>
    </xf>
    <xf numFmtId="1" fontId="4" fillId="0" borderId="764" xfId="3" applyNumberFormat="1" applyFont="1" applyBorder="1" applyAlignment="1">
      <alignment horizontal="center" vertical="center"/>
    </xf>
    <xf numFmtId="1" fontId="4" fillId="0" borderId="765" xfId="3" applyNumberFormat="1" applyFont="1" applyBorder="1" applyAlignment="1">
      <alignment horizontal="center" vertical="center"/>
    </xf>
    <xf numFmtId="1" fontId="4" fillId="0" borderId="766" xfId="3" applyNumberFormat="1" applyFont="1" applyBorder="1" applyAlignment="1">
      <alignment horizontal="center" vertical="center"/>
    </xf>
    <xf numFmtId="1" fontId="4" fillId="0" borderId="767" xfId="3" applyNumberFormat="1" applyFont="1" applyBorder="1" applyAlignment="1">
      <alignment horizontal="center" vertical="center"/>
    </xf>
    <xf numFmtId="1" fontId="4" fillId="0" borderId="768" xfId="3" applyNumberFormat="1" applyFont="1" applyBorder="1" applyAlignment="1">
      <alignment horizontal="center" vertical="center"/>
    </xf>
    <xf numFmtId="1" fontId="4" fillId="0" borderId="768" xfId="0" applyNumberFormat="1" applyFont="1" applyBorder="1" applyAlignment="1">
      <alignment horizontal="center" vertical="center" wrapText="1"/>
    </xf>
    <xf numFmtId="1" fontId="4" fillId="0" borderId="785" xfId="0" applyNumberFormat="1" applyFont="1" applyBorder="1" applyAlignment="1">
      <alignment horizontal="center" vertical="center" wrapText="1"/>
    </xf>
    <xf numFmtId="1" fontId="4" fillId="0" borderId="763" xfId="3" applyNumberFormat="1" applyFont="1" applyBorder="1" applyAlignment="1">
      <alignment horizontal="center" vertical="center" wrapText="1"/>
    </xf>
    <xf numFmtId="1" fontId="4" fillId="0" borderId="769" xfId="3" applyNumberFormat="1" applyFont="1" applyBorder="1" applyAlignment="1">
      <alignment horizontal="center" vertical="center" wrapText="1"/>
    </xf>
    <xf numFmtId="1" fontId="4" fillId="0" borderId="764" xfId="3" applyNumberFormat="1" applyFont="1" applyBorder="1" applyAlignment="1">
      <alignment horizontal="center" vertical="center" wrapText="1"/>
    </xf>
    <xf numFmtId="1" fontId="4" fillId="0" borderId="766" xfId="3" applyNumberFormat="1" applyFont="1" applyBorder="1" applyAlignment="1">
      <alignment horizontal="center" vertical="center" wrapText="1"/>
    </xf>
    <xf numFmtId="1" fontId="4" fillId="0" borderId="767" xfId="3" applyNumberFormat="1" applyFont="1" applyBorder="1" applyAlignment="1">
      <alignment horizontal="center" vertical="center" wrapText="1"/>
    </xf>
    <xf numFmtId="1" fontId="4" fillId="0" borderId="768" xfId="3" applyNumberFormat="1" applyFont="1" applyBorder="1" applyAlignment="1">
      <alignment horizontal="center" vertical="center" wrapText="1"/>
    </xf>
    <xf numFmtId="1" fontId="4" fillId="0" borderId="785" xfId="0" applyNumberFormat="1" applyFont="1" applyBorder="1" applyAlignment="1">
      <alignment horizontal="center" vertical="center"/>
    </xf>
    <xf numFmtId="1" fontId="4" fillId="0" borderId="784" xfId="0" applyNumberFormat="1" applyFont="1" applyBorder="1" applyAlignment="1">
      <alignment horizontal="center" vertical="center" wrapText="1"/>
    </xf>
    <xf numFmtId="0" fontId="10" fillId="0" borderId="766" xfId="0" applyFont="1" applyBorder="1" applyAlignment="1">
      <alignment horizontal="center" vertical="center"/>
    </xf>
    <xf numFmtId="0" fontId="10" fillId="0" borderId="768" xfId="0" applyFont="1" applyBorder="1" applyAlignment="1">
      <alignment horizontal="center" vertical="center"/>
    </xf>
    <xf numFmtId="1" fontId="4" fillId="0" borderId="794" xfId="0" applyNumberFormat="1" applyFont="1" applyBorder="1" applyAlignment="1">
      <alignment horizontal="center" vertical="center" wrapText="1"/>
    </xf>
    <xf numFmtId="1" fontId="4" fillId="0" borderId="789" xfId="0" applyNumberFormat="1" applyFont="1" applyBorder="1" applyAlignment="1">
      <alignment horizontal="center" vertical="center" wrapText="1"/>
    </xf>
    <xf numFmtId="1" fontId="4" fillId="0" borderId="766" xfId="0" applyNumberFormat="1" applyFont="1" applyBorder="1" applyAlignment="1">
      <alignment horizontal="center" vertical="center"/>
    </xf>
    <xf numFmtId="1" fontId="4" fillId="0" borderId="768" xfId="0" applyNumberFormat="1" applyFont="1" applyBorder="1" applyAlignment="1">
      <alignment horizontal="center" vertical="center"/>
    </xf>
    <xf numFmtId="0" fontId="4" fillId="0" borderId="783" xfId="0" applyFont="1" applyBorder="1" applyAlignment="1">
      <alignment horizontal="center" vertical="center"/>
    </xf>
    <xf numFmtId="0" fontId="4" fillId="0" borderId="759" xfId="0" applyFont="1" applyBorder="1" applyAlignment="1">
      <alignment horizontal="center" vertical="center"/>
    </xf>
    <xf numFmtId="0" fontId="4" fillId="0" borderId="795" xfId="0" applyFont="1" applyBorder="1" applyAlignment="1">
      <alignment horizontal="center" vertical="center"/>
    </xf>
    <xf numFmtId="1" fontId="4" fillId="0" borderId="767" xfId="0" applyNumberFormat="1" applyFont="1" applyBorder="1" applyAlignment="1">
      <alignment horizontal="center" vertical="center"/>
    </xf>
    <xf numFmtId="1" fontId="4" fillId="0" borderId="751" xfId="0" applyNumberFormat="1" applyFont="1" applyBorder="1" applyAlignment="1">
      <alignment horizontal="center" vertical="center" wrapText="1"/>
    </xf>
    <xf numFmtId="1" fontId="4" fillId="0" borderId="769" xfId="0" applyNumberFormat="1" applyFont="1" applyBorder="1" applyAlignment="1">
      <alignment horizontal="center" vertical="center" wrapText="1"/>
    </xf>
    <xf numFmtId="0" fontId="4" fillId="0" borderId="769" xfId="0" applyFont="1" applyBorder="1" applyAlignment="1">
      <alignment horizontal="center" vertical="center"/>
    </xf>
    <xf numFmtId="0" fontId="4" fillId="0" borderId="716" xfId="0" applyFont="1" applyBorder="1" applyAlignment="1">
      <alignment horizontal="center" vertical="center"/>
    </xf>
    <xf numFmtId="0" fontId="4" fillId="0" borderId="717" xfId="0" applyFont="1" applyBorder="1" applyAlignment="1">
      <alignment horizontal="center" vertical="center"/>
    </xf>
    <xf numFmtId="0" fontId="4" fillId="0" borderId="751" xfId="0" applyFont="1" applyBorder="1" applyAlignment="1">
      <alignment horizontal="center" vertical="center"/>
    </xf>
    <xf numFmtId="0" fontId="4" fillId="0" borderId="718" xfId="0" applyFont="1" applyBorder="1" applyAlignment="1">
      <alignment horizontal="center" vertical="center" wrapText="1"/>
    </xf>
    <xf numFmtId="0" fontId="4" fillId="0" borderId="719" xfId="0" applyFont="1" applyBorder="1" applyAlignment="1">
      <alignment horizontal="center" vertical="center" wrapText="1"/>
    </xf>
    <xf numFmtId="1" fontId="4" fillId="0" borderId="769" xfId="0" applyNumberFormat="1" applyFont="1" applyBorder="1" applyAlignment="1">
      <alignment horizontal="center" vertical="center"/>
    </xf>
    <xf numFmtId="1" fontId="4" fillId="0" borderId="767" xfId="0" applyNumberFormat="1" applyFont="1" applyBorder="1" applyAlignment="1">
      <alignment horizontal="center" vertical="center" wrapText="1"/>
    </xf>
    <xf numFmtId="1" fontId="4" fillId="0" borderId="804" xfId="0" applyNumberFormat="1" applyFont="1" applyBorder="1" applyAlignment="1">
      <alignment horizontal="center" vertical="center" wrapText="1"/>
    </xf>
    <xf numFmtId="1" fontId="4" fillId="0" borderId="805" xfId="0" applyNumberFormat="1" applyFont="1" applyBorder="1" applyAlignment="1">
      <alignment horizontal="center" vertical="center" wrapText="1"/>
    </xf>
    <xf numFmtId="0" fontId="4" fillId="0" borderId="827" xfId="0" applyFont="1" applyBorder="1" applyAlignment="1">
      <alignment horizontal="center" vertical="center" wrapText="1"/>
    </xf>
    <xf numFmtId="1" fontId="4" fillId="0" borderId="825" xfId="0" applyNumberFormat="1" applyFont="1" applyBorder="1" applyAlignment="1">
      <alignment horizontal="center" vertical="center" wrapText="1"/>
    </xf>
    <xf numFmtId="1" fontId="4" fillId="0" borderId="826" xfId="0" applyNumberFormat="1" applyFont="1" applyBorder="1" applyAlignment="1">
      <alignment horizontal="center" vertical="center" wrapText="1"/>
    </xf>
    <xf numFmtId="1" fontId="4" fillId="3" borderId="785" xfId="0" applyNumberFormat="1" applyFont="1" applyFill="1" applyBorder="1" applyAlignment="1">
      <alignment horizontal="center" vertical="center"/>
    </xf>
    <xf numFmtId="1" fontId="4" fillId="0" borderId="838" xfId="0" applyNumberFormat="1" applyFont="1" applyBorder="1" applyAlignment="1">
      <alignment horizontal="center" vertical="center"/>
    </xf>
    <xf numFmtId="1" fontId="4" fillId="0" borderId="839" xfId="0" applyNumberFormat="1" applyFont="1" applyBorder="1" applyAlignment="1">
      <alignment horizontal="center" vertical="center"/>
    </xf>
    <xf numFmtId="1" fontId="4" fillId="0" borderId="840" xfId="0" applyNumberFormat="1" applyFont="1" applyBorder="1" applyAlignment="1">
      <alignment horizontal="center" vertical="center"/>
    </xf>
    <xf numFmtId="1" fontId="4" fillId="0" borderId="844" xfId="0" applyNumberFormat="1" applyFont="1" applyBorder="1" applyAlignment="1">
      <alignment horizontal="center" vertical="center" wrapText="1"/>
    </xf>
    <xf numFmtId="1" fontId="4" fillId="0" borderId="845" xfId="0" applyNumberFormat="1" applyFont="1" applyBorder="1" applyAlignment="1">
      <alignment horizontal="center" vertical="center"/>
    </xf>
    <xf numFmtId="1" fontId="4" fillId="0" borderId="845" xfId="0" applyNumberFormat="1" applyFont="1" applyBorder="1" applyAlignment="1">
      <alignment horizontal="center" vertical="center" wrapText="1"/>
    </xf>
    <xf numFmtId="1" fontId="4" fillId="0" borderId="851" xfId="0" applyNumberFormat="1" applyFont="1" applyBorder="1" applyAlignment="1">
      <alignment horizontal="center" vertical="center" wrapText="1"/>
    </xf>
    <xf numFmtId="1" fontId="4" fillId="0" borderId="839" xfId="0" applyNumberFormat="1" applyFont="1" applyBorder="1" applyAlignment="1">
      <alignment horizontal="center" vertical="center" wrapText="1"/>
    </xf>
    <xf numFmtId="1" fontId="4" fillId="0" borderId="883" xfId="2" applyNumberFormat="1" applyFont="1" applyBorder="1" applyAlignment="1">
      <alignment horizontal="center" vertical="center" wrapText="1"/>
    </xf>
    <xf numFmtId="1" fontId="4" fillId="0" borderId="767" xfId="2" applyNumberFormat="1" applyFont="1" applyBorder="1" applyAlignment="1">
      <alignment horizontal="center" vertical="center" wrapText="1"/>
    </xf>
    <xf numFmtId="1" fontId="4" fillId="0" borderId="884" xfId="2" applyNumberFormat="1" applyFont="1" applyBorder="1" applyAlignment="1">
      <alignment horizontal="center" vertical="center" wrapText="1"/>
    </xf>
    <xf numFmtId="1" fontId="4" fillId="0" borderId="838" xfId="2" applyNumberFormat="1" applyFont="1" applyBorder="1" applyAlignment="1">
      <alignment horizontal="center" vertical="center" wrapText="1"/>
    </xf>
    <xf numFmtId="1" fontId="4" fillId="0" borderId="879" xfId="2" applyNumberFormat="1" applyFont="1" applyBorder="1" applyAlignment="1">
      <alignment horizontal="center" vertical="center" wrapText="1"/>
    </xf>
    <xf numFmtId="1" fontId="4" fillId="0" borderId="839" xfId="2" applyNumberFormat="1" applyFont="1" applyBorder="1" applyAlignment="1">
      <alignment horizontal="center" vertical="center" wrapText="1"/>
    </xf>
    <xf numFmtId="1" fontId="1" fillId="0" borderId="852" xfId="0" applyNumberFormat="1" applyFont="1" applyBorder="1" applyAlignment="1">
      <alignment horizontal="left" vertical="center"/>
    </xf>
    <xf numFmtId="1" fontId="1" fillId="0" borderId="853" xfId="0" applyNumberFormat="1" applyFont="1" applyBorder="1" applyAlignment="1">
      <alignment horizontal="left" vertical="center"/>
    </xf>
    <xf numFmtId="1" fontId="1" fillId="0" borderId="854" xfId="0" applyNumberFormat="1" applyFont="1" applyBorder="1" applyAlignment="1">
      <alignment horizontal="left" vertical="center"/>
    </xf>
    <xf numFmtId="1" fontId="4" fillId="0" borderId="858" xfId="2" applyNumberFormat="1" applyFont="1" applyBorder="1" applyAlignment="1">
      <alignment horizontal="center" vertical="center" wrapText="1"/>
    </xf>
    <xf numFmtId="1" fontId="4" fillId="0" borderId="859" xfId="3" applyNumberFormat="1" applyFont="1" applyBorder="1" applyAlignment="1">
      <alignment horizontal="center" vertical="center"/>
    </xf>
    <xf numFmtId="1" fontId="4" fillId="0" borderId="860" xfId="3" applyNumberFormat="1" applyFont="1" applyBorder="1" applyAlignment="1">
      <alignment horizontal="center" vertical="center"/>
    </xf>
    <xf numFmtId="1" fontId="4" fillId="0" borderId="861" xfId="3" applyNumberFormat="1" applyFont="1" applyBorder="1" applyAlignment="1">
      <alignment horizontal="center" vertical="center"/>
    </xf>
    <xf numFmtId="1" fontId="4" fillId="0" borderId="805" xfId="3" applyNumberFormat="1" applyFont="1" applyBorder="1" applyAlignment="1">
      <alignment horizontal="center" vertical="center"/>
    </xf>
    <xf numFmtId="1" fontId="4" fillId="0" borderId="887" xfId="0" applyNumberFormat="1" applyFont="1" applyBorder="1" applyAlignment="1">
      <alignment horizontal="center" vertical="center" wrapText="1"/>
    </xf>
    <xf numFmtId="1" fontId="4" fillId="0" borderId="858" xfId="3" applyNumberFormat="1" applyFont="1" applyBorder="1" applyAlignment="1">
      <alignment horizontal="center" vertical="center" wrapText="1"/>
    </xf>
    <xf numFmtId="1" fontId="4" fillId="0" borderId="859" xfId="3" applyNumberFormat="1" applyFont="1" applyBorder="1" applyAlignment="1">
      <alignment horizontal="center" vertical="center" wrapText="1"/>
    </xf>
    <xf numFmtId="1" fontId="4" fillId="0" borderId="861" xfId="3" applyNumberFormat="1" applyFont="1" applyBorder="1" applyAlignment="1">
      <alignment horizontal="center" vertical="center" wrapText="1"/>
    </xf>
    <xf numFmtId="1" fontId="4" fillId="0" borderId="805" xfId="3" applyNumberFormat="1" applyFont="1" applyBorder="1" applyAlignment="1">
      <alignment horizontal="center" vertical="center" wrapText="1"/>
    </xf>
    <xf numFmtId="1" fontId="4" fillId="0" borderId="879" xfId="0" applyNumberFormat="1" applyFont="1" applyBorder="1" applyAlignment="1">
      <alignment horizontal="center" vertical="center"/>
    </xf>
    <xf numFmtId="1" fontId="4" fillId="0" borderId="884" xfId="0" applyNumberFormat="1" applyFont="1" applyBorder="1" applyAlignment="1">
      <alignment horizontal="center" vertical="center"/>
    </xf>
    <xf numFmtId="1" fontId="4" fillId="0" borderId="887" xfId="0" applyNumberFormat="1" applyFont="1" applyBorder="1" applyAlignment="1">
      <alignment horizontal="center" vertical="center"/>
    </xf>
    <xf numFmtId="1" fontId="4" fillId="0" borderId="873" xfId="0" applyNumberFormat="1" applyFont="1" applyBorder="1" applyAlignment="1">
      <alignment horizontal="center" vertical="center"/>
    </xf>
    <xf numFmtId="1" fontId="4" fillId="0" borderId="890" xfId="0" applyNumberFormat="1" applyFont="1" applyBorder="1" applyAlignment="1">
      <alignment horizontal="center" vertical="center"/>
    </xf>
    <xf numFmtId="1" fontId="4" fillId="0" borderId="894" xfId="0" applyNumberFormat="1" applyFont="1" applyBorder="1" applyAlignment="1">
      <alignment horizontal="center" vertical="center" wrapText="1"/>
    </xf>
    <xf numFmtId="1" fontId="4" fillId="0" borderId="907" xfId="0" applyNumberFormat="1" applyFont="1" applyBorder="1" applyAlignment="1">
      <alignment horizontal="center" vertical="center" wrapText="1"/>
    </xf>
    <xf numFmtId="0" fontId="10" fillId="0" borderId="912" xfId="0" applyFont="1" applyBorder="1" applyAlignment="1">
      <alignment horizontal="center" vertical="center"/>
    </xf>
    <xf numFmtId="0" fontId="10" fillId="0" borderId="805" xfId="0" applyFont="1" applyBorder="1" applyAlignment="1">
      <alignment horizontal="center" vertical="center"/>
    </xf>
    <xf numFmtId="1" fontId="4" fillId="0" borderId="913" xfId="0" applyNumberFormat="1" applyFont="1" applyBorder="1" applyAlignment="1">
      <alignment horizontal="center" vertical="center" wrapText="1"/>
    </xf>
    <xf numFmtId="1" fontId="4" fillId="0" borderId="917" xfId="0" applyNumberFormat="1" applyFont="1" applyBorder="1" applyAlignment="1">
      <alignment horizontal="center" vertical="center" wrapText="1"/>
    </xf>
    <xf numFmtId="1" fontId="4" fillId="0" borderId="912" xfId="0" applyNumberFormat="1" applyFont="1" applyBorder="1" applyAlignment="1">
      <alignment horizontal="center" vertical="center"/>
    </xf>
    <xf numFmtId="1" fontId="4" fillId="0" borderId="805" xfId="0" applyNumberFormat="1" applyFont="1" applyBorder="1" applyAlignment="1">
      <alignment horizontal="center" vertical="center"/>
    </xf>
    <xf numFmtId="0" fontId="4" fillId="0" borderId="914" xfId="0" applyFont="1" applyBorder="1" applyAlignment="1">
      <alignment horizontal="center" vertical="center"/>
    </xf>
    <xf numFmtId="0" fontId="4" fillId="0" borderId="915" xfId="0" applyFont="1" applyBorder="1" applyAlignment="1">
      <alignment horizontal="center" vertical="center"/>
    </xf>
    <xf numFmtId="0" fontId="4" fillId="0" borderId="916" xfId="0" applyFont="1" applyBorder="1" applyAlignment="1">
      <alignment horizontal="center" vertical="center"/>
    </xf>
    <xf numFmtId="1" fontId="4" fillId="0" borderId="873" xfId="0" applyNumberFormat="1" applyFont="1" applyBorder="1" applyAlignment="1">
      <alignment horizontal="center" vertical="center" wrapText="1"/>
    </xf>
    <xf numFmtId="1" fontId="4" fillId="0" borderId="875" xfId="0" applyNumberFormat="1" applyFont="1" applyBorder="1" applyAlignment="1">
      <alignment horizontal="center" vertical="center" wrapText="1"/>
    </xf>
    <xf numFmtId="1" fontId="4" fillId="0" borderId="888" xfId="0" applyNumberFormat="1" applyFont="1" applyBorder="1" applyAlignment="1">
      <alignment horizontal="center" vertical="center"/>
    </xf>
    <xf numFmtId="1" fontId="4" fillId="0" borderId="892" xfId="0" applyNumberFormat="1" applyFont="1" applyBorder="1" applyAlignment="1">
      <alignment horizontal="center" vertical="center"/>
    </xf>
    <xf numFmtId="1" fontId="4" fillId="0" borderId="889" xfId="0" applyNumberFormat="1" applyFont="1" applyBorder="1" applyAlignment="1">
      <alignment horizontal="center" vertical="center"/>
    </xf>
    <xf numFmtId="1" fontId="4" fillId="0" borderId="891" xfId="0" applyNumberFormat="1" applyFont="1" applyBorder="1" applyAlignment="1">
      <alignment horizontal="center" vertical="center" wrapText="1"/>
    </xf>
    <xf numFmtId="1" fontId="4" fillId="0" borderId="893" xfId="0" applyNumberFormat="1" applyFont="1" applyBorder="1" applyAlignment="1">
      <alignment horizontal="center" vertical="center" wrapText="1"/>
    </xf>
    <xf numFmtId="1" fontId="4" fillId="0" borderId="875" xfId="0" applyNumberFormat="1" applyFont="1" applyBorder="1" applyAlignment="1">
      <alignment horizontal="center" vertical="center"/>
    </xf>
    <xf numFmtId="1" fontId="4" fillId="0" borderId="889" xfId="0" applyNumberFormat="1" applyFont="1" applyBorder="1" applyAlignment="1">
      <alignment horizontal="center" vertical="center" wrapText="1"/>
    </xf>
    <xf numFmtId="1" fontId="4" fillId="0" borderId="890" xfId="0" applyNumberFormat="1" applyFont="1" applyBorder="1" applyAlignment="1">
      <alignment horizontal="center" vertical="center" wrapText="1"/>
    </xf>
    <xf numFmtId="0" fontId="4" fillId="0" borderId="894" xfId="0" applyFont="1" applyBorder="1" applyAlignment="1">
      <alignment horizontal="center" vertical="center"/>
    </xf>
    <xf numFmtId="0" fontId="4" fillId="0" borderId="907" xfId="0" applyFont="1" applyBorder="1" applyAlignment="1">
      <alignment horizontal="center" vertical="center"/>
    </xf>
    <xf numFmtId="0" fontId="4" fillId="0" borderId="873" xfId="0" applyFont="1" applyBorder="1" applyAlignment="1">
      <alignment horizontal="center" vertical="center"/>
    </xf>
    <xf numFmtId="0" fontId="4" fillId="0" borderId="889" xfId="0" applyFont="1" applyBorder="1" applyAlignment="1">
      <alignment horizontal="center" vertical="center"/>
    </xf>
    <xf numFmtId="0" fontId="4" fillId="0" borderId="890" xfId="0" applyFont="1" applyBorder="1" applyAlignment="1">
      <alignment horizontal="center" vertical="center"/>
    </xf>
    <xf numFmtId="0" fontId="4" fillId="0" borderId="875" xfId="0" applyFont="1" applyBorder="1" applyAlignment="1">
      <alignment horizontal="center" vertical="center" wrapText="1"/>
    </xf>
    <xf numFmtId="0" fontId="4" fillId="0" borderId="930" xfId="0" applyFont="1" applyBorder="1" applyAlignment="1">
      <alignment horizontal="center" vertical="center" wrapText="1"/>
    </xf>
    <xf numFmtId="1" fontId="4" fillId="0" borderId="894" xfId="0" applyNumberFormat="1" applyFont="1" applyBorder="1" applyAlignment="1">
      <alignment horizontal="center" vertical="center"/>
    </xf>
    <xf numFmtId="1" fontId="4" fillId="0" borderId="907" xfId="0" applyNumberFormat="1" applyFont="1" applyBorder="1" applyAlignment="1">
      <alignment horizontal="center" vertical="center"/>
    </xf>
    <xf numFmtId="1" fontId="4" fillId="0" borderId="888" xfId="0" applyNumberFormat="1" applyFont="1" applyBorder="1" applyAlignment="1">
      <alignment horizontal="center" vertical="center" wrapText="1"/>
    </xf>
    <xf numFmtId="1" fontId="4" fillId="0" borderId="932" xfId="0" applyNumberFormat="1" applyFont="1" applyBorder="1" applyAlignment="1">
      <alignment horizontal="center" vertical="center" wrapText="1"/>
    </xf>
    <xf numFmtId="1" fontId="4" fillId="0" borderId="940" xfId="0" applyNumberFormat="1" applyFont="1" applyBorder="1" applyAlignment="1">
      <alignment horizontal="center" vertical="center"/>
    </xf>
    <xf numFmtId="1" fontId="4" fillId="0" borderId="940" xfId="0" applyNumberFormat="1" applyFont="1" applyBorder="1" applyAlignment="1">
      <alignment horizontal="center" vertical="center" wrapText="1"/>
    </xf>
    <xf numFmtId="0" fontId="4" fillId="0" borderId="974" xfId="0" applyFont="1" applyBorder="1" applyAlignment="1">
      <alignment horizontal="center" vertical="center" wrapText="1"/>
    </xf>
    <xf numFmtId="1" fontId="4" fillId="0" borderId="883" xfId="0" applyNumberFormat="1" applyFont="1" applyBorder="1" applyAlignment="1">
      <alignment horizontal="center" vertical="center" wrapText="1"/>
    </xf>
    <xf numFmtId="1" fontId="4" fillId="0" borderId="951" xfId="0" applyNumberFormat="1" applyFont="1" applyBorder="1" applyAlignment="1">
      <alignment horizontal="center" vertical="center"/>
    </xf>
    <xf numFmtId="1" fontId="4" fillId="0" borderId="952" xfId="0" applyNumberFormat="1" applyFont="1" applyBorder="1" applyAlignment="1">
      <alignment horizontal="center" vertical="center"/>
    </xf>
    <xf numFmtId="1" fontId="4" fillId="0" borderId="953" xfId="0" applyNumberFormat="1" applyFont="1" applyBorder="1" applyAlignment="1">
      <alignment horizontal="center" vertical="center"/>
    </xf>
    <xf numFmtId="1" fontId="4" fillId="0" borderId="982" xfId="0" applyNumberFormat="1" applyFont="1" applyBorder="1" applyAlignment="1">
      <alignment horizontal="center" vertical="center" wrapText="1"/>
    </xf>
    <xf numFmtId="1" fontId="4" fillId="0" borderId="937" xfId="0" applyNumberFormat="1" applyFont="1" applyBorder="1" applyAlignment="1">
      <alignment horizontal="center" vertical="center" wrapText="1"/>
    </xf>
    <xf numFmtId="1" fontId="4" fillId="0" borderId="983" xfId="0" applyNumberFormat="1" applyFont="1" applyBorder="1" applyAlignment="1">
      <alignment horizontal="center" vertical="center" wrapText="1"/>
    </xf>
    <xf numFmtId="1" fontId="4" fillId="0" borderId="973" xfId="0" applyNumberFormat="1" applyFont="1" applyBorder="1" applyAlignment="1">
      <alignment horizontal="center" vertical="center" wrapText="1"/>
    </xf>
    <xf numFmtId="1" fontId="4" fillId="0" borderId="951" xfId="0" applyNumberFormat="1" applyFont="1" applyBorder="1" applyAlignment="1">
      <alignment horizontal="center" vertical="center" wrapText="1"/>
    </xf>
    <xf numFmtId="1" fontId="4" fillId="0" borderId="953" xfId="0" applyNumberFormat="1" applyFont="1" applyBorder="1" applyAlignment="1">
      <alignment horizontal="center" vertical="center" wrapText="1"/>
    </xf>
    <xf numFmtId="1" fontId="4" fillId="0" borderId="952" xfId="0" applyNumberFormat="1" applyFont="1" applyBorder="1" applyAlignment="1">
      <alignment horizontal="center" vertical="center" wrapText="1"/>
    </xf>
    <xf numFmtId="1" fontId="4" fillId="3" borderId="894" xfId="0" applyNumberFormat="1" applyFont="1" applyFill="1" applyBorder="1" applyAlignment="1">
      <alignment horizontal="center" vertical="center"/>
    </xf>
    <xf numFmtId="1" fontId="4" fillId="3" borderId="907" xfId="0" applyNumberFormat="1" applyFont="1" applyFill="1" applyBorder="1" applyAlignment="1">
      <alignment horizontal="center" vertical="center"/>
    </xf>
    <xf numFmtId="1" fontId="4" fillId="0" borderId="988" xfId="0" applyNumberFormat="1" applyFont="1" applyBorder="1" applyAlignment="1">
      <alignment horizontal="center" vertical="center"/>
    </xf>
    <xf numFmtId="1" fontId="4" fillId="0" borderId="989" xfId="0" applyNumberFormat="1" applyFont="1" applyBorder="1" applyAlignment="1">
      <alignment horizontal="center" vertical="center" wrapText="1"/>
    </xf>
    <xf numFmtId="1" fontId="4" fillId="0" borderId="992" xfId="0" applyNumberFormat="1" applyFont="1" applyBorder="1" applyAlignment="1">
      <alignment horizontal="center" vertical="center" wrapText="1"/>
    </xf>
    <xf numFmtId="1" fontId="4" fillId="0" borderId="954" xfId="0" applyNumberFormat="1" applyFont="1" applyBorder="1" applyAlignment="1">
      <alignment horizontal="center" vertical="center"/>
    </xf>
    <xf numFmtId="1" fontId="4" fillId="0" borderId="954" xfId="0" applyNumberFormat="1" applyFont="1" applyBorder="1" applyAlignment="1">
      <alignment horizontal="center" vertical="center" wrapText="1"/>
    </xf>
    <xf numFmtId="1" fontId="4" fillId="0" borderId="996" xfId="0" applyNumberFormat="1" applyFont="1" applyBorder="1" applyAlignment="1">
      <alignment horizontal="center" vertical="center" wrapText="1"/>
    </xf>
    <xf numFmtId="1" fontId="4" fillId="0" borderId="1017" xfId="2" applyNumberFormat="1" applyFont="1" applyBorder="1" applyAlignment="1">
      <alignment horizontal="center" vertical="center" wrapText="1"/>
    </xf>
    <xf numFmtId="1" fontId="4" fillId="0" borderId="894" xfId="2" applyNumberFormat="1" applyFont="1" applyBorder="1" applyAlignment="1">
      <alignment horizontal="center" vertical="center" wrapText="1"/>
    </xf>
    <xf numFmtId="1" fontId="4" fillId="0" borderId="1018" xfId="2" applyNumberFormat="1" applyFont="1" applyBorder="1" applyAlignment="1">
      <alignment horizontal="center" vertical="center" wrapText="1"/>
    </xf>
    <xf numFmtId="1" fontId="4" fillId="0" borderId="951" xfId="2" applyNumberFormat="1" applyFont="1" applyBorder="1" applyAlignment="1">
      <alignment horizontal="center" vertical="center" wrapText="1"/>
    </xf>
    <xf numFmtId="1" fontId="4" fillId="0" borderId="952" xfId="2" applyNumberFormat="1" applyFont="1" applyBorder="1" applyAlignment="1">
      <alignment horizontal="center" vertical="center" wrapText="1"/>
    </xf>
    <xf numFmtId="1" fontId="4" fillId="0" borderId="953" xfId="2" applyNumberFormat="1" applyFont="1" applyBorder="1" applyAlignment="1">
      <alignment horizontal="center" vertical="center" wrapText="1"/>
    </xf>
    <xf numFmtId="1" fontId="1" fillId="0" borderId="997" xfId="0" applyNumberFormat="1" applyFont="1" applyBorder="1" applyAlignment="1">
      <alignment horizontal="left" vertical="center"/>
    </xf>
    <xf numFmtId="1" fontId="1" fillId="0" borderId="998" xfId="0" applyNumberFormat="1" applyFont="1" applyBorder="1" applyAlignment="1">
      <alignment horizontal="left" vertical="center"/>
    </xf>
    <xf numFmtId="1" fontId="1" fillId="0" borderId="999" xfId="0" applyNumberFormat="1" applyFont="1" applyBorder="1" applyAlignment="1">
      <alignment horizontal="left" vertical="center"/>
    </xf>
    <xf numFmtId="1" fontId="4" fillId="0" borderId="1002" xfId="2" applyNumberFormat="1" applyFont="1" applyBorder="1" applyAlignment="1">
      <alignment horizontal="center" vertical="center" wrapText="1"/>
    </xf>
    <xf numFmtId="1" fontId="4" fillId="0" borderId="887" xfId="2" applyNumberFormat="1" applyFont="1" applyBorder="1" applyAlignment="1">
      <alignment horizontal="center" vertical="center" wrapText="1"/>
    </xf>
    <xf numFmtId="1" fontId="4" fillId="0" borderId="1003" xfId="3" applyNumberFormat="1" applyFont="1" applyBorder="1" applyAlignment="1">
      <alignment horizontal="center" vertical="center"/>
    </xf>
    <xf numFmtId="1" fontId="4" fillId="0" borderId="1004" xfId="3" applyNumberFormat="1" applyFont="1" applyBorder="1" applyAlignment="1">
      <alignment horizontal="center" vertical="center"/>
    </xf>
    <xf numFmtId="1" fontId="4" fillId="0" borderId="1005" xfId="3" applyNumberFormat="1" applyFont="1" applyBorder="1" applyAlignment="1">
      <alignment horizontal="center" vertical="center"/>
    </xf>
    <xf numFmtId="1" fontId="4" fillId="0" borderId="892" xfId="3" applyNumberFormat="1" applyFont="1" applyBorder="1" applyAlignment="1">
      <alignment horizontal="center" vertical="center"/>
    </xf>
    <xf numFmtId="1" fontId="4" fillId="0" borderId="1006" xfId="3" applyNumberFormat="1" applyFont="1" applyBorder="1" applyAlignment="1">
      <alignment horizontal="center" vertical="center"/>
    </xf>
    <xf numFmtId="1" fontId="4" fillId="0" borderId="1006" xfId="0" applyNumberFormat="1" applyFont="1" applyBorder="1" applyAlignment="1">
      <alignment horizontal="center" vertical="center" wrapText="1"/>
    </xf>
    <xf numFmtId="1" fontId="4" fillId="0" borderId="1018" xfId="0" applyNumberFormat="1" applyFont="1" applyBorder="1" applyAlignment="1">
      <alignment horizontal="center" vertical="center" wrapText="1"/>
    </xf>
    <xf numFmtId="1" fontId="4" fillId="0" borderId="1002" xfId="3" applyNumberFormat="1" applyFont="1" applyBorder="1" applyAlignment="1">
      <alignment horizontal="center" vertical="center" wrapText="1"/>
    </xf>
    <xf numFmtId="1" fontId="4" fillId="0" borderId="887" xfId="3" applyNumberFormat="1" applyFont="1" applyBorder="1" applyAlignment="1">
      <alignment horizontal="center" vertical="center" wrapText="1"/>
    </xf>
    <xf numFmtId="1" fontId="4" fillId="0" borderId="1003" xfId="3" applyNumberFormat="1" applyFont="1" applyBorder="1" applyAlignment="1">
      <alignment horizontal="center" vertical="center" wrapText="1"/>
    </xf>
    <xf numFmtId="1" fontId="4" fillId="0" borderId="1005" xfId="3" applyNumberFormat="1" applyFont="1" applyBorder="1" applyAlignment="1">
      <alignment horizontal="center" vertical="center" wrapText="1"/>
    </xf>
    <xf numFmtId="1" fontId="4" fillId="0" borderId="892" xfId="3" applyNumberFormat="1" applyFont="1" applyBorder="1" applyAlignment="1">
      <alignment horizontal="center" vertical="center" wrapText="1"/>
    </xf>
    <xf numFmtId="1" fontId="4" fillId="0" borderId="1006" xfId="3" applyNumberFormat="1" applyFont="1" applyBorder="1" applyAlignment="1">
      <alignment horizontal="center" vertical="center" wrapText="1"/>
    </xf>
    <xf numFmtId="1" fontId="4" fillId="0" borderId="1018" xfId="0" applyNumberFormat="1" applyFont="1" applyBorder="1" applyAlignment="1">
      <alignment horizontal="center" vertical="center"/>
    </xf>
    <xf numFmtId="1" fontId="4" fillId="0" borderId="1017" xfId="0" applyNumberFormat="1" applyFont="1" applyBorder="1" applyAlignment="1">
      <alignment horizontal="center" vertical="center" wrapText="1"/>
    </xf>
    <xf numFmtId="1" fontId="4" fillId="0" borderId="1023" xfId="0" applyNumberFormat="1" applyFont="1" applyBorder="1" applyAlignment="1">
      <alignment horizontal="center" vertical="center"/>
    </xf>
    <xf numFmtId="1" fontId="4" fillId="0" borderId="1025" xfId="0" applyNumberFormat="1" applyFont="1" applyBorder="1" applyAlignment="1">
      <alignment horizontal="center" vertical="center"/>
    </xf>
    <xf numFmtId="1" fontId="4" fillId="0" borderId="1029" xfId="0" applyNumberFormat="1" applyFont="1" applyBorder="1" applyAlignment="1">
      <alignment horizontal="center" vertical="center" wrapText="1"/>
    </xf>
    <xf numFmtId="0" fontId="10" fillId="0" borderId="1044" xfId="0" applyFont="1" applyBorder="1" applyAlignment="1">
      <alignment horizontal="center" vertical="center"/>
    </xf>
    <xf numFmtId="0" fontId="10" fillId="0" borderId="1006" xfId="0" applyFont="1" applyBorder="1" applyAlignment="1">
      <alignment horizontal="center" vertical="center"/>
    </xf>
    <xf numFmtId="1" fontId="4" fillId="0" borderId="1045" xfId="0" applyNumberFormat="1" applyFont="1" applyBorder="1" applyAlignment="1">
      <alignment horizontal="center" vertical="center" wrapText="1"/>
    </xf>
    <xf numFmtId="1" fontId="4" fillId="0" borderId="1044" xfId="0" applyNumberFormat="1" applyFont="1" applyBorder="1" applyAlignment="1">
      <alignment horizontal="center" vertical="center"/>
    </xf>
    <xf numFmtId="1" fontId="4" fillId="0" borderId="1006" xfId="0" applyNumberFormat="1" applyFont="1" applyBorder="1" applyAlignment="1">
      <alignment horizontal="center" vertical="center"/>
    </xf>
    <xf numFmtId="0" fontId="4" fillId="0" borderId="1046" xfId="0" applyFont="1" applyBorder="1" applyAlignment="1">
      <alignment horizontal="center" vertical="center"/>
    </xf>
    <xf numFmtId="0" fontId="4" fillId="0" borderId="1047" xfId="0" applyFont="1" applyBorder="1" applyAlignment="1">
      <alignment horizontal="center" vertical="center"/>
    </xf>
    <xf numFmtId="0" fontId="4" fillId="0" borderId="1048" xfId="0" applyFont="1" applyBorder="1" applyAlignment="1">
      <alignment horizontal="center" vertical="center"/>
    </xf>
    <xf numFmtId="1" fontId="4" fillId="0" borderId="1023" xfId="0" applyNumberFormat="1" applyFont="1" applyBorder="1" applyAlignment="1">
      <alignment horizontal="center" vertical="center" wrapText="1"/>
    </xf>
    <xf numFmtId="1" fontId="4" fillId="0" borderId="1026" xfId="0" applyNumberFormat="1" applyFont="1" applyBorder="1" applyAlignment="1">
      <alignment horizontal="center" vertical="center" wrapText="1"/>
    </xf>
    <xf numFmtId="1" fontId="4" fillId="0" borderId="1022" xfId="0" applyNumberFormat="1" applyFont="1" applyBorder="1" applyAlignment="1">
      <alignment horizontal="center" vertical="center"/>
    </xf>
    <xf numFmtId="1" fontId="4" fillId="0" borderId="1024" xfId="0" applyNumberFormat="1" applyFont="1" applyBorder="1" applyAlignment="1">
      <alignment horizontal="center" vertical="center"/>
    </xf>
    <xf numFmtId="1" fontId="4" fillId="0" borderId="1026" xfId="0" applyNumberFormat="1" applyFont="1" applyBorder="1" applyAlignment="1">
      <alignment horizontal="center" vertical="center"/>
    </xf>
    <xf numFmtId="1" fontId="4" fillId="0" borderId="1024" xfId="0" applyNumberFormat="1" applyFont="1" applyBorder="1" applyAlignment="1">
      <alignment horizontal="center" vertical="center" wrapText="1"/>
    </xf>
    <xf numFmtId="1" fontId="4" fillId="0" borderId="1025" xfId="0" applyNumberFormat="1" applyFont="1" applyBorder="1" applyAlignment="1">
      <alignment horizontal="center" vertical="center" wrapText="1"/>
    </xf>
    <xf numFmtId="0" fontId="4" fillId="0" borderId="1029" xfId="0" applyFont="1" applyBorder="1" applyAlignment="1">
      <alignment horizontal="center" vertical="center"/>
    </xf>
    <xf numFmtId="0" fontId="4" fillId="0" borderId="887" xfId="0" applyFont="1" applyBorder="1" applyAlignment="1">
      <alignment horizontal="center" vertical="center"/>
    </xf>
    <xf numFmtId="0" fontId="4" fillId="0" borderId="1024" xfId="0" applyFont="1" applyBorder="1" applyAlignment="1">
      <alignment horizontal="center" vertical="center"/>
    </xf>
    <xf numFmtId="0" fontId="4" fillId="0" borderId="1025" xfId="0" applyFont="1" applyBorder="1" applyAlignment="1">
      <alignment horizontal="center" vertical="center"/>
    </xf>
    <xf numFmtId="0" fontId="4" fillId="0" borderId="1026" xfId="0" applyFont="1" applyBorder="1" applyAlignment="1">
      <alignment horizontal="center" vertical="center" wrapText="1"/>
    </xf>
    <xf numFmtId="0" fontId="4" fillId="0" borderId="1061" xfId="0" applyFont="1" applyBorder="1" applyAlignment="1">
      <alignment horizontal="center" vertical="center" wrapText="1"/>
    </xf>
    <xf numFmtId="1" fontId="4" fillId="0" borderId="1029" xfId="0" applyNumberFormat="1" applyFont="1" applyBorder="1" applyAlignment="1">
      <alignment horizontal="center" vertical="center"/>
    </xf>
    <xf numFmtId="1" fontId="4" fillId="0" borderId="1022" xfId="0" applyNumberFormat="1" applyFont="1" applyBorder="1" applyAlignment="1">
      <alignment horizontal="center" vertical="center" wrapText="1"/>
    </xf>
    <xf numFmtId="1" fontId="4" fillId="0" borderId="892" xfId="0" applyNumberFormat="1" applyFont="1" applyBorder="1" applyAlignment="1">
      <alignment horizontal="center" vertical="center" wrapText="1"/>
    </xf>
    <xf numFmtId="1" fontId="4" fillId="0" borderId="1062" xfId="0" applyNumberFormat="1" applyFont="1" applyBorder="1" applyAlignment="1">
      <alignment horizontal="center" vertical="center" wrapText="1"/>
    </xf>
    <xf numFmtId="1" fontId="4" fillId="0" borderId="1046" xfId="0" applyNumberFormat="1" applyFont="1" applyBorder="1" applyAlignment="1">
      <alignment horizontal="center" vertical="center"/>
    </xf>
    <xf numFmtId="1" fontId="4" fillId="0" borderId="1077" xfId="0" applyNumberFormat="1" applyFont="1" applyBorder="1" applyAlignment="1">
      <alignment horizontal="center" vertical="center"/>
    </xf>
    <xf numFmtId="1" fontId="4" fillId="0" borderId="1078" xfId="0" applyNumberFormat="1" applyFont="1" applyBorder="1" applyAlignment="1">
      <alignment horizontal="center" vertical="center"/>
    </xf>
    <xf numFmtId="1" fontId="4" fillId="0" borderId="1079" xfId="0" applyNumberFormat="1" applyFont="1" applyBorder="1" applyAlignment="1">
      <alignment horizontal="center" vertical="center"/>
    </xf>
    <xf numFmtId="1" fontId="4" fillId="0" borderId="1104" xfId="0" applyNumberFormat="1" applyFont="1" applyBorder="1" applyAlignment="1">
      <alignment horizontal="center" vertical="center" wrapText="1"/>
    </xf>
    <xf numFmtId="1" fontId="4" fillId="0" borderId="1105" xfId="0" applyNumberFormat="1" applyFont="1" applyBorder="1" applyAlignment="1">
      <alignment horizontal="center" vertical="center" wrapText="1"/>
    </xf>
    <xf numFmtId="1" fontId="4" fillId="0" borderId="1077" xfId="0" applyNumberFormat="1" applyFont="1" applyBorder="1" applyAlignment="1">
      <alignment horizontal="center" vertical="center" wrapText="1"/>
    </xf>
    <xf numFmtId="1" fontId="4" fillId="0" borderId="1079" xfId="0" applyNumberFormat="1" applyFont="1" applyBorder="1" applyAlignment="1">
      <alignment horizontal="center" vertical="center" wrapText="1"/>
    </xf>
    <xf numFmtId="1" fontId="4" fillId="0" borderId="1078" xfId="0" applyNumberFormat="1" applyFont="1" applyBorder="1" applyAlignment="1">
      <alignment horizontal="center" vertical="center" wrapText="1"/>
    </xf>
    <xf numFmtId="1" fontId="4" fillId="3" borderId="1029" xfId="0" applyNumberFormat="1" applyFont="1" applyFill="1" applyBorder="1" applyAlignment="1">
      <alignment horizontal="center" vertical="center"/>
    </xf>
    <xf numFmtId="1" fontId="4" fillId="0" borderId="1109" xfId="0" applyNumberFormat="1" applyFont="1" applyBorder="1" applyAlignment="1">
      <alignment horizontal="center" vertical="center"/>
    </xf>
    <xf numFmtId="1" fontId="4" fillId="0" borderId="1110" xfId="0" applyNumberFormat="1" applyFont="1" applyBorder="1" applyAlignment="1">
      <alignment horizontal="center" vertical="center" wrapText="1"/>
    </xf>
    <xf numFmtId="1" fontId="4" fillId="0" borderId="1061" xfId="0" applyNumberFormat="1" applyFont="1" applyBorder="1" applyAlignment="1">
      <alignment horizontal="center" vertical="center"/>
    </xf>
    <xf numFmtId="1" fontId="4" fillId="0" borderId="1061" xfId="0" applyNumberFormat="1" applyFont="1" applyBorder="1" applyAlignment="1">
      <alignment horizontal="center" vertical="center" wrapText="1"/>
    </xf>
    <xf numFmtId="1" fontId="4" fillId="0" borderId="1114" xfId="0" applyNumberFormat="1" applyFont="1" applyBorder="1" applyAlignment="1">
      <alignment horizontal="center" vertical="center" wrapText="1"/>
    </xf>
    <xf numFmtId="1" fontId="4" fillId="0" borderId="1022" xfId="2" applyNumberFormat="1" applyFont="1" applyBorder="1" applyAlignment="1">
      <alignment horizontal="center" vertical="center" wrapText="1"/>
    </xf>
    <xf numFmtId="1" fontId="4" fillId="0" borderId="892" xfId="2" applyNumberFormat="1" applyFont="1" applyBorder="1" applyAlignment="1">
      <alignment horizontal="center" vertical="center" wrapText="1"/>
    </xf>
    <xf numFmtId="1" fontId="4" fillId="0" borderId="1029" xfId="2" applyNumberFormat="1" applyFont="1" applyBorder="1" applyAlignment="1">
      <alignment horizontal="center" vertical="center" wrapText="1"/>
    </xf>
    <xf numFmtId="1" fontId="4" fillId="0" borderId="1143" xfId="2" applyNumberFormat="1" applyFont="1" applyBorder="1" applyAlignment="1">
      <alignment horizontal="center" vertical="center" wrapText="1"/>
    </xf>
    <xf numFmtId="1" fontId="4" fillId="0" borderId="1078" xfId="2" applyNumberFormat="1" applyFont="1" applyBorder="1" applyAlignment="1">
      <alignment horizontal="center" vertical="center" wrapText="1"/>
    </xf>
    <xf numFmtId="1" fontId="4" fillId="0" borderId="1134" xfId="2" applyNumberFormat="1" applyFont="1" applyBorder="1" applyAlignment="1">
      <alignment horizontal="center" vertical="center" wrapText="1"/>
    </xf>
    <xf numFmtId="1" fontId="1" fillId="0" borderId="1115" xfId="0" applyNumberFormat="1" applyFont="1" applyBorder="1" applyAlignment="1">
      <alignment horizontal="left" vertical="center"/>
    </xf>
    <xf numFmtId="1" fontId="1" fillId="0" borderId="1116" xfId="0" applyNumberFormat="1" applyFont="1" applyBorder="1" applyAlignment="1">
      <alignment horizontal="left" vertical="center"/>
    </xf>
    <xf numFmtId="1" fontId="1" fillId="0" borderId="1117" xfId="0" applyNumberFormat="1" applyFont="1" applyBorder="1" applyAlignment="1">
      <alignment horizontal="left" vertical="center"/>
    </xf>
    <xf numFmtId="1" fontId="4" fillId="0" borderId="1119" xfId="2" applyNumberFormat="1" applyFont="1" applyBorder="1" applyAlignment="1">
      <alignment horizontal="center" vertical="center" wrapText="1"/>
    </xf>
    <xf numFmtId="1" fontId="4" fillId="0" borderId="1120" xfId="3" applyNumberFormat="1" applyFont="1" applyBorder="1" applyAlignment="1">
      <alignment horizontal="center" vertical="center"/>
    </xf>
    <xf numFmtId="1" fontId="4" fillId="0" borderId="1121" xfId="3" applyNumberFormat="1" applyFont="1" applyBorder="1" applyAlignment="1">
      <alignment horizontal="center" vertical="center"/>
    </xf>
    <xf numFmtId="1" fontId="4" fillId="0" borderId="1122" xfId="3" applyNumberFormat="1" applyFont="1" applyBorder="1" applyAlignment="1">
      <alignment horizontal="center" vertical="center"/>
    </xf>
    <xf numFmtId="1" fontId="4" fillId="0" borderId="1119" xfId="3" applyNumberFormat="1" applyFont="1" applyBorder="1" applyAlignment="1">
      <alignment horizontal="center" vertical="center" wrapText="1"/>
    </xf>
    <xf numFmtId="1" fontId="4" fillId="0" borderId="1120" xfId="3" applyNumberFormat="1" applyFont="1" applyBorder="1" applyAlignment="1">
      <alignment horizontal="center" vertical="center" wrapText="1"/>
    </xf>
    <xf numFmtId="1" fontId="4" fillId="0" borderId="1122" xfId="3" applyNumberFormat="1" applyFont="1" applyBorder="1" applyAlignment="1">
      <alignment horizontal="center" vertical="center" wrapText="1"/>
    </xf>
    <xf numFmtId="1" fontId="4" fillId="0" borderId="1150" xfId="0" applyNumberFormat="1" applyFont="1" applyBorder="1" applyAlignment="1">
      <alignment horizontal="center" vertical="center"/>
    </xf>
    <xf numFmtId="1" fontId="4" fillId="0" borderId="1152" xfId="0" applyNumberFormat="1" applyFont="1" applyBorder="1" applyAlignment="1">
      <alignment horizontal="center" vertical="center"/>
    </xf>
    <xf numFmtId="1" fontId="4" fillId="0" borderId="1156" xfId="0" applyNumberFormat="1" applyFont="1" applyBorder="1" applyAlignment="1">
      <alignment horizontal="center" vertical="center" wrapText="1"/>
    </xf>
    <xf numFmtId="0" fontId="4" fillId="0" borderId="1150" xfId="0" applyFont="1" applyBorder="1" applyAlignment="1">
      <alignment horizontal="center" vertical="center"/>
    </xf>
    <xf numFmtId="0" fontId="4" fillId="0" borderId="1151" xfId="0" applyFont="1" applyBorder="1" applyAlignment="1">
      <alignment horizontal="center" vertical="center"/>
    </xf>
    <xf numFmtId="0" fontId="4" fillId="0" borderId="1152" xfId="0" applyFont="1" applyBorder="1" applyAlignment="1">
      <alignment horizontal="center" vertical="center"/>
    </xf>
    <xf numFmtId="1" fontId="4" fillId="0" borderId="1150" xfId="0" applyNumberFormat="1" applyFont="1" applyBorder="1" applyAlignment="1">
      <alignment horizontal="center" vertical="center" wrapText="1"/>
    </xf>
    <xf numFmtId="1" fontId="4" fillId="0" borderId="1153" xfId="0" applyNumberFormat="1" applyFont="1" applyBorder="1" applyAlignment="1">
      <alignment horizontal="center" vertical="center" wrapText="1"/>
    </xf>
    <xf numFmtId="1" fontId="4" fillId="0" borderId="1149" xfId="0" applyNumberFormat="1" applyFont="1" applyBorder="1" applyAlignment="1">
      <alignment horizontal="center" vertical="center"/>
    </xf>
    <xf numFmtId="1" fontId="4" fillId="0" borderId="1151" xfId="0" applyNumberFormat="1" applyFont="1" applyBorder="1" applyAlignment="1">
      <alignment horizontal="center" vertical="center"/>
    </xf>
    <xf numFmtId="1" fontId="4" fillId="0" borderId="1153" xfId="0" applyNumberFormat="1" applyFont="1" applyBorder="1" applyAlignment="1">
      <alignment horizontal="center" vertical="center"/>
    </xf>
    <xf numFmtId="1" fontId="4" fillId="0" borderId="1151" xfId="0" applyNumberFormat="1" applyFont="1" applyBorder="1" applyAlignment="1">
      <alignment horizontal="center" vertical="center" wrapText="1"/>
    </xf>
    <xf numFmtId="1" fontId="4" fillId="0" borderId="1152" xfId="0" applyNumberFormat="1" applyFont="1" applyBorder="1" applyAlignment="1">
      <alignment horizontal="center" vertical="center" wrapText="1"/>
    </xf>
    <xf numFmtId="0" fontId="4" fillId="0" borderId="1156" xfId="0" applyFont="1" applyBorder="1" applyAlignment="1">
      <alignment horizontal="center" vertical="center"/>
    </xf>
    <xf numFmtId="0" fontId="4" fillId="0" borderId="1153" xfId="0" applyFont="1" applyBorder="1" applyAlignment="1">
      <alignment horizontal="center" vertical="center" wrapText="1"/>
    </xf>
    <xf numFmtId="0" fontId="4" fillId="0" borderId="1177" xfId="0" applyFont="1" applyBorder="1" applyAlignment="1">
      <alignment horizontal="center" vertical="center" wrapText="1"/>
    </xf>
    <xf numFmtId="1" fontId="4" fillId="0" borderId="1192" xfId="0" applyNumberFormat="1" applyFont="1" applyBorder="1" applyAlignment="1">
      <alignment horizontal="center" vertical="center"/>
    </xf>
    <xf numFmtId="1" fontId="4" fillId="0" borderId="1193" xfId="0" applyNumberFormat="1" applyFont="1" applyBorder="1" applyAlignment="1">
      <alignment horizontal="center" vertical="center" wrapText="1"/>
    </xf>
    <xf numFmtId="1" fontId="4" fillId="0" borderId="1004" xfId="0" applyNumberFormat="1" applyFont="1" applyBorder="1" applyAlignment="1">
      <alignment horizontal="center" vertical="center" wrapText="1"/>
    </xf>
    <xf numFmtId="1" fontId="4" fillId="0" borderId="1005" xfId="0" applyNumberFormat="1" applyFont="1" applyBorder="1" applyAlignment="1">
      <alignment horizontal="center" vertical="center" wrapText="1"/>
    </xf>
    <xf numFmtId="1" fontId="4" fillId="0" borderId="1181" xfId="0" applyNumberFormat="1" applyFont="1" applyBorder="1" applyAlignment="1">
      <alignment horizontal="center" vertical="center"/>
    </xf>
    <xf numFmtId="1" fontId="4" fillId="0" borderId="1182" xfId="0" applyNumberFormat="1" applyFont="1" applyBorder="1" applyAlignment="1">
      <alignment horizontal="center" vertical="center"/>
    </xf>
    <xf numFmtId="1" fontId="4" fillId="0" borderId="1183" xfId="0" applyNumberFormat="1" applyFont="1" applyBorder="1" applyAlignment="1">
      <alignment horizontal="center" vertical="center"/>
    </xf>
    <xf numFmtId="1" fontId="4" fillId="0" borderId="1192" xfId="0" applyNumberFormat="1" applyFont="1" applyBorder="1" applyAlignment="1">
      <alignment horizontal="center" vertical="center" wrapText="1"/>
    </xf>
    <xf numFmtId="1" fontId="4" fillId="0" borderId="1181" xfId="0" applyNumberFormat="1" applyFont="1" applyBorder="1" applyAlignment="1">
      <alignment horizontal="center" vertical="center" wrapText="1"/>
    </xf>
    <xf numFmtId="1" fontId="4" fillId="0" borderId="1194" xfId="0" applyNumberFormat="1" applyFont="1" applyBorder="1" applyAlignment="1">
      <alignment horizontal="center" vertical="center" wrapText="1"/>
    </xf>
    <xf numFmtId="1" fontId="4" fillId="0" borderId="1194" xfId="0" applyNumberFormat="1" applyFont="1" applyBorder="1" applyAlignment="1">
      <alignment horizontal="center" vertical="center"/>
    </xf>
    <xf numFmtId="1" fontId="4" fillId="0" borderId="1199" xfId="0" applyNumberFormat="1" applyFont="1" applyBorder="1" applyAlignment="1">
      <alignment horizontal="center" vertical="center" wrapText="1"/>
    </xf>
    <xf numFmtId="1" fontId="4" fillId="0" borderId="1199" xfId="0" applyNumberFormat="1" applyFont="1" applyBorder="1" applyAlignment="1">
      <alignment horizontal="center" vertical="center"/>
    </xf>
    <xf numFmtId="1" fontId="4" fillId="0" borderId="1182" xfId="0" applyNumberFormat="1" applyFont="1" applyBorder="1" applyAlignment="1">
      <alignment horizontal="center" vertical="center" wrapText="1"/>
    </xf>
    <xf numFmtId="1" fontId="4" fillId="0" borderId="1208" xfId="0" applyNumberFormat="1" applyFont="1" applyBorder="1" applyAlignment="1">
      <alignment horizontal="center" vertical="center" wrapText="1"/>
    </xf>
    <xf numFmtId="0" fontId="4" fillId="0" borderId="1226" xfId="0" applyFont="1" applyBorder="1" applyAlignment="1">
      <alignment horizontal="center" vertical="center" wrapText="1"/>
    </xf>
    <xf numFmtId="1" fontId="4" fillId="0" borderId="1207" xfId="0" applyNumberFormat="1" applyFont="1" applyBorder="1" applyAlignment="1">
      <alignment horizontal="center" vertical="center" wrapText="1"/>
    </xf>
    <xf numFmtId="1" fontId="4" fillId="0" borderId="1235" xfId="0" applyNumberFormat="1" applyFont="1" applyBorder="1" applyAlignment="1">
      <alignment horizontal="center" vertical="center" wrapText="1"/>
    </xf>
    <xf numFmtId="1" fontId="4" fillId="0" borderId="1224" xfId="0" applyNumberFormat="1" applyFont="1" applyBorder="1" applyAlignment="1">
      <alignment horizontal="center" vertical="center" wrapText="1"/>
    </xf>
    <xf numFmtId="1" fontId="4" fillId="0" borderId="1236" xfId="0" applyNumberFormat="1" applyFont="1" applyBorder="1" applyAlignment="1">
      <alignment horizontal="center" vertical="center" wrapText="1"/>
    </xf>
    <xf numFmtId="1" fontId="4" fillId="0" borderId="1225" xfId="0" applyNumberFormat="1" applyFont="1" applyBorder="1" applyAlignment="1">
      <alignment horizontal="center" vertical="center" wrapText="1"/>
    </xf>
    <xf numFmtId="1" fontId="4" fillId="3" borderId="1192" xfId="0" applyNumberFormat="1" applyFont="1" applyFill="1" applyBorder="1" applyAlignment="1">
      <alignment horizontal="center" vertical="center"/>
    </xf>
    <xf numFmtId="1" fontId="4" fillId="3" borderId="1199" xfId="0" applyNumberFormat="1" applyFont="1" applyFill="1" applyBorder="1" applyAlignment="1">
      <alignment horizontal="center" vertical="center"/>
    </xf>
    <xf numFmtId="1" fontId="4" fillId="0" borderId="482" xfId="0" applyNumberFormat="1" applyFont="1" applyBorder="1" applyAlignment="1">
      <alignment horizontal="center" vertical="center"/>
    </xf>
    <xf numFmtId="1" fontId="4" fillId="0" borderId="1242" xfId="0" applyNumberFormat="1" applyFont="1" applyBorder="1" applyAlignment="1">
      <alignment horizontal="center" vertical="center" wrapText="1"/>
    </xf>
    <xf numFmtId="1" fontId="4" fillId="0" borderId="1243" xfId="0" applyNumberFormat="1" applyFont="1" applyBorder="1" applyAlignment="1">
      <alignment horizontal="center" vertical="center" wrapText="1"/>
    </xf>
    <xf numFmtId="1" fontId="4" fillId="0" borderId="1247" xfId="0" applyNumberFormat="1" applyFont="1" applyBorder="1" applyAlignment="1">
      <alignment horizontal="center" vertical="center"/>
    </xf>
    <xf numFmtId="1" fontId="4" fillId="0" borderId="1209" xfId="0" applyNumberFormat="1" applyFont="1" applyBorder="1" applyAlignment="1">
      <alignment horizontal="center" vertical="center"/>
    </xf>
    <xf numFmtId="1" fontId="4" fillId="0" borderId="1209" xfId="0" applyNumberFormat="1" applyFont="1" applyBorder="1" applyAlignment="1">
      <alignment horizontal="center" vertical="center" wrapText="1"/>
    </xf>
    <xf numFmtId="1" fontId="4" fillId="0" borderId="1254" xfId="0" applyNumberFormat="1" applyFont="1" applyBorder="1" applyAlignment="1">
      <alignment horizontal="center" vertical="center" wrapText="1"/>
    </xf>
    <xf numFmtId="1" fontId="4" fillId="0" borderId="1282" xfId="2" applyNumberFormat="1" applyFont="1" applyBorder="1" applyAlignment="1">
      <alignment horizontal="center" vertical="center" wrapText="1"/>
    </xf>
    <xf numFmtId="1" fontId="4" fillId="0" borderId="1182" xfId="2" applyNumberFormat="1" applyFont="1" applyBorder="1" applyAlignment="1">
      <alignment horizontal="center" vertical="center" wrapText="1"/>
    </xf>
    <xf numFmtId="1" fontId="4" fillId="0" borderId="1275" xfId="2" applyNumberFormat="1" applyFont="1" applyBorder="1" applyAlignment="1">
      <alignment horizontal="center" vertical="center" wrapText="1"/>
    </xf>
    <xf numFmtId="1" fontId="1" fillId="0" borderId="1255" xfId="0" applyNumberFormat="1" applyFont="1" applyBorder="1" applyAlignment="1">
      <alignment horizontal="left" vertical="center"/>
    </xf>
    <xf numFmtId="1" fontId="1" fillId="0" borderId="1256" xfId="0" applyNumberFormat="1" applyFont="1" applyBorder="1" applyAlignment="1">
      <alignment horizontal="left" vertical="center"/>
    </xf>
    <xf numFmtId="1" fontId="1" fillId="0" borderId="1257" xfId="0" applyNumberFormat="1" applyFont="1" applyBorder="1" applyAlignment="1">
      <alignment horizontal="left" vertical="center"/>
    </xf>
    <xf numFmtId="1" fontId="4" fillId="0" borderId="1261" xfId="2" applyNumberFormat="1" applyFont="1" applyBorder="1" applyAlignment="1">
      <alignment horizontal="center" vertical="center" wrapText="1"/>
    </xf>
    <xf numFmtId="1" fontId="4" fillId="0" borderId="1262" xfId="3" applyNumberFormat="1" applyFont="1" applyBorder="1" applyAlignment="1">
      <alignment horizontal="center" vertical="center"/>
    </xf>
    <xf numFmtId="1" fontId="4" fillId="0" borderId="1263" xfId="3" applyNumberFormat="1" applyFont="1" applyBorder="1" applyAlignment="1">
      <alignment horizontal="center" vertical="center"/>
    </xf>
    <xf numFmtId="1" fontId="4" fillId="0" borderId="1264" xfId="3" applyNumberFormat="1" applyFont="1" applyBorder="1" applyAlignment="1">
      <alignment horizontal="center" vertical="center"/>
    </xf>
    <xf numFmtId="1" fontId="4" fillId="0" borderId="1017" xfId="3" applyNumberFormat="1" applyFont="1" applyBorder="1" applyAlignment="1">
      <alignment horizontal="center" vertical="center"/>
    </xf>
    <xf numFmtId="1" fontId="4" fillId="0" borderId="1255" xfId="0" applyNumberFormat="1" applyFont="1" applyBorder="1" applyAlignment="1">
      <alignment horizontal="center" vertical="center"/>
    </xf>
    <xf numFmtId="1" fontId="4" fillId="0" borderId="1257" xfId="0" applyNumberFormat="1" applyFont="1" applyBorder="1" applyAlignment="1">
      <alignment horizontal="center" vertical="center"/>
    </xf>
    <xf numFmtId="1" fontId="4" fillId="0" borderId="1261" xfId="3" applyNumberFormat="1" applyFont="1" applyBorder="1" applyAlignment="1">
      <alignment horizontal="center" vertical="center" wrapText="1"/>
    </xf>
    <xf numFmtId="1" fontId="4" fillId="0" borderId="1018" xfId="3" applyNumberFormat="1" applyFont="1" applyBorder="1" applyAlignment="1">
      <alignment horizontal="center" vertical="center" wrapText="1"/>
    </xf>
    <xf numFmtId="1" fontId="4" fillId="0" borderId="1262" xfId="3" applyNumberFormat="1" applyFont="1" applyBorder="1" applyAlignment="1">
      <alignment horizontal="center" vertical="center" wrapText="1"/>
    </xf>
    <xf numFmtId="1" fontId="4" fillId="0" borderId="1264" xfId="3" applyNumberFormat="1" applyFont="1" applyBorder="1" applyAlignment="1">
      <alignment horizontal="center" vertical="center" wrapText="1"/>
    </xf>
    <xf numFmtId="1" fontId="4" fillId="0" borderId="1017" xfId="3" applyNumberFormat="1" applyFont="1" applyBorder="1" applyAlignment="1">
      <alignment horizontal="center" vertical="center" wrapText="1"/>
    </xf>
    <xf numFmtId="1" fontId="4" fillId="0" borderId="1285" xfId="0" applyNumberFormat="1" applyFont="1" applyBorder="1" applyAlignment="1">
      <alignment horizontal="center" vertical="center"/>
    </xf>
    <xf numFmtId="1" fontId="4" fillId="0" borderId="1288" xfId="0" applyNumberFormat="1" applyFont="1" applyBorder="1" applyAlignment="1">
      <alignment horizontal="center" vertical="center"/>
    </xf>
    <xf numFmtId="1" fontId="4" fillId="0" borderId="1290" xfId="0" applyNumberFormat="1" applyFont="1" applyBorder="1" applyAlignment="1">
      <alignment horizontal="center" vertical="center"/>
    </xf>
    <xf numFmtId="1" fontId="4" fillId="0" borderId="1295" xfId="0" applyNumberFormat="1" applyFont="1" applyBorder="1" applyAlignment="1">
      <alignment horizontal="center" vertical="center" wrapText="1"/>
    </xf>
    <xf numFmtId="0" fontId="10" fillId="0" borderId="1309" xfId="0" applyFont="1" applyBorder="1" applyAlignment="1">
      <alignment horizontal="center" vertical="center"/>
    </xf>
    <xf numFmtId="0" fontId="10" fillId="0" borderId="1208" xfId="0" applyFont="1" applyBorder="1" applyAlignment="1">
      <alignment horizontal="center" vertical="center"/>
    </xf>
    <xf numFmtId="1" fontId="4" fillId="0" borderId="1310" xfId="0" applyNumberFormat="1" applyFont="1" applyBorder="1" applyAlignment="1">
      <alignment horizontal="center" vertical="center" wrapText="1"/>
    </xf>
    <xf numFmtId="1" fontId="4" fillId="0" borderId="1244" xfId="0" applyNumberFormat="1" applyFont="1" applyBorder="1" applyAlignment="1">
      <alignment horizontal="center" vertical="center" wrapText="1"/>
    </xf>
    <xf numFmtId="1" fontId="4" fillId="0" borderId="1309" xfId="0" applyNumberFormat="1" applyFont="1" applyBorder="1" applyAlignment="1">
      <alignment horizontal="center" vertical="center"/>
    </xf>
    <xf numFmtId="1" fontId="4" fillId="0" borderId="1208" xfId="0" applyNumberFormat="1" applyFont="1" applyBorder="1" applyAlignment="1">
      <alignment horizontal="center" vertical="center"/>
    </xf>
    <xf numFmtId="0" fontId="4" fillId="0" borderId="1311" xfId="0" applyFont="1" applyBorder="1" applyAlignment="1">
      <alignment horizontal="center" vertical="center"/>
    </xf>
    <xf numFmtId="0" fontId="4" fillId="0" borderId="1312" xfId="0" applyFont="1" applyBorder="1" applyAlignment="1">
      <alignment horizontal="center" vertical="center"/>
    </xf>
    <xf numFmtId="0" fontId="4" fillId="0" borderId="1313" xfId="0" applyFont="1" applyBorder="1" applyAlignment="1">
      <alignment horizontal="center" vertical="center"/>
    </xf>
    <xf numFmtId="1" fontId="4" fillId="0" borderId="1311" xfId="0" applyNumberFormat="1" applyFont="1" applyBorder="1" applyAlignment="1">
      <alignment horizontal="center" vertical="center" wrapText="1"/>
    </xf>
    <xf numFmtId="1" fontId="4" fillId="0" borderId="1314" xfId="0" applyNumberFormat="1" applyFont="1" applyBorder="1" applyAlignment="1">
      <alignment horizontal="center" vertical="center" wrapText="1"/>
    </xf>
    <xf numFmtId="1" fontId="4" fillId="0" borderId="1287" xfId="0" applyNumberFormat="1" applyFont="1" applyBorder="1" applyAlignment="1">
      <alignment horizontal="center" vertical="center"/>
    </xf>
    <xf numFmtId="1" fontId="4" fillId="0" borderId="1291" xfId="0" applyNumberFormat="1" applyFont="1" applyBorder="1" applyAlignment="1">
      <alignment horizontal="center" vertical="center"/>
    </xf>
    <xf numFmtId="1" fontId="4" fillId="0" borderId="1289" xfId="0" applyNumberFormat="1" applyFont="1" applyBorder="1" applyAlignment="1">
      <alignment horizontal="center" vertical="center"/>
    </xf>
    <xf numFmtId="1" fontId="4" fillId="0" borderId="1292" xfId="0" applyNumberFormat="1" applyFont="1" applyBorder="1" applyAlignment="1">
      <alignment horizontal="center" vertical="center"/>
    </xf>
    <xf numFmtId="1" fontId="4" fillId="0" borderId="1288" xfId="0" applyNumberFormat="1" applyFont="1" applyBorder="1" applyAlignment="1">
      <alignment horizontal="center" vertical="center" wrapText="1"/>
    </xf>
    <xf numFmtId="1" fontId="4" fillId="0" borderId="1292" xfId="0" applyNumberFormat="1" applyFont="1" applyBorder="1" applyAlignment="1">
      <alignment horizontal="center" vertical="center" wrapText="1"/>
    </xf>
    <xf numFmtId="1" fontId="4" fillId="0" borderId="1312" xfId="0" applyNumberFormat="1" applyFont="1" applyBorder="1" applyAlignment="1">
      <alignment horizontal="center" vertical="center" wrapText="1"/>
    </xf>
    <xf numFmtId="1" fontId="4" fillId="0" borderId="1313" xfId="0" applyNumberFormat="1" applyFont="1" applyBorder="1" applyAlignment="1">
      <alignment horizontal="center" vertical="center" wrapText="1"/>
    </xf>
    <xf numFmtId="1" fontId="4" fillId="0" borderId="1318" xfId="0" applyNumberFormat="1" applyFont="1" applyBorder="1" applyAlignment="1">
      <alignment horizontal="center" vertical="center" wrapText="1"/>
    </xf>
    <xf numFmtId="1" fontId="4" fillId="0" borderId="1325" xfId="0" applyNumberFormat="1" applyFont="1" applyBorder="1" applyAlignment="1">
      <alignment horizontal="center" vertical="center" wrapText="1"/>
    </xf>
    <xf numFmtId="0" fontId="4" fillId="0" borderId="1318" xfId="0" applyFont="1" applyBorder="1" applyAlignment="1">
      <alignment horizontal="center" vertical="center"/>
    </xf>
    <xf numFmtId="0" fontId="4" fillId="0" borderId="1325" xfId="0" applyFont="1" applyBorder="1" applyAlignment="1">
      <alignment horizontal="center" vertical="center"/>
    </xf>
    <xf numFmtId="0" fontId="4" fillId="0" borderId="1314" xfId="0" applyFont="1" applyBorder="1" applyAlignment="1">
      <alignment horizontal="center" vertical="center" wrapText="1"/>
    </xf>
    <xf numFmtId="0" fontId="4" fillId="0" borderId="1326" xfId="0" applyFont="1" applyBorder="1" applyAlignment="1">
      <alignment horizontal="center" vertical="center" wrapText="1"/>
    </xf>
    <xf numFmtId="1" fontId="4" fillId="0" borderId="1318" xfId="0" applyNumberFormat="1" applyFont="1" applyBorder="1" applyAlignment="1">
      <alignment horizontal="center" vertical="center"/>
    </xf>
    <xf numFmtId="1" fontId="4" fillId="0" borderId="1325" xfId="0" applyNumberFormat="1" applyFont="1" applyBorder="1" applyAlignment="1">
      <alignment horizontal="center" vertical="center"/>
    </xf>
    <xf numFmtId="1" fontId="4" fillId="0" borderId="1328" xfId="0" applyNumberFormat="1" applyFont="1" applyBorder="1" applyAlignment="1">
      <alignment horizontal="center" vertical="center" wrapText="1"/>
    </xf>
    <xf numFmtId="1" fontId="4" fillId="0" borderId="1291" xfId="0" applyNumberFormat="1" applyFont="1" applyBorder="1" applyAlignment="1">
      <alignment horizontal="center" vertical="center" wrapText="1"/>
    </xf>
    <xf numFmtId="1" fontId="4" fillId="0" borderId="1311" xfId="0" applyNumberFormat="1" applyFont="1" applyBorder="1" applyAlignment="1">
      <alignment horizontal="center" vertical="center"/>
    </xf>
    <xf numFmtId="1" fontId="4" fillId="0" borderId="1312" xfId="0" applyNumberFormat="1" applyFont="1" applyBorder="1" applyAlignment="1">
      <alignment horizontal="center" vertical="center"/>
    </xf>
    <xf numFmtId="1" fontId="4" fillId="0" borderId="1313" xfId="0" applyNumberFormat="1" applyFont="1" applyBorder="1" applyAlignment="1">
      <alignment horizontal="center" vertical="center"/>
    </xf>
    <xf numFmtId="1" fontId="4" fillId="0" borderId="1314" xfId="0" applyNumberFormat="1" applyFont="1" applyBorder="1" applyAlignment="1">
      <alignment horizontal="center" vertical="center"/>
    </xf>
    <xf numFmtId="1" fontId="4" fillId="0" borderId="1348" xfId="0" applyNumberFormat="1" applyFont="1" applyBorder="1" applyAlignment="1">
      <alignment horizontal="center" vertical="center"/>
    </xf>
    <xf numFmtId="1" fontId="4" fillId="0" borderId="1348" xfId="0" applyNumberFormat="1" applyFont="1" applyBorder="1" applyAlignment="1">
      <alignment horizontal="center" vertical="center" wrapText="1"/>
    </xf>
    <xf numFmtId="1" fontId="4" fillId="0" borderId="1366" xfId="0" applyNumberFormat="1" applyFont="1" applyBorder="1" applyAlignment="1">
      <alignment horizontal="center" vertical="center" wrapText="1"/>
    </xf>
    <xf numFmtId="1" fontId="4" fillId="0" borderId="1367" xfId="0" applyNumberFormat="1" applyFont="1" applyBorder="1" applyAlignment="1">
      <alignment horizontal="center" vertical="center" wrapText="1"/>
    </xf>
    <xf numFmtId="1" fontId="4" fillId="3" borderId="1348" xfId="0" applyNumberFormat="1" applyFont="1" applyFill="1" applyBorder="1" applyAlignment="1">
      <alignment horizontal="center" vertical="center"/>
    </xf>
    <xf numFmtId="1" fontId="4" fillId="0" borderId="1370" xfId="0" applyNumberFormat="1" applyFont="1" applyBorder="1" applyAlignment="1">
      <alignment horizontal="center" vertical="center"/>
    </xf>
    <xf numFmtId="1" fontId="4" fillId="0" borderId="1371" xfId="0" applyNumberFormat="1" applyFont="1" applyBorder="1" applyAlignment="1">
      <alignment horizontal="center" vertical="center"/>
    </xf>
    <xf numFmtId="1" fontId="4" fillId="0" borderId="1372" xfId="0" applyNumberFormat="1" applyFont="1" applyBorder="1" applyAlignment="1">
      <alignment horizontal="center" vertical="center"/>
    </xf>
    <xf numFmtId="1" fontId="4" fillId="0" borderId="1355" xfId="0" applyNumberFormat="1" applyFont="1" applyBorder="1" applyAlignment="1">
      <alignment horizontal="center" vertical="center"/>
    </xf>
    <xf numFmtId="1" fontId="4" fillId="0" borderId="1373" xfId="0" applyNumberFormat="1" applyFont="1" applyBorder="1" applyAlignment="1">
      <alignment horizontal="center" vertical="center" wrapText="1"/>
    </xf>
    <xf numFmtId="1" fontId="4" fillId="0" borderId="1375" xfId="0" applyNumberFormat="1" applyFont="1" applyBorder="1" applyAlignment="1">
      <alignment horizontal="center" vertical="center"/>
    </xf>
    <xf numFmtId="1" fontId="4" fillId="0" borderId="1375" xfId="0" applyNumberFormat="1" applyFont="1" applyBorder="1" applyAlignment="1">
      <alignment horizontal="center" vertical="center" wrapText="1"/>
    </xf>
    <xf numFmtId="1" fontId="4" fillId="0" borderId="1379" xfId="0" applyNumberFormat="1" applyFont="1" applyBorder="1" applyAlignment="1">
      <alignment horizontal="center" vertical="center" wrapText="1"/>
    </xf>
    <xf numFmtId="1" fontId="4" fillId="0" borderId="1355" xfId="0" applyNumberFormat="1" applyFont="1" applyBorder="1" applyAlignment="1">
      <alignment horizontal="center" vertical="center" wrapText="1"/>
    </xf>
    <xf numFmtId="1" fontId="4" fillId="0" borderId="1328" xfId="2" applyNumberFormat="1" applyFont="1" applyBorder="1" applyAlignment="1">
      <alignment horizontal="center" vertical="center" wrapText="1"/>
    </xf>
    <xf numFmtId="1" fontId="4" fillId="0" borderId="1348" xfId="2" applyNumberFormat="1" applyFont="1" applyBorder="1" applyAlignment="1">
      <alignment horizontal="center" vertical="center" wrapText="1"/>
    </xf>
    <xf numFmtId="1" fontId="4" fillId="0" borderId="1370" xfId="2" applyNumberFormat="1" applyFont="1" applyBorder="1" applyAlignment="1">
      <alignment horizontal="center" vertical="center" wrapText="1"/>
    </xf>
    <xf numFmtId="1" fontId="4" fillId="0" borderId="1371" xfId="2" applyNumberFormat="1" applyFont="1" applyBorder="1" applyAlignment="1">
      <alignment horizontal="center" vertical="center" wrapText="1"/>
    </xf>
    <xf numFmtId="1" fontId="4" fillId="0" borderId="1355" xfId="2" applyNumberFormat="1" applyFont="1" applyBorder="1" applyAlignment="1">
      <alignment horizontal="center" vertical="center" wrapText="1"/>
    </xf>
    <xf numFmtId="1" fontId="1" fillId="0" borderId="1380" xfId="0" applyNumberFormat="1" applyFont="1" applyBorder="1" applyAlignment="1">
      <alignment horizontal="left" vertical="center"/>
    </xf>
    <xf numFmtId="1" fontId="1" fillId="0" borderId="1381" xfId="0" applyNumberFormat="1" applyFont="1" applyBorder="1" applyAlignment="1">
      <alignment horizontal="left" vertical="center"/>
    </xf>
    <xf numFmtId="1" fontId="1" fillId="0" borderId="1382" xfId="0" applyNumberFormat="1" applyFont="1" applyBorder="1" applyAlignment="1">
      <alignment horizontal="left" vertical="center"/>
    </xf>
    <xf numFmtId="1" fontId="4" fillId="0" borderId="1385" xfId="2" applyNumberFormat="1" applyFont="1" applyBorder="1" applyAlignment="1">
      <alignment horizontal="center" vertical="center" wrapText="1"/>
    </xf>
    <xf numFmtId="1" fontId="4" fillId="0" borderId="1325" xfId="2" applyNumberFormat="1" applyFont="1" applyBorder="1" applyAlignment="1">
      <alignment horizontal="center" vertical="center" wrapText="1"/>
    </xf>
    <xf numFmtId="1" fontId="4" fillId="0" borderId="1386" xfId="3" applyNumberFormat="1" applyFont="1" applyBorder="1" applyAlignment="1">
      <alignment horizontal="center" vertical="center"/>
    </xf>
    <xf numFmtId="1" fontId="4" fillId="0" borderId="1387" xfId="3" applyNumberFormat="1" applyFont="1" applyBorder="1" applyAlignment="1">
      <alignment horizontal="center" vertical="center"/>
    </xf>
    <xf numFmtId="1" fontId="4" fillId="0" borderId="1388" xfId="3" applyNumberFormat="1" applyFont="1" applyBorder="1" applyAlignment="1">
      <alignment horizontal="center" vertical="center"/>
    </xf>
    <xf numFmtId="1" fontId="4" fillId="0" borderId="1291" xfId="3" applyNumberFormat="1" applyFont="1" applyBorder="1" applyAlignment="1">
      <alignment horizontal="center" vertical="center"/>
    </xf>
    <xf numFmtId="1" fontId="4" fillId="0" borderId="1385" xfId="3" applyNumberFormat="1" applyFont="1" applyBorder="1" applyAlignment="1">
      <alignment horizontal="center" vertical="center" wrapText="1"/>
    </xf>
    <xf numFmtId="1" fontId="4" fillId="0" borderId="1325" xfId="3" applyNumberFormat="1" applyFont="1" applyBorder="1" applyAlignment="1">
      <alignment horizontal="center" vertical="center" wrapText="1"/>
    </xf>
    <xf numFmtId="1" fontId="4" fillId="0" borderId="1386" xfId="3" applyNumberFormat="1" applyFont="1" applyBorder="1" applyAlignment="1">
      <alignment horizontal="center" vertical="center" wrapText="1"/>
    </xf>
    <xf numFmtId="1" fontId="4" fillId="0" borderId="1388" xfId="3" applyNumberFormat="1" applyFont="1" applyBorder="1" applyAlignment="1">
      <alignment horizontal="center" vertical="center" wrapText="1"/>
    </xf>
    <xf numFmtId="1" fontId="4" fillId="0" borderId="1291" xfId="3" applyNumberFormat="1" applyFont="1" applyBorder="1" applyAlignment="1">
      <alignment horizontal="center" vertical="center" wrapText="1"/>
    </xf>
    <xf numFmtId="1" fontId="4" fillId="0" borderId="1400" xfId="0" applyNumberFormat="1" applyFont="1" applyBorder="1" applyAlignment="1">
      <alignment horizontal="center" vertical="center"/>
    </xf>
    <xf numFmtId="1" fontId="4" fillId="0" borderId="1412" xfId="0" applyNumberFormat="1" applyFont="1" applyBorder="1" applyAlignment="1">
      <alignment horizontal="center" vertical="center"/>
    </xf>
    <xf numFmtId="1" fontId="4" fillId="0" borderId="1413" xfId="0" applyNumberFormat="1" applyFont="1" applyBorder="1" applyAlignment="1">
      <alignment horizontal="center" vertical="center" wrapText="1"/>
    </xf>
    <xf numFmtId="0" fontId="4" fillId="0" borderId="1400" xfId="0" applyFont="1" applyBorder="1" applyAlignment="1">
      <alignment horizontal="center" vertical="center"/>
    </xf>
    <xf numFmtId="0" fontId="4" fillId="0" borderId="1411" xfId="0" applyFont="1" applyBorder="1" applyAlignment="1">
      <alignment horizontal="center" vertical="center"/>
    </xf>
    <xf numFmtId="0" fontId="4" fillId="0" borderId="1412" xfId="0" applyFont="1" applyBorder="1" applyAlignment="1">
      <alignment horizontal="center" vertical="center"/>
    </xf>
    <xf numFmtId="1" fontId="4" fillId="0" borderId="1400" xfId="0" applyNumberFormat="1" applyFont="1" applyBorder="1" applyAlignment="1">
      <alignment horizontal="center" vertical="center" wrapText="1"/>
    </xf>
    <xf numFmtId="1" fontId="4" fillId="0" borderId="1402" xfId="0" applyNumberFormat="1" applyFont="1" applyBorder="1" applyAlignment="1">
      <alignment horizontal="center" vertical="center" wrapText="1"/>
    </xf>
    <xf numFmtId="1" fontId="4" fillId="0" borderId="1410" xfId="0" applyNumberFormat="1" applyFont="1" applyBorder="1" applyAlignment="1">
      <alignment horizontal="center" vertical="center"/>
    </xf>
    <xf numFmtId="1" fontId="4" fillId="0" borderId="1017" xfId="0" applyNumberFormat="1" applyFont="1" applyBorder="1" applyAlignment="1">
      <alignment horizontal="center" vertical="center"/>
    </xf>
    <xf numFmtId="1" fontId="4" fillId="0" borderId="1411" xfId="0" applyNumberFormat="1" applyFont="1" applyBorder="1" applyAlignment="1">
      <alignment horizontal="center" vertical="center"/>
    </xf>
    <xf numFmtId="1" fontId="4" fillId="0" borderId="1402" xfId="0" applyNumberFormat="1" applyFont="1" applyBorder="1" applyAlignment="1">
      <alignment horizontal="center" vertical="center"/>
    </xf>
    <xf numFmtId="1" fontId="4" fillId="0" borderId="1411" xfId="0" applyNumberFormat="1" applyFont="1" applyBorder="1" applyAlignment="1">
      <alignment horizontal="center" vertical="center" wrapText="1"/>
    </xf>
    <xf numFmtId="1" fontId="4" fillId="0" borderId="1412" xfId="0" applyNumberFormat="1" applyFont="1" applyBorder="1" applyAlignment="1">
      <alignment horizontal="center" vertical="center" wrapText="1"/>
    </xf>
    <xf numFmtId="1" fontId="4" fillId="0" borderId="1433" xfId="0" applyNumberFormat="1" applyFont="1" applyBorder="1" applyAlignment="1">
      <alignment horizontal="center" vertical="center" wrapText="1"/>
    </xf>
    <xf numFmtId="0" fontId="4" fillId="0" borderId="1433" xfId="0" applyFont="1" applyBorder="1" applyAlignment="1">
      <alignment horizontal="center" vertical="center"/>
    </xf>
    <xf numFmtId="0" fontId="4" fillId="0" borderId="1199" xfId="0" applyFont="1" applyBorder="1" applyAlignment="1">
      <alignment horizontal="center" vertical="center"/>
    </xf>
    <xf numFmtId="0" fontId="4" fillId="0" borderId="1440" xfId="0" applyFont="1" applyBorder="1" applyAlignment="1">
      <alignment horizontal="center" vertical="center"/>
    </xf>
    <xf numFmtId="0" fontId="4" fillId="0" borderId="1441" xfId="0" applyFont="1" applyBorder="1" applyAlignment="1">
      <alignment horizontal="center" vertical="center"/>
    </xf>
    <xf numFmtId="0" fontId="4" fillId="0" borderId="1442" xfId="0" applyFont="1" applyBorder="1" applyAlignment="1">
      <alignment horizontal="center" vertical="center"/>
    </xf>
    <xf numFmtId="0" fontId="4" fillId="0" borderId="1443" xfId="0" applyFont="1" applyBorder="1" applyAlignment="1">
      <alignment horizontal="center" vertical="center" wrapText="1"/>
    </xf>
    <xf numFmtId="0" fontId="4" fillId="0" borderId="1444" xfId="0" applyFont="1" applyBorder="1" applyAlignment="1">
      <alignment horizontal="center" vertical="center" wrapText="1"/>
    </xf>
    <xf numFmtId="1" fontId="4" fillId="0" borderId="1433" xfId="0" applyNumberFormat="1" applyFont="1" applyBorder="1" applyAlignment="1">
      <alignment horizontal="center" vertical="center"/>
    </xf>
    <xf numFmtId="1" fontId="4" fillId="0" borderId="1386" xfId="0" applyNumberFormat="1" applyFont="1" applyBorder="1" applyAlignment="1">
      <alignment horizontal="center" vertical="center" wrapText="1"/>
    </xf>
    <xf numFmtId="1" fontId="4" fillId="0" borderId="1388" xfId="0" applyNumberFormat="1" applyFont="1" applyBorder="1" applyAlignment="1">
      <alignment horizontal="center" vertical="center" wrapText="1"/>
    </xf>
    <xf numFmtId="1" fontId="4" fillId="0" borderId="1440" xfId="0" applyNumberFormat="1" applyFont="1" applyBorder="1" applyAlignment="1">
      <alignment horizontal="center" vertical="center"/>
    </xf>
    <xf numFmtId="1" fontId="4" fillId="0" borderId="1441" xfId="0" applyNumberFormat="1" applyFont="1" applyBorder="1" applyAlignment="1">
      <alignment horizontal="center" vertical="center"/>
    </xf>
    <xf numFmtId="1" fontId="4" fillId="0" borderId="1442" xfId="0" applyNumberFormat="1" applyFont="1" applyBorder="1" applyAlignment="1">
      <alignment horizontal="center" vertical="center"/>
    </xf>
    <xf numFmtId="1" fontId="4" fillId="0" borderId="1440" xfId="0" applyNumberFormat="1" applyFont="1" applyBorder="1" applyAlignment="1">
      <alignment horizontal="center" vertical="center" wrapText="1"/>
    </xf>
    <xf numFmtId="1" fontId="4" fillId="0" borderId="1443" xfId="0" applyNumberFormat="1" applyFont="1" applyBorder="1" applyAlignment="1">
      <alignment horizontal="center" vertical="center" wrapText="1"/>
    </xf>
    <xf numFmtId="1" fontId="4" fillId="0" borderId="1443" xfId="0" applyNumberFormat="1" applyFont="1" applyBorder="1" applyAlignment="1">
      <alignment horizontal="center" vertical="center"/>
    </xf>
    <xf numFmtId="1" fontId="4" fillId="0" borderId="1451" xfId="0" applyNumberFormat="1" applyFont="1" applyBorder="1" applyAlignment="1">
      <alignment horizontal="center" vertical="center"/>
    </xf>
    <xf numFmtId="1" fontId="4" fillId="0" borderId="1451" xfId="0" applyNumberFormat="1" applyFont="1" applyBorder="1" applyAlignment="1">
      <alignment horizontal="center" vertical="center" wrapText="1"/>
    </xf>
    <xf numFmtId="1" fontId="4" fillId="0" borderId="1441" xfId="0" applyNumberFormat="1" applyFont="1" applyBorder="1" applyAlignment="1">
      <alignment horizontal="center" vertical="center" wrapText="1"/>
    </xf>
    <xf numFmtId="0" fontId="4" fillId="0" borderId="1481" xfId="0" applyFont="1" applyBorder="1" applyAlignment="1">
      <alignment horizontal="center" vertical="center" wrapText="1"/>
    </xf>
    <xf numFmtId="1" fontId="4" fillId="0" borderId="1470" xfId="0" applyNumberFormat="1" applyFont="1" applyBorder="1" applyAlignment="1">
      <alignment horizontal="center" vertical="center"/>
    </xf>
    <xf numFmtId="1" fontId="4" fillId="0" borderId="1470" xfId="0" applyNumberFormat="1" applyFont="1" applyBorder="1" applyAlignment="1">
      <alignment horizontal="center" vertical="center" wrapText="1"/>
    </xf>
    <xf numFmtId="1" fontId="4" fillId="0" borderId="1485" xfId="0" applyNumberFormat="1" applyFont="1" applyBorder="1" applyAlignment="1">
      <alignment horizontal="center" vertical="center" wrapText="1"/>
    </xf>
    <xf numFmtId="1" fontId="4" fillId="0" borderId="229" xfId="0" applyNumberFormat="1" applyFont="1" applyBorder="1" applyAlignment="1">
      <alignment horizontal="center" vertical="center" wrapText="1"/>
    </xf>
    <xf numFmtId="1" fontId="4" fillId="0" borderId="1486" xfId="0" applyNumberFormat="1" applyFont="1" applyBorder="1" applyAlignment="1">
      <alignment horizontal="center" vertical="center" wrapText="1"/>
    </xf>
    <xf numFmtId="1" fontId="4" fillId="3" borderId="1470" xfId="0" applyNumberFormat="1" applyFont="1" applyFill="1" applyBorder="1" applyAlignment="1">
      <alignment horizontal="center" vertical="center"/>
    </xf>
    <xf numFmtId="1" fontId="4" fillId="3" borderId="220" xfId="0" applyNumberFormat="1" applyFont="1" applyFill="1" applyBorder="1" applyAlignment="1">
      <alignment horizontal="center" vertical="center"/>
    </xf>
    <xf numFmtId="1" fontId="4" fillId="0" borderId="1490" xfId="0" applyNumberFormat="1" applyFont="1" applyBorder="1" applyAlignment="1">
      <alignment horizontal="center" vertical="center" wrapText="1"/>
    </xf>
    <xf numFmtId="1" fontId="4" fillId="0" borderId="1491" xfId="0" applyNumberFormat="1" applyFont="1" applyBorder="1" applyAlignment="1">
      <alignment horizontal="center" vertical="center"/>
    </xf>
    <xf numFmtId="1" fontId="4" fillId="0" borderId="1492" xfId="0" applyNumberFormat="1" applyFont="1" applyBorder="1" applyAlignment="1">
      <alignment horizontal="center" vertical="center"/>
    </xf>
    <xf numFmtId="1" fontId="4" fillId="0" borderId="1493" xfId="0" applyNumberFormat="1" applyFont="1" applyBorder="1" applyAlignment="1">
      <alignment horizontal="center" vertical="center"/>
    </xf>
    <xf numFmtId="1" fontId="4" fillId="0" borderId="1496" xfId="0" applyNumberFormat="1" applyFont="1" applyBorder="1" applyAlignment="1">
      <alignment horizontal="center" vertical="center"/>
    </xf>
    <xf numFmtId="1" fontId="4" fillId="0" borderId="1497" xfId="0" applyNumberFormat="1" applyFont="1" applyBorder="1" applyAlignment="1">
      <alignment horizontal="center" vertical="center"/>
    </xf>
    <xf numFmtId="1" fontId="4" fillId="0" borderId="1498" xfId="0" applyNumberFormat="1" applyFont="1" applyBorder="1" applyAlignment="1">
      <alignment horizontal="center" vertical="center"/>
    </xf>
    <xf numFmtId="1" fontId="4" fillId="0" borderId="1494" xfId="0" applyNumberFormat="1" applyFont="1" applyBorder="1" applyAlignment="1">
      <alignment horizontal="center" vertical="center" wrapText="1"/>
    </xf>
    <xf numFmtId="1" fontId="4" fillId="0" borderId="1502" xfId="0" applyNumberFormat="1" applyFont="1" applyBorder="1" applyAlignment="1">
      <alignment horizontal="center" vertical="center"/>
    </xf>
    <xf numFmtId="1" fontId="4" fillId="0" borderId="1502" xfId="0" applyNumberFormat="1" applyFont="1" applyBorder="1" applyAlignment="1">
      <alignment horizontal="center" vertical="center" wrapText="1"/>
    </xf>
    <xf numFmtId="1" fontId="4" fillId="0" borderId="1507" xfId="0" applyNumberFormat="1" applyFont="1" applyBorder="1" applyAlignment="1">
      <alignment horizontal="center" vertical="center" wrapText="1"/>
    </xf>
    <xf numFmtId="1" fontId="4" fillId="0" borderId="1497" xfId="0" applyNumberFormat="1" applyFont="1" applyBorder="1" applyAlignment="1">
      <alignment horizontal="center" vertical="center" wrapText="1"/>
    </xf>
    <xf numFmtId="1" fontId="4" fillId="0" borderId="1530" xfId="2" applyNumberFormat="1" applyFont="1" applyBorder="1" applyAlignment="1">
      <alignment horizontal="center" vertical="center" wrapText="1"/>
    </xf>
    <xf numFmtId="1" fontId="4" fillId="0" borderId="1533" xfId="2" applyNumberFormat="1" applyFont="1" applyBorder="1" applyAlignment="1">
      <alignment horizontal="center" vertical="center" wrapText="1"/>
    </xf>
    <xf numFmtId="1" fontId="4" fillId="0" borderId="1531" xfId="2" applyNumberFormat="1" applyFont="1" applyBorder="1" applyAlignment="1">
      <alignment horizontal="center" vertical="center" wrapText="1"/>
    </xf>
    <xf numFmtId="1" fontId="4" fillId="0" borderId="1534" xfId="2" applyNumberFormat="1" applyFont="1" applyBorder="1" applyAlignment="1">
      <alignment horizontal="center" vertical="center" wrapText="1"/>
    </xf>
    <xf numFmtId="1" fontId="4" fillId="0" borderId="1532" xfId="2" applyNumberFormat="1" applyFont="1" applyBorder="1" applyAlignment="1">
      <alignment horizontal="center" vertical="center" wrapText="1"/>
    </xf>
    <xf numFmtId="1" fontId="4" fillId="0" borderId="1525" xfId="2" applyNumberFormat="1" applyFont="1" applyBorder="1" applyAlignment="1">
      <alignment horizontal="center" vertical="center" wrapText="1"/>
    </xf>
    <xf numFmtId="1" fontId="4" fillId="0" borderId="1497" xfId="2" applyNumberFormat="1" applyFont="1" applyBorder="1" applyAlignment="1">
      <alignment horizontal="center" vertical="center" wrapText="1"/>
    </xf>
    <xf numFmtId="1" fontId="1" fillId="0" borderId="1508" xfId="0" applyNumberFormat="1" applyFont="1" applyBorder="1" applyAlignment="1">
      <alignment horizontal="left" vertical="center"/>
    </xf>
    <xf numFmtId="1" fontId="1" fillId="0" borderId="1509" xfId="0" applyNumberFormat="1" applyFont="1" applyBorder="1" applyAlignment="1">
      <alignment horizontal="left" vertical="center"/>
    </xf>
    <xf numFmtId="1" fontId="1" fillId="0" borderId="1510" xfId="0" applyNumberFormat="1" applyFont="1" applyBorder="1" applyAlignment="1">
      <alignment horizontal="left" vertical="center"/>
    </xf>
    <xf numFmtId="1" fontId="4" fillId="0" borderId="1513" xfId="2" applyNumberFormat="1" applyFont="1" applyBorder="1" applyAlignment="1">
      <alignment horizontal="center" vertical="center" wrapText="1"/>
    </xf>
    <xf numFmtId="1" fontId="4" fillId="0" borderId="1514" xfId="3" applyNumberFormat="1" applyFont="1" applyBorder="1" applyAlignment="1">
      <alignment horizontal="center" vertical="center"/>
    </xf>
    <xf numFmtId="1" fontId="4" fillId="0" borderId="1515" xfId="3" applyNumberFormat="1" applyFont="1" applyBorder="1" applyAlignment="1">
      <alignment horizontal="center" vertical="center"/>
    </xf>
    <xf numFmtId="1" fontId="4" fillId="0" borderId="1516" xfId="3" applyNumberFormat="1" applyFont="1" applyBorder="1" applyAlignment="1">
      <alignment horizontal="center" vertical="center"/>
    </xf>
    <xf numFmtId="1" fontId="4" fillId="0" borderId="1208" xfId="3" applyNumberFormat="1" applyFont="1" applyBorder="1" applyAlignment="1">
      <alignment horizontal="center" vertical="center"/>
    </xf>
    <xf numFmtId="1" fontId="4" fillId="0" borderId="1534" xfId="0" applyNumberFormat="1" applyFont="1" applyBorder="1" applyAlignment="1">
      <alignment horizontal="center" vertical="center" wrapText="1"/>
    </xf>
    <xf numFmtId="1" fontId="4" fillId="0" borderId="1532" xfId="0" applyNumberFormat="1" applyFont="1" applyBorder="1" applyAlignment="1">
      <alignment horizontal="center" vertical="center"/>
    </xf>
    <xf numFmtId="1" fontId="4" fillId="0" borderId="1510" xfId="0" applyNumberFormat="1" applyFont="1" applyBorder="1" applyAlignment="1">
      <alignment horizontal="center" vertical="center"/>
    </xf>
    <xf numFmtId="1" fontId="4" fillId="0" borderId="1513" xfId="3" applyNumberFormat="1" applyFont="1" applyBorder="1" applyAlignment="1">
      <alignment horizontal="center" vertical="center" wrapText="1"/>
    </xf>
    <xf numFmtId="1" fontId="4" fillId="0" borderId="1514" xfId="3" applyNumberFormat="1" applyFont="1" applyBorder="1" applyAlignment="1">
      <alignment horizontal="center" vertical="center" wrapText="1"/>
    </xf>
    <xf numFmtId="1" fontId="4" fillId="0" borderId="1516" xfId="3" applyNumberFormat="1" applyFont="1" applyBorder="1" applyAlignment="1">
      <alignment horizontal="center" vertical="center" wrapText="1"/>
    </xf>
    <xf numFmtId="1" fontId="4" fillId="0" borderId="1208" xfId="3" applyNumberFormat="1" applyFont="1" applyBorder="1" applyAlignment="1">
      <alignment horizontal="center" vertical="center" wrapText="1"/>
    </xf>
    <xf numFmtId="1" fontId="4" fillId="0" borderId="1525" xfId="0" applyNumberFormat="1" applyFont="1" applyBorder="1" applyAlignment="1">
      <alignment horizontal="center" vertical="center"/>
    </xf>
    <xf numFmtId="1" fontId="4" fillId="0" borderId="1540" xfId="0" applyNumberFormat="1" applyFont="1" applyBorder="1" applyAlignment="1">
      <alignment horizontal="center" vertical="center"/>
    </xf>
    <xf numFmtId="1" fontId="4" fillId="0" borderId="1531" xfId="0" applyNumberFormat="1" applyFont="1" applyBorder="1" applyAlignment="1">
      <alignment horizontal="center" vertical="center"/>
    </xf>
    <xf numFmtId="1" fontId="4" fillId="0" borderId="1534" xfId="0" applyNumberFormat="1" applyFont="1" applyBorder="1" applyAlignment="1">
      <alignment horizontal="center" vertical="center"/>
    </xf>
    <xf numFmtId="1" fontId="4" fillId="0" borderId="1533" xfId="0" applyNumberFormat="1" applyFont="1" applyBorder="1" applyAlignment="1">
      <alignment horizontal="center" vertical="center" wrapText="1"/>
    </xf>
    <xf numFmtId="1" fontId="4" fillId="0" borderId="1546" xfId="0" applyNumberFormat="1" applyFont="1" applyBorder="1" applyAlignment="1">
      <alignment horizontal="center" vertical="center"/>
    </xf>
    <xf numFmtId="1" fontId="4" fillId="0" borderId="1548" xfId="0" applyNumberFormat="1" applyFont="1" applyBorder="1" applyAlignment="1">
      <alignment horizontal="center" vertical="center"/>
    </xf>
    <xf numFmtId="1" fontId="4" fillId="0" borderId="1553" xfId="0" applyNumberFormat="1" applyFont="1" applyBorder="1" applyAlignment="1">
      <alignment horizontal="center" vertical="center" wrapText="1"/>
    </xf>
    <xf numFmtId="0" fontId="10" fillId="0" borderId="1544" xfId="0" applyFont="1" applyBorder="1" applyAlignment="1">
      <alignment horizontal="center" vertical="center"/>
    </xf>
    <xf numFmtId="1" fontId="4" fillId="0" borderId="1549" xfId="0" applyNumberFormat="1" applyFont="1" applyBorder="1" applyAlignment="1">
      <alignment horizontal="center" vertical="center" wrapText="1"/>
    </xf>
    <xf numFmtId="1" fontId="4" fillId="0" borderId="1544" xfId="0" applyNumberFormat="1" applyFont="1" applyBorder="1" applyAlignment="1">
      <alignment horizontal="center" vertical="center"/>
    </xf>
    <xf numFmtId="0" fontId="4" fillId="0" borderId="1546" xfId="0" applyFont="1" applyBorder="1" applyAlignment="1">
      <alignment horizontal="center" vertical="center"/>
    </xf>
    <xf numFmtId="0" fontId="4" fillId="0" borderId="1547" xfId="0" applyFont="1" applyBorder="1" applyAlignment="1">
      <alignment horizontal="center" vertical="center"/>
    </xf>
    <xf numFmtId="0" fontId="4" fillId="0" borderId="1548" xfId="0" applyFont="1" applyBorder="1" applyAlignment="1">
      <alignment horizontal="center" vertical="center"/>
    </xf>
    <xf numFmtId="1" fontId="4" fillId="0" borderId="1546" xfId="0" applyNumberFormat="1" applyFont="1" applyBorder="1" applyAlignment="1">
      <alignment horizontal="center" vertical="center" wrapText="1"/>
    </xf>
    <xf numFmtId="1" fontId="4" fillId="0" borderId="1550" xfId="0" applyNumberFormat="1" applyFont="1" applyBorder="1" applyAlignment="1">
      <alignment horizontal="center" vertical="center" wrapText="1"/>
    </xf>
    <xf numFmtId="1" fontId="4" fillId="0" borderId="1543" xfId="0" applyNumberFormat="1" applyFont="1" applyBorder="1" applyAlignment="1">
      <alignment horizontal="center" vertical="center"/>
    </xf>
    <xf numFmtId="1" fontId="4" fillId="0" borderId="1530" xfId="0" applyNumberFormat="1" applyFont="1" applyBorder="1" applyAlignment="1">
      <alignment horizontal="center" vertical="center"/>
    </xf>
    <xf numFmtId="1" fontId="4" fillId="0" borderId="1545" xfId="0" applyNumberFormat="1" applyFont="1" applyBorder="1" applyAlignment="1">
      <alignment horizontal="center" vertical="center"/>
    </xf>
    <xf numFmtId="1" fontId="4" fillId="0" borderId="1547" xfId="0" applyNumberFormat="1" applyFont="1" applyBorder="1" applyAlignment="1">
      <alignment horizontal="center" vertical="center"/>
    </xf>
    <xf numFmtId="1" fontId="4" fillId="0" borderId="1550" xfId="0" applyNumberFormat="1" applyFont="1" applyBorder="1" applyAlignment="1">
      <alignment horizontal="center" vertical="center"/>
    </xf>
    <xf numFmtId="1" fontId="4" fillId="0" borderId="1547" xfId="0" applyNumberFormat="1" applyFont="1" applyBorder="1" applyAlignment="1">
      <alignment horizontal="center" vertical="center" wrapText="1"/>
    </xf>
    <xf numFmtId="1" fontId="4" fillId="0" borderId="1548" xfId="0" applyNumberFormat="1" applyFont="1" applyBorder="1" applyAlignment="1">
      <alignment horizontal="center" vertical="center" wrapText="1"/>
    </xf>
    <xf numFmtId="0" fontId="4" fillId="0" borderId="1553" xfId="0" applyFont="1" applyBorder="1" applyAlignment="1">
      <alignment horizontal="center" vertical="center"/>
    </xf>
    <xf numFmtId="0" fontId="4" fillId="0" borderId="1550" xfId="0" applyFont="1" applyBorder="1" applyAlignment="1">
      <alignment horizontal="center" vertical="center" wrapText="1"/>
    </xf>
    <xf numFmtId="0" fontId="4" fillId="0" borderId="1578" xfId="0" applyFont="1" applyBorder="1" applyAlignment="1">
      <alignment horizontal="center" vertical="center" wrapText="1"/>
    </xf>
    <xf numFmtId="1" fontId="4" fillId="0" borderId="1553" xfId="0" applyNumberFormat="1" applyFont="1" applyBorder="1" applyAlignment="1">
      <alignment horizontal="center" vertical="center"/>
    </xf>
    <xf numFmtId="1" fontId="4" fillId="0" borderId="1543" xfId="0" applyNumberFormat="1" applyFont="1" applyBorder="1" applyAlignment="1">
      <alignment horizontal="center" vertical="center" wrapText="1"/>
    </xf>
    <xf numFmtId="1" fontId="4" fillId="0" borderId="1545" xfId="0" applyNumberFormat="1" applyFont="1" applyBorder="1" applyAlignment="1">
      <alignment horizontal="center" vertical="center" wrapText="1"/>
    </xf>
    <xf numFmtId="1" fontId="4" fillId="0" borderId="1544" xfId="0" applyNumberFormat="1" applyFont="1" applyBorder="1" applyAlignment="1">
      <alignment horizontal="center" vertical="center" wrapText="1"/>
    </xf>
    <xf numFmtId="1" fontId="4" fillId="0" borderId="1579" xfId="0" applyNumberFormat="1" applyFont="1" applyBorder="1" applyAlignment="1">
      <alignment horizontal="center" vertical="center" wrapText="1"/>
    </xf>
    <xf numFmtId="1" fontId="4" fillId="0" borderId="1552" xfId="0" applyNumberFormat="1" applyFont="1" applyBorder="1" applyAlignment="1">
      <alignment horizontal="center" vertical="center" wrapText="1"/>
    </xf>
    <xf numFmtId="1" fontId="4" fillId="3" borderId="1579" xfId="0" applyNumberFormat="1" applyFont="1" applyFill="1" applyBorder="1" applyAlignment="1">
      <alignment horizontal="center" vertical="center"/>
    </xf>
    <xf numFmtId="1" fontId="4" fillId="3" borderId="1550" xfId="0" applyNumberFormat="1" applyFont="1" applyFill="1" applyBorder="1" applyAlignment="1">
      <alignment horizontal="center" vertical="center"/>
    </xf>
    <xf numFmtId="1" fontId="4" fillId="3" borderId="1548" xfId="0" applyNumberFormat="1" applyFont="1" applyFill="1" applyBorder="1" applyAlignment="1">
      <alignment horizontal="center" vertical="center"/>
    </xf>
    <xf numFmtId="1" fontId="4" fillId="0" borderId="1578" xfId="0" applyNumberFormat="1" applyFont="1" applyBorder="1" applyAlignment="1">
      <alignment horizontal="center" vertical="center"/>
    </xf>
    <xf numFmtId="1" fontId="4" fillId="0" borderId="1579" xfId="0" applyNumberFormat="1" applyFont="1" applyBorder="1" applyAlignment="1">
      <alignment horizontal="right"/>
    </xf>
    <xf numFmtId="1" fontId="4" fillId="0" borderId="1552" xfId="0" applyNumberFormat="1" applyFont="1" applyBorder="1" applyAlignment="1">
      <alignment horizontal="right"/>
    </xf>
    <xf numFmtId="1" fontId="4" fillId="3" borderId="1578" xfId="0" applyNumberFormat="1" applyFont="1" applyFill="1" applyBorder="1" applyAlignment="1">
      <alignment horizontal="center" vertical="center"/>
    </xf>
    <xf numFmtId="1" fontId="4" fillId="0" borderId="1555" xfId="0" applyNumberFormat="1" applyFont="1" applyBorder="1" applyAlignment="1">
      <alignment horizontal="right"/>
    </xf>
    <xf numFmtId="1" fontId="4" fillId="3" borderId="1575" xfId="0" applyNumberFormat="1" applyFont="1" applyFill="1" applyBorder="1" applyAlignment="1">
      <alignment horizontal="right"/>
    </xf>
    <xf numFmtId="1" fontId="4" fillId="6" borderId="1580" xfId="0" applyNumberFormat="1" applyFont="1" applyFill="1" applyBorder="1" applyProtection="1">
      <protection locked="0"/>
    </xf>
    <xf numFmtId="1" fontId="4" fillId="6" borderId="1581" xfId="0" applyNumberFormat="1" applyFont="1" applyFill="1" applyBorder="1" applyProtection="1">
      <protection locked="0"/>
    </xf>
    <xf numFmtId="1" fontId="4" fillId="6" borderId="1582" xfId="0" applyNumberFormat="1" applyFont="1" applyFill="1" applyBorder="1" applyProtection="1">
      <protection locked="0"/>
    </xf>
    <xf numFmtId="1" fontId="4" fillId="6" borderId="1574" xfId="0" applyNumberFormat="1" applyFont="1" applyFill="1" applyBorder="1" applyAlignment="1" applyProtection="1">
      <alignment wrapText="1"/>
      <protection locked="0"/>
    </xf>
    <xf numFmtId="1" fontId="4" fillId="6" borderId="1575" xfId="0" applyNumberFormat="1" applyFont="1" applyFill="1" applyBorder="1" applyAlignment="1" applyProtection="1">
      <alignment wrapText="1"/>
      <protection locked="0"/>
    </xf>
    <xf numFmtId="1" fontId="4" fillId="0" borderId="1583" xfId="0" applyNumberFormat="1" applyFont="1" applyBorder="1" applyAlignment="1">
      <alignment horizontal="right" wrapText="1"/>
    </xf>
    <xf numFmtId="1" fontId="4" fillId="3" borderId="1208" xfId="0" applyNumberFormat="1" applyFont="1" applyFill="1" applyBorder="1" applyAlignment="1">
      <alignment horizontal="right"/>
    </xf>
    <xf numFmtId="1" fontId="4" fillId="6" borderId="1584" xfId="0" applyNumberFormat="1" applyFont="1" applyFill="1" applyBorder="1" applyProtection="1">
      <protection locked="0"/>
    </xf>
    <xf numFmtId="1" fontId="4" fillId="6" borderId="1585" xfId="0" applyNumberFormat="1" applyFont="1" applyFill="1" applyBorder="1" applyProtection="1">
      <protection locked="0"/>
    </xf>
    <xf numFmtId="1" fontId="5" fillId="3" borderId="1547" xfId="0" applyNumberFormat="1" applyFont="1" applyFill="1" applyBorder="1"/>
    <xf numFmtId="1" fontId="5" fillId="3" borderId="1586" xfId="0" applyNumberFormat="1" applyFont="1" applyFill="1" applyBorder="1"/>
    <xf numFmtId="1" fontId="4" fillId="3" borderId="1547" xfId="0" applyNumberFormat="1" applyFont="1" applyFill="1" applyBorder="1"/>
    <xf numFmtId="1" fontId="4" fillId="3" borderId="1545" xfId="0" applyNumberFormat="1" applyFont="1" applyFill="1" applyBorder="1"/>
    <xf numFmtId="1" fontId="4" fillId="4" borderId="1545" xfId="0" applyNumberFormat="1" applyFont="1" applyFill="1" applyBorder="1"/>
    <xf numFmtId="1" fontId="4" fillId="0" borderId="1584" xfId="0" applyNumberFormat="1" applyFont="1" applyBorder="1" applyAlignment="1">
      <alignment horizontal="center" vertical="center" wrapText="1"/>
    </xf>
    <xf numFmtId="1" fontId="4" fillId="0" borderId="1587" xfId="0" applyNumberFormat="1" applyFont="1" applyBorder="1" applyAlignment="1">
      <alignment horizontal="center" vertical="center"/>
    </xf>
    <xf numFmtId="1" fontId="4" fillId="0" borderId="1544" xfId="0" applyNumberFormat="1" applyFont="1" applyBorder="1" applyAlignment="1">
      <alignment horizontal="center" vertical="center" wrapText="1"/>
    </xf>
    <xf numFmtId="1" fontId="4" fillId="0" borderId="1276" xfId="0" applyNumberFormat="1" applyFont="1" applyBorder="1" applyAlignment="1">
      <alignment horizontal="center" vertical="center" wrapText="1"/>
    </xf>
    <xf numFmtId="1" fontId="4" fillId="0" borderId="1588" xfId="0" applyNumberFormat="1" applyFont="1" applyBorder="1" applyAlignment="1">
      <alignment horizontal="center" vertical="center" wrapText="1"/>
    </xf>
    <xf numFmtId="1" fontId="4" fillId="0" borderId="1587" xfId="0" applyNumberFormat="1" applyFont="1" applyBorder="1" applyAlignment="1">
      <alignment horizontal="center" vertical="center" wrapText="1"/>
    </xf>
    <xf numFmtId="1" fontId="4" fillId="0" borderId="1554" xfId="0" applyNumberFormat="1" applyFont="1" applyBorder="1" applyAlignment="1">
      <alignment horizontal="right"/>
    </xf>
    <xf numFmtId="1" fontId="4" fillId="6" borderId="1589" xfId="0" applyNumberFormat="1" applyFont="1" applyFill="1" applyBorder="1" applyProtection="1">
      <protection locked="0"/>
    </xf>
    <xf numFmtId="1" fontId="4" fillId="0" borderId="1590" xfId="0" applyNumberFormat="1" applyFont="1" applyBorder="1" applyAlignment="1">
      <alignment horizontal="center" vertical="center"/>
    </xf>
    <xf numFmtId="1" fontId="4" fillId="0" borderId="1590" xfId="0" applyNumberFormat="1" applyFont="1" applyBorder="1" applyAlignment="1">
      <alignment horizontal="center" vertical="center" wrapText="1"/>
    </xf>
    <xf numFmtId="1" fontId="4" fillId="3" borderId="1591" xfId="0" applyNumberFormat="1" applyFont="1" applyFill="1" applyBorder="1"/>
    <xf numFmtId="1" fontId="4" fillId="3" borderId="1591" xfId="0" applyNumberFormat="1" applyFont="1" applyFill="1" applyBorder="1" applyAlignment="1">
      <alignment wrapText="1"/>
    </xf>
    <xf numFmtId="1" fontId="4" fillId="4" borderId="1591" xfId="0" applyNumberFormat="1" applyFont="1" applyFill="1" applyBorder="1" applyProtection="1">
      <protection hidden="1"/>
    </xf>
    <xf numFmtId="1" fontId="4" fillId="6" borderId="1592" xfId="0" applyNumberFormat="1" applyFont="1" applyFill="1" applyBorder="1" applyProtection="1">
      <protection locked="0"/>
    </xf>
    <xf numFmtId="1" fontId="4" fillId="6" borderId="1593" xfId="0" applyNumberFormat="1" applyFont="1" applyFill="1" applyBorder="1" applyProtection="1">
      <protection locked="0"/>
    </xf>
    <xf numFmtId="1" fontId="4" fillId="6" borderId="1594" xfId="0" applyNumberFormat="1" applyFont="1" applyFill="1" applyBorder="1" applyProtection="1">
      <protection locked="0"/>
    </xf>
    <xf numFmtId="1" fontId="4" fillId="6" borderId="1595" xfId="0" applyNumberFormat="1" applyFont="1" applyFill="1" applyBorder="1" applyProtection="1">
      <protection locked="0"/>
    </xf>
    <xf numFmtId="1" fontId="1" fillId="3" borderId="1591" xfId="0" applyNumberFormat="1" applyFont="1" applyFill="1" applyBorder="1" applyAlignment="1">
      <alignment horizontal="right"/>
    </xf>
    <xf numFmtId="1" fontId="4" fillId="0" borderId="1591" xfId="0" applyNumberFormat="1" applyFont="1" applyBorder="1"/>
    <xf numFmtId="1" fontId="1" fillId="3" borderId="1591" xfId="0" applyNumberFormat="1" applyFont="1" applyFill="1" applyBorder="1"/>
    <xf numFmtId="1" fontId="5" fillId="0" borderId="1596" xfId="0" applyNumberFormat="1" applyFont="1" applyBorder="1"/>
    <xf numFmtId="1" fontId="5" fillId="0" borderId="1597" xfId="0" applyNumberFormat="1" applyFont="1" applyBorder="1"/>
    <xf numFmtId="1" fontId="4" fillId="0" borderId="1591" xfId="0" applyNumberFormat="1" applyFont="1" applyBorder="1" applyProtection="1">
      <protection hidden="1"/>
    </xf>
    <xf numFmtId="1" fontId="4" fillId="0" borderId="1598" xfId="0" applyNumberFormat="1" applyFont="1" applyBorder="1" applyAlignment="1">
      <alignment horizontal="center" vertical="center"/>
    </xf>
    <xf numFmtId="1" fontId="4" fillId="0" borderId="1256" xfId="0" applyNumberFormat="1" applyFont="1" applyBorder="1" applyAlignment="1">
      <alignment horizontal="center" vertical="center"/>
    </xf>
    <xf numFmtId="1" fontId="4" fillId="0" borderId="1599" xfId="0" applyNumberFormat="1" applyFont="1" applyBorder="1" applyAlignment="1">
      <alignment horizontal="center" vertical="center" wrapText="1"/>
    </xf>
    <xf numFmtId="1" fontId="4" fillId="0" borderId="1600" xfId="0" applyNumberFormat="1" applyFont="1" applyBorder="1" applyAlignment="1">
      <alignment horizontal="center" vertical="center" wrapText="1"/>
    </xf>
    <xf numFmtId="1" fontId="4" fillId="0" borderId="1601" xfId="0" applyNumberFormat="1" applyFont="1" applyBorder="1" applyAlignment="1">
      <alignment horizontal="center" vertical="center" wrapText="1"/>
    </xf>
    <xf numFmtId="1" fontId="1" fillId="0" borderId="1602" xfId="0" applyNumberFormat="1" applyFont="1" applyBorder="1" applyAlignment="1">
      <alignment horizontal="left" vertical="center"/>
    </xf>
    <xf numFmtId="1" fontId="4" fillId="0" borderId="1602" xfId="0" applyNumberFormat="1" applyFont="1" applyBorder="1" applyAlignment="1">
      <alignment horizontal="right"/>
    </xf>
    <xf numFmtId="1" fontId="4" fillId="0" borderId="1603" xfId="0" applyNumberFormat="1" applyFont="1" applyBorder="1" applyAlignment="1">
      <alignment horizontal="right"/>
    </xf>
    <xf numFmtId="1" fontId="4" fillId="0" borderId="1594" xfId="0" applyNumberFormat="1" applyFont="1" applyBorder="1" applyAlignment="1">
      <alignment horizontal="right"/>
    </xf>
    <xf numFmtId="1" fontId="4" fillId="0" borderId="1603" xfId="0" applyNumberFormat="1" applyFont="1" applyBorder="1"/>
    <xf numFmtId="1" fontId="4" fillId="0" borderId="1604" xfId="0" applyNumberFormat="1" applyFont="1" applyBorder="1"/>
    <xf numFmtId="1" fontId="4" fillId="10" borderId="1605" xfId="1" applyNumberFormat="1" applyFont="1" applyBorder="1" applyAlignment="1" applyProtection="1">
      <alignment horizontal="right"/>
      <protection locked="0"/>
    </xf>
    <xf numFmtId="1" fontId="4" fillId="10" borderId="1606" xfId="1" applyNumberFormat="1" applyFont="1" applyBorder="1" applyAlignment="1" applyProtection="1">
      <alignment horizontal="right"/>
      <protection locked="0"/>
    </xf>
    <xf numFmtId="1" fontId="4" fillId="10" borderId="1607" xfId="1" applyNumberFormat="1" applyFont="1" applyBorder="1" applyAlignment="1" applyProtection="1">
      <alignment horizontal="right"/>
      <protection locked="0"/>
    </xf>
    <xf numFmtId="1" fontId="4" fillId="10" borderId="1608" xfId="1" applyNumberFormat="1" applyFont="1" applyBorder="1" applyAlignment="1" applyProtection="1">
      <alignment horizontal="right"/>
      <protection locked="0"/>
    </xf>
    <xf numFmtId="1" fontId="5" fillId="0" borderId="1609" xfId="0" applyNumberFormat="1" applyFont="1" applyBorder="1" applyAlignment="1">
      <alignment wrapText="1"/>
    </xf>
    <xf numFmtId="1" fontId="4" fillId="0" borderId="1598" xfId="0" applyNumberFormat="1" applyFont="1" applyBorder="1" applyAlignment="1">
      <alignment horizontal="center" vertical="center" wrapText="1"/>
    </xf>
    <xf numFmtId="1" fontId="4" fillId="0" borderId="1257" xfId="0" applyNumberFormat="1" applyFont="1" applyBorder="1" applyAlignment="1">
      <alignment horizontal="center" vertical="center" wrapText="1"/>
    </xf>
    <xf numFmtId="1" fontId="4" fillId="0" borderId="1256" xfId="0" applyNumberFormat="1" applyFont="1" applyBorder="1" applyAlignment="1">
      <alignment horizontal="center" vertical="center" wrapText="1"/>
    </xf>
    <xf numFmtId="1" fontId="4" fillId="4" borderId="1610" xfId="0" applyNumberFormat="1" applyFont="1" applyFill="1" applyBorder="1"/>
    <xf numFmtId="1" fontId="4" fillId="4" borderId="1611" xfId="0" applyNumberFormat="1" applyFont="1" applyFill="1" applyBorder="1"/>
    <xf numFmtId="1" fontId="4" fillId="0" borderId="1612" xfId="0" applyNumberFormat="1" applyFont="1" applyBorder="1"/>
    <xf numFmtId="1" fontId="4" fillId="0" borderId="1610" xfId="0" applyNumberFormat="1" applyFont="1" applyBorder="1" applyProtection="1">
      <protection hidden="1"/>
    </xf>
    <xf numFmtId="1" fontId="4" fillId="0" borderId="1613" xfId="0" applyNumberFormat="1" applyFont="1" applyBorder="1" applyAlignment="1">
      <alignment horizontal="center" vertical="center" wrapText="1"/>
    </xf>
    <xf numFmtId="1" fontId="4" fillId="0" borderId="1614" xfId="0" applyNumberFormat="1" applyFont="1" applyBorder="1" applyAlignment="1">
      <alignment horizontal="center" vertical="center" wrapText="1"/>
    </xf>
    <xf numFmtId="1" fontId="4" fillId="0" borderId="1615" xfId="0" applyNumberFormat="1" applyFont="1" applyBorder="1" applyAlignment="1">
      <alignment horizontal="center" vertical="center" wrapText="1"/>
    </xf>
    <xf numFmtId="1" fontId="4" fillId="0" borderId="1616" xfId="0" applyNumberFormat="1" applyFont="1" applyBorder="1" applyAlignment="1">
      <alignment horizontal="center" vertical="center" wrapText="1"/>
    </xf>
    <xf numFmtId="1" fontId="4" fillId="3" borderId="1612" xfId="0" applyNumberFormat="1" applyFont="1" applyFill="1" applyBorder="1"/>
    <xf numFmtId="1" fontId="4" fillId="3" borderId="1611" xfId="0" applyNumberFormat="1" applyFont="1" applyFill="1" applyBorder="1"/>
    <xf numFmtId="1" fontId="4" fillId="0" borderId="1611" xfId="0" applyNumberFormat="1" applyFont="1" applyBorder="1"/>
    <xf numFmtId="1" fontId="4" fillId="0" borderId="1611" xfId="0" applyNumberFormat="1" applyFont="1" applyBorder="1" applyProtection="1">
      <protection hidden="1"/>
    </xf>
    <xf numFmtId="1" fontId="4" fillId="0" borderId="1617" xfId="0" applyNumberFormat="1" applyFont="1" applyBorder="1" applyAlignment="1">
      <alignment horizontal="left" vertical="center" wrapText="1"/>
    </xf>
    <xf numFmtId="1" fontId="4" fillId="6" borderId="1618" xfId="0" applyNumberFormat="1" applyFont="1" applyFill="1" applyBorder="1" applyProtection="1">
      <protection locked="0"/>
    </xf>
    <xf numFmtId="1" fontId="4" fillId="6" borderId="1619" xfId="0" applyNumberFormat="1" applyFont="1" applyFill="1" applyBorder="1" applyProtection="1">
      <protection locked="0"/>
    </xf>
    <xf numFmtId="1" fontId="4" fillId="0" borderId="1590" xfId="0" applyNumberFormat="1" applyFont="1" applyBorder="1" applyAlignment="1">
      <alignment horizontal="left" vertical="center" wrapText="1"/>
    </xf>
    <xf numFmtId="1" fontId="4" fillId="6" borderId="1620" xfId="0" applyNumberFormat="1" applyFont="1" applyFill="1" applyBorder="1" applyProtection="1">
      <protection locked="0"/>
    </xf>
    <xf numFmtId="1" fontId="4" fillId="6" borderId="1621" xfId="0" applyNumberFormat="1" applyFont="1" applyFill="1" applyBorder="1" applyProtection="1">
      <protection locked="0"/>
    </xf>
    <xf numFmtId="1" fontId="4" fillId="6" borderId="1600" xfId="0" applyNumberFormat="1" applyFont="1" applyFill="1" applyBorder="1" applyProtection="1">
      <protection locked="0"/>
    </xf>
    <xf numFmtId="1" fontId="4" fillId="4" borderId="1537" xfId="0" applyNumberFormat="1" applyFont="1" applyFill="1" applyBorder="1"/>
    <xf numFmtId="1" fontId="4" fillId="0" borderId="1537" xfId="0" applyNumberFormat="1" applyFont="1" applyBorder="1"/>
    <xf numFmtId="0" fontId="4" fillId="0" borderId="1622" xfId="0" applyFont="1" applyBorder="1" applyAlignment="1">
      <alignment horizontal="center" vertical="center" wrapText="1"/>
    </xf>
    <xf numFmtId="0" fontId="4" fillId="0" borderId="1623" xfId="0" applyFont="1" applyBorder="1" applyAlignment="1">
      <alignment horizontal="center" vertical="center" wrapText="1"/>
    </xf>
    <xf numFmtId="0" fontId="4" fillId="0" borderId="1616" xfId="0" applyFont="1" applyBorder="1" applyAlignment="1">
      <alignment horizontal="center" vertical="center" wrapText="1"/>
    </xf>
    <xf numFmtId="0" fontId="4" fillId="0" borderId="1624" xfId="0" applyFont="1" applyBorder="1" applyAlignment="1">
      <alignment vertical="center" wrapText="1"/>
    </xf>
    <xf numFmtId="0" fontId="4" fillId="11" borderId="1625" xfId="0" applyFont="1" applyFill="1" applyBorder="1" applyAlignment="1" applyProtection="1">
      <alignment vertical="center"/>
      <protection locked="0"/>
    </xf>
    <xf numFmtId="0" fontId="4" fillId="11" borderId="1626" xfId="0" applyFont="1" applyFill="1" applyBorder="1" applyAlignment="1" applyProtection="1">
      <alignment vertical="center"/>
      <protection locked="0"/>
    </xf>
    <xf numFmtId="0" fontId="4" fillId="11" borderId="1627" xfId="0" applyFont="1" applyFill="1" applyBorder="1" applyAlignment="1" applyProtection="1">
      <alignment vertical="center" wrapText="1"/>
      <protection locked="0"/>
    </xf>
    <xf numFmtId="0" fontId="4" fillId="11" borderId="1626" xfId="0" applyFont="1" applyFill="1" applyBorder="1" applyAlignment="1" applyProtection="1">
      <alignment vertical="center" wrapText="1"/>
      <protection locked="0"/>
    </xf>
    <xf numFmtId="1" fontId="4" fillId="3" borderId="1537" xfId="0" applyNumberFormat="1" applyFont="1" applyFill="1" applyBorder="1"/>
    <xf numFmtId="1" fontId="4" fillId="0" borderId="1578" xfId="0" applyNumberFormat="1" applyFont="1" applyBorder="1" applyAlignment="1">
      <alignment horizontal="center" wrapText="1"/>
    </xf>
    <xf numFmtId="1" fontId="1" fillId="4" borderId="1537" xfId="0" applyNumberFormat="1" applyFont="1" applyFill="1" applyBorder="1"/>
    <xf numFmtId="1" fontId="4" fillId="0" borderId="1574" xfId="0" applyNumberFormat="1" applyFont="1" applyBorder="1" applyAlignment="1">
      <alignment vertical="center" wrapText="1"/>
    </xf>
    <xf numFmtId="1" fontId="1" fillId="3" borderId="1537" xfId="0" applyNumberFormat="1" applyFont="1" applyFill="1" applyBorder="1" applyAlignment="1">
      <alignment wrapText="1"/>
    </xf>
    <xf numFmtId="1" fontId="5" fillId="0" borderId="1628" xfId="0" applyNumberFormat="1" applyFont="1" applyBorder="1"/>
    <xf numFmtId="1" fontId="4" fillId="0" borderId="1539" xfId="0" applyNumberFormat="1" applyFont="1" applyBorder="1"/>
    <xf numFmtId="1" fontId="4" fillId="3" borderId="1629" xfId="0" applyNumberFormat="1" applyFont="1" applyFill="1" applyBorder="1"/>
    <xf numFmtId="1" fontId="4" fillId="0" borderId="1630" xfId="0" applyNumberFormat="1" applyFont="1" applyBorder="1"/>
    <xf numFmtId="1" fontId="4" fillId="0" borderId="1631" xfId="0" applyNumberFormat="1" applyFont="1" applyBorder="1"/>
    <xf numFmtId="1" fontId="4" fillId="0" borderId="1629" xfId="0" applyNumberFormat="1" applyFont="1" applyBorder="1"/>
    <xf numFmtId="1" fontId="4" fillId="0" borderId="1630" xfId="0" applyNumberFormat="1" applyFont="1" applyBorder="1" applyProtection="1">
      <protection hidden="1"/>
    </xf>
    <xf numFmtId="1" fontId="4" fillId="0" borderId="1620" xfId="0" applyNumberFormat="1" applyFont="1" applyBorder="1" applyAlignment="1">
      <alignment horizontal="center" vertical="center" wrapText="1"/>
    </xf>
    <xf numFmtId="1" fontId="4" fillId="0" borderId="1621" xfId="0" applyNumberFormat="1" applyFont="1" applyBorder="1" applyAlignment="1">
      <alignment horizontal="center" vertical="center" wrapText="1"/>
    </xf>
    <xf numFmtId="1" fontId="4" fillId="0" borderId="1632" xfId="0" applyNumberFormat="1" applyFont="1" applyBorder="1"/>
    <xf numFmtId="1" fontId="4" fillId="0" borderId="1633" xfId="0" applyNumberFormat="1" applyFont="1" applyBorder="1"/>
    <xf numFmtId="1" fontId="4" fillId="0" borderId="1578" xfId="0" applyNumberFormat="1" applyFont="1" applyBorder="1" applyAlignment="1">
      <alignment horizontal="left" vertical="center" wrapText="1"/>
    </xf>
    <xf numFmtId="1" fontId="4" fillId="6" borderId="1579" xfId="0" applyNumberFormat="1" applyFont="1" applyFill="1" applyBorder="1" applyProtection="1">
      <protection locked="0"/>
    </xf>
    <xf numFmtId="1" fontId="4" fillId="6" borderId="1572" xfId="0" applyNumberFormat="1" applyFont="1" applyFill="1" applyBorder="1" applyProtection="1">
      <protection locked="0"/>
    </xf>
    <xf numFmtId="1" fontId="4" fillId="3" borderId="1630" xfId="0" applyNumberFormat="1" applyFont="1" applyFill="1" applyBorder="1"/>
    <xf numFmtId="1" fontId="4" fillId="0" borderId="1634" xfId="0" applyNumberFormat="1" applyFont="1" applyBorder="1" applyProtection="1">
      <protection hidden="1"/>
    </xf>
    <xf numFmtId="1" fontId="4" fillId="0" borderId="1635" xfId="0" applyNumberFormat="1" applyFont="1" applyBorder="1" applyProtection="1">
      <protection hidden="1"/>
    </xf>
    <xf numFmtId="1" fontId="4" fillId="0" borderId="1628" xfId="0" applyNumberFormat="1" applyFont="1" applyBorder="1" applyProtection="1">
      <protection hidden="1"/>
    </xf>
    <xf numFmtId="1" fontId="4" fillId="3" borderId="1553" xfId="0" applyNumberFormat="1" applyFont="1" applyFill="1" applyBorder="1" applyAlignment="1">
      <alignment horizontal="center" vertical="center"/>
    </xf>
    <xf numFmtId="1" fontId="4" fillId="0" borderId="1636" xfId="0" applyNumberFormat="1" applyFont="1" applyBorder="1" applyAlignment="1">
      <alignment horizontal="center" vertical="center"/>
    </xf>
    <xf numFmtId="1" fontId="4" fillId="0" borderId="1637" xfId="0" applyNumberFormat="1" applyFont="1" applyBorder="1" applyAlignment="1">
      <alignment horizontal="center" vertical="center"/>
    </xf>
    <xf numFmtId="1" fontId="4" fillId="0" borderId="1638" xfId="0" applyNumberFormat="1" applyFont="1" applyBorder="1" applyAlignment="1">
      <alignment horizontal="center" vertical="center"/>
    </xf>
    <xf numFmtId="1" fontId="4" fillId="0" borderId="1616" xfId="0" applyNumberFormat="1" applyFont="1" applyBorder="1" applyAlignment="1">
      <alignment horizontal="center" vertical="center"/>
    </xf>
    <xf numFmtId="1" fontId="4" fillId="3" borderId="1590" xfId="0" applyNumberFormat="1" applyFont="1" applyFill="1" applyBorder="1" applyAlignment="1">
      <alignment horizontal="center" vertical="center"/>
    </xf>
    <xf numFmtId="1" fontId="4" fillId="0" borderId="1639" xfId="0" applyNumberFormat="1" applyFont="1" applyBorder="1" applyAlignment="1">
      <alignment horizontal="center" vertical="center" wrapText="1"/>
    </xf>
    <xf numFmtId="1" fontId="4" fillId="0" borderId="1638" xfId="0" applyNumberFormat="1" applyFont="1" applyBorder="1" applyAlignment="1">
      <alignment horizontal="center" vertical="center" wrapText="1"/>
    </xf>
    <xf numFmtId="1" fontId="4" fillId="0" borderId="1640" xfId="0" applyNumberFormat="1" applyFont="1" applyBorder="1" applyAlignment="1">
      <alignment horizontal="center" vertical="center" wrapText="1"/>
    </xf>
    <xf numFmtId="1" fontId="4" fillId="0" borderId="1641" xfId="0" applyNumberFormat="1" applyFont="1" applyBorder="1" applyAlignment="1">
      <alignment horizontal="center"/>
    </xf>
    <xf numFmtId="1" fontId="4" fillId="0" borderId="1613" xfId="0" applyNumberFormat="1" applyFont="1" applyBorder="1" applyAlignment="1">
      <alignment horizontal="right"/>
    </xf>
    <xf numFmtId="1" fontId="4" fillId="0" borderId="1616" xfId="0" applyNumberFormat="1" applyFont="1" applyBorder="1" applyAlignment="1">
      <alignment horizontal="right"/>
    </xf>
    <xf numFmtId="1" fontId="4" fillId="6" borderId="1620" xfId="0" applyNumberFormat="1" applyFont="1" applyFill="1" applyBorder="1" applyAlignment="1" applyProtection="1">
      <alignment horizontal="right"/>
      <protection locked="0"/>
    </xf>
    <xf numFmtId="1" fontId="4" fillId="6" borderId="1600" xfId="0" applyNumberFormat="1" applyFont="1" applyFill="1" applyBorder="1" applyAlignment="1" applyProtection="1">
      <alignment horizontal="right"/>
      <protection locked="0"/>
    </xf>
    <xf numFmtId="1" fontId="4" fillId="6" borderId="1642" xfId="0" applyNumberFormat="1" applyFont="1" applyFill="1" applyBorder="1" applyAlignment="1" applyProtection="1">
      <alignment horizontal="right"/>
      <protection locked="0"/>
    </xf>
    <xf numFmtId="1" fontId="4" fillId="6" borderId="1621" xfId="0" applyNumberFormat="1" applyFont="1" applyFill="1" applyBorder="1" applyAlignment="1" applyProtection="1">
      <alignment horizontal="right"/>
      <protection locked="0"/>
    </xf>
    <xf numFmtId="1" fontId="4" fillId="6" borderId="1643" xfId="0" applyNumberFormat="1" applyFont="1" applyFill="1" applyBorder="1" applyAlignment="1" applyProtection="1">
      <alignment horizontal="right"/>
      <protection locked="0"/>
    </xf>
    <xf numFmtId="1" fontId="4" fillId="6" borderId="1640" xfId="0" applyNumberFormat="1" applyFont="1" applyFill="1" applyBorder="1" applyAlignment="1" applyProtection="1">
      <alignment horizontal="right"/>
      <protection locked="0"/>
    </xf>
    <xf numFmtId="1" fontId="4" fillId="0" borderId="1630" xfId="0" applyNumberFormat="1" applyFont="1" applyBorder="1" applyProtection="1">
      <protection locked="0"/>
    </xf>
    <xf numFmtId="1" fontId="4" fillId="0" borderId="1641" xfId="0" applyNumberFormat="1" applyFont="1" applyBorder="1" applyAlignment="1">
      <alignment horizontal="center" vertical="center"/>
    </xf>
    <xf numFmtId="1" fontId="4" fillId="0" borderId="1574" xfId="0" applyNumberFormat="1" applyFont="1" applyBorder="1" applyAlignment="1">
      <alignment horizontal="center" vertical="center"/>
    </xf>
    <xf numFmtId="1" fontId="4" fillId="0" borderId="1641" xfId="0" applyNumberFormat="1" applyFont="1" applyBorder="1" applyAlignment="1">
      <alignment horizontal="center" vertical="center"/>
    </xf>
    <xf numFmtId="1" fontId="4" fillId="0" borderId="1641" xfId="0" applyNumberFormat="1" applyFont="1" applyBorder="1" applyAlignment="1" applyProtection="1">
      <alignment horizontal="center" vertical="center"/>
      <protection hidden="1"/>
    </xf>
    <xf numFmtId="1" fontId="4" fillId="6" borderId="1613" xfId="0" applyNumberFormat="1" applyFont="1" applyFill="1" applyBorder="1" applyAlignment="1" applyProtection="1">
      <alignment horizontal="right"/>
      <protection locked="0"/>
    </xf>
    <xf numFmtId="1" fontId="4" fillId="6" borderId="1616" xfId="0" applyNumberFormat="1" applyFont="1" applyFill="1" applyBorder="1" applyAlignment="1" applyProtection="1">
      <alignment horizontal="right"/>
      <protection locked="0"/>
    </xf>
    <xf numFmtId="1" fontId="4" fillId="6" borderId="1639" xfId="0" applyNumberFormat="1" applyFont="1" applyFill="1" applyBorder="1" applyAlignment="1" applyProtection="1">
      <alignment horizontal="right"/>
      <protection locked="0"/>
    </xf>
    <xf numFmtId="1" fontId="4" fillId="6" borderId="1572" xfId="0" applyNumberFormat="1" applyFont="1" applyFill="1" applyBorder="1" applyAlignment="1" applyProtection="1">
      <alignment horizontal="right"/>
      <protection locked="0"/>
    </xf>
    <xf numFmtId="1" fontId="4" fillId="6" borderId="1573" xfId="0" applyNumberFormat="1" applyFont="1" applyFill="1" applyBorder="1" applyAlignment="1" applyProtection="1">
      <alignment horizontal="right"/>
      <protection locked="0"/>
    </xf>
    <xf numFmtId="1" fontId="4" fillId="6" borderId="1644" xfId="0" applyNumberFormat="1" applyFont="1" applyFill="1" applyBorder="1" applyAlignment="1" applyProtection="1">
      <alignment horizontal="right"/>
      <protection locked="0"/>
    </xf>
    <xf numFmtId="1" fontId="4" fillId="0" borderId="1645" xfId="0" applyNumberFormat="1" applyFont="1" applyBorder="1" applyProtection="1">
      <protection hidden="1"/>
    </xf>
    <xf numFmtId="1" fontId="4" fillId="0" borderId="1646" xfId="0" applyNumberFormat="1" applyFont="1" applyBorder="1" applyProtection="1">
      <protection hidden="1"/>
    </xf>
    <xf numFmtId="1" fontId="4" fillId="0" borderId="1641" xfId="0" applyNumberFormat="1" applyFont="1" applyBorder="1" applyAlignment="1">
      <alignment horizontal="center" vertical="center" wrapText="1"/>
    </xf>
    <xf numFmtId="1" fontId="4" fillId="0" borderId="1647" xfId="0" applyNumberFormat="1" applyFont="1" applyBorder="1" applyAlignment="1">
      <alignment horizontal="center" vertical="center" wrapText="1"/>
    </xf>
    <xf numFmtId="1" fontId="4" fillId="0" borderId="1616" xfId="0" applyNumberFormat="1" applyFont="1" applyBorder="1" applyAlignment="1">
      <alignment horizontal="center" vertical="center" wrapText="1"/>
    </xf>
    <xf numFmtId="1" fontId="4" fillId="3" borderId="1630" xfId="0" applyNumberFormat="1" applyFont="1" applyFill="1" applyBorder="1" applyProtection="1">
      <protection hidden="1"/>
    </xf>
    <xf numFmtId="1" fontId="1" fillId="0" borderId="1648" xfId="0" applyNumberFormat="1" applyFont="1" applyBorder="1" applyAlignment="1">
      <alignment horizontal="left" vertical="center"/>
    </xf>
    <xf numFmtId="1" fontId="1" fillId="0" borderId="1649" xfId="0" applyNumberFormat="1" applyFont="1" applyBorder="1" applyAlignment="1">
      <alignment horizontal="left" vertical="center"/>
    </xf>
    <xf numFmtId="1" fontId="1" fillId="0" borderId="1650" xfId="0" applyNumberFormat="1" applyFont="1" applyBorder="1" applyAlignment="1">
      <alignment horizontal="left" vertical="center"/>
    </xf>
    <xf numFmtId="1" fontId="4" fillId="0" borderId="1574" xfId="0" applyNumberFormat="1" applyFont="1" applyBorder="1" applyAlignment="1">
      <alignment horizontal="left" vertical="center"/>
    </xf>
    <xf numFmtId="1" fontId="4" fillId="0" borderId="1574" xfId="0" applyNumberFormat="1" applyFont="1" applyBorder="1" applyAlignment="1">
      <alignment horizontal="center" vertical="center" wrapText="1"/>
    </xf>
    <xf numFmtId="1" fontId="4" fillId="6" borderId="1574" xfId="0" applyNumberFormat="1" applyFont="1" applyFill="1" applyBorder="1" applyProtection="1">
      <protection locked="0"/>
    </xf>
    <xf numFmtId="1" fontId="4" fillId="6" borderId="1651" xfId="0" applyNumberFormat="1" applyFont="1" applyFill="1" applyBorder="1" applyProtection="1">
      <protection locked="0"/>
    </xf>
    <xf numFmtId="1" fontId="4" fillId="6" borderId="1652" xfId="0" applyNumberFormat="1" applyFont="1" applyFill="1" applyBorder="1" applyProtection="1">
      <protection locked="0"/>
    </xf>
    <xf numFmtId="1" fontId="4" fillId="0" borderId="1574" xfId="0" applyNumberFormat="1" applyFont="1" applyBorder="1" applyAlignment="1">
      <alignment horizontal="left" vertical="center" wrapText="1"/>
    </xf>
    <xf numFmtId="1" fontId="4" fillId="0" borderId="1574" xfId="0" applyNumberFormat="1" applyFont="1" applyBorder="1" applyAlignment="1">
      <alignment horizontal="center"/>
    </xf>
    <xf numFmtId="1" fontId="4" fillId="6" borderId="1590" xfId="0" applyNumberFormat="1" applyFont="1" applyFill="1" applyBorder="1" applyProtection="1">
      <protection locked="0"/>
    </xf>
    <xf numFmtId="1" fontId="4" fillId="4" borderId="1630" xfId="0" applyNumberFormat="1" applyFont="1" applyFill="1" applyBorder="1"/>
    <xf numFmtId="1" fontId="4" fillId="4" borderId="1630" xfId="0" applyNumberFormat="1" applyFont="1" applyFill="1" applyBorder="1" applyProtection="1">
      <protection hidden="1"/>
    </xf>
    <xf numFmtId="1" fontId="4" fillId="0" borderId="1653" xfId="2" applyNumberFormat="1" applyFont="1" applyBorder="1" applyAlignment="1">
      <alignment horizontal="center" vertical="center" wrapText="1"/>
    </xf>
    <xf numFmtId="1" fontId="4" fillId="0" borderId="1654" xfId="3" applyNumberFormat="1" applyFont="1" applyBorder="1" applyAlignment="1">
      <alignment horizontal="center" vertical="center"/>
    </xf>
    <xf numFmtId="1" fontId="4" fillId="0" borderId="1655" xfId="3" applyNumberFormat="1" applyFont="1" applyBorder="1" applyAlignment="1">
      <alignment horizontal="center" vertical="center"/>
    </xf>
    <xf numFmtId="1" fontId="4" fillId="0" borderId="1656" xfId="3" applyNumberFormat="1" applyFont="1" applyBorder="1" applyAlignment="1">
      <alignment horizontal="center" vertical="center"/>
    </xf>
    <xf numFmtId="1" fontId="4" fillId="0" borderId="1653" xfId="3" applyNumberFormat="1" applyFont="1" applyBorder="1" applyAlignment="1">
      <alignment horizontal="center" vertical="center" wrapText="1"/>
    </xf>
    <xf numFmtId="1" fontId="4" fillId="0" borderId="1654" xfId="3" applyNumberFormat="1" applyFont="1" applyBorder="1" applyAlignment="1">
      <alignment horizontal="center" vertical="center" wrapText="1"/>
    </xf>
    <xf numFmtId="1" fontId="4" fillId="0" borderId="1656" xfId="3" applyNumberFormat="1" applyFont="1" applyBorder="1" applyAlignment="1">
      <alignment horizontal="center" vertical="center" wrapText="1"/>
    </xf>
    <xf numFmtId="1" fontId="4" fillId="3" borderId="1628" xfId="0" applyNumberFormat="1" applyFont="1" applyFill="1" applyBorder="1" applyProtection="1">
      <protection hidden="1"/>
    </xf>
    <xf numFmtId="1" fontId="4" fillId="0" borderId="1584" xfId="3" applyNumberFormat="1" applyFont="1" applyBorder="1" applyAlignment="1">
      <alignment horizontal="center" vertical="center"/>
    </xf>
    <xf numFmtId="1" fontId="4" fillId="0" borderId="1584" xfId="3" applyNumberFormat="1" applyFont="1" applyBorder="1" applyAlignment="1">
      <alignment horizontal="center" vertical="center" wrapText="1"/>
    </xf>
    <xf numFmtId="1" fontId="4" fillId="0" borderId="1587" xfId="2" applyNumberFormat="1" applyFont="1" applyBorder="1" applyAlignment="1">
      <alignment horizontal="center" vertical="center" wrapText="1"/>
    </xf>
    <xf numFmtId="1" fontId="4" fillId="0" borderId="1623" xfId="3" applyNumberFormat="1" applyFont="1" applyBorder="1" applyAlignment="1">
      <alignment horizontal="center" vertical="center" wrapText="1"/>
    </xf>
    <xf numFmtId="1" fontId="4" fillId="0" borderId="1650" xfId="3" applyNumberFormat="1" applyFont="1" applyBorder="1" applyAlignment="1">
      <alignment horizontal="center" vertical="center" wrapText="1"/>
    </xf>
    <xf numFmtId="1" fontId="4" fillId="0" borderId="1657" xfId="3" applyNumberFormat="1" applyFont="1" applyFill="1" applyBorder="1" applyAlignment="1">
      <alignment horizontal="center" vertical="center" wrapText="1"/>
    </xf>
    <xf numFmtId="1" fontId="4" fillId="0" borderId="1650" xfId="3" applyNumberFormat="1" applyFont="1" applyFill="1" applyBorder="1" applyAlignment="1">
      <alignment horizontal="center" vertical="center" wrapText="1"/>
    </xf>
    <xf numFmtId="1" fontId="4" fillId="0" borderId="1623" xfId="3" applyNumberFormat="1" applyFont="1" applyFill="1" applyBorder="1" applyAlignment="1">
      <alignment horizontal="center" vertical="center" wrapText="1"/>
    </xf>
    <xf numFmtId="1" fontId="4" fillId="0" borderId="1658" xfId="3" applyNumberFormat="1" applyFont="1" applyFill="1" applyBorder="1" applyAlignment="1">
      <alignment horizontal="center" vertical="center" wrapText="1"/>
    </xf>
    <xf numFmtId="1" fontId="4" fillId="0" borderId="1587" xfId="3" applyNumberFormat="1" applyFont="1" applyBorder="1" applyAlignment="1">
      <alignment horizontal="center" vertical="center" wrapText="1"/>
    </xf>
    <xf numFmtId="1" fontId="4" fillId="0" borderId="1613" xfId="3" applyNumberFormat="1" applyFont="1" applyBorder="1" applyAlignment="1">
      <alignment horizontal="center" vertical="center" wrapText="1"/>
    </xf>
    <xf numFmtId="1" fontId="4" fillId="0" borderId="1572" xfId="3" applyNumberFormat="1" applyFont="1" applyBorder="1" applyAlignment="1">
      <alignment horizontal="center" vertical="center" wrapText="1"/>
    </xf>
    <xf numFmtId="1" fontId="4" fillId="0" borderId="1624" xfId="2" applyNumberFormat="1" applyFont="1" applyBorder="1" applyAlignment="1">
      <alignment vertical="center" wrapText="1"/>
    </xf>
    <xf numFmtId="1" fontId="4" fillId="6" borderId="1554" xfId="4" applyNumberFormat="1" applyFont="1" applyFill="1" applyBorder="1" applyProtection="1">
      <protection locked="0"/>
    </xf>
    <xf numFmtId="1" fontId="4" fillId="6" borderId="1575" xfId="4" applyNumberFormat="1" applyFont="1" applyFill="1" applyBorder="1" applyProtection="1">
      <protection locked="0"/>
    </xf>
    <xf numFmtId="1" fontId="4" fillId="6" borderId="1577" xfId="4" applyNumberFormat="1" applyFont="1" applyFill="1" applyBorder="1" applyProtection="1">
      <protection locked="0"/>
    </xf>
    <xf numFmtId="1" fontId="4" fillId="6" borderId="1589" xfId="4" applyNumberFormat="1" applyFont="1" applyFill="1" applyBorder="1" applyProtection="1">
      <protection locked="0"/>
    </xf>
    <xf numFmtId="1" fontId="4" fillId="6" borderId="1555" xfId="4" applyNumberFormat="1" applyFont="1" applyFill="1" applyBorder="1" applyProtection="1">
      <protection locked="0"/>
    </xf>
    <xf numFmtId="1" fontId="4" fillId="6" borderId="1580" xfId="4" applyNumberFormat="1" applyFont="1" applyFill="1" applyBorder="1" applyProtection="1">
      <protection locked="0"/>
    </xf>
    <xf numFmtId="1" fontId="4" fillId="0" borderId="1648" xfId="2" applyNumberFormat="1" applyFont="1" applyBorder="1" applyAlignment="1">
      <alignment horizontal="center" vertical="center" wrapText="1"/>
    </xf>
    <xf numFmtId="1" fontId="4" fillId="0" borderId="1623" xfId="4" applyNumberFormat="1" applyFont="1" applyBorder="1" applyAlignment="1">
      <alignment horizontal="right"/>
    </xf>
    <xf numFmtId="1" fontId="4" fillId="0" borderId="1650" xfId="4" applyNumberFormat="1" applyFont="1" applyBorder="1" applyAlignment="1">
      <alignment horizontal="right"/>
    </xf>
    <xf numFmtId="1" fontId="4" fillId="0" borderId="1657" xfId="4" applyNumberFormat="1" applyFont="1" applyBorder="1" applyAlignment="1">
      <alignment horizontal="right"/>
    </xf>
    <xf numFmtId="1" fontId="4" fillId="0" borderId="1658" xfId="4" applyNumberFormat="1" applyFont="1" applyBorder="1" applyAlignment="1">
      <alignment horizontal="right"/>
    </xf>
    <xf numFmtId="1" fontId="4" fillId="0" borderId="1659" xfId="4" applyNumberFormat="1" applyFont="1" applyBorder="1" applyAlignment="1">
      <alignment horizontal="right"/>
    </xf>
    <xf numFmtId="1" fontId="4" fillId="3" borderId="1660" xfId="0" applyNumberFormat="1" applyFont="1" applyFill="1" applyBorder="1" applyProtection="1">
      <protection hidden="1"/>
    </xf>
    <xf numFmtId="1" fontId="4" fillId="0" borderId="1660" xfId="0" applyNumberFormat="1" applyFont="1" applyBorder="1" applyProtection="1">
      <protection hidden="1"/>
    </xf>
    <xf numFmtId="1" fontId="6" fillId="3" borderId="1648" xfId="0" applyNumberFormat="1" applyFont="1" applyFill="1" applyBorder="1" applyAlignment="1">
      <alignment vertical="center" wrapText="1"/>
    </xf>
    <xf numFmtId="1" fontId="6" fillId="3" borderId="1637" xfId="0" applyNumberFormat="1" applyFont="1" applyFill="1" applyBorder="1" applyAlignment="1">
      <alignment vertical="center" wrapText="1"/>
    </xf>
    <xf numFmtId="1" fontId="2" fillId="0" borderId="1661" xfId="0" applyNumberFormat="1" applyFont="1" applyBorder="1"/>
    <xf numFmtId="1" fontId="2" fillId="0" borderId="1662" xfId="0" applyNumberFormat="1" applyFont="1" applyBorder="1"/>
    <xf numFmtId="1" fontId="2" fillId="0" borderId="1663" xfId="0" applyNumberFormat="1" applyFont="1" applyBorder="1"/>
    <xf numFmtId="1" fontId="4" fillId="3" borderId="1664" xfId="0" applyNumberFormat="1" applyFont="1" applyFill="1" applyBorder="1" applyProtection="1">
      <protection hidden="1"/>
    </xf>
    <xf numFmtId="1" fontId="4" fillId="0" borderId="1664" xfId="0" applyNumberFormat="1" applyFont="1" applyBorder="1" applyProtection="1">
      <protection hidden="1"/>
    </xf>
    <xf numFmtId="1" fontId="4" fillId="0" borderId="1543" xfId="2" applyNumberFormat="1" applyFont="1" applyBorder="1" applyAlignment="1">
      <alignment horizontal="center" vertical="center" wrapText="1"/>
    </xf>
    <xf numFmtId="1" fontId="4" fillId="0" borderId="1553" xfId="2" applyNumberFormat="1" applyFont="1" applyBorder="1" applyAlignment="1">
      <alignment horizontal="center" vertical="center" wrapText="1"/>
    </xf>
    <xf numFmtId="1" fontId="4" fillId="0" borderId="1665" xfId="2" applyNumberFormat="1" applyFont="1" applyBorder="1" applyAlignment="1">
      <alignment horizontal="center" vertical="center" wrapText="1"/>
    </xf>
    <xf numFmtId="1" fontId="4" fillId="0" borderId="1637" xfId="2" applyNumberFormat="1" applyFont="1" applyBorder="1" applyAlignment="1">
      <alignment horizontal="center" vertical="center" wrapText="1"/>
    </xf>
    <xf numFmtId="1" fontId="4" fillId="0" borderId="1650" xfId="2" applyNumberFormat="1" applyFont="1" applyBorder="1" applyAlignment="1">
      <alignment horizontal="center" vertical="center" wrapText="1"/>
    </xf>
    <xf numFmtId="1" fontId="4" fillId="0" borderId="1584" xfId="2" applyNumberFormat="1" applyFont="1" applyBorder="1" applyAlignment="1">
      <alignment horizontal="center" vertical="center" wrapText="1"/>
    </xf>
    <xf numFmtId="1" fontId="4" fillId="0" borderId="1623" xfId="0" applyNumberFormat="1" applyFont="1" applyBorder="1" applyAlignment="1">
      <alignment horizontal="center" vertical="center"/>
    </xf>
    <xf numFmtId="1" fontId="4" fillId="0" borderId="1658" xfId="0" applyNumberFormat="1" applyFont="1" applyBorder="1" applyAlignment="1">
      <alignment horizontal="center" vertical="center"/>
    </xf>
    <xf numFmtId="1" fontId="4" fillId="0" borderId="1658" xfId="0" applyNumberFormat="1" applyFont="1" applyBorder="1" applyAlignment="1">
      <alignment horizontal="center" vertical="center" wrapText="1"/>
    </xf>
    <xf numFmtId="1" fontId="4" fillId="0" borderId="1650" xfId="0" applyNumberFormat="1" applyFont="1" applyBorder="1" applyAlignment="1">
      <alignment horizontal="center" vertical="center"/>
    </xf>
    <xf numFmtId="1" fontId="4" fillId="6" borderId="1625" xfId="4" applyNumberFormat="1" applyFont="1" applyFill="1" applyBorder="1" applyProtection="1">
      <protection locked="0"/>
    </xf>
    <xf numFmtId="1" fontId="4" fillId="6" borderId="1666" xfId="4" applyNumberFormat="1" applyFont="1" applyFill="1" applyBorder="1" applyProtection="1">
      <protection locked="0"/>
    </xf>
    <xf numFmtId="1" fontId="4" fillId="6" borderId="1574" xfId="4" applyNumberFormat="1" applyFont="1" applyFill="1" applyBorder="1" applyProtection="1">
      <protection locked="0"/>
    </xf>
    <xf numFmtId="1" fontId="4" fillId="3" borderId="1667" xfId="0" applyNumberFormat="1" applyFont="1" applyFill="1" applyBorder="1" applyProtection="1">
      <protection hidden="1"/>
    </xf>
    <xf numFmtId="1" fontId="4" fillId="0" borderId="1667" xfId="0" applyNumberFormat="1" applyFont="1" applyBorder="1" applyProtection="1">
      <protection hidden="1"/>
    </xf>
    <xf numFmtId="1" fontId="4" fillId="0" borderId="1668" xfId="0" applyNumberFormat="1" applyFont="1" applyBorder="1"/>
    <xf numFmtId="1" fontId="2" fillId="3" borderId="1669" xfId="0" applyNumberFormat="1" applyFont="1" applyFill="1" applyBorder="1"/>
    <xf numFmtId="1" fontId="4" fillId="0" borderId="1641" xfId="0" applyNumberFormat="1" applyFont="1" applyBorder="1" applyAlignment="1">
      <alignment horizontal="center" vertical="center" wrapText="1"/>
    </xf>
    <xf numFmtId="1" fontId="4" fillId="0" borderId="1670" xfId="0" applyNumberFormat="1" applyFont="1" applyBorder="1" applyAlignment="1">
      <alignment horizontal="center" vertical="center"/>
    </xf>
    <xf numFmtId="1" fontId="4" fillId="0" borderId="1671" xfId="0" applyNumberFormat="1" applyFont="1" applyBorder="1" applyAlignment="1">
      <alignment horizontal="center" vertical="center"/>
    </xf>
    <xf numFmtId="1" fontId="4" fillId="0" borderId="1672" xfId="0" applyNumberFormat="1" applyFont="1" applyBorder="1" applyAlignment="1">
      <alignment horizontal="center" vertical="center"/>
    </xf>
    <xf numFmtId="1" fontId="4" fillId="0" borderId="1673" xfId="0" applyNumberFormat="1" applyFont="1" applyBorder="1" applyAlignment="1">
      <alignment horizontal="center" vertical="center"/>
    </xf>
    <xf numFmtId="1" fontId="4" fillId="0" borderId="1584" xfId="0" applyNumberFormat="1" applyFont="1" applyBorder="1" applyAlignment="1">
      <alignment horizontal="center" vertical="center"/>
    </xf>
    <xf numFmtId="1" fontId="4" fillId="0" borderId="1674" xfId="0" applyNumberFormat="1" applyFont="1" applyBorder="1" applyAlignment="1">
      <alignment horizontal="center" vertical="center"/>
    </xf>
    <xf numFmtId="1" fontId="4" fillId="0" borderId="1671" xfId="0" applyNumberFormat="1" applyFont="1" applyBorder="1" applyAlignment="1">
      <alignment horizontal="center" vertical="center" wrapText="1"/>
    </xf>
    <xf numFmtId="1" fontId="4" fillId="0" borderId="1674" xfId="0" applyNumberFormat="1" applyFont="1" applyBorder="1" applyAlignment="1">
      <alignment horizontal="center" vertical="center" wrapText="1"/>
    </xf>
    <xf numFmtId="1" fontId="4" fillId="0" borderId="1675" xfId="0" applyNumberFormat="1" applyFont="1" applyBorder="1" applyAlignment="1">
      <alignment horizontal="center" vertical="center"/>
    </xf>
    <xf numFmtId="1" fontId="4" fillId="0" borderId="1676" xfId="0" applyNumberFormat="1" applyFont="1" applyBorder="1" applyAlignment="1">
      <alignment horizontal="center" vertical="center"/>
    </xf>
    <xf numFmtId="1" fontId="4" fillId="0" borderId="1674" xfId="0" applyNumberFormat="1" applyFont="1" applyBorder="1" applyAlignment="1">
      <alignment horizontal="center" vertical="center"/>
    </xf>
    <xf numFmtId="1" fontId="4" fillId="0" borderId="1673" xfId="0" applyNumberFormat="1" applyFont="1" applyBorder="1" applyAlignment="1">
      <alignment horizontal="center" vertical="center"/>
    </xf>
    <xf numFmtId="1" fontId="4" fillId="0" borderId="1677" xfId="0" applyNumberFormat="1" applyFont="1" applyBorder="1" applyAlignment="1">
      <alignment horizontal="center" vertical="center" wrapText="1"/>
    </xf>
    <xf numFmtId="1" fontId="4" fillId="0" borderId="1677" xfId="0" applyNumberFormat="1" applyFont="1" applyBorder="1"/>
    <xf numFmtId="1" fontId="4" fillId="0" borderId="1678" xfId="0" applyNumberFormat="1" applyFont="1" applyBorder="1"/>
    <xf numFmtId="1" fontId="4" fillId="0" borderId="1679" xfId="0" applyNumberFormat="1" applyFont="1" applyBorder="1"/>
    <xf numFmtId="1" fontId="4" fillId="2" borderId="1680" xfId="5" applyNumberFormat="1" applyFont="1" applyBorder="1" applyProtection="1">
      <protection locked="0"/>
    </xf>
    <xf numFmtId="1" fontId="4" fillId="2" borderId="1681" xfId="5" applyNumberFormat="1" applyFont="1" applyBorder="1" applyProtection="1">
      <protection locked="0"/>
    </xf>
    <xf numFmtId="1" fontId="4" fillId="2" borderId="1682" xfId="5" applyNumberFormat="1" applyFont="1" applyBorder="1" applyProtection="1">
      <protection locked="0"/>
    </xf>
    <xf numFmtId="1" fontId="4" fillId="2" borderId="1683" xfId="5" applyNumberFormat="1" applyFont="1" applyBorder="1" applyProtection="1">
      <protection locked="0"/>
    </xf>
    <xf numFmtId="1" fontId="4" fillId="2" borderId="1684" xfId="5" applyNumberFormat="1" applyFont="1" applyBorder="1" applyProtection="1">
      <protection locked="0"/>
    </xf>
    <xf numFmtId="1" fontId="4" fillId="2" borderId="1685" xfId="5" applyNumberFormat="1" applyFont="1" applyBorder="1" applyProtection="1">
      <protection locked="0"/>
    </xf>
    <xf numFmtId="1" fontId="4" fillId="2" borderId="1686" xfId="5" applyNumberFormat="1" applyFont="1" applyBorder="1" applyProtection="1">
      <protection locked="0"/>
    </xf>
    <xf numFmtId="1" fontId="4" fillId="2" borderId="1687" xfId="5" applyNumberFormat="1" applyFont="1" applyBorder="1" applyProtection="1">
      <protection locked="0"/>
    </xf>
    <xf numFmtId="1" fontId="4" fillId="2" borderId="1688" xfId="5" applyNumberFormat="1" applyFont="1" applyBorder="1" applyProtection="1">
      <protection locked="0"/>
    </xf>
    <xf numFmtId="1" fontId="4" fillId="2" borderId="1689" xfId="5" applyNumberFormat="1" applyFont="1" applyBorder="1" applyProtection="1">
      <protection locked="0"/>
    </xf>
    <xf numFmtId="1" fontId="4" fillId="2" borderId="1690" xfId="5" applyNumberFormat="1" applyFont="1" applyBorder="1" applyProtection="1">
      <protection locked="0"/>
    </xf>
    <xf numFmtId="1" fontId="4" fillId="2" borderId="1691" xfId="5" applyNumberFormat="1" applyFont="1" applyBorder="1" applyProtection="1">
      <protection locked="0"/>
    </xf>
    <xf numFmtId="1" fontId="4" fillId="2" borderId="1692" xfId="5" applyNumberFormat="1" applyFont="1" applyBorder="1" applyProtection="1">
      <protection locked="0"/>
    </xf>
    <xf numFmtId="1" fontId="4" fillId="2" borderId="1693" xfId="5" applyNumberFormat="1" applyFont="1" applyBorder="1" applyProtection="1">
      <protection locked="0"/>
    </xf>
    <xf numFmtId="1" fontId="4" fillId="2" borderId="1694" xfId="5" applyNumberFormat="1" applyFont="1" applyBorder="1" applyProtection="1">
      <protection locked="0"/>
    </xf>
    <xf numFmtId="1" fontId="4" fillId="2" borderId="1695" xfId="5" applyNumberFormat="1" applyFont="1" applyBorder="1" applyProtection="1">
      <protection locked="0"/>
    </xf>
    <xf numFmtId="0" fontId="4" fillId="0" borderId="1671" xfId="0" applyFont="1" applyBorder="1" applyAlignment="1">
      <alignment horizontal="center" vertical="center"/>
    </xf>
    <xf numFmtId="0" fontId="4" fillId="0" borderId="1672" xfId="0" applyFont="1" applyBorder="1" applyAlignment="1">
      <alignment horizontal="center" vertical="center"/>
    </xf>
    <xf numFmtId="0" fontId="4" fillId="0" borderId="1673" xfId="0" applyFont="1" applyBorder="1" applyAlignment="1">
      <alignment horizontal="center" vertical="center"/>
    </xf>
    <xf numFmtId="1" fontId="4" fillId="0" borderId="1672" xfId="0" applyNumberFormat="1" applyFont="1" applyBorder="1" applyAlignment="1">
      <alignment horizontal="center" vertical="center" wrapText="1"/>
    </xf>
    <xf numFmtId="1" fontId="4" fillId="0" borderId="1673" xfId="0" applyNumberFormat="1" applyFont="1" applyBorder="1" applyAlignment="1">
      <alignment horizontal="center" vertical="center" wrapText="1"/>
    </xf>
    <xf numFmtId="1" fontId="4" fillId="0" borderId="1675" xfId="0" applyNumberFormat="1" applyFont="1" applyBorder="1" applyAlignment="1">
      <alignment horizontal="center" vertical="center" wrapText="1"/>
    </xf>
    <xf numFmtId="1" fontId="4" fillId="0" borderId="1696" xfId="0" applyNumberFormat="1" applyFont="1" applyBorder="1" applyAlignment="1">
      <alignment horizontal="center" vertical="center" wrapText="1"/>
    </xf>
    <xf numFmtId="1" fontId="4" fillId="0" borderId="1697" xfId="0" applyNumberFormat="1" applyFont="1" applyBorder="1" applyAlignment="1">
      <alignment horizontal="center" vertical="center" wrapText="1"/>
    </xf>
    <xf numFmtId="1" fontId="4" fillId="0" borderId="1698" xfId="0" applyNumberFormat="1" applyFont="1" applyBorder="1"/>
    <xf numFmtId="1" fontId="4" fillId="0" borderId="1699" xfId="0" applyNumberFormat="1" applyFont="1" applyBorder="1"/>
    <xf numFmtId="1" fontId="4" fillId="6" borderId="1678" xfId="0" applyNumberFormat="1" applyFont="1" applyFill="1" applyBorder="1" applyProtection="1">
      <protection locked="0"/>
    </xf>
    <xf numFmtId="1" fontId="4" fillId="6" borderId="1699" xfId="0" applyNumberFormat="1" applyFont="1" applyFill="1" applyBorder="1" applyProtection="1">
      <protection locked="0"/>
    </xf>
    <xf numFmtId="1" fontId="4" fillId="6" borderId="1700" xfId="0" applyNumberFormat="1" applyFont="1" applyFill="1" applyBorder="1" applyProtection="1">
      <protection locked="0"/>
    </xf>
    <xf numFmtId="1" fontId="4" fillId="6" borderId="1701" xfId="0" applyNumberFormat="1" applyFont="1" applyFill="1" applyBorder="1" applyProtection="1">
      <protection locked="0"/>
    </xf>
    <xf numFmtId="0" fontId="4" fillId="0" borderId="1677" xfId="0" applyFont="1" applyBorder="1" applyAlignment="1">
      <alignment horizontal="center" vertical="center"/>
    </xf>
    <xf numFmtId="0" fontId="4" fillId="0" borderId="1674" xfId="0" applyFont="1" applyBorder="1" applyAlignment="1">
      <alignment horizontal="center" vertical="center" wrapText="1"/>
    </xf>
    <xf numFmtId="0" fontId="4" fillId="0" borderId="1702" xfId="0" applyFont="1" applyBorder="1" applyAlignment="1">
      <alignment horizontal="center" vertical="center" wrapText="1"/>
    </xf>
    <xf numFmtId="0" fontId="4" fillId="0" borderId="1587" xfId="0" applyFont="1" applyBorder="1" applyAlignment="1">
      <alignment horizontal="center" vertical="center"/>
    </xf>
    <xf numFmtId="0" fontId="4" fillId="0" borderId="1675" xfId="0" applyFont="1" applyBorder="1" applyAlignment="1">
      <alignment horizontal="center" vertical="center"/>
    </xf>
    <xf numFmtId="0" fontId="4" fillId="0" borderId="1676" xfId="0" applyFont="1" applyBorder="1" applyAlignment="1">
      <alignment horizontal="center" vertical="center"/>
    </xf>
    <xf numFmtId="0" fontId="4" fillId="0" borderId="1673" xfId="0" applyFont="1" applyBorder="1" applyAlignment="1">
      <alignment horizontal="center" vertical="center"/>
    </xf>
    <xf numFmtId="1" fontId="4" fillId="0" borderId="1675" xfId="0" applyNumberFormat="1" applyFont="1" applyBorder="1"/>
  </cellXfs>
  <cellStyles count="6">
    <cellStyle name="Millares [0] 2" xfId="4" xr:uid="{00000000-0005-0000-0000-000000000000}"/>
    <cellStyle name="Millares 10 3" xfId="3" xr:uid="{00000000-0005-0000-0000-000001000000}"/>
    <cellStyle name="Normal" xfId="0" builtinId="0"/>
    <cellStyle name="Normal_REM 17-2002" xfId="2" xr:uid="{00000000-0005-0000-0000-000003000000}"/>
    <cellStyle name="Notas 2" xfId="1" xr:uid="{00000000-0005-0000-0000-000004000000}"/>
    <cellStyle name="Notas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A&#209;O%202021/FORMATOS%20Y%20MANUAL%20REM%20A&#209;O%202021/SA_21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OCTUBRE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NOVIEMBRE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DICIEMBRE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208"/>
  <sheetViews>
    <sheetView topLeftCell="A130" workbookViewId="0">
      <selection activeCell="C153" sqref="C153"/>
    </sheetView>
  </sheetViews>
  <sheetFormatPr baseColWidth="10" defaultColWidth="11.42578125" defaultRowHeight="14.25" x14ac:dyDescent="0.2"/>
  <cols>
    <col min="1" max="1" width="45.7109375" style="2" customWidth="1"/>
    <col min="2" max="2" width="24" style="2" customWidth="1"/>
    <col min="3" max="3" width="12.5703125" style="2" customWidth="1"/>
    <col min="4" max="4" width="17.28515625" style="2" customWidth="1"/>
    <col min="5" max="5" width="16.28515625" style="2" customWidth="1"/>
    <col min="6" max="6" width="13.85546875" style="2" customWidth="1"/>
    <col min="7" max="7" width="12.28515625" style="2" customWidth="1"/>
    <col min="8" max="8" width="14.5703125" style="2" customWidth="1"/>
    <col min="9" max="9" width="12.28515625" style="2" customWidth="1"/>
    <col min="10" max="10" width="13.28515625" style="2" customWidth="1"/>
    <col min="11" max="11" width="11.42578125" style="2" customWidth="1"/>
    <col min="12" max="12" width="11.42578125" style="2"/>
    <col min="13" max="13" width="11.85546875" style="2" customWidth="1"/>
    <col min="14" max="14" width="13.85546875" style="2" customWidth="1"/>
    <col min="15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5" width="11.42578125" style="2"/>
    <col min="76" max="76" width="11.28515625" style="3" customWidth="1"/>
    <col min="77" max="77" width="11.85546875" style="3" customWidth="1"/>
    <col min="78" max="78" width="10.85546875" style="4" customWidth="1"/>
    <col min="79" max="103" width="10.85546875" style="5" hidden="1" customWidth="1"/>
    <col min="104" max="104" width="6.42578125" style="5" hidden="1" customWidth="1"/>
    <col min="105" max="105" width="10.85546875" style="2" customWidth="1"/>
    <col min="106" max="106" width="11.42578125" style="2" customWidth="1"/>
    <col min="107" max="16384" width="11.42578125" style="2"/>
  </cols>
  <sheetData>
    <row r="1" spans="1:104" ht="16.350000000000001" customHeight="1" x14ac:dyDescent="0.2">
      <c r="A1" s="1" t="s">
        <v>0</v>
      </c>
    </row>
    <row r="2" spans="1:104" ht="16.350000000000001" customHeight="1" x14ac:dyDescent="0.2">
      <c r="A2" s="1" t="str">
        <f>CONCATENATE("COMUNA: ",[1]NOMBRE!B2," - ","( ",[1]NOMBRE!C2,[1]NOMBRE!D2,[1]NOMBRE!E2,[1]NOMBRE!F2,[1]NOMBRE!G2," )")</f>
        <v>COMUNA: 0 - ( 00000 )</v>
      </c>
    </row>
    <row r="3" spans="1:104" ht="16.350000000000001" customHeight="1" x14ac:dyDescent="0.2">
      <c r="A3" s="1" t="str">
        <f>CONCATENATE("ESTABLECIMIENTO/ESTRATEGIA: ",[1]NOMBRE!B3," - ","( ",[1]NOMBRE!C3,[1]NOMBRE!D3,[1]NOMBRE!E3,[1]NOMBRE!F3,[1]NOMBRE!G3,[1]NOMBRE!H3," )")</f>
        <v>ESTABLECIMIENTO/ESTRATEGIA: 0 - ( 000000 )</v>
      </c>
    </row>
    <row r="4" spans="1:104" ht="16.350000000000001" customHeight="1" x14ac:dyDescent="0.2">
      <c r="A4" s="1" t="str">
        <f>CONCATENATE("MES: ",[1]NOMBRE!B6," - ","( ",[1]NOMBRE!C6,[1]NOMBRE!D6," )")</f>
        <v>MES: 0 - ( 00 )</v>
      </c>
    </row>
    <row r="5" spans="1:104" ht="16.350000000000001" customHeight="1" x14ac:dyDescent="0.2">
      <c r="A5" s="1" t="str">
        <f>CONCATENATE("AÑO: ",[1]NOMBRE!B7)</f>
        <v>AÑO: 2021</v>
      </c>
    </row>
    <row r="6" spans="1:104" ht="15" x14ac:dyDescent="0.2">
      <c r="A6" s="2690" t="s">
        <v>1</v>
      </c>
      <c r="B6" s="2690"/>
      <c r="C6" s="2690"/>
      <c r="D6" s="2690"/>
      <c r="E6" s="2690"/>
      <c r="F6" s="2690"/>
      <c r="G6" s="2690"/>
      <c r="H6" s="2690"/>
      <c r="I6" s="2690"/>
      <c r="J6" s="2690"/>
      <c r="K6" s="2690"/>
      <c r="L6" s="2690"/>
      <c r="M6" s="2690"/>
      <c r="N6" s="2690"/>
      <c r="O6" s="2690"/>
      <c r="P6" s="2690"/>
      <c r="Q6" s="2690"/>
      <c r="R6" s="2690"/>
      <c r="S6" s="2690"/>
      <c r="T6" s="2690"/>
      <c r="U6" s="2690"/>
      <c r="V6" s="2690"/>
      <c r="W6" s="269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04" ht="1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04" ht="31.35" customHeight="1" x14ac:dyDescent="0.2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04" ht="20.100000000000001" customHeight="1" x14ac:dyDescent="0.2">
      <c r="A9" s="2691" t="s">
        <v>3</v>
      </c>
      <c r="B9" s="2694" t="s">
        <v>4</v>
      </c>
      <c r="C9" s="2695"/>
      <c r="D9" s="2696"/>
      <c r="E9" s="2700" t="s">
        <v>5</v>
      </c>
      <c r="F9" s="2701"/>
      <c r="G9" s="2701"/>
      <c r="H9" s="2701"/>
      <c r="I9" s="2701"/>
      <c r="J9" s="2701"/>
      <c r="K9" s="2701"/>
      <c r="L9" s="2701"/>
      <c r="M9" s="2701"/>
      <c r="N9" s="2701"/>
      <c r="O9" s="2701"/>
      <c r="P9" s="2701"/>
      <c r="Q9" s="2701"/>
      <c r="R9" s="2701"/>
      <c r="S9" s="2701"/>
      <c r="T9" s="2701"/>
      <c r="U9" s="2701"/>
      <c r="V9" s="2701"/>
      <c r="W9" s="2701"/>
      <c r="X9" s="2701"/>
      <c r="Y9" s="2701"/>
      <c r="Z9" s="2701"/>
      <c r="AA9" s="2701"/>
      <c r="AB9" s="2701"/>
      <c r="AC9" s="2701"/>
      <c r="AD9" s="2701"/>
      <c r="AE9" s="2701"/>
      <c r="AF9" s="2701"/>
      <c r="AG9" s="2701"/>
      <c r="AH9" s="2701"/>
      <c r="AI9" s="2701"/>
      <c r="AJ9" s="2701"/>
      <c r="AK9" s="2701"/>
      <c r="AL9" s="2701"/>
      <c r="AM9" s="2701"/>
      <c r="AN9" s="2702"/>
      <c r="AO9" s="2696" t="s">
        <v>6</v>
      </c>
      <c r="AP9" s="2704" t="s">
        <v>7</v>
      </c>
      <c r="AQ9" s="2704" t="s">
        <v>8</v>
      </c>
      <c r="AR9" s="2696" t="s">
        <v>9</v>
      </c>
      <c r="AS9" s="2696" t="s">
        <v>10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W9" s="3"/>
      <c r="BY9" s="4"/>
      <c r="CZ9" s="2"/>
    </row>
    <row r="10" spans="1:104" ht="20.100000000000001" customHeight="1" x14ac:dyDescent="0.2">
      <c r="A10" s="2692"/>
      <c r="B10" s="2697"/>
      <c r="C10" s="2698"/>
      <c r="D10" s="2699"/>
      <c r="E10" s="2700" t="s">
        <v>11</v>
      </c>
      <c r="F10" s="2709"/>
      <c r="G10" s="2707" t="s">
        <v>12</v>
      </c>
      <c r="H10" s="2708"/>
      <c r="I10" s="2707" t="s">
        <v>13</v>
      </c>
      <c r="J10" s="2708"/>
      <c r="K10" s="2707" t="s">
        <v>14</v>
      </c>
      <c r="L10" s="2708"/>
      <c r="M10" s="2707" t="s">
        <v>15</v>
      </c>
      <c r="N10" s="2708"/>
      <c r="O10" s="2707" t="s">
        <v>16</v>
      </c>
      <c r="P10" s="2708"/>
      <c r="Q10" s="2707" t="s">
        <v>17</v>
      </c>
      <c r="R10" s="2708"/>
      <c r="S10" s="2707" t="s">
        <v>18</v>
      </c>
      <c r="T10" s="2708"/>
      <c r="U10" s="2707" t="s">
        <v>19</v>
      </c>
      <c r="V10" s="2708"/>
      <c r="W10" s="2707" t="s">
        <v>20</v>
      </c>
      <c r="X10" s="2708"/>
      <c r="Y10" s="2707" t="s">
        <v>21</v>
      </c>
      <c r="Z10" s="2708"/>
      <c r="AA10" s="2707" t="s">
        <v>22</v>
      </c>
      <c r="AB10" s="2708"/>
      <c r="AC10" s="2707" t="s">
        <v>23</v>
      </c>
      <c r="AD10" s="2708"/>
      <c r="AE10" s="2707" t="s">
        <v>24</v>
      </c>
      <c r="AF10" s="2708"/>
      <c r="AG10" s="2707" t="s">
        <v>25</v>
      </c>
      <c r="AH10" s="2708"/>
      <c r="AI10" s="2707" t="s">
        <v>26</v>
      </c>
      <c r="AJ10" s="2708"/>
      <c r="AK10" s="2707" t="s">
        <v>27</v>
      </c>
      <c r="AL10" s="2708"/>
      <c r="AM10" s="2700" t="s">
        <v>28</v>
      </c>
      <c r="AN10" s="2702"/>
      <c r="AO10" s="2703"/>
      <c r="AP10" s="2705"/>
      <c r="AQ10" s="2705"/>
      <c r="AR10" s="2703"/>
      <c r="AS10" s="2703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W10" s="3"/>
      <c r="BY10" s="4"/>
      <c r="CZ10" s="2"/>
    </row>
    <row r="11" spans="1:104" ht="20.100000000000001" customHeight="1" x14ac:dyDescent="0.2">
      <c r="A11" s="2693"/>
      <c r="B11" s="11" t="s">
        <v>29</v>
      </c>
      <c r="C11" s="12" t="s">
        <v>30</v>
      </c>
      <c r="D11" s="13" t="s">
        <v>31</v>
      </c>
      <c r="E11" s="14" t="s">
        <v>30</v>
      </c>
      <c r="F11" s="15" t="s">
        <v>31</v>
      </c>
      <c r="G11" s="14" t="s">
        <v>30</v>
      </c>
      <c r="H11" s="15" t="s">
        <v>31</v>
      </c>
      <c r="I11" s="14" t="s">
        <v>30</v>
      </c>
      <c r="J11" s="15" t="s">
        <v>31</v>
      </c>
      <c r="K11" s="14" t="s">
        <v>30</v>
      </c>
      <c r="L11" s="15" t="s">
        <v>31</v>
      </c>
      <c r="M11" s="14" t="s">
        <v>30</v>
      </c>
      <c r="N11" s="15" t="s">
        <v>31</v>
      </c>
      <c r="O11" s="14" t="s">
        <v>30</v>
      </c>
      <c r="P11" s="15" t="s">
        <v>31</v>
      </c>
      <c r="Q11" s="14" t="s">
        <v>30</v>
      </c>
      <c r="R11" s="15" t="s">
        <v>31</v>
      </c>
      <c r="S11" s="14" t="s">
        <v>30</v>
      </c>
      <c r="T11" s="15" t="s">
        <v>31</v>
      </c>
      <c r="U11" s="14" t="s">
        <v>30</v>
      </c>
      <c r="V11" s="15" t="s">
        <v>31</v>
      </c>
      <c r="W11" s="14" t="s">
        <v>30</v>
      </c>
      <c r="X11" s="15" t="s">
        <v>31</v>
      </c>
      <c r="Y11" s="14" t="s">
        <v>30</v>
      </c>
      <c r="Z11" s="15" t="s">
        <v>31</v>
      </c>
      <c r="AA11" s="14" t="s">
        <v>30</v>
      </c>
      <c r="AB11" s="15" t="s">
        <v>31</v>
      </c>
      <c r="AC11" s="14" t="s">
        <v>30</v>
      </c>
      <c r="AD11" s="15" t="s">
        <v>31</v>
      </c>
      <c r="AE11" s="14" t="s">
        <v>30</v>
      </c>
      <c r="AF11" s="15" t="s">
        <v>31</v>
      </c>
      <c r="AG11" s="14" t="s">
        <v>30</v>
      </c>
      <c r="AH11" s="15" t="s">
        <v>31</v>
      </c>
      <c r="AI11" s="14" t="s">
        <v>30</v>
      </c>
      <c r="AJ11" s="15" t="s">
        <v>31</v>
      </c>
      <c r="AK11" s="14" t="s">
        <v>30</v>
      </c>
      <c r="AL11" s="15" t="s">
        <v>31</v>
      </c>
      <c r="AM11" s="14" t="s">
        <v>30</v>
      </c>
      <c r="AN11" s="16" t="s">
        <v>31</v>
      </c>
      <c r="AO11" s="2699"/>
      <c r="AP11" s="2706"/>
      <c r="AQ11" s="2706"/>
      <c r="AR11" s="2699"/>
      <c r="AS11" s="2699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W11" s="3"/>
      <c r="BY11" s="4"/>
      <c r="CZ11" s="2"/>
    </row>
    <row r="12" spans="1:104" ht="16.350000000000001" customHeight="1" x14ac:dyDescent="0.2">
      <c r="A12" s="17" t="s">
        <v>32</v>
      </c>
      <c r="B12" s="18">
        <f>SUM(B13:B26)</f>
        <v>0</v>
      </c>
      <c r="C12" s="19">
        <f>SUM(C13:C26)</f>
        <v>0</v>
      </c>
      <c r="D12" s="20">
        <f>SUM(D13:D26)</f>
        <v>0</v>
      </c>
      <c r="E12" s="14">
        <f>SUM(E13:E26)</f>
        <v>0</v>
      </c>
      <c r="F12" s="21">
        <f t="shared" ref="F12:AO12" si="0">SUM(F13:F26)</f>
        <v>0</v>
      </c>
      <c r="G12" s="22">
        <f>SUM(G13:G26)</f>
        <v>0</v>
      </c>
      <c r="H12" s="21">
        <f t="shared" si="0"/>
        <v>0</v>
      </c>
      <c r="I12" s="14">
        <f t="shared" si="0"/>
        <v>0</v>
      </c>
      <c r="J12" s="21">
        <f t="shared" si="0"/>
        <v>0</v>
      </c>
      <c r="K12" s="14">
        <f t="shared" si="0"/>
        <v>0</v>
      </c>
      <c r="L12" s="21">
        <f t="shared" si="0"/>
        <v>0</v>
      </c>
      <c r="M12" s="14">
        <f t="shared" si="0"/>
        <v>0</v>
      </c>
      <c r="N12" s="21">
        <f t="shared" si="0"/>
        <v>0</v>
      </c>
      <c r="O12" s="14">
        <f t="shared" si="0"/>
        <v>0</v>
      </c>
      <c r="P12" s="21">
        <f t="shared" si="0"/>
        <v>0</v>
      </c>
      <c r="Q12" s="14">
        <f t="shared" si="0"/>
        <v>0</v>
      </c>
      <c r="R12" s="21">
        <f t="shared" si="0"/>
        <v>0</v>
      </c>
      <c r="S12" s="14">
        <f t="shared" si="0"/>
        <v>0</v>
      </c>
      <c r="T12" s="21">
        <f t="shared" si="0"/>
        <v>0</v>
      </c>
      <c r="U12" s="14">
        <f>SUM(U13:U26)</f>
        <v>0</v>
      </c>
      <c r="V12" s="21">
        <f>SUM(V13:V26)</f>
        <v>0</v>
      </c>
      <c r="W12" s="14">
        <f t="shared" si="0"/>
        <v>0</v>
      </c>
      <c r="X12" s="21">
        <f t="shared" si="0"/>
        <v>0</v>
      </c>
      <c r="Y12" s="14">
        <f t="shared" si="0"/>
        <v>0</v>
      </c>
      <c r="Z12" s="21">
        <f t="shared" si="0"/>
        <v>0</v>
      </c>
      <c r="AA12" s="14">
        <f t="shared" si="0"/>
        <v>0</v>
      </c>
      <c r="AB12" s="21">
        <f t="shared" si="0"/>
        <v>0</v>
      </c>
      <c r="AC12" s="14">
        <f t="shared" si="0"/>
        <v>0</v>
      </c>
      <c r="AD12" s="21">
        <f t="shared" si="0"/>
        <v>0</v>
      </c>
      <c r="AE12" s="14">
        <f t="shared" si="0"/>
        <v>0</v>
      </c>
      <c r="AF12" s="21">
        <f t="shared" si="0"/>
        <v>0</v>
      </c>
      <c r="AG12" s="14">
        <f t="shared" si="0"/>
        <v>0</v>
      </c>
      <c r="AH12" s="21">
        <f t="shared" si="0"/>
        <v>0</v>
      </c>
      <c r="AI12" s="14">
        <f t="shared" si="0"/>
        <v>0</v>
      </c>
      <c r="AJ12" s="21">
        <f t="shared" si="0"/>
        <v>0</v>
      </c>
      <c r="AK12" s="14">
        <f t="shared" si="0"/>
        <v>0</v>
      </c>
      <c r="AL12" s="21">
        <f t="shared" si="0"/>
        <v>0</v>
      </c>
      <c r="AM12" s="14">
        <f t="shared" si="0"/>
        <v>0</v>
      </c>
      <c r="AN12" s="23">
        <f t="shared" si="0"/>
        <v>0</v>
      </c>
      <c r="AO12" s="15">
        <f t="shared" si="0"/>
        <v>0</v>
      </c>
      <c r="AP12" s="24">
        <f>SUM(AP13:AP26)</f>
        <v>0</v>
      </c>
      <c r="AQ12" s="25">
        <f>SUM(AQ13:AQ26)</f>
        <v>0</v>
      </c>
      <c r="AR12" s="15">
        <f>SUM(AR13:AR26)</f>
        <v>0</v>
      </c>
      <c r="AS12" s="15">
        <f>SUM(AS13:AS26)</f>
        <v>0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W12" s="3"/>
      <c r="BY12" s="4"/>
      <c r="CZ12" s="2"/>
    </row>
    <row r="13" spans="1:104" ht="16.350000000000001" customHeight="1" x14ac:dyDescent="0.2">
      <c r="A13" s="26" t="s">
        <v>33</v>
      </c>
      <c r="B13" s="27">
        <f>SUM(C13:D13)</f>
        <v>0</v>
      </c>
      <c r="C13" s="28">
        <f>SUM(E13+G13+I13+K13+M13+O13+Q13+S13+U13+W13+Y13+AA13+AC13+AE13+AG13+AI13+AK13+AM13)</f>
        <v>0</v>
      </c>
      <c r="D13" s="29">
        <f>SUM(F13+H13+J13+L13+N13+P13+R13+T13+V13+X13+Z13+AB13+AD13+AF13+AH13+AJ13+AL13+AN13)</f>
        <v>0</v>
      </c>
      <c r="E13" s="30"/>
      <c r="F13" s="31"/>
      <c r="G13" s="30"/>
      <c r="H13" s="31"/>
      <c r="I13" s="30"/>
      <c r="J13" s="32"/>
      <c r="K13" s="30"/>
      <c r="L13" s="32"/>
      <c r="M13" s="30"/>
      <c r="N13" s="32"/>
      <c r="O13" s="30"/>
      <c r="P13" s="32"/>
      <c r="Q13" s="30"/>
      <c r="R13" s="32"/>
      <c r="S13" s="30"/>
      <c r="T13" s="32"/>
      <c r="U13" s="30"/>
      <c r="V13" s="32"/>
      <c r="W13" s="30"/>
      <c r="X13" s="32"/>
      <c r="Y13" s="30"/>
      <c r="Z13" s="32"/>
      <c r="AA13" s="30"/>
      <c r="AB13" s="32"/>
      <c r="AC13" s="30"/>
      <c r="AD13" s="32"/>
      <c r="AE13" s="30"/>
      <c r="AF13" s="32"/>
      <c r="AG13" s="30"/>
      <c r="AH13" s="32"/>
      <c r="AI13" s="30"/>
      <c r="AJ13" s="32"/>
      <c r="AK13" s="30"/>
      <c r="AL13" s="32"/>
      <c r="AM13" s="33"/>
      <c r="AN13" s="34"/>
      <c r="AO13" s="31"/>
      <c r="AP13" s="35"/>
      <c r="AQ13" s="35"/>
      <c r="AR13" s="36"/>
      <c r="AS13" s="36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8"/>
      <c r="BE13" s="8"/>
      <c r="BF13" s="8"/>
      <c r="BW13" s="3"/>
      <c r="BY13" s="4"/>
      <c r="CA13" s="39"/>
      <c r="CG13" s="40">
        <v>0</v>
      </c>
      <c r="CH13" s="40"/>
      <c r="CI13" s="40">
        <v>0</v>
      </c>
      <c r="CJ13" s="40">
        <v>0</v>
      </c>
      <c r="CZ13" s="2"/>
    </row>
    <row r="14" spans="1:104" ht="16.350000000000001" customHeight="1" x14ac:dyDescent="0.2">
      <c r="A14" s="41" t="s">
        <v>34</v>
      </c>
      <c r="B14" s="42">
        <f t="shared" ref="B14:B26" si="1">SUM(C14:D14)</f>
        <v>0</v>
      </c>
      <c r="C14" s="43">
        <f>SUM(E14+G14+I14)</f>
        <v>0</v>
      </c>
      <c r="D14" s="44">
        <f>SUM(F14+H14+J14)</f>
        <v>0</v>
      </c>
      <c r="E14" s="45"/>
      <c r="F14" s="46"/>
      <c r="G14" s="45"/>
      <c r="H14" s="46"/>
      <c r="I14" s="45"/>
      <c r="J14" s="47"/>
      <c r="K14" s="48"/>
      <c r="L14" s="49"/>
      <c r="M14" s="48"/>
      <c r="N14" s="49"/>
      <c r="O14" s="48"/>
      <c r="P14" s="49"/>
      <c r="Q14" s="48"/>
      <c r="R14" s="49"/>
      <c r="S14" s="48"/>
      <c r="T14" s="49"/>
      <c r="U14" s="48"/>
      <c r="V14" s="49"/>
      <c r="W14" s="48"/>
      <c r="X14" s="49"/>
      <c r="Y14" s="48"/>
      <c r="Z14" s="49"/>
      <c r="AA14" s="48"/>
      <c r="AB14" s="49"/>
      <c r="AC14" s="48"/>
      <c r="AD14" s="49"/>
      <c r="AE14" s="48"/>
      <c r="AF14" s="49"/>
      <c r="AG14" s="48"/>
      <c r="AH14" s="49"/>
      <c r="AI14" s="48"/>
      <c r="AJ14" s="49"/>
      <c r="AK14" s="48"/>
      <c r="AL14" s="49"/>
      <c r="AM14" s="48"/>
      <c r="AN14" s="50"/>
      <c r="AO14" s="46"/>
      <c r="AP14" s="51"/>
      <c r="AQ14" s="51"/>
      <c r="AR14" s="52"/>
      <c r="AS14" s="52"/>
      <c r="AT14" s="37"/>
      <c r="AU14" s="38"/>
      <c r="AV14" s="38"/>
      <c r="AW14" s="38"/>
      <c r="AX14" s="38"/>
      <c r="AY14" s="38"/>
      <c r="AZ14" s="38"/>
      <c r="BA14" s="38"/>
      <c r="BB14" s="38"/>
      <c r="BC14" s="38"/>
      <c r="BD14" s="8"/>
      <c r="BE14" s="8"/>
      <c r="BF14" s="8"/>
      <c r="BW14" s="3"/>
      <c r="BY14" s="4"/>
      <c r="CA14" s="39"/>
      <c r="CG14" s="40">
        <v>0</v>
      </c>
      <c r="CH14" s="40"/>
      <c r="CI14" s="40">
        <v>0</v>
      </c>
      <c r="CJ14" s="40">
        <v>0</v>
      </c>
      <c r="CZ14" s="2"/>
    </row>
    <row r="15" spans="1:104" ht="16.350000000000001" customHeight="1" x14ac:dyDescent="0.2">
      <c r="A15" s="53" t="s">
        <v>35</v>
      </c>
      <c r="B15" s="42">
        <f t="shared" si="1"/>
        <v>0</v>
      </c>
      <c r="C15" s="43">
        <f>SUM(E15+G15+I15+K15+M15+O15+Q15+S15+U15+W15+Y15+AA15+AC15+AE15+AG15+AI15+AK15+AM15)</f>
        <v>0</v>
      </c>
      <c r="D15" s="44">
        <f>SUM(F15+H15+J15+L15+N15+P15+R15+T15+V15+X15+Z15+AB15+AD15+AF15+AH15+AJ15+AL15+AN15)</f>
        <v>0</v>
      </c>
      <c r="E15" s="45"/>
      <c r="F15" s="46"/>
      <c r="G15" s="45"/>
      <c r="H15" s="46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47"/>
      <c r="W15" s="45"/>
      <c r="X15" s="47"/>
      <c r="Y15" s="45"/>
      <c r="Z15" s="47"/>
      <c r="AA15" s="45"/>
      <c r="AB15" s="47"/>
      <c r="AC15" s="45"/>
      <c r="AD15" s="47"/>
      <c r="AE15" s="45"/>
      <c r="AF15" s="47"/>
      <c r="AG15" s="45"/>
      <c r="AH15" s="47"/>
      <c r="AI15" s="45"/>
      <c r="AJ15" s="47"/>
      <c r="AK15" s="45"/>
      <c r="AL15" s="47"/>
      <c r="AM15" s="54"/>
      <c r="AN15" s="55"/>
      <c r="AO15" s="46"/>
      <c r="AP15" s="51"/>
      <c r="AQ15" s="51"/>
      <c r="AR15" s="52"/>
      <c r="AS15" s="52"/>
      <c r="AT15" s="37"/>
      <c r="AU15" s="38"/>
      <c r="AV15" s="38"/>
      <c r="AW15" s="38"/>
      <c r="AX15" s="38"/>
      <c r="AY15" s="38"/>
      <c r="AZ15" s="38"/>
      <c r="BA15" s="38"/>
      <c r="BB15" s="38"/>
      <c r="BC15" s="38"/>
      <c r="BD15" s="8"/>
      <c r="BE15" s="8"/>
      <c r="BF15" s="8"/>
      <c r="BW15" s="3"/>
      <c r="BY15" s="4"/>
      <c r="CA15" s="39"/>
      <c r="CG15" s="40">
        <v>0</v>
      </c>
      <c r="CH15" s="40"/>
      <c r="CI15" s="40">
        <v>0</v>
      </c>
      <c r="CJ15" s="40">
        <v>0</v>
      </c>
      <c r="CZ15" s="2"/>
    </row>
    <row r="16" spans="1:104" ht="16.350000000000001" customHeight="1" x14ac:dyDescent="0.2">
      <c r="A16" s="56" t="s">
        <v>36</v>
      </c>
      <c r="B16" s="57">
        <f t="shared" si="1"/>
        <v>0</v>
      </c>
      <c r="C16" s="58">
        <f>SUM(I16+K16+M16+O16+Q16+S16+U16+W16+Y16+AA16+AC16+AE16+AG16+AI16+AK16+AM16)</f>
        <v>0</v>
      </c>
      <c r="D16" s="59">
        <f>SUM(J16+L16+N16+P16+R16+T16+V16+X16+Z16+AB16+AD16+AF16+AH16+AJ16+AL16+AN16)</f>
        <v>0</v>
      </c>
      <c r="E16" s="48"/>
      <c r="F16" s="49"/>
      <c r="G16" s="60"/>
      <c r="H16" s="61"/>
      <c r="I16" s="45"/>
      <c r="J16" s="47"/>
      <c r="K16" s="45"/>
      <c r="L16" s="47"/>
      <c r="M16" s="45"/>
      <c r="N16" s="47"/>
      <c r="O16" s="45"/>
      <c r="P16" s="47"/>
      <c r="Q16" s="45"/>
      <c r="R16" s="47"/>
      <c r="S16" s="45"/>
      <c r="T16" s="47"/>
      <c r="U16" s="45"/>
      <c r="V16" s="47"/>
      <c r="W16" s="45"/>
      <c r="X16" s="47"/>
      <c r="Y16" s="45"/>
      <c r="Z16" s="47"/>
      <c r="AA16" s="45"/>
      <c r="AB16" s="47"/>
      <c r="AC16" s="45"/>
      <c r="AD16" s="47"/>
      <c r="AE16" s="45"/>
      <c r="AF16" s="47"/>
      <c r="AG16" s="45"/>
      <c r="AH16" s="47"/>
      <c r="AI16" s="45"/>
      <c r="AJ16" s="47"/>
      <c r="AK16" s="45"/>
      <c r="AL16" s="47"/>
      <c r="AM16" s="54"/>
      <c r="AN16" s="55"/>
      <c r="AO16" s="46"/>
      <c r="AP16" s="51"/>
      <c r="AQ16" s="51"/>
      <c r="AR16" s="52"/>
      <c r="AS16" s="52"/>
      <c r="AT16" s="37"/>
      <c r="AU16" s="38"/>
      <c r="AV16" s="38"/>
      <c r="AW16" s="38"/>
      <c r="AX16" s="38"/>
      <c r="AY16" s="38"/>
      <c r="AZ16" s="38"/>
      <c r="BA16" s="38"/>
      <c r="BB16" s="38"/>
      <c r="BC16" s="38"/>
      <c r="BD16" s="8"/>
      <c r="BE16" s="8"/>
      <c r="BF16" s="8"/>
      <c r="BW16" s="3"/>
      <c r="BY16" s="4"/>
      <c r="CA16" s="39"/>
      <c r="CG16" s="40">
        <v>0</v>
      </c>
      <c r="CH16" s="40"/>
      <c r="CI16" s="40">
        <v>0</v>
      </c>
      <c r="CJ16" s="40">
        <v>0</v>
      </c>
      <c r="CZ16" s="2"/>
    </row>
    <row r="17" spans="1:104" ht="16.350000000000001" customHeight="1" x14ac:dyDescent="0.2">
      <c r="A17" s="62" t="s">
        <v>37</v>
      </c>
      <c r="B17" s="42">
        <f t="shared" si="1"/>
        <v>0</v>
      </c>
      <c r="C17" s="43">
        <f>SUM(U17+W17+Y17+AA17+AC17+AE17+AG17+AI17+AK17+AM17)</f>
        <v>0</v>
      </c>
      <c r="D17" s="44">
        <f>SUM(V17+X17+Z17+AB17+AD17+AF17+AH17+AJ17+AL17+AN17)</f>
        <v>0</v>
      </c>
      <c r="E17" s="48"/>
      <c r="F17" s="63"/>
      <c r="G17" s="48"/>
      <c r="H17" s="63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5"/>
      <c r="V17" s="47"/>
      <c r="W17" s="45"/>
      <c r="X17" s="47"/>
      <c r="Y17" s="45"/>
      <c r="Z17" s="47"/>
      <c r="AA17" s="45"/>
      <c r="AB17" s="47"/>
      <c r="AC17" s="45"/>
      <c r="AD17" s="47"/>
      <c r="AE17" s="45"/>
      <c r="AF17" s="47"/>
      <c r="AG17" s="45"/>
      <c r="AH17" s="47"/>
      <c r="AI17" s="45"/>
      <c r="AJ17" s="47"/>
      <c r="AK17" s="45"/>
      <c r="AL17" s="47"/>
      <c r="AM17" s="54"/>
      <c r="AN17" s="55"/>
      <c r="AO17" s="46"/>
      <c r="AP17" s="51"/>
      <c r="AQ17" s="51"/>
      <c r="AR17" s="52"/>
      <c r="AS17" s="52"/>
      <c r="AT17" s="37"/>
      <c r="AU17" s="38"/>
      <c r="AV17" s="38"/>
      <c r="AW17" s="38"/>
      <c r="AX17" s="38"/>
      <c r="AY17" s="38"/>
      <c r="AZ17" s="38"/>
      <c r="BA17" s="38"/>
      <c r="BB17" s="38"/>
      <c r="BC17" s="38"/>
      <c r="BD17" s="8"/>
      <c r="BE17" s="8"/>
      <c r="BF17" s="8"/>
      <c r="BW17" s="3"/>
      <c r="BY17" s="4"/>
      <c r="CA17" s="39"/>
      <c r="CG17" s="40">
        <v>0</v>
      </c>
      <c r="CH17" s="40"/>
      <c r="CI17" s="40">
        <v>0</v>
      </c>
      <c r="CJ17" s="40">
        <v>0</v>
      </c>
      <c r="CZ17" s="2"/>
    </row>
    <row r="18" spans="1:104" ht="16.350000000000001" customHeight="1" x14ac:dyDescent="0.2">
      <c r="A18" s="64" t="s">
        <v>38</v>
      </c>
      <c r="B18" s="42">
        <f t="shared" si="1"/>
        <v>0</v>
      </c>
      <c r="C18" s="43">
        <f>SUM(E18+G18+I18+K18+M18+O18+Q18+S18+U18+W18+Y18+AA18+AC18+AE18+AG18+AI18+AK18+AM18)</f>
        <v>0</v>
      </c>
      <c r="D18" s="44">
        <f>SUM(F18+H18+J18+L18+N18+P18+R18+T18+V18+X18+Z18+AB18+AD18+AF18+AH18+AJ18+AL18+AN18)</f>
        <v>0</v>
      </c>
      <c r="E18" s="45"/>
      <c r="F18" s="46"/>
      <c r="G18" s="45"/>
      <c r="H18" s="46"/>
      <c r="I18" s="45"/>
      <c r="J18" s="47"/>
      <c r="K18" s="65"/>
      <c r="L18" s="47"/>
      <c r="M18" s="45"/>
      <c r="N18" s="47"/>
      <c r="O18" s="45"/>
      <c r="P18" s="47"/>
      <c r="Q18" s="45"/>
      <c r="R18" s="47"/>
      <c r="S18" s="45"/>
      <c r="T18" s="47"/>
      <c r="U18" s="45"/>
      <c r="V18" s="47"/>
      <c r="W18" s="45"/>
      <c r="X18" s="47"/>
      <c r="Y18" s="45"/>
      <c r="Z18" s="47"/>
      <c r="AA18" s="45"/>
      <c r="AB18" s="47"/>
      <c r="AC18" s="45"/>
      <c r="AD18" s="47"/>
      <c r="AE18" s="45"/>
      <c r="AF18" s="47"/>
      <c r="AG18" s="45"/>
      <c r="AH18" s="47"/>
      <c r="AI18" s="45"/>
      <c r="AJ18" s="47"/>
      <c r="AK18" s="45"/>
      <c r="AL18" s="47"/>
      <c r="AM18" s="54"/>
      <c r="AN18" s="55"/>
      <c r="AO18" s="46"/>
      <c r="AP18" s="51"/>
      <c r="AQ18" s="51"/>
      <c r="AR18" s="52"/>
      <c r="AS18" s="52"/>
      <c r="AT18" s="37"/>
      <c r="AU18" s="38"/>
      <c r="AV18" s="38"/>
      <c r="AW18" s="38"/>
      <c r="AX18" s="38"/>
      <c r="AY18" s="38"/>
      <c r="AZ18" s="38"/>
      <c r="BA18" s="38"/>
      <c r="BB18" s="38"/>
      <c r="BC18" s="38"/>
      <c r="BD18" s="8"/>
      <c r="BE18" s="8"/>
      <c r="BF18" s="8"/>
      <c r="BW18" s="3"/>
      <c r="BY18" s="4"/>
      <c r="CA18" s="39"/>
      <c r="CG18" s="40">
        <v>0</v>
      </c>
      <c r="CH18" s="40"/>
      <c r="CI18" s="40">
        <v>0</v>
      </c>
      <c r="CJ18" s="40">
        <v>0</v>
      </c>
      <c r="CZ18" s="2"/>
    </row>
    <row r="19" spans="1:104" ht="16.350000000000001" customHeight="1" x14ac:dyDescent="0.2">
      <c r="A19" s="66" t="s">
        <v>39</v>
      </c>
      <c r="B19" s="42">
        <f>SUM(C19:D19)</f>
        <v>0</v>
      </c>
      <c r="C19" s="67"/>
      <c r="D19" s="68">
        <f>SUM(L19+N19+P19+R19+T19+V19+X19+Z19+AB19+AD19+AF19)</f>
        <v>0</v>
      </c>
      <c r="E19" s="60"/>
      <c r="F19" s="61"/>
      <c r="G19" s="60"/>
      <c r="H19" s="61"/>
      <c r="I19" s="60"/>
      <c r="J19" s="69"/>
      <c r="K19" s="48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0"/>
      <c r="AA19" s="71"/>
      <c r="AB19" s="70"/>
      <c r="AC19" s="71"/>
      <c r="AD19" s="70"/>
      <c r="AE19" s="71"/>
      <c r="AF19" s="70"/>
      <c r="AG19" s="60"/>
      <c r="AH19" s="69"/>
      <c r="AI19" s="60"/>
      <c r="AJ19" s="69"/>
      <c r="AK19" s="60"/>
      <c r="AL19" s="69"/>
      <c r="AM19" s="72"/>
      <c r="AN19" s="50"/>
      <c r="AO19" s="73"/>
      <c r="AP19" s="74"/>
      <c r="AQ19" s="74"/>
      <c r="AR19" s="75"/>
      <c r="AS19" s="75"/>
      <c r="AT19" s="37"/>
      <c r="AU19" s="38"/>
      <c r="AV19" s="38"/>
      <c r="AW19" s="38"/>
      <c r="AX19" s="38"/>
      <c r="AY19" s="38"/>
      <c r="AZ19" s="38"/>
      <c r="BA19" s="38"/>
      <c r="BB19" s="38"/>
      <c r="BC19" s="38"/>
      <c r="BD19" s="8"/>
      <c r="BE19" s="8"/>
      <c r="BF19" s="8"/>
      <c r="BW19" s="3"/>
      <c r="BY19" s="4"/>
      <c r="CA19" s="39"/>
      <c r="CG19" s="40">
        <v>0</v>
      </c>
      <c r="CH19" s="40"/>
      <c r="CI19" s="40">
        <v>0</v>
      </c>
      <c r="CJ19" s="40">
        <v>0</v>
      </c>
      <c r="CZ19" s="2"/>
    </row>
    <row r="20" spans="1:104" ht="16.350000000000001" customHeight="1" x14ac:dyDescent="0.2">
      <c r="A20" s="66" t="s">
        <v>40</v>
      </c>
      <c r="B20" s="42">
        <f>SUM(C20:D20)</f>
        <v>0</v>
      </c>
      <c r="C20" s="67"/>
      <c r="D20" s="44">
        <f>SUM(F20+H20+J20+L20+N20+P20+R20+T20+V20+X20+Z20+AB20+AD20+AF20+AH20+AJ20+AL20+AN20)</f>
        <v>0</v>
      </c>
      <c r="E20" s="60"/>
      <c r="F20" s="46"/>
      <c r="G20" s="60"/>
      <c r="H20" s="46"/>
      <c r="I20" s="60"/>
      <c r="J20" s="70"/>
      <c r="K20" s="60"/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71"/>
      <c r="X20" s="70"/>
      <c r="Y20" s="71"/>
      <c r="Z20" s="70"/>
      <c r="AA20" s="71"/>
      <c r="AB20" s="70"/>
      <c r="AC20" s="71"/>
      <c r="AD20" s="70"/>
      <c r="AE20" s="71"/>
      <c r="AF20" s="70"/>
      <c r="AG20" s="71"/>
      <c r="AH20" s="70"/>
      <c r="AI20" s="71"/>
      <c r="AJ20" s="70"/>
      <c r="AK20" s="71"/>
      <c r="AL20" s="70"/>
      <c r="AM20" s="71"/>
      <c r="AN20" s="76"/>
      <c r="AO20" s="73"/>
      <c r="AP20" s="74"/>
      <c r="AQ20" s="74"/>
      <c r="AR20" s="75"/>
      <c r="AS20" s="75"/>
      <c r="AT20" s="37"/>
      <c r="AU20" s="38"/>
      <c r="AV20" s="38"/>
      <c r="AW20" s="38"/>
      <c r="AX20" s="38"/>
      <c r="AY20" s="38"/>
      <c r="AZ20" s="38"/>
      <c r="BA20" s="38"/>
      <c r="BB20" s="38"/>
      <c r="BC20" s="38"/>
      <c r="BD20" s="8"/>
      <c r="BE20" s="8"/>
      <c r="BF20" s="8"/>
      <c r="BW20" s="3"/>
      <c r="BY20" s="4"/>
      <c r="CA20" s="39"/>
      <c r="CG20" s="40">
        <v>0</v>
      </c>
      <c r="CH20" s="40"/>
      <c r="CI20" s="40">
        <v>0</v>
      </c>
      <c r="CJ20" s="40">
        <v>0</v>
      </c>
      <c r="CZ20" s="2"/>
    </row>
    <row r="21" spans="1:104" ht="16.350000000000001" customHeight="1" x14ac:dyDescent="0.2">
      <c r="A21" s="66" t="s">
        <v>41</v>
      </c>
      <c r="B21" s="77">
        <f t="shared" si="1"/>
        <v>0</v>
      </c>
      <c r="C21" s="78">
        <f>SUM(O21+Q21+S21+U21+W21+Y21+AA21)</f>
        <v>0</v>
      </c>
      <c r="D21" s="44">
        <f>SUM(P21+R21+T21+V21+X21+Z21+AB21)</f>
        <v>0</v>
      </c>
      <c r="E21" s="60"/>
      <c r="F21" s="61"/>
      <c r="G21" s="60"/>
      <c r="H21" s="61"/>
      <c r="I21" s="60"/>
      <c r="J21" s="69"/>
      <c r="K21" s="48"/>
      <c r="L21" s="69"/>
      <c r="M21" s="60"/>
      <c r="N21" s="69"/>
      <c r="O21" s="79"/>
      <c r="P21" s="70"/>
      <c r="Q21" s="79"/>
      <c r="R21" s="70"/>
      <c r="S21" s="79"/>
      <c r="T21" s="70"/>
      <c r="U21" s="79"/>
      <c r="V21" s="70"/>
      <c r="W21" s="79"/>
      <c r="X21" s="70"/>
      <c r="Y21" s="79"/>
      <c r="Z21" s="70"/>
      <c r="AA21" s="79"/>
      <c r="AB21" s="70"/>
      <c r="AC21" s="60"/>
      <c r="AD21" s="69"/>
      <c r="AE21" s="60"/>
      <c r="AF21" s="69"/>
      <c r="AG21" s="71"/>
      <c r="AH21" s="69"/>
      <c r="AI21" s="60"/>
      <c r="AJ21" s="69"/>
      <c r="AK21" s="60"/>
      <c r="AL21" s="69"/>
      <c r="AM21" s="72"/>
      <c r="AN21" s="50"/>
      <c r="AO21" s="73"/>
      <c r="AP21" s="74"/>
      <c r="AQ21" s="74"/>
      <c r="AR21" s="75"/>
      <c r="AS21" s="75"/>
      <c r="AT21" s="37"/>
      <c r="AU21" s="38"/>
      <c r="AV21" s="38"/>
      <c r="AW21" s="38"/>
      <c r="AX21" s="38"/>
      <c r="AY21" s="38"/>
      <c r="AZ21" s="38"/>
      <c r="BA21" s="38"/>
      <c r="BB21" s="38"/>
      <c r="BC21" s="38"/>
      <c r="BD21" s="8"/>
      <c r="BE21" s="8"/>
      <c r="BF21" s="8"/>
      <c r="BW21" s="3"/>
      <c r="BY21" s="4"/>
      <c r="CA21" s="39"/>
      <c r="CG21" s="40">
        <v>0</v>
      </c>
      <c r="CH21" s="40"/>
      <c r="CI21" s="40">
        <v>0</v>
      </c>
      <c r="CJ21" s="40">
        <v>0</v>
      </c>
      <c r="CZ21" s="2"/>
    </row>
    <row r="22" spans="1:104" ht="16.350000000000001" customHeight="1" x14ac:dyDescent="0.2">
      <c r="A22" s="66" t="s">
        <v>42</v>
      </c>
      <c r="B22" s="77">
        <f t="shared" si="1"/>
        <v>0</v>
      </c>
      <c r="C22" s="78">
        <f>SUM(E22+G22+I22+K22+M22+O22+Q22+S22+U22+W22+Y22+AA22+AC22+AE22+AG22+AI22+AK22+AM22)</f>
        <v>0</v>
      </c>
      <c r="D22" s="68">
        <f>SUM(F22+H22+J22+L22+N22+P22+R22+T22+V22+X22+Z22+AB22+AD22+AF22+AH22+AJ22+AL22+AN22)</f>
        <v>0</v>
      </c>
      <c r="E22" s="79"/>
      <c r="F22" s="73"/>
      <c r="G22" s="79"/>
      <c r="H22" s="73"/>
      <c r="I22" s="79"/>
      <c r="J22" s="70"/>
      <c r="K22" s="65"/>
      <c r="L22" s="70"/>
      <c r="M22" s="79"/>
      <c r="N22" s="70"/>
      <c r="O22" s="79"/>
      <c r="P22" s="70"/>
      <c r="Q22" s="79"/>
      <c r="R22" s="70"/>
      <c r="S22" s="79"/>
      <c r="T22" s="70"/>
      <c r="U22" s="79"/>
      <c r="V22" s="70"/>
      <c r="W22" s="79"/>
      <c r="X22" s="70"/>
      <c r="Y22" s="79"/>
      <c r="Z22" s="70"/>
      <c r="AA22" s="79"/>
      <c r="AB22" s="70"/>
      <c r="AC22" s="79"/>
      <c r="AD22" s="70"/>
      <c r="AE22" s="79"/>
      <c r="AF22" s="70"/>
      <c r="AG22" s="79"/>
      <c r="AH22" s="70"/>
      <c r="AI22" s="79"/>
      <c r="AJ22" s="70"/>
      <c r="AK22" s="79"/>
      <c r="AL22" s="70"/>
      <c r="AM22" s="80"/>
      <c r="AN22" s="76"/>
      <c r="AO22" s="73"/>
      <c r="AP22" s="74"/>
      <c r="AQ22" s="74"/>
      <c r="AR22" s="75"/>
      <c r="AS22" s="75"/>
      <c r="AT22" s="37"/>
      <c r="AU22" s="38"/>
      <c r="AV22" s="38"/>
      <c r="AW22" s="38"/>
      <c r="AX22" s="38"/>
      <c r="AY22" s="38"/>
      <c r="AZ22" s="38"/>
      <c r="BA22" s="38"/>
      <c r="BB22" s="38"/>
      <c r="BC22" s="38"/>
      <c r="BD22" s="8"/>
      <c r="BE22" s="8"/>
      <c r="BF22" s="8"/>
      <c r="BW22" s="3"/>
      <c r="BY22" s="4"/>
      <c r="CG22" s="40">
        <v>0</v>
      </c>
      <c r="CH22" s="40"/>
      <c r="CI22" s="40">
        <v>0</v>
      </c>
      <c r="CJ22" s="40">
        <v>0</v>
      </c>
      <c r="CZ22" s="2"/>
    </row>
    <row r="23" spans="1:104" ht="16.350000000000001" customHeight="1" x14ac:dyDescent="0.2">
      <c r="A23" s="62" t="s">
        <v>43</v>
      </c>
      <c r="B23" s="77">
        <f t="shared" si="1"/>
        <v>0</v>
      </c>
      <c r="C23" s="78">
        <f>SUM(E23+G23+I23+K23+M23+O23+Q23+S23+U23+W23+Y23+AA23+AC23+AE23+AG23+AI23+AK23+AM23)</f>
        <v>0</v>
      </c>
      <c r="D23" s="68">
        <f>SUM(F23+H23+J23+L23+N23+P23+R23+T23+V23+X23+Z23+AB23+AD23+AF23+AH23+AJ23+AL23+AN23)</f>
        <v>0</v>
      </c>
      <c r="E23" s="79"/>
      <c r="F23" s="73"/>
      <c r="G23" s="79"/>
      <c r="H23" s="73"/>
      <c r="I23" s="79"/>
      <c r="J23" s="70"/>
      <c r="K23" s="65"/>
      <c r="L23" s="70"/>
      <c r="M23" s="79"/>
      <c r="N23" s="70"/>
      <c r="O23" s="79"/>
      <c r="P23" s="70"/>
      <c r="Q23" s="79"/>
      <c r="R23" s="70"/>
      <c r="S23" s="79"/>
      <c r="T23" s="70"/>
      <c r="U23" s="79"/>
      <c r="V23" s="70"/>
      <c r="W23" s="79"/>
      <c r="X23" s="70"/>
      <c r="Y23" s="79"/>
      <c r="Z23" s="70"/>
      <c r="AA23" s="79"/>
      <c r="AB23" s="70"/>
      <c r="AC23" s="79"/>
      <c r="AD23" s="70"/>
      <c r="AE23" s="79"/>
      <c r="AF23" s="70"/>
      <c r="AG23" s="79"/>
      <c r="AH23" s="70"/>
      <c r="AI23" s="79"/>
      <c r="AJ23" s="70"/>
      <c r="AK23" s="79"/>
      <c r="AL23" s="70"/>
      <c r="AM23" s="80"/>
      <c r="AN23" s="76"/>
      <c r="AO23" s="73"/>
      <c r="AP23" s="74"/>
      <c r="AQ23" s="74"/>
      <c r="AR23" s="75"/>
      <c r="AS23" s="75"/>
      <c r="AT23" s="37"/>
      <c r="AU23" s="38"/>
      <c r="AV23" s="38"/>
      <c r="AW23" s="38"/>
      <c r="AX23" s="38"/>
      <c r="AY23" s="38"/>
      <c r="AZ23" s="38"/>
      <c r="BA23" s="38"/>
      <c r="BB23" s="38"/>
      <c r="BC23" s="38"/>
      <c r="BD23" s="8"/>
      <c r="BE23" s="8"/>
      <c r="BF23" s="8"/>
      <c r="BW23" s="3"/>
      <c r="BY23" s="4"/>
      <c r="CG23" s="40">
        <v>0</v>
      </c>
      <c r="CH23" s="40"/>
      <c r="CI23" s="40">
        <v>0</v>
      </c>
      <c r="CJ23" s="40">
        <v>0</v>
      </c>
      <c r="CZ23" s="2"/>
    </row>
    <row r="24" spans="1:104" ht="16.350000000000001" customHeight="1" x14ac:dyDescent="0.2">
      <c r="A24" s="62" t="s">
        <v>44</v>
      </c>
      <c r="B24" s="42">
        <f t="shared" si="1"/>
        <v>0</v>
      </c>
      <c r="C24" s="43">
        <f>SUM(G24+I24+K24+M24+O24+Q24+S24+U24+W24+Y24+AA24+AC24+AE24+AG24+AI24+AK24+AM24)</f>
        <v>0</v>
      </c>
      <c r="D24" s="44">
        <f>SUM(H24+J24+L24+N24+P24+R24+T24+V24+X24+Z24+AB24+AD24+AF24+AH24+AJ24+AL24+AN24)</f>
        <v>0</v>
      </c>
      <c r="E24" s="48"/>
      <c r="F24" s="49"/>
      <c r="G24" s="79"/>
      <c r="H24" s="73"/>
      <c r="I24" s="79"/>
      <c r="J24" s="70"/>
      <c r="K24" s="65"/>
      <c r="L24" s="70"/>
      <c r="M24" s="79"/>
      <c r="N24" s="70"/>
      <c r="O24" s="79"/>
      <c r="P24" s="70"/>
      <c r="Q24" s="79"/>
      <c r="R24" s="70"/>
      <c r="S24" s="79"/>
      <c r="T24" s="70"/>
      <c r="U24" s="79"/>
      <c r="V24" s="70"/>
      <c r="W24" s="79"/>
      <c r="X24" s="70"/>
      <c r="Y24" s="79"/>
      <c r="Z24" s="70"/>
      <c r="AA24" s="79"/>
      <c r="AB24" s="70"/>
      <c r="AC24" s="79"/>
      <c r="AD24" s="70"/>
      <c r="AE24" s="79"/>
      <c r="AF24" s="70"/>
      <c r="AG24" s="79"/>
      <c r="AH24" s="70"/>
      <c r="AI24" s="79"/>
      <c r="AJ24" s="70"/>
      <c r="AK24" s="79"/>
      <c r="AL24" s="70"/>
      <c r="AM24" s="80"/>
      <c r="AN24" s="76"/>
      <c r="AO24" s="73"/>
      <c r="AP24" s="74"/>
      <c r="AQ24" s="74"/>
      <c r="AR24" s="75"/>
      <c r="AS24" s="75"/>
      <c r="AT24" s="37"/>
      <c r="AU24" s="38"/>
      <c r="AV24" s="38"/>
      <c r="AW24" s="38"/>
      <c r="AX24" s="38"/>
      <c r="AY24" s="38"/>
      <c r="AZ24" s="38"/>
      <c r="BA24" s="38"/>
      <c r="BB24" s="38"/>
      <c r="BC24" s="38"/>
      <c r="BD24" s="8"/>
      <c r="BE24" s="8"/>
      <c r="BF24" s="8"/>
      <c r="BW24" s="3"/>
      <c r="BY24" s="4"/>
      <c r="CG24" s="40">
        <v>0</v>
      </c>
      <c r="CH24" s="40"/>
      <c r="CI24" s="40">
        <v>0</v>
      </c>
      <c r="CJ24" s="40">
        <v>0</v>
      </c>
      <c r="CZ24" s="2"/>
    </row>
    <row r="25" spans="1:104" ht="16.350000000000001" customHeight="1" x14ac:dyDescent="0.2">
      <c r="A25" s="62" t="s">
        <v>45</v>
      </c>
      <c r="B25" s="42">
        <f t="shared" si="1"/>
        <v>0</v>
      </c>
      <c r="C25" s="43">
        <f>SUM(M25+O25+Q25+S25+U25+W25+Y25+AA25+AC25+AE25+AG25+AI25+AK25+AM25)</f>
        <v>0</v>
      </c>
      <c r="D25" s="44">
        <f>SUM(N25+P25+R25+T25+V25+X25+Z25+AB25+AD25+AF25+AH25+AJ25+AL25+AN25)</f>
        <v>0</v>
      </c>
      <c r="E25" s="81"/>
      <c r="F25" s="69"/>
      <c r="G25" s="60"/>
      <c r="H25" s="61"/>
      <c r="I25" s="60"/>
      <c r="J25" s="61"/>
      <c r="K25" s="60"/>
      <c r="L25" s="61"/>
      <c r="M25" s="79"/>
      <c r="N25" s="70"/>
      <c r="O25" s="79"/>
      <c r="P25" s="70"/>
      <c r="Q25" s="79"/>
      <c r="R25" s="70"/>
      <c r="S25" s="79"/>
      <c r="T25" s="70"/>
      <c r="U25" s="79"/>
      <c r="V25" s="70"/>
      <c r="W25" s="79"/>
      <c r="X25" s="70"/>
      <c r="Y25" s="79"/>
      <c r="Z25" s="70"/>
      <c r="AA25" s="79"/>
      <c r="AB25" s="70"/>
      <c r="AC25" s="79"/>
      <c r="AD25" s="70"/>
      <c r="AE25" s="79"/>
      <c r="AF25" s="70"/>
      <c r="AG25" s="79"/>
      <c r="AH25" s="70"/>
      <c r="AI25" s="79"/>
      <c r="AJ25" s="70"/>
      <c r="AK25" s="79"/>
      <c r="AL25" s="70"/>
      <c r="AM25" s="80"/>
      <c r="AN25" s="76"/>
      <c r="AO25" s="73"/>
      <c r="AP25" s="74"/>
      <c r="AQ25" s="74"/>
      <c r="AR25" s="75"/>
      <c r="AS25" s="75"/>
      <c r="AT25" s="37"/>
      <c r="AU25" s="38"/>
      <c r="AV25" s="38"/>
      <c r="AW25" s="38"/>
      <c r="AX25" s="38"/>
      <c r="AY25" s="38"/>
      <c r="AZ25" s="38"/>
      <c r="BA25" s="38"/>
      <c r="BB25" s="38"/>
      <c r="BC25" s="38"/>
      <c r="BD25" s="8"/>
      <c r="BE25" s="8"/>
      <c r="BF25" s="8"/>
      <c r="BW25" s="3"/>
      <c r="BY25" s="4"/>
      <c r="CG25" s="40">
        <v>0</v>
      </c>
      <c r="CH25" s="40"/>
      <c r="CI25" s="40">
        <v>0</v>
      </c>
      <c r="CJ25" s="40">
        <v>0</v>
      </c>
      <c r="CZ25" s="2"/>
    </row>
    <row r="26" spans="1:104" ht="16.350000000000001" customHeight="1" x14ac:dyDescent="0.2">
      <c r="A26" s="82" t="s">
        <v>46</v>
      </c>
      <c r="B26" s="83">
        <f t="shared" si="1"/>
        <v>0</v>
      </c>
      <c r="C26" s="84">
        <f>SUM(E26+G26+I26+K26+M26+O26+Q26+S26+U26+W26+Y26+AA26+AC26+AE26+AG26+AI26+AK26+AM26)</f>
        <v>0</v>
      </c>
      <c r="D26" s="85">
        <f>SUM(F26+H26+J26+L26+N26+P26+R26+T26+V26+X26+Z26+AB26+AD26+AF26+AH26+AJ26+AL26+AN26)</f>
        <v>0</v>
      </c>
      <c r="E26" s="86"/>
      <c r="F26" s="87"/>
      <c r="G26" s="88"/>
      <c r="H26" s="89"/>
      <c r="I26" s="88"/>
      <c r="J26" s="87"/>
      <c r="K26" s="90"/>
      <c r="L26" s="87"/>
      <c r="M26" s="88"/>
      <c r="N26" s="87"/>
      <c r="O26" s="88"/>
      <c r="P26" s="87"/>
      <c r="Q26" s="88"/>
      <c r="R26" s="87"/>
      <c r="S26" s="88"/>
      <c r="T26" s="87"/>
      <c r="U26" s="88"/>
      <c r="V26" s="87"/>
      <c r="W26" s="88"/>
      <c r="X26" s="87"/>
      <c r="Y26" s="88"/>
      <c r="Z26" s="87"/>
      <c r="AA26" s="88"/>
      <c r="AB26" s="87"/>
      <c r="AC26" s="88"/>
      <c r="AD26" s="87"/>
      <c r="AE26" s="88"/>
      <c r="AF26" s="87"/>
      <c r="AG26" s="88"/>
      <c r="AH26" s="87"/>
      <c r="AI26" s="88"/>
      <c r="AJ26" s="87"/>
      <c r="AK26" s="88"/>
      <c r="AL26" s="87"/>
      <c r="AM26" s="91"/>
      <c r="AN26" s="92"/>
      <c r="AO26" s="89"/>
      <c r="AP26" s="93"/>
      <c r="AQ26" s="93"/>
      <c r="AR26" s="94"/>
      <c r="AS26" s="94"/>
      <c r="AT26" s="37"/>
      <c r="AU26" s="38"/>
      <c r="AV26" s="38"/>
      <c r="AW26" s="38"/>
      <c r="AX26" s="38"/>
      <c r="AY26" s="38"/>
      <c r="AZ26" s="38"/>
      <c r="BA26" s="38"/>
      <c r="BB26" s="38"/>
      <c r="BC26" s="38"/>
      <c r="BD26" s="8"/>
      <c r="BE26" s="8"/>
      <c r="BF26" s="8"/>
      <c r="BW26" s="3"/>
      <c r="BY26" s="4"/>
      <c r="CG26" s="40">
        <v>0</v>
      </c>
      <c r="CH26" s="40"/>
      <c r="CI26" s="40">
        <v>0</v>
      </c>
      <c r="CJ26" s="40">
        <v>0</v>
      </c>
      <c r="CZ26" s="2"/>
    </row>
    <row r="27" spans="1:104" ht="31.35" customHeight="1" x14ac:dyDescent="0.2">
      <c r="A27" s="9" t="s">
        <v>47</v>
      </c>
      <c r="B27" s="10"/>
      <c r="C27" s="10"/>
      <c r="D27" s="10"/>
      <c r="E27" s="10"/>
      <c r="F27" s="95"/>
      <c r="G27" s="95" t="s">
        <v>48</v>
      </c>
      <c r="H27" s="96"/>
      <c r="I27" s="96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8"/>
      <c r="AQ27" s="99"/>
      <c r="AR27" s="10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CG27" s="40"/>
      <c r="CH27" s="40"/>
      <c r="CI27" s="40"/>
      <c r="CJ27" s="40"/>
    </row>
    <row r="28" spans="1:104" ht="20.100000000000001" customHeight="1" x14ac:dyDescent="0.2">
      <c r="A28" s="2691" t="s">
        <v>49</v>
      </c>
      <c r="B28" s="2694" t="s">
        <v>4</v>
      </c>
      <c r="C28" s="2695"/>
      <c r="D28" s="2696"/>
      <c r="E28" s="2700" t="s">
        <v>5</v>
      </c>
      <c r="F28" s="2701"/>
      <c r="G28" s="2701"/>
      <c r="H28" s="2701"/>
      <c r="I28" s="2701"/>
      <c r="J28" s="2701"/>
      <c r="K28" s="2701"/>
      <c r="L28" s="2701"/>
      <c r="M28" s="2701"/>
      <c r="N28" s="2701"/>
      <c r="O28" s="2701"/>
      <c r="P28" s="2701"/>
      <c r="Q28" s="2701"/>
      <c r="R28" s="2701"/>
      <c r="S28" s="2701"/>
      <c r="T28" s="2701"/>
      <c r="U28" s="2701"/>
      <c r="V28" s="2701"/>
      <c r="W28" s="2701"/>
      <c r="X28" s="2701"/>
      <c r="Y28" s="2701"/>
      <c r="Z28" s="2701"/>
      <c r="AA28" s="2701"/>
      <c r="AB28" s="2701"/>
      <c r="AC28" s="2701"/>
      <c r="AD28" s="2701"/>
      <c r="AE28" s="2701"/>
      <c r="AF28" s="2701"/>
      <c r="AG28" s="2701"/>
      <c r="AH28" s="2701"/>
      <c r="AI28" s="2701"/>
      <c r="AJ28" s="2701"/>
      <c r="AK28" s="2701"/>
      <c r="AL28" s="2701"/>
      <c r="AM28" s="2701"/>
      <c r="AN28" s="2702"/>
      <c r="AO28" s="2696" t="s">
        <v>6</v>
      </c>
      <c r="AP28" s="2704" t="s">
        <v>7</v>
      </c>
      <c r="AQ28" s="2704" t="s">
        <v>8</v>
      </c>
      <c r="AR28" s="2704" t="s">
        <v>50</v>
      </c>
      <c r="AS28" s="2696" t="s">
        <v>9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X28" s="2"/>
      <c r="CG28" s="40"/>
      <c r="CH28" s="40"/>
      <c r="CI28" s="40"/>
      <c r="CJ28" s="40"/>
    </row>
    <row r="29" spans="1:104" ht="20.100000000000001" customHeight="1" x14ac:dyDescent="0.2">
      <c r="A29" s="2692"/>
      <c r="B29" s="2697"/>
      <c r="C29" s="2698"/>
      <c r="D29" s="2699"/>
      <c r="E29" s="2700" t="s">
        <v>11</v>
      </c>
      <c r="F29" s="2709"/>
      <c r="G29" s="2700" t="s">
        <v>12</v>
      </c>
      <c r="H29" s="2709"/>
      <c r="I29" s="2700" t="s">
        <v>13</v>
      </c>
      <c r="J29" s="2709"/>
      <c r="K29" s="2700" t="s">
        <v>14</v>
      </c>
      <c r="L29" s="2709"/>
      <c r="M29" s="2700" t="s">
        <v>15</v>
      </c>
      <c r="N29" s="2709"/>
      <c r="O29" s="2700" t="s">
        <v>16</v>
      </c>
      <c r="P29" s="2709"/>
      <c r="Q29" s="2701" t="s">
        <v>17</v>
      </c>
      <c r="R29" s="2709"/>
      <c r="S29" s="2700" t="s">
        <v>18</v>
      </c>
      <c r="T29" s="2709"/>
      <c r="U29" s="2700" t="s">
        <v>19</v>
      </c>
      <c r="V29" s="2709"/>
      <c r="W29" s="2700" t="s">
        <v>20</v>
      </c>
      <c r="X29" s="2709"/>
      <c r="Y29" s="2700" t="s">
        <v>21</v>
      </c>
      <c r="Z29" s="2709"/>
      <c r="AA29" s="2700" t="s">
        <v>22</v>
      </c>
      <c r="AB29" s="2709"/>
      <c r="AC29" s="2701" t="s">
        <v>23</v>
      </c>
      <c r="AD29" s="2709"/>
      <c r="AE29" s="2700" t="s">
        <v>24</v>
      </c>
      <c r="AF29" s="2709"/>
      <c r="AG29" s="2701" t="s">
        <v>25</v>
      </c>
      <c r="AH29" s="2709"/>
      <c r="AI29" s="2700" t="s">
        <v>26</v>
      </c>
      <c r="AJ29" s="2709"/>
      <c r="AK29" s="2701" t="s">
        <v>27</v>
      </c>
      <c r="AL29" s="2709"/>
      <c r="AM29" s="2701" t="s">
        <v>28</v>
      </c>
      <c r="AN29" s="2702"/>
      <c r="AO29" s="2703"/>
      <c r="AP29" s="2705"/>
      <c r="AQ29" s="2705"/>
      <c r="AR29" s="2705"/>
      <c r="AS29" s="2703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X29" s="2"/>
      <c r="CG29" s="40"/>
      <c r="CH29" s="40"/>
      <c r="CI29" s="40"/>
      <c r="CJ29" s="40"/>
    </row>
    <row r="30" spans="1:104" ht="20.100000000000001" customHeight="1" x14ac:dyDescent="0.2">
      <c r="A30" s="2693"/>
      <c r="B30" s="11" t="s">
        <v>29</v>
      </c>
      <c r="C30" s="12" t="s">
        <v>30</v>
      </c>
      <c r="D30" s="101" t="s">
        <v>31</v>
      </c>
      <c r="E30" s="11" t="s">
        <v>30</v>
      </c>
      <c r="F30" s="102" t="s">
        <v>31</v>
      </c>
      <c r="G30" s="11" t="s">
        <v>30</v>
      </c>
      <c r="H30" s="102" t="s">
        <v>31</v>
      </c>
      <c r="I30" s="11" t="s">
        <v>30</v>
      </c>
      <c r="J30" s="102" t="s">
        <v>31</v>
      </c>
      <c r="K30" s="11" t="s">
        <v>30</v>
      </c>
      <c r="L30" s="102" t="s">
        <v>31</v>
      </c>
      <c r="M30" s="11" t="s">
        <v>30</v>
      </c>
      <c r="N30" s="102" t="s">
        <v>31</v>
      </c>
      <c r="O30" s="11" t="s">
        <v>30</v>
      </c>
      <c r="P30" s="102" t="s">
        <v>31</v>
      </c>
      <c r="Q30" s="11" t="s">
        <v>30</v>
      </c>
      <c r="R30" s="102" t="s">
        <v>31</v>
      </c>
      <c r="S30" s="11" t="s">
        <v>30</v>
      </c>
      <c r="T30" s="102" t="s">
        <v>31</v>
      </c>
      <c r="U30" s="11" t="s">
        <v>30</v>
      </c>
      <c r="V30" s="102" t="s">
        <v>31</v>
      </c>
      <c r="W30" s="11" t="s">
        <v>30</v>
      </c>
      <c r="X30" s="102" t="s">
        <v>31</v>
      </c>
      <c r="Y30" s="11" t="s">
        <v>30</v>
      </c>
      <c r="Z30" s="102" t="s">
        <v>31</v>
      </c>
      <c r="AA30" s="11" t="s">
        <v>30</v>
      </c>
      <c r="AB30" s="102" t="s">
        <v>31</v>
      </c>
      <c r="AC30" s="11" t="s">
        <v>30</v>
      </c>
      <c r="AD30" s="102" t="s">
        <v>31</v>
      </c>
      <c r="AE30" s="11" t="s">
        <v>30</v>
      </c>
      <c r="AF30" s="102" t="s">
        <v>31</v>
      </c>
      <c r="AG30" s="11" t="s">
        <v>30</v>
      </c>
      <c r="AH30" s="102" t="s">
        <v>31</v>
      </c>
      <c r="AI30" s="11" t="s">
        <v>30</v>
      </c>
      <c r="AJ30" s="102" t="s">
        <v>31</v>
      </c>
      <c r="AK30" s="103" t="s">
        <v>30</v>
      </c>
      <c r="AL30" s="102" t="s">
        <v>31</v>
      </c>
      <c r="AM30" s="11" t="s">
        <v>30</v>
      </c>
      <c r="AN30" s="104" t="s">
        <v>31</v>
      </c>
      <c r="AO30" s="2699"/>
      <c r="AP30" s="2706"/>
      <c r="AQ30" s="2706"/>
      <c r="AR30" s="2706"/>
      <c r="AS30" s="2699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X30" s="2"/>
      <c r="CG30" s="40"/>
      <c r="CH30" s="40"/>
      <c r="CI30" s="40"/>
      <c r="CJ30" s="40"/>
    </row>
    <row r="31" spans="1:104" ht="16.350000000000001" customHeight="1" x14ac:dyDescent="0.2">
      <c r="A31" s="105" t="s">
        <v>51</v>
      </c>
      <c r="B31" s="106">
        <f t="shared" ref="B31:B44" si="2">SUM(C31:D31)</f>
        <v>0</v>
      </c>
      <c r="C31" s="28">
        <f>SUM(E31+G31+I31+K31+M31+O31+Q31+S31+U31+W31+Y31+AA31+AC31+AE31+AG31+AI31+AK31+AM31)</f>
        <v>0</v>
      </c>
      <c r="D31" s="29">
        <f>SUM(F31+H31+J31+L31+N31+P31+R31+T31+V31+X31+Z31+AB31+AD31+AF31+AH31+AJ31+AL31+AN31)</f>
        <v>0</v>
      </c>
      <c r="E31" s="30"/>
      <c r="F31" s="31"/>
      <c r="G31" s="30"/>
      <c r="H31" s="32"/>
      <c r="I31" s="30"/>
      <c r="J31" s="32"/>
      <c r="K31" s="30"/>
      <c r="L31" s="32"/>
      <c r="M31" s="30"/>
      <c r="N31" s="32"/>
      <c r="O31" s="30"/>
      <c r="P31" s="32"/>
      <c r="Q31" s="107"/>
      <c r="R31" s="32"/>
      <c r="S31" s="30"/>
      <c r="T31" s="32"/>
      <c r="U31" s="30"/>
      <c r="V31" s="32"/>
      <c r="W31" s="30"/>
      <c r="X31" s="32"/>
      <c r="Y31" s="30"/>
      <c r="Z31" s="32"/>
      <c r="AA31" s="30"/>
      <c r="AB31" s="32"/>
      <c r="AC31" s="107"/>
      <c r="AD31" s="32"/>
      <c r="AE31" s="30"/>
      <c r="AF31" s="32"/>
      <c r="AG31" s="107"/>
      <c r="AH31" s="32"/>
      <c r="AI31" s="30"/>
      <c r="AJ31" s="32"/>
      <c r="AK31" s="107"/>
      <c r="AL31" s="32"/>
      <c r="AM31" s="108"/>
      <c r="AN31" s="34"/>
      <c r="AO31" s="36"/>
      <c r="AP31" s="35"/>
      <c r="AQ31" s="35"/>
      <c r="AR31" s="35"/>
      <c r="AS31" s="36"/>
      <c r="AT31" s="37"/>
      <c r="AU31" s="38"/>
      <c r="AV31" s="38"/>
      <c r="AW31" s="38"/>
      <c r="AX31" s="38"/>
      <c r="AY31" s="38"/>
      <c r="AZ31" s="38"/>
      <c r="BA31" s="38"/>
      <c r="BB31" s="38"/>
      <c r="BC31" s="8"/>
      <c r="BD31" s="8"/>
      <c r="BE31" s="8"/>
      <c r="BF31" s="8"/>
      <c r="BG31" s="8"/>
      <c r="BX31" s="2"/>
      <c r="CA31" s="39"/>
      <c r="CB31" s="39"/>
      <c r="CG31" s="40">
        <v>0</v>
      </c>
      <c r="CH31" s="40">
        <v>0</v>
      </c>
      <c r="CI31" s="40"/>
      <c r="CJ31" s="40"/>
    </row>
    <row r="32" spans="1:104" ht="16.350000000000001" customHeight="1" x14ac:dyDescent="0.2">
      <c r="A32" s="109" t="s">
        <v>52</v>
      </c>
      <c r="B32" s="42">
        <f t="shared" si="2"/>
        <v>0</v>
      </c>
      <c r="C32" s="43">
        <f t="shared" ref="C32:D33" si="3">SUM(E32+G32+I32+K32+M32+O32+Q32+S32+U32+W32+Y32+AA32+AC32+AE32+AG32+AI32+AK32+AM32)</f>
        <v>0</v>
      </c>
      <c r="D32" s="44">
        <f t="shared" si="3"/>
        <v>0</v>
      </c>
      <c r="E32" s="45"/>
      <c r="F32" s="46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110"/>
      <c r="R32" s="47"/>
      <c r="S32" s="45"/>
      <c r="T32" s="47"/>
      <c r="U32" s="45"/>
      <c r="V32" s="47"/>
      <c r="W32" s="45"/>
      <c r="X32" s="47"/>
      <c r="Y32" s="45"/>
      <c r="Z32" s="47"/>
      <c r="AA32" s="45"/>
      <c r="AB32" s="47"/>
      <c r="AC32" s="110"/>
      <c r="AD32" s="47"/>
      <c r="AE32" s="45"/>
      <c r="AF32" s="47"/>
      <c r="AG32" s="110"/>
      <c r="AH32" s="47"/>
      <c r="AI32" s="45"/>
      <c r="AJ32" s="47"/>
      <c r="AK32" s="110"/>
      <c r="AL32" s="47"/>
      <c r="AM32" s="111"/>
      <c r="AN32" s="55"/>
      <c r="AO32" s="112"/>
      <c r="AP32" s="113"/>
      <c r="AQ32" s="113"/>
      <c r="AR32" s="113"/>
      <c r="AS32" s="112"/>
      <c r="AT32" s="37"/>
      <c r="AU32" s="38"/>
      <c r="AV32" s="38"/>
      <c r="AW32" s="38"/>
      <c r="AX32" s="38"/>
      <c r="AY32" s="38"/>
      <c r="AZ32" s="38"/>
      <c r="BA32" s="38"/>
      <c r="BB32" s="38"/>
      <c r="BC32" s="8"/>
      <c r="BD32" s="8"/>
      <c r="BE32" s="8"/>
      <c r="BF32" s="8"/>
      <c r="BG32" s="8"/>
      <c r="BX32" s="2"/>
      <c r="CB32" s="39"/>
      <c r="CG32" s="40">
        <v>0</v>
      </c>
      <c r="CH32" s="40">
        <v>0</v>
      </c>
      <c r="CI32" s="40"/>
      <c r="CJ32" s="40"/>
    </row>
    <row r="33" spans="1:88" ht="16.350000000000001" customHeight="1" x14ac:dyDescent="0.2">
      <c r="A33" s="114" t="s">
        <v>53</v>
      </c>
      <c r="B33" s="42">
        <f t="shared" si="2"/>
        <v>0</v>
      </c>
      <c r="C33" s="43">
        <f t="shared" si="3"/>
        <v>0</v>
      </c>
      <c r="D33" s="68">
        <f t="shared" si="3"/>
        <v>0</v>
      </c>
      <c r="E33" s="45"/>
      <c r="F33" s="46"/>
      <c r="G33" s="45"/>
      <c r="H33" s="47"/>
      <c r="I33" s="45"/>
      <c r="J33" s="47"/>
      <c r="K33" s="45"/>
      <c r="L33" s="47"/>
      <c r="M33" s="45"/>
      <c r="N33" s="47"/>
      <c r="O33" s="45"/>
      <c r="P33" s="47"/>
      <c r="Q33" s="110"/>
      <c r="R33" s="47"/>
      <c r="S33" s="45"/>
      <c r="T33" s="47"/>
      <c r="U33" s="45"/>
      <c r="V33" s="47"/>
      <c r="W33" s="45"/>
      <c r="X33" s="47"/>
      <c r="Y33" s="45"/>
      <c r="Z33" s="47"/>
      <c r="AA33" s="45"/>
      <c r="AB33" s="47"/>
      <c r="AC33" s="110"/>
      <c r="AD33" s="47"/>
      <c r="AE33" s="45"/>
      <c r="AF33" s="47"/>
      <c r="AG33" s="110"/>
      <c r="AH33" s="47"/>
      <c r="AI33" s="45"/>
      <c r="AJ33" s="47"/>
      <c r="AK33" s="110"/>
      <c r="AL33" s="47"/>
      <c r="AM33" s="111"/>
      <c r="AN33" s="55"/>
      <c r="AO33" s="52"/>
      <c r="AP33" s="51"/>
      <c r="AQ33" s="51"/>
      <c r="AR33" s="51"/>
      <c r="AS33" s="52"/>
      <c r="AT33" s="37"/>
      <c r="AU33" s="38"/>
      <c r="AV33" s="38"/>
      <c r="AW33" s="38"/>
      <c r="AX33" s="38"/>
      <c r="AY33" s="38"/>
      <c r="AZ33" s="38"/>
      <c r="BA33" s="38"/>
      <c r="BB33" s="38"/>
      <c r="BC33" s="8"/>
      <c r="BD33" s="8"/>
      <c r="BE33" s="8"/>
      <c r="BF33" s="8"/>
      <c r="BG33" s="8"/>
      <c r="BX33" s="2"/>
      <c r="CB33" s="39"/>
      <c r="CG33" s="40">
        <v>0</v>
      </c>
      <c r="CH33" s="40">
        <v>0</v>
      </c>
      <c r="CI33" s="40"/>
      <c r="CJ33" s="40"/>
    </row>
    <row r="34" spans="1:88" ht="16.350000000000001" customHeight="1" x14ac:dyDescent="0.2">
      <c r="A34" s="114" t="s">
        <v>54</v>
      </c>
      <c r="B34" s="42">
        <f t="shared" si="2"/>
        <v>0</v>
      </c>
      <c r="C34" s="43">
        <f>SUM(O34+Q34+S34+U34+W34+Y34+AA34)</f>
        <v>0</v>
      </c>
      <c r="D34" s="68">
        <f>SUM(P34+R34+T34+V34+X34+Z34+AB34)</f>
        <v>0</v>
      </c>
      <c r="E34" s="60"/>
      <c r="F34" s="61"/>
      <c r="G34" s="60"/>
      <c r="H34" s="69"/>
      <c r="I34" s="60"/>
      <c r="J34" s="69"/>
      <c r="K34" s="60"/>
      <c r="L34" s="69"/>
      <c r="M34" s="60"/>
      <c r="N34" s="69"/>
      <c r="O34" s="45"/>
      <c r="P34" s="47"/>
      <c r="Q34" s="110"/>
      <c r="R34" s="47"/>
      <c r="S34" s="45"/>
      <c r="T34" s="47"/>
      <c r="U34" s="45"/>
      <c r="V34" s="47"/>
      <c r="W34" s="45"/>
      <c r="X34" s="47"/>
      <c r="Y34" s="45"/>
      <c r="Z34" s="47"/>
      <c r="AA34" s="45"/>
      <c r="AB34" s="70"/>
      <c r="AC34" s="115"/>
      <c r="AD34" s="69"/>
      <c r="AE34" s="60"/>
      <c r="AF34" s="69"/>
      <c r="AG34" s="115"/>
      <c r="AH34" s="69"/>
      <c r="AI34" s="60"/>
      <c r="AJ34" s="69"/>
      <c r="AK34" s="115"/>
      <c r="AL34" s="69"/>
      <c r="AM34" s="116"/>
      <c r="AN34" s="50"/>
      <c r="AO34" s="52"/>
      <c r="AP34" s="51"/>
      <c r="AQ34" s="51"/>
      <c r="AR34" s="51"/>
      <c r="AS34" s="52"/>
      <c r="AT34" s="37"/>
      <c r="AU34" s="38"/>
      <c r="AV34" s="38"/>
      <c r="AW34" s="38"/>
      <c r="AX34" s="38"/>
      <c r="AY34" s="38"/>
      <c r="AZ34" s="38"/>
      <c r="BA34" s="38"/>
      <c r="BB34" s="38"/>
      <c r="BC34" s="8"/>
      <c r="BD34" s="8"/>
      <c r="BE34" s="8"/>
      <c r="BF34" s="8"/>
      <c r="BG34" s="8"/>
      <c r="BX34" s="2"/>
      <c r="CB34" s="39"/>
      <c r="CG34" s="40">
        <v>0</v>
      </c>
      <c r="CH34" s="40">
        <v>0</v>
      </c>
      <c r="CI34" s="40"/>
      <c r="CJ34" s="40"/>
    </row>
    <row r="35" spans="1:88" ht="16.350000000000001" customHeight="1" x14ac:dyDescent="0.2">
      <c r="A35" s="114" t="s">
        <v>55</v>
      </c>
      <c r="B35" s="42">
        <f>SUM(C35:D35)</f>
        <v>0</v>
      </c>
      <c r="C35" s="43">
        <f>SUM(E35+G35+I35+K35+M35+O35+Q35+S35+U35+W35+Y35+AA35+AC35+AE35+AG35+AI35+AK35+AM35)</f>
        <v>0</v>
      </c>
      <c r="D35" s="68">
        <f t="shared" ref="C35:D44" si="4">SUM(F35+H35+J35+L35+N35+P35+R35+T35+V35+X35+Z35+AB35+AD35+AF35+AH35+AJ35+AL35+AN35)</f>
        <v>0</v>
      </c>
      <c r="E35" s="45"/>
      <c r="F35" s="46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110"/>
      <c r="R35" s="47"/>
      <c r="S35" s="45"/>
      <c r="T35" s="47"/>
      <c r="U35" s="45"/>
      <c r="V35" s="47"/>
      <c r="W35" s="45"/>
      <c r="X35" s="47"/>
      <c r="Y35" s="45"/>
      <c r="Z35" s="47"/>
      <c r="AA35" s="45"/>
      <c r="AB35" s="47"/>
      <c r="AC35" s="110"/>
      <c r="AD35" s="47"/>
      <c r="AE35" s="45"/>
      <c r="AF35" s="47"/>
      <c r="AG35" s="110"/>
      <c r="AH35" s="47"/>
      <c r="AI35" s="45"/>
      <c r="AJ35" s="47"/>
      <c r="AK35" s="110"/>
      <c r="AL35" s="47"/>
      <c r="AM35" s="111"/>
      <c r="AN35" s="55"/>
      <c r="AO35" s="112"/>
      <c r="AP35" s="113"/>
      <c r="AQ35" s="113"/>
      <c r="AR35" s="113"/>
      <c r="AS35" s="112"/>
      <c r="AT35" s="37"/>
      <c r="AU35" s="38"/>
      <c r="AV35" s="38"/>
      <c r="AW35" s="38"/>
      <c r="AX35" s="38"/>
      <c r="AY35" s="38"/>
      <c r="AZ35" s="38"/>
      <c r="BA35" s="38"/>
      <c r="BB35" s="38"/>
      <c r="BC35" s="8"/>
      <c r="BD35" s="8"/>
      <c r="BE35" s="8"/>
      <c r="BF35" s="8"/>
      <c r="BG35" s="8"/>
      <c r="BX35" s="2"/>
      <c r="CB35" s="39"/>
      <c r="CG35" s="40">
        <v>0</v>
      </c>
      <c r="CH35" s="40">
        <v>0</v>
      </c>
      <c r="CI35" s="40"/>
      <c r="CJ35" s="40"/>
    </row>
    <row r="36" spans="1:88" ht="16.350000000000001" customHeight="1" x14ac:dyDescent="0.2">
      <c r="A36" s="114" t="s">
        <v>56</v>
      </c>
      <c r="B36" s="117">
        <f>SUM(C36:D36)</f>
        <v>0</v>
      </c>
      <c r="C36" s="118">
        <f>SUM(K36+M36+O36+Q36+S36+U36+W36+Y36+AA36+AC36+AE36+AG36+AI36+AK36+AM36)</f>
        <v>0</v>
      </c>
      <c r="D36" s="68">
        <f>SUM(L36+N36+P36+R36+T36+V36+X36+Z36+AB36+AD36+AF36+AH36+AJ36+AL36+AN36)</f>
        <v>0</v>
      </c>
      <c r="E36" s="119"/>
      <c r="F36" s="120"/>
      <c r="G36" s="119"/>
      <c r="H36" s="121"/>
      <c r="I36" s="119"/>
      <c r="J36" s="121"/>
      <c r="K36" s="45"/>
      <c r="L36" s="47"/>
      <c r="M36" s="45"/>
      <c r="N36" s="47"/>
      <c r="O36" s="45"/>
      <c r="P36" s="47"/>
      <c r="Q36" s="110"/>
      <c r="R36" s="47"/>
      <c r="S36" s="45"/>
      <c r="T36" s="47"/>
      <c r="U36" s="45"/>
      <c r="V36" s="47"/>
      <c r="W36" s="45"/>
      <c r="X36" s="47"/>
      <c r="Y36" s="45"/>
      <c r="Z36" s="47"/>
      <c r="AA36" s="45"/>
      <c r="AB36" s="47"/>
      <c r="AC36" s="110"/>
      <c r="AD36" s="47"/>
      <c r="AE36" s="45"/>
      <c r="AF36" s="47"/>
      <c r="AG36" s="110"/>
      <c r="AH36" s="47"/>
      <c r="AI36" s="45"/>
      <c r="AJ36" s="47"/>
      <c r="AK36" s="110"/>
      <c r="AL36" s="47"/>
      <c r="AM36" s="111"/>
      <c r="AN36" s="55"/>
      <c r="AO36" s="112"/>
      <c r="AP36" s="113"/>
      <c r="AQ36" s="113"/>
      <c r="AR36" s="113"/>
      <c r="AS36" s="112"/>
      <c r="AT36" s="37"/>
      <c r="AU36" s="38"/>
      <c r="AV36" s="38"/>
      <c r="AW36" s="38"/>
      <c r="AX36" s="38"/>
      <c r="AY36" s="38"/>
      <c r="AZ36" s="38"/>
      <c r="BA36" s="38"/>
      <c r="BB36" s="38"/>
      <c r="BC36" s="8"/>
      <c r="BD36" s="8"/>
      <c r="BE36" s="8"/>
      <c r="BF36" s="8"/>
      <c r="BG36" s="8"/>
      <c r="BX36" s="2"/>
      <c r="CB36" s="39"/>
      <c r="CG36" s="40">
        <v>0</v>
      </c>
      <c r="CH36" s="40">
        <v>0</v>
      </c>
      <c r="CI36" s="40"/>
      <c r="CJ36" s="40"/>
    </row>
    <row r="37" spans="1:88" ht="16.350000000000001" customHeight="1" x14ac:dyDescent="0.2">
      <c r="A37" s="62" t="s">
        <v>57</v>
      </c>
      <c r="B37" s="42">
        <f t="shared" si="2"/>
        <v>0</v>
      </c>
      <c r="C37" s="43">
        <f t="shared" si="4"/>
        <v>0</v>
      </c>
      <c r="D37" s="44">
        <f t="shared" si="4"/>
        <v>0</v>
      </c>
      <c r="E37" s="45"/>
      <c r="F37" s="46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110"/>
      <c r="R37" s="47"/>
      <c r="S37" s="45"/>
      <c r="T37" s="47"/>
      <c r="U37" s="45"/>
      <c r="V37" s="47"/>
      <c r="W37" s="45"/>
      <c r="X37" s="47"/>
      <c r="Y37" s="45"/>
      <c r="Z37" s="47"/>
      <c r="AA37" s="45"/>
      <c r="AB37" s="47"/>
      <c r="AC37" s="110"/>
      <c r="AD37" s="47"/>
      <c r="AE37" s="45"/>
      <c r="AF37" s="47"/>
      <c r="AG37" s="110"/>
      <c r="AH37" s="47"/>
      <c r="AI37" s="45"/>
      <c r="AJ37" s="47"/>
      <c r="AK37" s="110"/>
      <c r="AL37" s="47"/>
      <c r="AM37" s="111"/>
      <c r="AN37" s="55"/>
      <c r="AO37" s="52"/>
      <c r="AP37" s="51"/>
      <c r="AQ37" s="51"/>
      <c r="AR37" s="51"/>
      <c r="AS37" s="52"/>
      <c r="AT37" s="37"/>
      <c r="AU37" s="38"/>
      <c r="AV37" s="38"/>
      <c r="AW37" s="38"/>
      <c r="AX37" s="38"/>
      <c r="AY37" s="38"/>
      <c r="AZ37" s="38"/>
      <c r="BA37" s="38"/>
      <c r="BB37" s="38"/>
      <c r="BC37" s="8"/>
      <c r="BD37" s="8"/>
      <c r="BE37" s="8"/>
      <c r="BF37" s="8"/>
      <c r="BG37" s="8"/>
      <c r="BX37" s="2"/>
      <c r="CG37" s="40">
        <v>0</v>
      </c>
      <c r="CH37" s="40">
        <v>0</v>
      </c>
      <c r="CI37" s="40"/>
      <c r="CJ37" s="40"/>
    </row>
    <row r="38" spans="1:88" ht="16.350000000000001" customHeight="1" x14ac:dyDescent="0.2">
      <c r="A38" s="62" t="s">
        <v>58</v>
      </c>
      <c r="B38" s="42">
        <f>SUM(C38:D38)</f>
        <v>0</v>
      </c>
      <c r="C38" s="43">
        <f>SUM(E38+G38+I38+K38+M38+O38+Q38+S38+U38+W38+Y38+AA38+AC38+AE38+AG38+AI38+AK38+AM38)</f>
        <v>0</v>
      </c>
      <c r="D38" s="44">
        <f>SUM(F38+H38+J38+L38+N38+P38+R38+T38+V38+X38+Z38+AB38+AD38+AF38+AH38+AJ38+AL38+AN38)</f>
        <v>0</v>
      </c>
      <c r="E38" s="45"/>
      <c r="F38" s="46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110"/>
      <c r="R38" s="47"/>
      <c r="S38" s="45"/>
      <c r="T38" s="47"/>
      <c r="U38" s="45"/>
      <c r="V38" s="47"/>
      <c r="W38" s="45"/>
      <c r="X38" s="47"/>
      <c r="Y38" s="45"/>
      <c r="Z38" s="47"/>
      <c r="AA38" s="45"/>
      <c r="AB38" s="47"/>
      <c r="AC38" s="110"/>
      <c r="AD38" s="47"/>
      <c r="AE38" s="45"/>
      <c r="AF38" s="47"/>
      <c r="AG38" s="110"/>
      <c r="AH38" s="47"/>
      <c r="AI38" s="45"/>
      <c r="AJ38" s="47"/>
      <c r="AK38" s="110"/>
      <c r="AL38" s="47"/>
      <c r="AM38" s="111"/>
      <c r="AN38" s="55"/>
      <c r="AO38" s="52"/>
      <c r="AP38" s="51"/>
      <c r="AQ38" s="51"/>
      <c r="AR38" s="51"/>
      <c r="AS38" s="52"/>
      <c r="AT38" s="37"/>
      <c r="AU38" s="38"/>
      <c r="AV38" s="38"/>
      <c r="AW38" s="38"/>
      <c r="AX38" s="38"/>
      <c r="AY38" s="38"/>
      <c r="AZ38" s="38"/>
      <c r="BA38" s="38"/>
      <c r="BB38" s="38"/>
      <c r="BC38" s="8"/>
      <c r="BD38" s="8"/>
      <c r="BE38" s="8"/>
      <c r="BF38" s="8"/>
      <c r="BG38" s="8"/>
      <c r="BX38" s="2"/>
      <c r="CG38" s="40"/>
      <c r="CH38" s="40"/>
      <c r="CI38" s="40"/>
      <c r="CJ38" s="40"/>
    </row>
    <row r="39" spans="1:88" ht="16.350000000000001" customHeight="1" x14ac:dyDescent="0.2">
      <c r="A39" s="62" t="s">
        <v>59</v>
      </c>
      <c r="B39" s="42">
        <f>SUM(C39:D39)</f>
        <v>0</v>
      </c>
      <c r="C39" s="43">
        <f>SUM(E39+G39+I39+K39+M39+O39+Q39+S39+U39+W39+Y39+AA39+AC39+AE39+AG39+AI39+AK39+AM39)</f>
        <v>0</v>
      </c>
      <c r="D39" s="44">
        <f>SUM(F39+H39+J39+L39+N39+P39+R39+T39+V39+X39+Z39+AB39+AD39+AF39+AH39+AJ39+AL39+AN39)</f>
        <v>0</v>
      </c>
      <c r="E39" s="45"/>
      <c r="F39" s="46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110"/>
      <c r="R39" s="47"/>
      <c r="S39" s="45"/>
      <c r="T39" s="47"/>
      <c r="U39" s="45"/>
      <c r="V39" s="47"/>
      <c r="W39" s="45"/>
      <c r="X39" s="47"/>
      <c r="Y39" s="45"/>
      <c r="Z39" s="47"/>
      <c r="AA39" s="45"/>
      <c r="AB39" s="47"/>
      <c r="AC39" s="110"/>
      <c r="AD39" s="47"/>
      <c r="AE39" s="45"/>
      <c r="AF39" s="47"/>
      <c r="AG39" s="110"/>
      <c r="AH39" s="47"/>
      <c r="AI39" s="45"/>
      <c r="AJ39" s="47"/>
      <c r="AK39" s="110"/>
      <c r="AL39" s="47"/>
      <c r="AM39" s="111"/>
      <c r="AN39" s="55"/>
      <c r="AO39" s="52"/>
      <c r="AP39" s="51"/>
      <c r="AQ39" s="51"/>
      <c r="AR39" s="51"/>
      <c r="AS39" s="52"/>
      <c r="AT39" s="37"/>
      <c r="AU39" s="38"/>
      <c r="AV39" s="38"/>
      <c r="AW39" s="38"/>
      <c r="AX39" s="38"/>
      <c r="AY39" s="38"/>
      <c r="AZ39" s="38"/>
      <c r="BA39" s="38"/>
      <c r="BB39" s="38"/>
      <c r="BC39" s="8"/>
      <c r="BD39" s="8"/>
      <c r="BE39" s="8"/>
      <c r="BF39" s="8"/>
      <c r="BG39" s="8"/>
      <c r="BX39" s="2"/>
      <c r="CG39" s="40"/>
      <c r="CH39" s="40"/>
      <c r="CI39" s="40"/>
      <c r="CJ39" s="40"/>
    </row>
    <row r="40" spans="1:88" ht="16.350000000000001" customHeight="1" x14ac:dyDescent="0.2">
      <c r="A40" s="62" t="s">
        <v>60</v>
      </c>
      <c r="B40" s="42">
        <f t="shared" si="2"/>
        <v>0</v>
      </c>
      <c r="C40" s="43">
        <f t="shared" si="4"/>
        <v>0</v>
      </c>
      <c r="D40" s="44">
        <f t="shared" si="4"/>
        <v>0</v>
      </c>
      <c r="E40" s="45"/>
      <c r="F40" s="46"/>
      <c r="G40" s="45"/>
      <c r="H40" s="47"/>
      <c r="I40" s="45"/>
      <c r="J40" s="47"/>
      <c r="K40" s="45"/>
      <c r="L40" s="47"/>
      <c r="M40" s="45"/>
      <c r="N40" s="47"/>
      <c r="O40" s="45"/>
      <c r="P40" s="47"/>
      <c r="Q40" s="110"/>
      <c r="R40" s="47"/>
      <c r="S40" s="45"/>
      <c r="T40" s="47"/>
      <c r="U40" s="45"/>
      <c r="V40" s="47"/>
      <c r="W40" s="45"/>
      <c r="X40" s="47"/>
      <c r="Y40" s="45"/>
      <c r="Z40" s="47"/>
      <c r="AA40" s="45"/>
      <c r="AB40" s="47"/>
      <c r="AC40" s="110"/>
      <c r="AD40" s="47"/>
      <c r="AE40" s="45"/>
      <c r="AF40" s="47"/>
      <c r="AG40" s="110"/>
      <c r="AH40" s="47"/>
      <c r="AI40" s="45"/>
      <c r="AJ40" s="47"/>
      <c r="AK40" s="110"/>
      <c r="AL40" s="47"/>
      <c r="AM40" s="111"/>
      <c r="AN40" s="55"/>
      <c r="AO40" s="52"/>
      <c r="AP40" s="51"/>
      <c r="AQ40" s="51"/>
      <c r="AR40" s="51"/>
      <c r="AS40" s="52"/>
      <c r="AT40" s="37"/>
      <c r="AU40" s="38"/>
      <c r="AV40" s="38"/>
      <c r="AW40" s="38"/>
      <c r="AX40" s="38"/>
      <c r="AY40" s="38"/>
      <c r="AZ40" s="38"/>
      <c r="BA40" s="38"/>
      <c r="BB40" s="38"/>
      <c r="BC40" s="8"/>
      <c r="BD40" s="8"/>
      <c r="BE40" s="8"/>
      <c r="BF40" s="8"/>
      <c r="BG40" s="8"/>
      <c r="BX40" s="2"/>
      <c r="CG40" s="40"/>
      <c r="CH40" s="40"/>
      <c r="CI40" s="40"/>
      <c r="CJ40" s="40"/>
    </row>
    <row r="41" spans="1:88" ht="16.350000000000001" customHeight="1" x14ac:dyDescent="0.2">
      <c r="A41" s="62" t="s">
        <v>61</v>
      </c>
      <c r="B41" s="42">
        <f t="shared" si="2"/>
        <v>0</v>
      </c>
      <c r="C41" s="43">
        <f t="shared" si="4"/>
        <v>0</v>
      </c>
      <c r="D41" s="44">
        <f t="shared" si="4"/>
        <v>0</v>
      </c>
      <c r="E41" s="45"/>
      <c r="F41" s="46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110"/>
      <c r="R41" s="47"/>
      <c r="S41" s="45"/>
      <c r="T41" s="47"/>
      <c r="U41" s="45"/>
      <c r="V41" s="47"/>
      <c r="W41" s="45"/>
      <c r="X41" s="47"/>
      <c r="Y41" s="45"/>
      <c r="Z41" s="47"/>
      <c r="AA41" s="45"/>
      <c r="AB41" s="47"/>
      <c r="AC41" s="110"/>
      <c r="AD41" s="47"/>
      <c r="AE41" s="45"/>
      <c r="AF41" s="47"/>
      <c r="AG41" s="110"/>
      <c r="AH41" s="47"/>
      <c r="AI41" s="45"/>
      <c r="AJ41" s="47"/>
      <c r="AK41" s="110"/>
      <c r="AL41" s="47"/>
      <c r="AM41" s="111"/>
      <c r="AN41" s="55"/>
      <c r="AO41" s="75"/>
      <c r="AP41" s="74"/>
      <c r="AQ41" s="74"/>
      <c r="AR41" s="74"/>
      <c r="AS41" s="75"/>
      <c r="AT41" s="37"/>
      <c r="AU41" s="38"/>
      <c r="AV41" s="38"/>
      <c r="AW41" s="38"/>
      <c r="AX41" s="38"/>
      <c r="AY41" s="38"/>
      <c r="AZ41" s="38"/>
      <c r="BA41" s="38"/>
      <c r="BB41" s="38"/>
      <c r="BC41" s="8"/>
      <c r="BD41" s="8"/>
      <c r="BE41" s="8"/>
      <c r="BF41" s="8"/>
      <c r="BG41" s="8"/>
      <c r="BX41" s="2"/>
      <c r="CG41" s="40"/>
      <c r="CH41" s="40"/>
      <c r="CI41" s="40"/>
      <c r="CJ41" s="40"/>
    </row>
    <row r="42" spans="1:88" ht="16.350000000000001" customHeight="1" x14ac:dyDescent="0.2">
      <c r="A42" s="62" t="s">
        <v>62</v>
      </c>
      <c r="B42" s="42">
        <f t="shared" si="2"/>
        <v>0</v>
      </c>
      <c r="C42" s="43">
        <f t="shared" si="4"/>
        <v>0</v>
      </c>
      <c r="D42" s="44">
        <f t="shared" si="4"/>
        <v>0</v>
      </c>
      <c r="E42" s="45"/>
      <c r="F42" s="46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110"/>
      <c r="R42" s="47"/>
      <c r="S42" s="45"/>
      <c r="T42" s="47"/>
      <c r="U42" s="45"/>
      <c r="V42" s="47"/>
      <c r="W42" s="45"/>
      <c r="X42" s="47"/>
      <c r="Y42" s="45"/>
      <c r="Z42" s="47"/>
      <c r="AA42" s="45"/>
      <c r="AB42" s="47"/>
      <c r="AC42" s="110"/>
      <c r="AD42" s="47"/>
      <c r="AE42" s="45"/>
      <c r="AF42" s="47"/>
      <c r="AG42" s="110"/>
      <c r="AH42" s="47"/>
      <c r="AI42" s="45"/>
      <c r="AJ42" s="47"/>
      <c r="AK42" s="110"/>
      <c r="AL42" s="47"/>
      <c r="AM42" s="111"/>
      <c r="AN42" s="55"/>
      <c r="AO42" s="75"/>
      <c r="AP42" s="74"/>
      <c r="AQ42" s="74"/>
      <c r="AR42" s="74"/>
      <c r="AS42" s="75"/>
      <c r="AT42" s="37"/>
      <c r="AU42" s="38"/>
      <c r="AV42" s="38"/>
      <c r="AW42" s="38"/>
      <c r="AX42" s="38"/>
      <c r="AY42" s="38"/>
      <c r="AZ42" s="38"/>
      <c r="BA42" s="38"/>
      <c r="BB42" s="38"/>
      <c r="BC42" s="8"/>
      <c r="BD42" s="8"/>
      <c r="BE42" s="8"/>
      <c r="BF42" s="8"/>
      <c r="BG42" s="8"/>
      <c r="BX42" s="2"/>
      <c r="CG42" s="40"/>
      <c r="CH42" s="40"/>
      <c r="CI42" s="40"/>
      <c r="CJ42" s="40"/>
    </row>
    <row r="43" spans="1:88" ht="16.350000000000001" customHeight="1" x14ac:dyDescent="0.2">
      <c r="A43" s="62" t="s">
        <v>63</v>
      </c>
      <c r="B43" s="42">
        <f t="shared" si="2"/>
        <v>0</v>
      </c>
      <c r="C43" s="43">
        <f t="shared" si="4"/>
        <v>0</v>
      </c>
      <c r="D43" s="44">
        <f t="shared" si="4"/>
        <v>0</v>
      </c>
      <c r="E43" s="45"/>
      <c r="F43" s="46"/>
      <c r="G43" s="45"/>
      <c r="H43" s="47"/>
      <c r="I43" s="45"/>
      <c r="J43" s="47"/>
      <c r="K43" s="45"/>
      <c r="L43" s="47"/>
      <c r="M43" s="45"/>
      <c r="N43" s="47"/>
      <c r="O43" s="45"/>
      <c r="P43" s="47"/>
      <c r="Q43" s="110"/>
      <c r="R43" s="47"/>
      <c r="S43" s="45"/>
      <c r="T43" s="47"/>
      <c r="U43" s="45"/>
      <c r="V43" s="47"/>
      <c r="W43" s="45"/>
      <c r="X43" s="47"/>
      <c r="Y43" s="45"/>
      <c r="Z43" s="47"/>
      <c r="AA43" s="45"/>
      <c r="AB43" s="47"/>
      <c r="AC43" s="110"/>
      <c r="AD43" s="47"/>
      <c r="AE43" s="45"/>
      <c r="AF43" s="47"/>
      <c r="AG43" s="110"/>
      <c r="AH43" s="47"/>
      <c r="AI43" s="45"/>
      <c r="AJ43" s="47"/>
      <c r="AK43" s="110"/>
      <c r="AL43" s="47"/>
      <c r="AM43" s="111"/>
      <c r="AN43" s="55"/>
      <c r="AO43" s="75"/>
      <c r="AP43" s="74"/>
      <c r="AQ43" s="74"/>
      <c r="AR43" s="74"/>
      <c r="AS43" s="75"/>
      <c r="AT43" s="37"/>
      <c r="AU43" s="38"/>
      <c r="AV43" s="38"/>
      <c r="AW43" s="38"/>
      <c r="AX43" s="38"/>
      <c r="AY43" s="38"/>
      <c r="AZ43" s="38"/>
      <c r="BA43" s="38"/>
      <c r="BB43" s="38"/>
      <c r="BC43" s="8"/>
      <c r="BD43" s="8"/>
      <c r="BE43" s="8"/>
      <c r="BF43" s="8"/>
      <c r="BG43" s="8"/>
      <c r="BX43" s="2"/>
      <c r="CG43" s="40"/>
      <c r="CH43" s="40"/>
      <c r="CI43" s="40"/>
      <c r="CJ43" s="40"/>
    </row>
    <row r="44" spans="1:88" ht="16.350000000000001" customHeight="1" x14ac:dyDescent="0.2">
      <c r="A44" s="122" t="s">
        <v>64</v>
      </c>
      <c r="B44" s="123">
        <f t="shared" si="2"/>
        <v>0</v>
      </c>
      <c r="C44" s="124">
        <f t="shared" si="4"/>
        <v>0</v>
      </c>
      <c r="D44" s="125">
        <f t="shared" si="4"/>
        <v>0</v>
      </c>
      <c r="E44" s="88"/>
      <c r="F44" s="89"/>
      <c r="G44" s="88"/>
      <c r="H44" s="87"/>
      <c r="I44" s="88"/>
      <c r="J44" s="87"/>
      <c r="K44" s="88"/>
      <c r="L44" s="87"/>
      <c r="M44" s="88"/>
      <c r="N44" s="87"/>
      <c r="O44" s="88"/>
      <c r="P44" s="87"/>
      <c r="Q44" s="126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126"/>
      <c r="AD44" s="87"/>
      <c r="AE44" s="88"/>
      <c r="AF44" s="87"/>
      <c r="AG44" s="126"/>
      <c r="AH44" s="87"/>
      <c r="AI44" s="88"/>
      <c r="AJ44" s="87"/>
      <c r="AK44" s="126"/>
      <c r="AL44" s="87"/>
      <c r="AM44" s="127"/>
      <c r="AN44" s="92"/>
      <c r="AO44" s="94"/>
      <c r="AP44" s="93"/>
      <c r="AQ44" s="93"/>
      <c r="AR44" s="93"/>
      <c r="AS44" s="94"/>
      <c r="AT44" s="37"/>
      <c r="AU44" s="38"/>
      <c r="AV44" s="38"/>
      <c r="AW44" s="38"/>
      <c r="AX44" s="38"/>
      <c r="AY44" s="38"/>
      <c r="AZ44" s="38"/>
      <c r="BA44" s="38"/>
      <c r="BB44" s="38"/>
      <c r="BC44" s="8"/>
      <c r="BD44" s="8"/>
      <c r="BE44" s="8"/>
      <c r="BF44" s="8"/>
      <c r="BG44" s="8"/>
      <c r="BX44" s="2"/>
      <c r="CG44" s="40"/>
      <c r="CH44" s="40"/>
      <c r="CI44" s="40"/>
      <c r="CJ44" s="40"/>
    </row>
    <row r="45" spans="1:88" ht="31.35" customHeight="1" x14ac:dyDescent="0.2">
      <c r="A45" s="9" t="s">
        <v>65</v>
      </c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28"/>
      <c r="AP45" s="129"/>
      <c r="AQ45" s="130"/>
      <c r="AR45" s="131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CG45" s="40"/>
      <c r="CH45" s="40"/>
      <c r="CI45" s="40"/>
      <c r="CJ45" s="40"/>
    </row>
    <row r="46" spans="1:88" ht="16.350000000000001" customHeight="1" x14ac:dyDescent="0.25">
      <c r="A46" s="2691" t="s">
        <v>49</v>
      </c>
      <c r="B46" s="2704" t="s">
        <v>4</v>
      </c>
      <c r="C46" s="2707" t="s">
        <v>66</v>
      </c>
      <c r="D46" s="2710"/>
      <c r="E46" s="2710"/>
      <c r="F46" s="2708"/>
      <c r="G46" s="2707" t="s">
        <v>67</v>
      </c>
      <c r="H46" s="2710"/>
      <c r="I46" s="2710"/>
      <c r="J46" s="2708"/>
      <c r="K46" s="6"/>
      <c r="L46" s="2711"/>
      <c r="M46" s="2711"/>
      <c r="N46" s="2711"/>
      <c r="O46" s="2711"/>
      <c r="P46" s="2711"/>
      <c r="Q46" s="2711"/>
      <c r="R46" s="2711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32"/>
      <c r="AR46" s="133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CG46" s="40"/>
      <c r="CH46" s="40"/>
      <c r="CI46" s="40"/>
      <c r="CJ46" s="40"/>
    </row>
    <row r="47" spans="1:88" ht="27.75" customHeight="1" x14ac:dyDescent="0.2">
      <c r="A47" s="2693"/>
      <c r="B47" s="2706"/>
      <c r="C47" s="134" t="s">
        <v>68</v>
      </c>
      <c r="D47" s="134" t="s">
        <v>69</v>
      </c>
      <c r="E47" s="12" t="s">
        <v>70</v>
      </c>
      <c r="F47" s="13" t="s">
        <v>71</v>
      </c>
      <c r="G47" s="134" t="s">
        <v>68</v>
      </c>
      <c r="H47" s="134" t="s">
        <v>69</v>
      </c>
      <c r="I47" s="12" t="s">
        <v>70</v>
      </c>
      <c r="J47" s="13" t="s">
        <v>71</v>
      </c>
      <c r="K47" s="6"/>
      <c r="L47" s="135"/>
      <c r="M47" s="135"/>
      <c r="N47" s="136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7"/>
      <c r="AR47" s="137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CG47" s="40"/>
      <c r="CH47" s="40"/>
      <c r="CI47" s="40"/>
      <c r="CJ47" s="40"/>
    </row>
    <row r="48" spans="1:88" ht="16.350000000000001" customHeight="1" x14ac:dyDescent="0.2">
      <c r="A48" s="138" t="s">
        <v>72</v>
      </c>
      <c r="B48" s="139">
        <f>SUM(C48:J48)</f>
        <v>0</v>
      </c>
      <c r="C48" s="30"/>
      <c r="D48" s="140"/>
      <c r="E48" s="140"/>
      <c r="F48" s="31"/>
      <c r="G48" s="30"/>
      <c r="H48" s="140"/>
      <c r="I48" s="140"/>
      <c r="J48" s="32"/>
      <c r="K48" s="141"/>
      <c r="L48" s="135"/>
      <c r="M48" s="135"/>
      <c r="N48" s="142"/>
      <c r="O48" s="135"/>
      <c r="P48" s="135"/>
      <c r="Q48" s="135"/>
      <c r="R48" s="135"/>
      <c r="S48" s="135"/>
      <c r="T48" s="135"/>
      <c r="U48" s="135"/>
      <c r="V48" s="135"/>
      <c r="W48" s="135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37"/>
      <c r="AR48" s="137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CG48" s="40"/>
      <c r="CH48" s="40"/>
      <c r="CI48" s="40"/>
      <c r="CJ48" s="40"/>
    </row>
    <row r="49" spans="1:88" ht="16.350000000000001" customHeight="1" x14ac:dyDescent="0.2">
      <c r="A49" s="82" t="s">
        <v>73</v>
      </c>
      <c r="B49" s="144">
        <f>SUM(C49:J49)</f>
        <v>0</v>
      </c>
      <c r="C49" s="88"/>
      <c r="D49" s="145"/>
      <c r="E49" s="145"/>
      <c r="F49" s="89"/>
      <c r="G49" s="88"/>
      <c r="H49" s="145"/>
      <c r="I49" s="145"/>
      <c r="J49" s="87"/>
      <c r="K49" s="141"/>
      <c r="L49" s="135"/>
      <c r="M49" s="135"/>
      <c r="N49" s="146"/>
      <c r="O49" s="135"/>
      <c r="P49" s="135"/>
      <c r="Q49" s="135"/>
      <c r="R49" s="135"/>
      <c r="S49" s="135"/>
      <c r="T49" s="135"/>
      <c r="U49" s="135"/>
      <c r="V49" s="135"/>
      <c r="W49" s="135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37"/>
      <c r="AR49" s="137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CG49" s="40"/>
      <c r="CH49" s="40"/>
      <c r="CI49" s="40"/>
      <c r="CJ49" s="40"/>
    </row>
    <row r="50" spans="1:88" ht="31.35" customHeight="1" x14ac:dyDescent="0.2">
      <c r="A50" s="147" t="s">
        <v>74</v>
      </c>
      <c r="B50" s="147"/>
      <c r="C50" s="147"/>
      <c r="D50" s="147"/>
      <c r="E50" s="147"/>
      <c r="F50" s="147"/>
      <c r="G50" s="148"/>
      <c r="H50" s="148"/>
      <c r="I50" s="148"/>
      <c r="J50" s="148"/>
      <c r="K50" s="148"/>
      <c r="L50" s="148"/>
      <c r="M50" s="148"/>
      <c r="N50" s="148"/>
      <c r="O50" s="149"/>
      <c r="P50" s="147"/>
      <c r="Q50" s="148"/>
      <c r="R50" s="148"/>
      <c r="S50" s="149"/>
      <c r="T50" s="147"/>
      <c r="U50" s="148"/>
      <c r="V50" s="149"/>
      <c r="W50" s="14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143"/>
      <c r="AM50" s="150"/>
      <c r="AN50" s="150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CG50" s="40"/>
      <c r="CH50" s="40"/>
      <c r="CI50" s="40"/>
      <c r="CJ50" s="40"/>
    </row>
    <row r="51" spans="1:88" ht="16.350000000000001" customHeight="1" x14ac:dyDescent="0.2">
      <c r="A51" s="2691" t="s">
        <v>75</v>
      </c>
      <c r="B51" s="2694" t="s">
        <v>32</v>
      </c>
      <c r="C51" s="2695"/>
      <c r="D51" s="2696"/>
      <c r="E51" s="2700" t="s">
        <v>5</v>
      </c>
      <c r="F51" s="2701"/>
      <c r="G51" s="2701"/>
      <c r="H51" s="2701"/>
      <c r="I51" s="2701"/>
      <c r="J51" s="2701"/>
      <c r="K51" s="2701"/>
      <c r="L51" s="2701"/>
      <c r="M51" s="2701"/>
      <c r="N51" s="2701"/>
      <c r="O51" s="2701"/>
      <c r="P51" s="2701"/>
      <c r="Q51" s="2701"/>
      <c r="R51" s="2701"/>
      <c r="S51" s="2701"/>
      <c r="T51" s="2701"/>
      <c r="U51" s="2701"/>
      <c r="V51" s="2709"/>
      <c r="W51" s="2704" t="s">
        <v>6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CG51" s="40"/>
      <c r="CH51" s="40"/>
      <c r="CI51" s="40"/>
      <c r="CJ51" s="40"/>
    </row>
    <row r="52" spans="1:88" ht="16.350000000000001" customHeight="1" x14ac:dyDescent="0.2">
      <c r="A52" s="2692"/>
      <c r="B52" s="2697"/>
      <c r="C52" s="2698"/>
      <c r="D52" s="2699"/>
      <c r="E52" s="2704" t="s">
        <v>11</v>
      </c>
      <c r="F52" s="2695" t="s">
        <v>12</v>
      </c>
      <c r="G52" s="2704" t="s">
        <v>13</v>
      </c>
      <c r="H52" s="2695" t="s">
        <v>14</v>
      </c>
      <c r="I52" s="2704" t="s">
        <v>15</v>
      </c>
      <c r="J52" s="2695" t="s">
        <v>16</v>
      </c>
      <c r="K52" s="2704" t="s">
        <v>17</v>
      </c>
      <c r="L52" s="2695" t="s">
        <v>18</v>
      </c>
      <c r="M52" s="2704" t="s">
        <v>19</v>
      </c>
      <c r="N52" s="2695" t="s">
        <v>20</v>
      </c>
      <c r="O52" s="2704" t="s">
        <v>21</v>
      </c>
      <c r="P52" s="2695" t="s">
        <v>22</v>
      </c>
      <c r="Q52" s="2704" t="s">
        <v>23</v>
      </c>
      <c r="R52" s="2695" t="s">
        <v>24</v>
      </c>
      <c r="S52" s="2704" t="s">
        <v>25</v>
      </c>
      <c r="T52" s="2695" t="s">
        <v>26</v>
      </c>
      <c r="U52" s="2704" t="s">
        <v>27</v>
      </c>
      <c r="V52" s="2696" t="s">
        <v>28</v>
      </c>
      <c r="W52" s="270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CG52" s="40"/>
      <c r="CH52" s="40"/>
      <c r="CI52" s="40"/>
      <c r="CJ52" s="40"/>
    </row>
    <row r="53" spans="1:88" ht="16.350000000000001" customHeight="1" x14ac:dyDescent="0.2">
      <c r="A53" s="2693"/>
      <c r="B53" s="151" t="s">
        <v>29</v>
      </c>
      <c r="C53" s="152" t="s">
        <v>30</v>
      </c>
      <c r="D53" s="151" t="s">
        <v>31</v>
      </c>
      <c r="E53" s="2706"/>
      <c r="F53" s="2698"/>
      <c r="G53" s="2706"/>
      <c r="H53" s="2698"/>
      <c r="I53" s="2706"/>
      <c r="J53" s="2698"/>
      <c r="K53" s="2706"/>
      <c r="L53" s="2698"/>
      <c r="M53" s="2706"/>
      <c r="N53" s="2698"/>
      <c r="O53" s="2706"/>
      <c r="P53" s="2698"/>
      <c r="Q53" s="2706"/>
      <c r="R53" s="2698"/>
      <c r="S53" s="2706"/>
      <c r="T53" s="2698"/>
      <c r="U53" s="2706"/>
      <c r="V53" s="2699"/>
      <c r="W53" s="2706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CG53" s="40"/>
      <c r="CH53" s="40"/>
      <c r="CI53" s="40"/>
      <c r="CJ53" s="40"/>
    </row>
    <row r="54" spans="1:88" ht="16.350000000000001" customHeight="1" x14ac:dyDescent="0.2">
      <c r="A54" s="153" t="s">
        <v>76</v>
      </c>
      <c r="B54" s="154">
        <f>SUM(B55:B56)</f>
        <v>0</v>
      </c>
      <c r="C54" s="155">
        <f>SUM(C55:C56)</f>
        <v>0</v>
      </c>
      <c r="D54" s="156">
        <f t="shared" ref="D54:W54" si="5">SUM(D55:D56)</f>
        <v>0</v>
      </c>
      <c r="E54" s="105">
        <f t="shared" si="5"/>
        <v>0</v>
      </c>
      <c r="F54" s="157">
        <f t="shared" si="5"/>
        <v>0</v>
      </c>
      <c r="G54" s="105">
        <f t="shared" si="5"/>
        <v>0</v>
      </c>
      <c r="H54" s="157">
        <f t="shared" si="5"/>
        <v>0</v>
      </c>
      <c r="I54" s="105">
        <f t="shared" si="5"/>
        <v>0</v>
      </c>
      <c r="J54" s="157">
        <f t="shared" si="5"/>
        <v>0</v>
      </c>
      <c r="K54" s="105">
        <f t="shared" si="5"/>
        <v>0</v>
      </c>
      <c r="L54" s="157">
        <f t="shared" si="5"/>
        <v>0</v>
      </c>
      <c r="M54" s="105">
        <f t="shared" si="5"/>
        <v>0</v>
      </c>
      <c r="N54" s="157">
        <f t="shared" si="5"/>
        <v>0</v>
      </c>
      <c r="O54" s="105">
        <f t="shared" si="5"/>
        <v>0</v>
      </c>
      <c r="P54" s="157">
        <f t="shared" si="5"/>
        <v>0</v>
      </c>
      <c r="Q54" s="105">
        <f t="shared" si="5"/>
        <v>0</v>
      </c>
      <c r="R54" s="157">
        <f t="shared" si="5"/>
        <v>0</v>
      </c>
      <c r="S54" s="105">
        <f t="shared" si="5"/>
        <v>0</v>
      </c>
      <c r="T54" s="157">
        <f t="shared" si="5"/>
        <v>0</v>
      </c>
      <c r="U54" s="105">
        <f t="shared" si="5"/>
        <v>0</v>
      </c>
      <c r="V54" s="157">
        <f t="shared" si="5"/>
        <v>0</v>
      </c>
      <c r="W54" s="105">
        <f t="shared" si="5"/>
        <v>0</v>
      </c>
      <c r="X54" s="100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CG54" s="40">
        <v>0</v>
      </c>
      <c r="CH54" s="40">
        <v>0</v>
      </c>
      <c r="CI54" s="40">
        <v>0</v>
      </c>
      <c r="CJ54" s="40"/>
    </row>
    <row r="55" spans="1:88" ht="16.350000000000001" customHeight="1" x14ac:dyDescent="0.2">
      <c r="A55" s="53" t="s">
        <v>72</v>
      </c>
      <c r="B55" s="158">
        <f>SUM(E55:V55)</f>
        <v>0</v>
      </c>
      <c r="C55" s="159"/>
      <c r="D55" s="160"/>
      <c r="E55" s="161"/>
      <c r="F55" s="111"/>
      <c r="G55" s="161"/>
      <c r="H55" s="111"/>
      <c r="I55" s="161"/>
      <c r="J55" s="111"/>
      <c r="K55" s="161"/>
      <c r="L55" s="111"/>
      <c r="M55" s="161"/>
      <c r="N55" s="111"/>
      <c r="O55" s="161"/>
      <c r="P55" s="111"/>
      <c r="Q55" s="161"/>
      <c r="R55" s="111"/>
      <c r="S55" s="161"/>
      <c r="T55" s="111"/>
      <c r="U55" s="161"/>
      <c r="V55" s="111"/>
      <c r="W55" s="161"/>
      <c r="X55" s="162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8"/>
      <c r="AK55" s="8"/>
      <c r="CA55" s="39"/>
      <c r="CC55" s="39"/>
      <c r="CG55" s="40">
        <v>0</v>
      </c>
      <c r="CH55" s="40">
        <v>0</v>
      </c>
      <c r="CI55" s="40">
        <v>0</v>
      </c>
      <c r="CJ55" s="40"/>
    </row>
    <row r="56" spans="1:88" ht="16.350000000000001" customHeight="1" x14ac:dyDescent="0.2">
      <c r="A56" s="163" t="s">
        <v>77</v>
      </c>
      <c r="B56" s="164">
        <f>SUM(E56:V56)</f>
        <v>0</v>
      </c>
      <c r="C56" s="165"/>
      <c r="D56" s="166"/>
      <c r="E56" s="167"/>
      <c r="F56" s="127"/>
      <c r="G56" s="167"/>
      <c r="H56" s="127"/>
      <c r="I56" s="167"/>
      <c r="J56" s="127"/>
      <c r="K56" s="167"/>
      <c r="L56" s="127"/>
      <c r="M56" s="167"/>
      <c r="N56" s="127"/>
      <c r="O56" s="167"/>
      <c r="P56" s="127"/>
      <c r="Q56" s="167"/>
      <c r="R56" s="127"/>
      <c r="S56" s="167"/>
      <c r="T56" s="127"/>
      <c r="U56" s="167"/>
      <c r="V56" s="127"/>
      <c r="W56" s="167"/>
      <c r="X56" s="162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8"/>
      <c r="AK56" s="8"/>
      <c r="CG56" s="40">
        <v>0</v>
      </c>
      <c r="CH56" s="40">
        <v>0</v>
      </c>
      <c r="CI56" s="40">
        <v>0</v>
      </c>
      <c r="CJ56" s="40"/>
    </row>
    <row r="57" spans="1:88" ht="16.350000000000001" customHeight="1" x14ac:dyDescent="0.2">
      <c r="A57" s="168" t="s">
        <v>78</v>
      </c>
      <c r="B57" s="169">
        <f>SUM(B58:B59)</f>
        <v>0</v>
      </c>
      <c r="C57" s="170">
        <f t="shared" ref="C57:W57" si="6">SUM(C58:C59)</f>
        <v>0</v>
      </c>
      <c r="D57" s="171">
        <f t="shared" si="6"/>
        <v>0</v>
      </c>
      <c r="E57" s="114">
        <f t="shared" si="6"/>
        <v>0</v>
      </c>
      <c r="F57" s="172">
        <f t="shared" si="6"/>
        <v>0</v>
      </c>
      <c r="G57" s="114">
        <f t="shared" si="6"/>
        <v>0</v>
      </c>
      <c r="H57" s="172">
        <f t="shared" si="6"/>
        <v>0</v>
      </c>
      <c r="I57" s="114">
        <f t="shared" si="6"/>
        <v>0</v>
      </c>
      <c r="J57" s="172">
        <f t="shared" si="6"/>
        <v>0</v>
      </c>
      <c r="K57" s="114">
        <f t="shared" si="6"/>
        <v>0</v>
      </c>
      <c r="L57" s="172">
        <f t="shared" si="6"/>
        <v>0</v>
      </c>
      <c r="M57" s="114">
        <f t="shared" si="6"/>
        <v>0</v>
      </c>
      <c r="N57" s="172">
        <f t="shared" si="6"/>
        <v>0</v>
      </c>
      <c r="O57" s="114">
        <f t="shared" si="6"/>
        <v>0</v>
      </c>
      <c r="P57" s="172">
        <f t="shared" si="6"/>
        <v>0</v>
      </c>
      <c r="Q57" s="114">
        <f t="shared" si="6"/>
        <v>0</v>
      </c>
      <c r="R57" s="172">
        <f t="shared" si="6"/>
        <v>0</v>
      </c>
      <c r="S57" s="114">
        <f t="shared" si="6"/>
        <v>0</v>
      </c>
      <c r="T57" s="172">
        <f t="shared" si="6"/>
        <v>0</v>
      </c>
      <c r="U57" s="114">
        <f t="shared" si="6"/>
        <v>0</v>
      </c>
      <c r="V57" s="172">
        <f t="shared" si="6"/>
        <v>0</v>
      </c>
      <c r="W57" s="105">
        <f t="shared" si="6"/>
        <v>0</v>
      </c>
      <c r="X57" s="100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CG57" s="40">
        <v>0</v>
      </c>
      <c r="CH57" s="40">
        <v>0</v>
      </c>
      <c r="CI57" s="40">
        <v>0</v>
      </c>
      <c r="CJ57" s="40"/>
    </row>
    <row r="58" spans="1:88" ht="16.350000000000001" customHeight="1" x14ac:dyDescent="0.2">
      <c r="A58" s="53" t="s">
        <v>72</v>
      </c>
      <c r="B58" s="158">
        <f>SUM(E58:V58)</f>
        <v>0</v>
      </c>
      <c r="C58" s="159"/>
      <c r="D58" s="160"/>
      <c r="E58" s="161"/>
      <c r="F58" s="111"/>
      <c r="G58" s="161"/>
      <c r="H58" s="111"/>
      <c r="I58" s="161"/>
      <c r="J58" s="111"/>
      <c r="K58" s="161"/>
      <c r="L58" s="111"/>
      <c r="M58" s="161"/>
      <c r="N58" s="111"/>
      <c r="O58" s="161"/>
      <c r="P58" s="111"/>
      <c r="Q58" s="161"/>
      <c r="R58" s="111"/>
      <c r="S58" s="161"/>
      <c r="T58" s="111"/>
      <c r="U58" s="161"/>
      <c r="V58" s="111"/>
      <c r="W58" s="161"/>
      <c r="X58" s="162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8"/>
      <c r="AK58" s="8"/>
      <c r="CG58" s="40">
        <v>0</v>
      </c>
      <c r="CH58" s="40">
        <v>0</v>
      </c>
      <c r="CI58" s="40">
        <v>0</v>
      </c>
      <c r="CJ58" s="40"/>
    </row>
    <row r="59" spans="1:88" ht="16.350000000000001" customHeight="1" x14ac:dyDescent="0.2">
      <c r="A59" s="163" t="s">
        <v>77</v>
      </c>
      <c r="B59" s="164">
        <f>SUM(E59:V59)</f>
        <v>0</v>
      </c>
      <c r="C59" s="165"/>
      <c r="D59" s="165"/>
      <c r="E59" s="167"/>
      <c r="F59" s="127"/>
      <c r="G59" s="167"/>
      <c r="H59" s="127"/>
      <c r="I59" s="167"/>
      <c r="J59" s="127"/>
      <c r="K59" s="167"/>
      <c r="L59" s="127"/>
      <c r="M59" s="167"/>
      <c r="N59" s="127"/>
      <c r="O59" s="167"/>
      <c r="P59" s="127"/>
      <c r="Q59" s="167"/>
      <c r="R59" s="127"/>
      <c r="S59" s="167"/>
      <c r="T59" s="127"/>
      <c r="U59" s="167"/>
      <c r="V59" s="127"/>
      <c r="W59" s="167"/>
      <c r="X59" s="16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8"/>
      <c r="AK59" s="8"/>
      <c r="CG59" s="40">
        <v>0</v>
      </c>
      <c r="CH59" s="40">
        <v>0</v>
      </c>
      <c r="CI59" s="40">
        <v>0</v>
      </c>
      <c r="CJ59" s="40"/>
    </row>
    <row r="60" spans="1:88" ht="31.35" customHeight="1" x14ac:dyDescent="0.2">
      <c r="A60" s="147" t="s">
        <v>79</v>
      </c>
      <c r="B60" s="147"/>
      <c r="C60" s="147"/>
      <c r="D60" s="147"/>
      <c r="E60" s="147"/>
      <c r="F60" s="9"/>
      <c r="G60" s="9"/>
      <c r="H60" s="173"/>
      <c r="I60" s="173"/>
      <c r="J60" s="174"/>
      <c r="K60" s="175"/>
      <c r="L60" s="176"/>
      <c r="M60" s="175"/>
      <c r="N60" s="6"/>
      <c r="O60" s="6"/>
      <c r="P60" s="6"/>
      <c r="Q60" s="6"/>
      <c r="R60" s="6"/>
      <c r="S60" s="6"/>
      <c r="T60" s="6"/>
      <c r="U60" s="6"/>
      <c r="V60" s="6"/>
      <c r="W60" s="6"/>
      <c r="X60" s="177"/>
      <c r="Y60" s="177"/>
      <c r="Z60" s="177"/>
      <c r="AA60" s="178"/>
      <c r="AB60" s="179"/>
      <c r="AC60" s="178"/>
      <c r="AD60" s="177"/>
      <c r="AE60" s="179"/>
      <c r="AF60" s="178"/>
      <c r="AG60" s="178"/>
      <c r="AH60" s="178"/>
      <c r="AI60" s="179"/>
      <c r="AJ60" s="100"/>
      <c r="AK60" s="180"/>
      <c r="AL60" s="143"/>
      <c r="AM60" s="150"/>
      <c r="AN60" s="150"/>
      <c r="CG60" s="40"/>
      <c r="CH60" s="40"/>
      <c r="CI60" s="40"/>
      <c r="CJ60" s="40"/>
    </row>
    <row r="61" spans="1:88" ht="16.350000000000001" customHeight="1" x14ac:dyDescent="0.2">
      <c r="A61" s="2704" t="s">
        <v>75</v>
      </c>
      <c r="B61" s="2707" t="s">
        <v>80</v>
      </c>
      <c r="C61" s="2708"/>
      <c r="D61" s="2707" t="s">
        <v>81</v>
      </c>
      <c r="E61" s="2710"/>
      <c r="F61" s="2704" t="s">
        <v>82</v>
      </c>
      <c r="G61" s="2704"/>
      <c r="H61" s="100"/>
      <c r="I61" s="10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28"/>
      <c r="V61" s="181"/>
      <c r="W61" s="128"/>
      <c r="X61" s="182"/>
      <c r="Y61" s="182"/>
      <c r="Z61" s="182"/>
      <c r="AA61" s="178"/>
      <c r="AB61" s="182"/>
      <c r="AC61" s="178"/>
      <c r="AD61" s="182"/>
      <c r="AE61" s="178"/>
      <c r="AF61" s="178"/>
      <c r="AG61" s="183"/>
      <c r="AH61" s="178"/>
      <c r="AI61" s="183"/>
      <c r="AJ61" s="182"/>
      <c r="AK61" s="183"/>
      <c r="AL61" s="184"/>
      <c r="AM61" s="185"/>
      <c r="AN61" s="185"/>
      <c r="CG61" s="40"/>
      <c r="CH61" s="40"/>
      <c r="CI61" s="40"/>
      <c r="CJ61" s="40"/>
    </row>
    <row r="62" spans="1:88" ht="36" customHeight="1" x14ac:dyDescent="0.2">
      <c r="A62" s="2706"/>
      <c r="B62" s="11" t="s">
        <v>83</v>
      </c>
      <c r="C62" s="186" t="s">
        <v>84</v>
      </c>
      <c r="D62" s="11" t="s">
        <v>83</v>
      </c>
      <c r="E62" s="187" t="s">
        <v>84</v>
      </c>
      <c r="F62" s="11" t="s">
        <v>83</v>
      </c>
      <c r="G62" s="13" t="s">
        <v>84</v>
      </c>
      <c r="H62" s="6" t="s">
        <v>85</v>
      </c>
      <c r="I62" s="6"/>
      <c r="J62" s="188"/>
      <c r="K62" s="135"/>
      <c r="L62" s="135"/>
      <c r="M62" s="135"/>
      <c r="N62" s="135"/>
      <c r="O62" s="135"/>
      <c r="P62" s="135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35"/>
      <c r="AQ62" s="150"/>
      <c r="AR62" s="150"/>
      <c r="CG62" s="40"/>
      <c r="CH62" s="40"/>
      <c r="CI62" s="40"/>
      <c r="CJ62" s="40"/>
    </row>
    <row r="63" spans="1:88" ht="16.350000000000001" customHeight="1" x14ac:dyDescent="0.2">
      <c r="A63" s="189" t="s">
        <v>86</v>
      </c>
      <c r="B63" s="30"/>
      <c r="C63" s="32"/>
      <c r="D63" s="30"/>
      <c r="E63" s="32"/>
      <c r="F63" s="65"/>
      <c r="G63" s="190"/>
      <c r="H63" s="162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183"/>
      <c r="U63" s="18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50"/>
      <c r="AQ63" s="150"/>
      <c r="AR63" s="150"/>
      <c r="CA63" s="39"/>
      <c r="CB63" s="39"/>
      <c r="CC63" s="39"/>
      <c r="CG63" s="40">
        <f>IF(B63&lt;C63,1,0)</f>
        <v>0</v>
      </c>
      <c r="CH63" s="40">
        <f>IF(D63&lt;E63,1,0)</f>
        <v>0</v>
      </c>
      <c r="CI63" s="40">
        <f>IF(F63&lt;G63,1,0)</f>
        <v>0</v>
      </c>
      <c r="CJ63" s="40"/>
    </row>
    <row r="64" spans="1:88" ht="25.35" customHeight="1" x14ac:dyDescent="0.2">
      <c r="A64" s="191" t="s">
        <v>87</v>
      </c>
      <c r="B64" s="90"/>
      <c r="C64" s="192"/>
      <c r="D64" s="90"/>
      <c r="E64" s="192"/>
      <c r="F64" s="90"/>
      <c r="G64" s="193"/>
      <c r="H64" s="162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183"/>
      <c r="U64" s="18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50"/>
      <c r="AQ64" s="150"/>
      <c r="AR64" s="150"/>
      <c r="CA64" s="39"/>
      <c r="CB64" s="39"/>
      <c r="CC64" s="39"/>
      <c r="CG64" s="40">
        <f>IF(B64&lt;C64,1,0)</f>
        <v>0</v>
      </c>
      <c r="CH64" s="40">
        <f>IF(D64&lt;E64,1,0)</f>
        <v>0</v>
      </c>
      <c r="CI64" s="40">
        <f>IF(F64&lt;G64,1,0)</f>
        <v>0</v>
      </c>
      <c r="CJ64" s="40"/>
    </row>
    <row r="65" spans="1:88" ht="25.35" customHeight="1" x14ac:dyDescent="0.2">
      <c r="A65" s="194" t="s">
        <v>88</v>
      </c>
      <c r="B65" s="195"/>
      <c r="C65" s="195"/>
      <c r="D65" s="195"/>
      <c r="E65" s="195"/>
      <c r="F65" s="195"/>
      <c r="G65" s="195"/>
      <c r="H65" s="196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183"/>
      <c r="U65" s="18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50"/>
      <c r="AQ65" s="150"/>
      <c r="AR65" s="150"/>
      <c r="CA65" s="39"/>
      <c r="CB65" s="39"/>
      <c r="CC65" s="39"/>
      <c r="CG65" s="40"/>
      <c r="CH65" s="40"/>
      <c r="CI65" s="40"/>
      <c r="CJ65" s="40"/>
    </row>
    <row r="66" spans="1:88" ht="25.35" customHeight="1" x14ac:dyDescent="0.2">
      <c r="A66" s="2712" t="s">
        <v>75</v>
      </c>
      <c r="B66" s="2712" t="s">
        <v>89</v>
      </c>
      <c r="C66" s="2712"/>
      <c r="D66" s="2712" t="s">
        <v>90</v>
      </c>
      <c r="E66" s="2712"/>
      <c r="F66" s="195"/>
      <c r="G66" s="195"/>
      <c r="H66" s="196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183"/>
      <c r="U66" s="18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50"/>
      <c r="AQ66" s="150"/>
      <c r="AR66" s="150"/>
      <c r="CA66" s="39"/>
      <c r="CB66" s="39"/>
      <c r="CC66" s="39"/>
      <c r="CG66" s="40"/>
      <c r="CH66" s="40"/>
      <c r="CI66" s="40"/>
      <c r="CJ66" s="40"/>
    </row>
    <row r="67" spans="1:88" ht="28.5" customHeight="1" x14ac:dyDescent="0.2">
      <c r="A67" s="2712"/>
      <c r="B67" s="197" t="s">
        <v>91</v>
      </c>
      <c r="C67" s="198" t="s">
        <v>84</v>
      </c>
      <c r="D67" s="197" t="s">
        <v>91</v>
      </c>
      <c r="E67" s="198" t="s">
        <v>84</v>
      </c>
      <c r="F67" s="195"/>
      <c r="G67" s="195"/>
      <c r="H67" s="196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199"/>
      <c r="U67" s="199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1"/>
      <c r="AQ67" s="201"/>
      <c r="AR67" s="201"/>
      <c r="CA67" s="39"/>
      <c r="CB67" s="39"/>
      <c r="CC67" s="39"/>
      <c r="CG67" s="40"/>
      <c r="CH67" s="40"/>
      <c r="CI67" s="40"/>
      <c r="CJ67" s="40"/>
    </row>
    <row r="68" spans="1:88" ht="25.35" customHeight="1" x14ac:dyDescent="0.2">
      <c r="A68" s="202" t="s">
        <v>86</v>
      </c>
      <c r="B68" s="203"/>
      <c r="C68" s="204"/>
      <c r="D68" s="205"/>
      <c r="E68" s="206"/>
      <c r="F68" s="195"/>
      <c r="G68" s="195"/>
      <c r="H68" s="196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199"/>
      <c r="U68" s="199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1"/>
      <c r="AQ68" s="201"/>
      <c r="AR68" s="201"/>
      <c r="CA68" s="39"/>
      <c r="CB68" s="39"/>
      <c r="CC68" s="39"/>
      <c r="CG68" s="40"/>
      <c r="CH68" s="40"/>
      <c r="CI68" s="40"/>
      <c r="CJ68" s="40"/>
    </row>
    <row r="69" spans="1:88" ht="25.35" customHeight="1" x14ac:dyDescent="0.2">
      <c r="A69" s="207" t="s">
        <v>92</v>
      </c>
      <c r="B69" s="208"/>
      <c r="C69" s="209"/>
      <c r="D69" s="210"/>
      <c r="E69" s="211"/>
      <c r="F69" s="195"/>
      <c r="G69" s="195"/>
      <c r="H69" s="196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199"/>
      <c r="U69" s="199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1"/>
      <c r="AQ69" s="201"/>
      <c r="AR69" s="201"/>
      <c r="CA69" s="39"/>
      <c r="CB69" s="39"/>
      <c r="CC69" s="39"/>
      <c r="CG69" s="40"/>
      <c r="CH69" s="40"/>
      <c r="CI69" s="40"/>
      <c r="CJ69" s="40"/>
    </row>
    <row r="70" spans="1:88" ht="31.35" customHeight="1" x14ac:dyDescent="0.2">
      <c r="A70" s="147" t="s">
        <v>93</v>
      </c>
      <c r="B70" s="212"/>
      <c r="C70" s="212"/>
      <c r="D70" s="212"/>
      <c r="E70" s="213"/>
      <c r="F70" s="213"/>
      <c r="G70" s="213"/>
      <c r="H70" s="100"/>
      <c r="I70" s="100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214"/>
      <c r="W70" s="214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1"/>
      <c r="AQ70" s="201"/>
      <c r="AR70" s="201"/>
      <c r="CG70" s="40"/>
      <c r="CH70" s="40"/>
      <c r="CI70" s="40"/>
      <c r="CJ70" s="40"/>
    </row>
    <row r="71" spans="1:88" ht="16.350000000000001" customHeight="1" x14ac:dyDescent="0.2">
      <c r="A71" s="215" t="s">
        <v>49</v>
      </c>
      <c r="B71" s="215" t="s">
        <v>32</v>
      </c>
      <c r="C71" s="216"/>
      <c r="D71" s="217"/>
      <c r="E71" s="217"/>
      <c r="F71" s="217"/>
      <c r="G71" s="217"/>
      <c r="H71" s="100"/>
      <c r="I71" s="100"/>
      <c r="J71" s="199"/>
      <c r="K71" s="199"/>
      <c r="L71" s="218"/>
      <c r="M71" s="218"/>
      <c r="N71" s="199"/>
      <c r="O71" s="199"/>
      <c r="P71" s="199"/>
      <c r="Q71" s="199"/>
      <c r="R71" s="199"/>
      <c r="S71" s="199"/>
      <c r="T71" s="199"/>
      <c r="U71" s="199"/>
      <c r="V71" s="214"/>
      <c r="W71" s="214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1"/>
      <c r="AQ71" s="201"/>
      <c r="AR71" s="201"/>
      <c r="CG71" s="40"/>
      <c r="CH71" s="40"/>
      <c r="CI71" s="40"/>
      <c r="CJ71" s="40"/>
    </row>
    <row r="72" spans="1:88" ht="16.350000000000001" customHeight="1" x14ac:dyDescent="0.2">
      <c r="A72" s="219" t="s">
        <v>72</v>
      </c>
      <c r="B72" s="220"/>
      <c r="C72" s="216"/>
      <c r="D72" s="217"/>
      <c r="E72" s="217"/>
      <c r="F72" s="217"/>
      <c r="G72" s="217"/>
      <c r="H72" s="6"/>
      <c r="I72" s="128"/>
      <c r="J72" s="214"/>
      <c r="K72" s="214"/>
      <c r="L72" s="221"/>
      <c r="M72" s="221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1"/>
      <c r="AQ72" s="201"/>
      <c r="AR72" s="201"/>
      <c r="CG72" s="40"/>
      <c r="CH72" s="40"/>
      <c r="CI72" s="40"/>
      <c r="CJ72" s="40"/>
    </row>
    <row r="73" spans="1:88" ht="16.350000000000001" customHeight="1" x14ac:dyDescent="0.2">
      <c r="A73" s="82" t="s">
        <v>94</v>
      </c>
      <c r="B73" s="93"/>
      <c r="C73" s="9"/>
      <c r="D73" s="222"/>
      <c r="E73" s="9"/>
      <c r="F73" s="223"/>
      <c r="G73" s="224"/>
      <c r="H73" s="6"/>
      <c r="I73" s="6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1"/>
      <c r="AQ73" s="201"/>
      <c r="AR73" s="201"/>
      <c r="CG73" s="40"/>
      <c r="CH73" s="40"/>
      <c r="CI73" s="40"/>
      <c r="CJ73" s="40"/>
    </row>
    <row r="74" spans="1:88" ht="31.35" customHeight="1" x14ac:dyDescent="0.2">
      <c r="A74" s="9" t="s">
        <v>95</v>
      </c>
      <c r="B74" s="9"/>
      <c r="C74" s="225"/>
      <c r="D74" s="225"/>
      <c r="E74" s="6"/>
      <c r="F74" s="6"/>
      <c r="G74" s="6"/>
      <c r="H74" s="6"/>
      <c r="I74" s="6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26"/>
      <c r="X74" s="200"/>
      <c r="Y74" s="200"/>
      <c r="Z74" s="200"/>
      <c r="AA74" s="200"/>
      <c r="AB74" s="200"/>
      <c r="AC74" s="200"/>
      <c r="AD74" s="200"/>
      <c r="AE74" s="200"/>
      <c r="AF74" s="227"/>
      <c r="AG74" s="200"/>
      <c r="AH74" s="228"/>
      <c r="AI74" s="200"/>
      <c r="AJ74" s="200"/>
      <c r="AK74" s="200"/>
      <c r="AL74" s="200"/>
      <c r="AM74" s="200"/>
      <c r="AN74" s="200"/>
      <c r="AO74" s="200"/>
      <c r="AP74" s="201"/>
      <c r="AQ74" s="201"/>
      <c r="AR74" s="201"/>
      <c r="CG74" s="40"/>
      <c r="CH74" s="40"/>
      <c r="CI74" s="40"/>
      <c r="CJ74" s="40"/>
    </row>
    <row r="75" spans="1:88" ht="16.350000000000001" customHeight="1" x14ac:dyDescent="0.2">
      <c r="A75" s="2691" t="s">
        <v>96</v>
      </c>
      <c r="B75" s="2704" t="s">
        <v>32</v>
      </c>
      <c r="C75" s="2713" t="s">
        <v>97</v>
      </c>
      <c r="D75" s="2715" t="s">
        <v>98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200"/>
      <c r="Y75" s="200"/>
      <c r="Z75" s="200"/>
      <c r="AA75" s="200"/>
      <c r="AB75" s="200"/>
      <c r="AC75" s="200"/>
      <c r="AD75" s="200"/>
      <c r="AE75" s="200"/>
      <c r="AF75" s="227"/>
      <c r="AG75" s="200"/>
      <c r="AH75" s="200"/>
      <c r="AI75" s="200"/>
      <c r="AJ75" s="200"/>
      <c r="AK75" s="200"/>
      <c r="AL75" s="200"/>
      <c r="AM75" s="200"/>
      <c r="AN75" s="200"/>
      <c r="AO75" s="200"/>
      <c r="AP75" s="201"/>
      <c r="AQ75" s="201"/>
      <c r="AR75" s="201"/>
      <c r="CG75" s="40"/>
      <c r="CH75" s="40"/>
      <c r="CI75" s="40"/>
      <c r="CJ75" s="40"/>
    </row>
    <row r="76" spans="1:88" ht="16.350000000000001" customHeight="1" x14ac:dyDescent="0.2">
      <c r="A76" s="2693"/>
      <c r="B76" s="2706"/>
      <c r="C76" s="2714"/>
      <c r="D76" s="271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200"/>
      <c r="Y76" s="200"/>
      <c r="Z76" s="200"/>
      <c r="AA76" s="200"/>
      <c r="AB76" s="200"/>
      <c r="AC76" s="200"/>
      <c r="AD76" s="200"/>
      <c r="AE76" s="200"/>
      <c r="AF76" s="229"/>
      <c r="AG76" s="230"/>
      <c r="AH76" s="230"/>
      <c r="AI76" s="200"/>
      <c r="AJ76" s="200"/>
      <c r="AK76" s="200"/>
      <c r="AL76" s="200"/>
      <c r="AM76" s="200"/>
      <c r="AN76" s="200"/>
      <c r="AO76" s="200"/>
      <c r="AP76" s="201"/>
      <c r="AQ76" s="201"/>
      <c r="AR76" s="201"/>
      <c r="CG76" s="40"/>
      <c r="CH76" s="40"/>
      <c r="CI76" s="40"/>
      <c r="CJ76" s="40"/>
    </row>
    <row r="77" spans="1:88" ht="25.5" customHeight="1" x14ac:dyDescent="0.2">
      <c r="A77" s="231" t="s">
        <v>99</v>
      </c>
      <c r="B77" s="232">
        <f>SUM(C77:D77)</f>
        <v>0</v>
      </c>
      <c r="C77" s="233"/>
      <c r="D77" s="23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214"/>
      <c r="AJ77" s="214"/>
      <c r="AK77" s="214"/>
      <c r="AL77" s="214"/>
      <c r="AM77" s="214"/>
      <c r="AN77" s="214"/>
      <c r="AO77" s="214"/>
      <c r="AP77" s="201"/>
      <c r="AQ77" s="201"/>
      <c r="AR77" s="201"/>
      <c r="CG77" s="40"/>
      <c r="CH77" s="40"/>
      <c r="CI77" s="40"/>
      <c r="CJ77" s="40"/>
    </row>
    <row r="78" spans="1:88" ht="31.35" customHeight="1" x14ac:dyDescent="0.2">
      <c r="A78" s="2717" t="s">
        <v>100</v>
      </c>
      <c r="B78" s="2717"/>
      <c r="C78" s="2717"/>
      <c r="D78" s="2717"/>
      <c r="E78" s="2717"/>
      <c r="F78" s="2717"/>
      <c r="G78" s="2717"/>
      <c r="H78" s="10"/>
      <c r="I78" s="10"/>
      <c r="J78" s="10"/>
      <c r="K78" s="10"/>
      <c r="L78" s="10"/>
      <c r="M78" s="10"/>
      <c r="N78" s="6"/>
      <c r="O78" s="6"/>
      <c r="P78" s="6"/>
      <c r="Q78" s="235"/>
      <c r="R78" s="235"/>
      <c r="S78" s="235"/>
      <c r="T78" s="235"/>
      <c r="U78" s="235"/>
      <c r="V78" s="235"/>
      <c r="W78" s="6"/>
      <c r="X78" s="235"/>
      <c r="Y78" s="235"/>
      <c r="Z78" s="236"/>
      <c r="AA78" s="237"/>
      <c r="AB78" s="237"/>
      <c r="AC78" s="237"/>
      <c r="AD78" s="237"/>
      <c r="AE78" s="238"/>
      <c r="AF78" s="238"/>
      <c r="AG78" s="238"/>
      <c r="AH78" s="239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CG78" s="40"/>
      <c r="CH78" s="40"/>
      <c r="CI78" s="40"/>
      <c r="CJ78" s="40"/>
    </row>
    <row r="79" spans="1:88" ht="16.350000000000001" customHeight="1" x14ac:dyDescent="0.2">
      <c r="A79" s="2718" t="s">
        <v>49</v>
      </c>
      <c r="B79" s="2694" t="s">
        <v>101</v>
      </c>
      <c r="C79" s="2694" t="s">
        <v>32</v>
      </c>
      <c r="D79" s="2695"/>
      <c r="E79" s="2696"/>
      <c r="F79" s="2700" t="s">
        <v>5</v>
      </c>
      <c r="G79" s="2701"/>
      <c r="H79" s="2701"/>
      <c r="I79" s="2701"/>
      <c r="J79" s="2701"/>
      <c r="K79" s="2701"/>
      <c r="L79" s="2701"/>
      <c r="M79" s="2701"/>
      <c r="N79" s="2701"/>
      <c r="O79" s="2701"/>
      <c r="P79" s="2701"/>
      <c r="Q79" s="2701"/>
      <c r="R79" s="2701"/>
      <c r="S79" s="2701"/>
      <c r="T79" s="2701"/>
      <c r="U79" s="2701"/>
      <c r="V79" s="2701"/>
      <c r="W79" s="2701"/>
      <c r="X79" s="2701"/>
      <c r="Y79" s="2701"/>
      <c r="Z79" s="2701"/>
      <c r="AA79" s="2701"/>
      <c r="AB79" s="2701"/>
      <c r="AC79" s="2701"/>
      <c r="AD79" s="2701"/>
      <c r="AE79" s="2701"/>
      <c r="AF79" s="2701"/>
      <c r="AG79" s="2701"/>
      <c r="AH79" s="2701"/>
      <c r="AI79" s="2702"/>
      <c r="AJ79" s="2722" t="s">
        <v>102</v>
      </c>
      <c r="AK79" s="2696" t="s">
        <v>103</v>
      </c>
      <c r="AL79" s="200"/>
      <c r="AM79" s="200"/>
      <c r="AN79" s="200"/>
      <c r="AO79" s="200"/>
      <c r="AP79" s="200"/>
      <c r="AQ79" s="200"/>
      <c r="AR79" s="200"/>
      <c r="AS79" s="201"/>
      <c r="AT79" s="201"/>
      <c r="BX79" s="2"/>
      <c r="BY79" s="2"/>
      <c r="BZ79" s="3"/>
      <c r="CG79" s="40"/>
      <c r="CH79" s="40"/>
      <c r="CI79" s="40"/>
      <c r="CJ79" s="40"/>
    </row>
    <row r="80" spans="1:88" ht="16.350000000000001" customHeight="1" x14ac:dyDescent="0.2">
      <c r="A80" s="2719"/>
      <c r="B80" s="2721"/>
      <c r="C80" s="2697"/>
      <c r="D80" s="2698"/>
      <c r="E80" s="2699"/>
      <c r="F80" s="2700" t="s">
        <v>104</v>
      </c>
      <c r="G80" s="2709"/>
      <c r="H80" s="2700" t="s">
        <v>105</v>
      </c>
      <c r="I80" s="2709"/>
      <c r="J80" s="2700" t="s">
        <v>13</v>
      </c>
      <c r="K80" s="2709"/>
      <c r="L80" s="2700" t="s">
        <v>14</v>
      </c>
      <c r="M80" s="2709"/>
      <c r="N80" s="2700" t="s">
        <v>106</v>
      </c>
      <c r="O80" s="2709"/>
      <c r="P80" s="2700">
        <v>19</v>
      </c>
      <c r="Q80" s="2709"/>
      <c r="R80" s="2700" t="s">
        <v>16</v>
      </c>
      <c r="S80" s="2709"/>
      <c r="T80" s="2700" t="s">
        <v>17</v>
      </c>
      <c r="U80" s="2709"/>
      <c r="V80" s="2700" t="s">
        <v>18</v>
      </c>
      <c r="W80" s="2709"/>
      <c r="X80" s="2700" t="s">
        <v>19</v>
      </c>
      <c r="Y80" s="2709"/>
      <c r="Z80" s="2700" t="s">
        <v>20</v>
      </c>
      <c r="AA80" s="2709"/>
      <c r="AB80" s="2700" t="s">
        <v>21</v>
      </c>
      <c r="AC80" s="2709"/>
      <c r="AD80" s="2700" t="s">
        <v>22</v>
      </c>
      <c r="AE80" s="2709"/>
      <c r="AF80" s="2700" t="s">
        <v>23</v>
      </c>
      <c r="AG80" s="2709"/>
      <c r="AH80" s="2700" t="s">
        <v>24</v>
      </c>
      <c r="AI80" s="2702"/>
      <c r="AJ80" s="2723"/>
      <c r="AK80" s="2703"/>
      <c r="AL80" s="200"/>
      <c r="AM80" s="214"/>
      <c r="AN80" s="200"/>
      <c r="AO80" s="200"/>
      <c r="AP80" s="200"/>
      <c r="AQ80" s="200"/>
      <c r="AR80" s="200"/>
      <c r="AS80" s="201"/>
      <c r="AT80" s="201"/>
      <c r="BX80" s="2"/>
      <c r="BY80" s="2"/>
      <c r="BZ80" s="3"/>
      <c r="CG80" s="40"/>
      <c r="CH80" s="40"/>
      <c r="CI80" s="40"/>
      <c r="CJ80" s="40"/>
    </row>
    <row r="81" spans="1:88" ht="24.75" customHeight="1" x14ac:dyDescent="0.2">
      <c r="A81" s="2720"/>
      <c r="B81" s="2697"/>
      <c r="C81" s="240" t="s">
        <v>29</v>
      </c>
      <c r="D81" s="241" t="s">
        <v>30</v>
      </c>
      <c r="E81" s="13" t="s">
        <v>31</v>
      </c>
      <c r="F81" s="240" t="s">
        <v>30</v>
      </c>
      <c r="G81" s="13" t="s">
        <v>31</v>
      </c>
      <c r="H81" s="103" t="s">
        <v>30</v>
      </c>
      <c r="I81" s="13" t="s">
        <v>31</v>
      </c>
      <c r="J81" s="240" t="s">
        <v>30</v>
      </c>
      <c r="K81" s="13" t="s">
        <v>31</v>
      </c>
      <c r="L81" s="240" t="s">
        <v>30</v>
      </c>
      <c r="M81" s="13" t="s">
        <v>31</v>
      </c>
      <c r="N81" s="240" t="s">
        <v>30</v>
      </c>
      <c r="O81" s="13" t="s">
        <v>31</v>
      </c>
      <c r="P81" s="240" t="s">
        <v>30</v>
      </c>
      <c r="Q81" s="13" t="s">
        <v>31</v>
      </c>
      <c r="R81" s="240" t="s">
        <v>30</v>
      </c>
      <c r="S81" s="13" t="s">
        <v>31</v>
      </c>
      <c r="T81" s="240" t="s">
        <v>30</v>
      </c>
      <c r="U81" s="13" t="s">
        <v>31</v>
      </c>
      <c r="V81" s="240" t="s">
        <v>30</v>
      </c>
      <c r="W81" s="13" t="s">
        <v>31</v>
      </c>
      <c r="X81" s="240" t="s">
        <v>30</v>
      </c>
      <c r="Y81" s="13" t="s">
        <v>31</v>
      </c>
      <c r="Z81" s="240" t="s">
        <v>30</v>
      </c>
      <c r="AA81" s="13" t="s">
        <v>31</v>
      </c>
      <c r="AB81" s="240" t="s">
        <v>30</v>
      </c>
      <c r="AC81" s="13" t="s">
        <v>31</v>
      </c>
      <c r="AD81" s="240" t="s">
        <v>30</v>
      </c>
      <c r="AE81" s="13" t="s">
        <v>31</v>
      </c>
      <c r="AF81" s="240" t="s">
        <v>30</v>
      </c>
      <c r="AG81" s="13" t="s">
        <v>31</v>
      </c>
      <c r="AH81" s="240" t="s">
        <v>30</v>
      </c>
      <c r="AI81" s="242" t="s">
        <v>31</v>
      </c>
      <c r="AJ81" s="2724"/>
      <c r="AK81" s="2699"/>
      <c r="AL81" s="200"/>
      <c r="AM81" s="214"/>
      <c r="AN81" s="200"/>
      <c r="AO81" s="200"/>
      <c r="AP81" s="200"/>
      <c r="AQ81" s="200"/>
      <c r="AR81" s="200"/>
      <c r="AS81" s="201"/>
      <c r="AT81" s="201"/>
      <c r="BX81" s="2"/>
      <c r="BY81" s="2"/>
      <c r="BZ81" s="3"/>
      <c r="CG81" s="40"/>
      <c r="CH81" s="40"/>
      <c r="CI81" s="40"/>
      <c r="CJ81" s="40"/>
    </row>
    <row r="82" spans="1:88" ht="16.350000000000001" customHeight="1" x14ac:dyDescent="0.2">
      <c r="A82" s="243" t="s">
        <v>107</v>
      </c>
      <c r="B82" s="244" t="s">
        <v>108</v>
      </c>
      <c r="C82" s="245">
        <f>SUM(D82:E82)</f>
        <v>0</v>
      </c>
      <c r="D82" s="246">
        <f>SUM(F82,H82,J82,L82,N82,P82,R82,T82,V82,X82,Z82,AB82,AD82,AF82,AH82)</f>
        <v>0</v>
      </c>
      <c r="E82" s="247">
        <f>SUM(G82,I82,K82,M82,O82,Q82,S82,U82,W82,Y82,AA82,AC82,AE82,AG82,AI82)</f>
        <v>0</v>
      </c>
      <c r="F82" s="248"/>
      <c r="G82" s="249"/>
      <c r="H82" s="250"/>
      <c r="I82" s="249"/>
      <c r="J82" s="248"/>
      <c r="K82" s="251"/>
      <c r="L82" s="248"/>
      <c r="M82" s="251"/>
      <c r="N82" s="248"/>
      <c r="O82" s="251"/>
      <c r="P82" s="248"/>
      <c r="Q82" s="251"/>
      <c r="R82" s="248"/>
      <c r="S82" s="251"/>
      <c r="T82" s="248"/>
      <c r="U82" s="251"/>
      <c r="V82" s="248"/>
      <c r="W82" s="251"/>
      <c r="X82" s="248"/>
      <c r="Y82" s="251"/>
      <c r="Z82" s="248"/>
      <c r="AA82" s="251"/>
      <c r="AB82" s="248"/>
      <c r="AC82" s="251"/>
      <c r="AD82" s="248"/>
      <c r="AE82" s="251"/>
      <c r="AF82" s="248"/>
      <c r="AG82" s="251"/>
      <c r="AH82" s="248"/>
      <c r="AI82" s="252"/>
      <c r="AJ82" s="253"/>
      <c r="AK82" s="249"/>
      <c r="AL82" s="254"/>
      <c r="AM82" s="214"/>
      <c r="AN82" s="200"/>
      <c r="AO82" s="200"/>
      <c r="AP82" s="200"/>
      <c r="AQ82" s="200"/>
      <c r="AR82" s="200"/>
      <c r="AS82" s="201"/>
      <c r="AT82" s="201"/>
      <c r="BX82" s="2"/>
      <c r="BY82" s="2"/>
      <c r="BZ82" s="3"/>
      <c r="CG82" s="40">
        <v>0</v>
      </c>
      <c r="CH82" s="40">
        <v>0</v>
      </c>
      <c r="CI82" s="40"/>
      <c r="CJ82" s="40"/>
    </row>
    <row r="83" spans="1:88" ht="16.350000000000001" customHeight="1" x14ac:dyDescent="0.2">
      <c r="A83" s="2725" t="s">
        <v>109</v>
      </c>
      <c r="B83" s="255" t="s">
        <v>110</v>
      </c>
      <c r="C83" s="27">
        <f>SUM(D83:E83)</f>
        <v>0</v>
      </c>
      <c r="D83" s="256">
        <f t="shared" ref="D83:E85" si="7">SUM(F83,H83,J83,L83,N83,P83,R83,T83,V83,X83,Z83,AB83,AD83,AF83,AH83)</f>
        <v>0</v>
      </c>
      <c r="E83" s="256">
        <f t="shared" si="7"/>
        <v>0</v>
      </c>
      <c r="F83" s="257"/>
      <c r="G83" s="258"/>
      <c r="H83" s="259"/>
      <c r="I83" s="258"/>
      <c r="J83" s="257"/>
      <c r="K83" s="260"/>
      <c r="L83" s="257"/>
      <c r="M83" s="260"/>
      <c r="N83" s="257"/>
      <c r="O83" s="260"/>
      <c r="P83" s="257"/>
      <c r="Q83" s="260"/>
      <c r="R83" s="257"/>
      <c r="S83" s="260"/>
      <c r="T83" s="257"/>
      <c r="U83" s="260"/>
      <c r="V83" s="257"/>
      <c r="W83" s="260"/>
      <c r="X83" s="257"/>
      <c r="Y83" s="260"/>
      <c r="Z83" s="257"/>
      <c r="AA83" s="260"/>
      <c r="AB83" s="257"/>
      <c r="AC83" s="260"/>
      <c r="AD83" s="257"/>
      <c r="AE83" s="260"/>
      <c r="AF83" s="257"/>
      <c r="AG83" s="260"/>
      <c r="AH83" s="257"/>
      <c r="AI83" s="261"/>
      <c r="AJ83" s="262"/>
      <c r="AK83" s="258"/>
      <c r="AL83" s="254"/>
      <c r="AM83" s="214"/>
      <c r="AN83" s="200"/>
      <c r="AO83" s="200"/>
      <c r="AP83" s="200"/>
      <c r="AQ83" s="200"/>
      <c r="AR83" s="200"/>
      <c r="AS83" s="201"/>
      <c r="AT83" s="201"/>
      <c r="BX83" s="2"/>
      <c r="BY83" s="2"/>
      <c r="BZ83" s="3"/>
      <c r="CG83" s="40">
        <v>0</v>
      </c>
      <c r="CH83" s="40">
        <v>0</v>
      </c>
      <c r="CI83" s="40"/>
      <c r="CJ83" s="40"/>
    </row>
    <row r="84" spans="1:88" ht="25.35" customHeight="1" x14ac:dyDescent="0.2">
      <c r="A84" s="2725"/>
      <c r="B84" s="263" t="s">
        <v>111</v>
      </c>
      <c r="C84" s="77">
        <f>SUM(D84:E84)</f>
        <v>0</v>
      </c>
      <c r="D84" s="256">
        <f t="shared" si="7"/>
        <v>0</v>
      </c>
      <c r="E84" s="256">
        <f t="shared" si="7"/>
        <v>0</v>
      </c>
      <c r="F84" s="264"/>
      <c r="G84" s="265"/>
      <c r="H84" s="266"/>
      <c r="I84" s="265"/>
      <c r="J84" s="264"/>
      <c r="K84" s="267"/>
      <c r="L84" s="264"/>
      <c r="M84" s="267"/>
      <c r="N84" s="264"/>
      <c r="O84" s="267"/>
      <c r="P84" s="264"/>
      <c r="Q84" s="267"/>
      <c r="R84" s="264"/>
      <c r="S84" s="267"/>
      <c r="T84" s="264"/>
      <c r="U84" s="267"/>
      <c r="V84" s="264"/>
      <c r="W84" s="267"/>
      <c r="X84" s="264"/>
      <c r="Y84" s="267"/>
      <c r="Z84" s="264"/>
      <c r="AA84" s="267"/>
      <c r="AB84" s="264"/>
      <c r="AC84" s="267"/>
      <c r="AD84" s="264"/>
      <c r="AE84" s="267"/>
      <c r="AF84" s="264"/>
      <c r="AG84" s="267"/>
      <c r="AH84" s="264"/>
      <c r="AI84" s="268"/>
      <c r="AJ84" s="269"/>
      <c r="AK84" s="265"/>
      <c r="AL84" s="254"/>
      <c r="AM84" s="214"/>
      <c r="AN84" s="200"/>
      <c r="AO84" s="200"/>
      <c r="AP84" s="200"/>
      <c r="AQ84" s="200"/>
      <c r="AR84" s="200"/>
      <c r="AS84" s="201"/>
      <c r="AT84" s="201"/>
      <c r="BX84" s="2"/>
      <c r="BY84" s="2"/>
      <c r="BZ84" s="3"/>
      <c r="CG84" s="40"/>
      <c r="CH84" s="40"/>
      <c r="CI84" s="40"/>
      <c r="CJ84" s="40"/>
    </row>
    <row r="85" spans="1:88" ht="16.350000000000001" customHeight="1" x14ac:dyDescent="0.2">
      <c r="A85" s="17" t="s">
        <v>60</v>
      </c>
      <c r="B85" s="270" t="s">
        <v>112</v>
      </c>
      <c r="C85" s="245">
        <f>SUM(D85:E85)</f>
        <v>0</v>
      </c>
      <c r="D85" s="246">
        <f t="shared" si="7"/>
        <v>0</v>
      </c>
      <c r="E85" s="247">
        <f t="shared" si="7"/>
        <v>0</v>
      </c>
      <c r="F85" s="271"/>
      <c r="G85" s="272"/>
      <c r="H85" s="273"/>
      <c r="I85" s="272"/>
      <c r="J85" s="271"/>
      <c r="K85" s="274"/>
      <c r="L85" s="271"/>
      <c r="M85" s="274"/>
      <c r="N85" s="271"/>
      <c r="O85" s="274"/>
      <c r="P85" s="271"/>
      <c r="Q85" s="274"/>
      <c r="R85" s="271"/>
      <c r="S85" s="274"/>
      <c r="T85" s="271"/>
      <c r="U85" s="274"/>
      <c r="V85" s="271"/>
      <c r="W85" s="274"/>
      <c r="X85" s="271"/>
      <c r="Y85" s="274"/>
      <c r="Z85" s="271"/>
      <c r="AA85" s="274"/>
      <c r="AB85" s="271"/>
      <c r="AC85" s="274"/>
      <c r="AD85" s="271"/>
      <c r="AE85" s="274"/>
      <c r="AF85" s="271"/>
      <c r="AG85" s="274"/>
      <c r="AH85" s="271"/>
      <c r="AI85" s="275"/>
      <c r="AJ85" s="276"/>
      <c r="AK85" s="272"/>
      <c r="AL85" s="254"/>
      <c r="AM85" s="214"/>
      <c r="AN85" s="200"/>
      <c r="AO85" s="200"/>
      <c r="AP85" s="200"/>
      <c r="AQ85" s="200"/>
      <c r="AR85" s="200"/>
      <c r="AS85" s="201"/>
      <c r="AT85" s="201"/>
      <c r="BX85" s="2"/>
      <c r="BY85" s="2"/>
      <c r="BZ85" s="3"/>
      <c r="CG85" s="40"/>
      <c r="CH85" s="40"/>
      <c r="CI85" s="40"/>
      <c r="CJ85" s="40"/>
    </row>
    <row r="86" spans="1:88" ht="31.35" customHeight="1" x14ac:dyDescent="0.2">
      <c r="A86" s="9" t="s">
        <v>113</v>
      </c>
      <c r="B86" s="6"/>
      <c r="C86" s="1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35"/>
      <c r="R86" s="235"/>
      <c r="S86" s="235"/>
      <c r="T86" s="235"/>
      <c r="U86" s="235"/>
      <c r="V86" s="235"/>
      <c r="W86" s="6"/>
      <c r="X86" s="235"/>
      <c r="Y86" s="235"/>
      <c r="Z86" s="277"/>
      <c r="AA86" s="236"/>
      <c r="AB86" s="278"/>
      <c r="AC86" s="278"/>
      <c r="AD86" s="278"/>
      <c r="AE86" s="278"/>
      <c r="AF86" s="278"/>
      <c r="AG86" s="201"/>
      <c r="AH86" s="128"/>
      <c r="AI86" s="200"/>
      <c r="AJ86" s="200"/>
      <c r="AK86" s="200"/>
      <c r="AL86" s="200"/>
      <c r="AM86" s="200"/>
      <c r="AN86" s="200"/>
      <c r="AO86" s="200"/>
      <c r="AP86" s="200"/>
      <c r="AQ86" s="201"/>
      <c r="AR86" s="201"/>
      <c r="CG86" s="40"/>
      <c r="CH86" s="40"/>
      <c r="CI86" s="40"/>
      <c r="CJ86" s="40"/>
    </row>
    <row r="87" spans="1:88" ht="16.350000000000001" customHeight="1" x14ac:dyDescent="0.2">
      <c r="A87" s="2725" t="s">
        <v>96</v>
      </c>
      <c r="B87" s="2726" t="s">
        <v>32</v>
      </c>
      <c r="C87" s="2726" t="s">
        <v>114</v>
      </c>
      <c r="D87" s="2727" t="s">
        <v>115</v>
      </c>
      <c r="E87" s="2708" t="s">
        <v>116</v>
      </c>
      <c r="F87" s="2726" t="s">
        <v>117</v>
      </c>
      <c r="G87" s="6"/>
      <c r="H87" s="214"/>
      <c r="I87" s="214"/>
      <c r="J87" s="214"/>
      <c r="K87" s="214"/>
      <c r="L87" s="214"/>
      <c r="M87" s="214"/>
      <c r="N87" s="214"/>
      <c r="O87" s="214"/>
      <c r="P87" s="279"/>
      <c r="Q87" s="279"/>
      <c r="R87" s="279"/>
      <c r="S87" s="279"/>
      <c r="T87" s="279"/>
      <c r="U87" s="279"/>
      <c r="V87" s="279"/>
      <c r="W87" s="214"/>
      <c r="X87" s="279"/>
      <c r="Y87" s="201"/>
      <c r="Z87" s="201"/>
      <c r="AA87" s="201"/>
      <c r="AB87" s="201"/>
      <c r="AC87" s="201"/>
      <c r="AD87" s="201"/>
      <c r="AE87" s="201"/>
      <c r="AF87" s="201"/>
      <c r="AG87" s="201"/>
      <c r="AH87" s="200"/>
      <c r="AI87" s="200"/>
      <c r="AJ87" s="200"/>
      <c r="AK87" s="200"/>
      <c r="AL87" s="200"/>
      <c r="AM87" s="200"/>
      <c r="AN87" s="200"/>
      <c r="AO87" s="200"/>
      <c r="AP87" s="200"/>
      <c r="AQ87" s="201"/>
      <c r="AR87" s="201"/>
      <c r="CG87" s="40"/>
      <c r="CH87" s="40"/>
      <c r="CI87" s="40"/>
      <c r="CJ87" s="40"/>
    </row>
    <row r="88" spans="1:88" ht="45.75" customHeight="1" x14ac:dyDescent="0.2">
      <c r="A88" s="2725"/>
      <c r="B88" s="2726"/>
      <c r="C88" s="2726"/>
      <c r="D88" s="2727"/>
      <c r="E88" s="2708"/>
      <c r="F88" s="2726"/>
      <c r="G88" s="6"/>
      <c r="H88" s="214"/>
      <c r="I88" s="214"/>
      <c r="J88" s="214"/>
      <c r="K88" s="214"/>
      <c r="L88" s="214"/>
      <c r="M88" s="214"/>
      <c r="N88" s="214"/>
      <c r="O88" s="214"/>
      <c r="P88" s="279"/>
      <c r="Q88" s="279"/>
      <c r="R88" s="279"/>
      <c r="S88" s="279"/>
      <c r="T88" s="279"/>
      <c r="U88" s="279"/>
      <c r="V88" s="279"/>
      <c r="W88" s="214"/>
      <c r="X88" s="279"/>
      <c r="Y88" s="201"/>
      <c r="Z88" s="201"/>
      <c r="AA88" s="201"/>
      <c r="AB88" s="201"/>
      <c r="AC88" s="201"/>
      <c r="AD88" s="201"/>
      <c r="AE88" s="201"/>
      <c r="AF88" s="201"/>
      <c r="AG88" s="201"/>
      <c r="AH88" s="200"/>
      <c r="AI88" s="200"/>
      <c r="AJ88" s="200"/>
      <c r="AK88" s="200"/>
      <c r="AL88" s="200"/>
      <c r="AM88" s="200"/>
      <c r="AN88" s="200"/>
      <c r="AO88" s="200"/>
      <c r="AP88" s="200"/>
      <c r="AQ88" s="201"/>
      <c r="AR88" s="201"/>
      <c r="CG88" s="40"/>
      <c r="CH88" s="40"/>
      <c r="CI88" s="40"/>
      <c r="CJ88" s="40"/>
    </row>
    <row r="89" spans="1:88" ht="16.350000000000001" customHeight="1" x14ac:dyDescent="0.2">
      <c r="A89" s="2735" t="s">
        <v>118</v>
      </c>
      <c r="B89" s="2736"/>
      <c r="C89" s="2736"/>
      <c r="D89" s="2736"/>
      <c r="E89" s="2736"/>
      <c r="F89" s="2737"/>
      <c r="G89" s="6"/>
      <c r="H89" s="214"/>
      <c r="I89" s="214"/>
      <c r="J89" s="214"/>
      <c r="K89" s="214"/>
      <c r="L89" s="214"/>
      <c r="M89" s="214"/>
      <c r="N89" s="214"/>
      <c r="O89" s="214"/>
      <c r="P89" s="279"/>
      <c r="Q89" s="279"/>
      <c r="R89" s="279"/>
      <c r="S89" s="279"/>
      <c r="T89" s="279"/>
      <c r="U89" s="279"/>
      <c r="V89" s="279"/>
      <c r="W89" s="214"/>
      <c r="X89" s="279"/>
      <c r="Y89" s="201"/>
      <c r="Z89" s="201"/>
      <c r="AA89" s="201"/>
      <c r="AB89" s="201"/>
      <c r="AC89" s="201"/>
      <c r="AD89" s="201"/>
      <c r="AE89" s="201"/>
      <c r="AF89" s="201"/>
      <c r="AG89" s="201"/>
      <c r="AH89" s="200"/>
      <c r="AI89" s="200"/>
      <c r="AJ89" s="200"/>
      <c r="AK89" s="200"/>
      <c r="AL89" s="200"/>
      <c r="AM89" s="200"/>
      <c r="AN89" s="200"/>
      <c r="AO89" s="200"/>
      <c r="AP89" s="200"/>
      <c r="AQ89" s="201"/>
      <c r="AR89" s="201"/>
      <c r="CG89" s="40"/>
      <c r="CH89" s="40"/>
      <c r="CI89" s="40"/>
      <c r="CJ89" s="40"/>
    </row>
    <row r="90" spans="1:88" ht="16.350000000000001" customHeight="1" x14ac:dyDescent="0.2">
      <c r="A90" s="280" t="s">
        <v>119</v>
      </c>
      <c r="B90" s="281">
        <f>SUM(C90:D90)</f>
        <v>2954</v>
      </c>
      <c r="C90" s="282">
        <f>SUM(ENERO:DICIEMBRE!C90)</f>
        <v>676</v>
      </c>
      <c r="D90" s="282">
        <f>SUM(ENERO:DICIEMBRE!D90)</f>
        <v>2278</v>
      </c>
      <c r="E90" s="282">
        <f>SUM(ENERO:DICIEMBRE!E90)</f>
        <v>2954</v>
      </c>
      <c r="F90" s="282">
        <f>SUM(ENERO:DICIEMBRE!F90)</f>
        <v>0</v>
      </c>
      <c r="G90" s="6"/>
      <c r="H90" s="214"/>
      <c r="I90" s="214"/>
      <c r="J90" s="214"/>
      <c r="K90" s="214"/>
      <c r="L90" s="214"/>
      <c r="M90" s="214"/>
      <c r="N90" s="214"/>
      <c r="O90" s="214"/>
      <c r="P90" s="279"/>
      <c r="Q90" s="279"/>
      <c r="R90" s="279"/>
      <c r="S90" s="279"/>
      <c r="T90" s="279"/>
      <c r="U90" s="279"/>
      <c r="V90" s="279"/>
      <c r="W90" s="214"/>
      <c r="X90" s="279"/>
      <c r="Y90" s="201"/>
      <c r="Z90" s="201"/>
      <c r="AA90" s="201"/>
      <c r="AB90" s="201"/>
      <c r="AC90" s="201"/>
      <c r="AD90" s="201"/>
      <c r="AE90" s="201"/>
      <c r="AF90" s="201"/>
      <c r="AG90" s="201"/>
      <c r="AH90" s="200"/>
      <c r="AI90" s="200"/>
      <c r="AJ90" s="200"/>
      <c r="AK90" s="200"/>
      <c r="AL90" s="200"/>
      <c r="AM90" s="200"/>
      <c r="AN90" s="200"/>
      <c r="AO90" s="200"/>
      <c r="AP90" s="200"/>
      <c r="AQ90" s="201"/>
      <c r="AR90" s="201"/>
      <c r="CG90" s="40"/>
      <c r="CH90" s="40"/>
      <c r="CI90" s="40"/>
      <c r="CJ90" s="40"/>
    </row>
    <row r="91" spans="1:88" ht="16.350000000000001" customHeight="1" x14ac:dyDescent="0.2">
      <c r="A91" s="283" t="s">
        <v>120</v>
      </c>
      <c r="B91" s="263">
        <f>SUM(C91:D91)</f>
        <v>422</v>
      </c>
      <c r="C91" s="282">
        <f>SUM(ENERO:DICIEMBRE!C91)</f>
        <v>0</v>
      </c>
      <c r="D91" s="282">
        <f>SUM(ENERO:DICIEMBRE!D91)</f>
        <v>422</v>
      </c>
      <c r="E91" s="282">
        <f>SUM(ENERO:DICIEMBRE!E91)</f>
        <v>259</v>
      </c>
      <c r="F91" s="282">
        <f>SUM(ENERO:DICIEMBRE!F91)</f>
        <v>0</v>
      </c>
      <c r="G91" s="6"/>
      <c r="H91" s="214"/>
      <c r="I91" s="214"/>
      <c r="J91" s="214"/>
      <c r="K91" s="214"/>
      <c r="L91" s="214"/>
      <c r="M91" s="214"/>
      <c r="N91" s="214"/>
      <c r="O91" s="214"/>
      <c r="P91" s="279"/>
      <c r="Q91" s="279"/>
      <c r="R91" s="279"/>
      <c r="S91" s="279"/>
      <c r="T91" s="279"/>
      <c r="U91" s="279"/>
      <c r="V91" s="279"/>
      <c r="W91" s="214"/>
      <c r="X91" s="279"/>
      <c r="Y91" s="201"/>
      <c r="Z91" s="201"/>
      <c r="AA91" s="201"/>
      <c r="AB91" s="201"/>
      <c r="AC91" s="201"/>
      <c r="AD91" s="201"/>
      <c r="AE91" s="201"/>
      <c r="AF91" s="201"/>
      <c r="AG91" s="201"/>
      <c r="AH91" s="200"/>
      <c r="AI91" s="200"/>
      <c r="AJ91" s="200"/>
      <c r="AK91" s="200"/>
      <c r="AL91" s="200"/>
      <c r="AM91" s="200"/>
      <c r="AN91" s="200"/>
      <c r="AO91" s="200"/>
      <c r="AP91" s="200"/>
      <c r="AQ91" s="201"/>
      <c r="AR91" s="201"/>
      <c r="CG91" s="40"/>
      <c r="CH91" s="40"/>
      <c r="CI91" s="40"/>
      <c r="CJ91" s="40"/>
    </row>
    <row r="92" spans="1:88" ht="16.350000000000001" customHeight="1" x14ac:dyDescent="0.2">
      <c r="A92" s="283" t="s">
        <v>121</v>
      </c>
      <c r="B92" s="263">
        <f>SUM(C92:D92)</f>
        <v>0</v>
      </c>
      <c r="C92" s="282">
        <f>SUM(ENERO:DICIEMBRE!C92)</f>
        <v>0</v>
      </c>
      <c r="D92" s="282">
        <f>SUM(ENERO:DICIEMBRE!D92)</f>
        <v>0</v>
      </c>
      <c r="E92" s="282">
        <f>SUM(ENERO:DICIEMBRE!E92)</f>
        <v>0</v>
      </c>
      <c r="F92" s="282">
        <f>SUM(ENERO:DICIEMBRE!F92)</f>
        <v>0</v>
      </c>
      <c r="G92" s="6"/>
      <c r="H92" s="214"/>
      <c r="I92" s="214"/>
      <c r="J92" s="214"/>
      <c r="K92" s="214"/>
      <c r="L92" s="214"/>
      <c r="M92" s="214"/>
      <c r="N92" s="214"/>
      <c r="O92" s="214"/>
      <c r="P92" s="279"/>
      <c r="Q92" s="279"/>
      <c r="R92" s="279"/>
      <c r="S92" s="279"/>
      <c r="T92" s="279"/>
      <c r="U92" s="279"/>
      <c r="V92" s="279"/>
      <c r="W92" s="214"/>
      <c r="X92" s="279"/>
      <c r="Y92" s="201"/>
      <c r="Z92" s="201"/>
      <c r="AA92" s="201"/>
      <c r="AB92" s="201"/>
      <c r="AC92" s="201"/>
      <c r="AD92" s="201"/>
      <c r="AE92" s="201"/>
      <c r="AF92" s="201"/>
      <c r="AG92" s="201"/>
      <c r="AH92" s="200"/>
      <c r="AI92" s="200"/>
      <c r="AJ92" s="200"/>
      <c r="AK92" s="200"/>
      <c r="AL92" s="200"/>
      <c r="AM92" s="200"/>
      <c r="AN92" s="200"/>
      <c r="AO92" s="200"/>
      <c r="AP92" s="200"/>
      <c r="AQ92" s="201"/>
      <c r="AR92" s="201"/>
      <c r="CG92" s="40"/>
      <c r="CH92" s="40"/>
      <c r="CI92" s="40"/>
      <c r="CJ92" s="40"/>
    </row>
    <row r="93" spans="1:88" ht="16.350000000000001" customHeight="1" x14ac:dyDescent="0.2">
      <c r="A93" s="283" t="s">
        <v>122</v>
      </c>
      <c r="B93" s="263">
        <f>SUM(C93:D93)</f>
        <v>0</v>
      </c>
      <c r="C93" s="282">
        <f>SUM(ENERO:DICIEMBRE!C93)</f>
        <v>0</v>
      </c>
      <c r="D93" s="282">
        <f>SUM(ENERO:DICIEMBRE!D93)</f>
        <v>0</v>
      </c>
      <c r="E93" s="282">
        <f>SUM(ENERO:DICIEMBRE!E93)</f>
        <v>0</v>
      </c>
      <c r="F93" s="282">
        <f>SUM(ENERO:DICIEMBRE!F93)</f>
        <v>0</v>
      </c>
      <c r="G93" s="6"/>
      <c r="H93" s="214"/>
      <c r="I93" s="214"/>
      <c r="J93" s="214"/>
      <c r="K93" s="214"/>
      <c r="L93" s="214"/>
      <c r="M93" s="214"/>
      <c r="N93" s="214"/>
      <c r="O93" s="214"/>
      <c r="P93" s="279"/>
      <c r="Q93" s="279"/>
      <c r="R93" s="279"/>
      <c r="S93" s="279"/>
      <c r="T93" s="279"/>
      <c r="U93" s="279"/>
      <c r="V93" s="279"/>
      <c r="W93" s="214"/>
      <c r="X93" s="279"/>
      <c r="Y93" s="201"/>
      <c r="Z93" s="201"/>
      <c r="AA93" s="201"/>
      <c r="AB93" s="201"/>
      <c r="AC93" s="201"/>
      <c r="AD93" s="201"/>
      <c r="AE93" s="201"/>
      <c r="AF93" s="201"/>
      <c r="AG93" s="201"/>
      <c r="AH93" s="200"/>
      <c r="AI93" s="200"/>
      <c r="AJ93" s="200"/>
      <c r="AK93" s="200"/>
      <c r="AL93" s="200"/>
      <c r="AM93" s="200"/>
      <c r="AN93" s="200"/>
      <c r="AO93" s="200"/>
      <c r="AP93" s="200"/>
      <c r="AQ93" s="201"/>
      <c r="AR93" s="201"/>
      <c r="CG93" s="40"/>
      <c r="CH93" s="40"/>
      <c r="CI93" s="40"/>
      <c r="CJ93" s="40"/>
    </row>
    <row r="94" spans="1:88" ht="16.350000000000001" customHeight="1" x14ac:dyDescent="0.2">
      <c r="A94" s="285" t="s">
        <v>123</v>
      </c>
      <c r="B94" s="286">
        <f>SUM(C94:D94)</f>
        <v>122</v>
      </c>
      <c r="C94" s="282">
        <f>SUM(ENERO:DICIEMBRE!C94)</f>
        <v>0</v>
      </c>
      <c r="D94" s="282">
        <f>SUM(ENERO:DICIEMBRE!D94)</f>
        <v>122</v>
      </c>
      <c r="E94" s="282">
        <f>SUM(ENERO:DICIEMBRE!E94)</f>
        <v>122</v>
      </c>
      <c r="F94" s="282">
        <f>SUM(ENERO:DICIEMBRE!F94)</f>
        <v>0</v>
      </c>
      <c r="G94" s="6"/>
      <c r="H94" s="214"/>
      <c r="I94" s="214"/>
      <c r="J94" s="214"/>
      <c r="K94" s="214"/>
      <c r="L94" s="214"/>
      <c r="M94" s="214"/>
      <c r="N94" s="214"/>
      <c r="O94" s="214"/>
      <c r="P94" s="279"/>
      <c r="Q94" s="279"/>
      <c r="R94" s="279"/>
      <c r="S94" s="279"/>
      <c r="T94" s="279"/>
      <c r="U94" s="279"/>
      <c r="V94" s="279"/>
      <c r="W94" s="214"/>
      <c r="X94" s="279"/>
      <c r="Y94" s="201"/>
      <c r="Z94" s="201"/>
      <c r="AA94" s="201"/>
      <c r="AB94" s="201"/>
      <c r="AC94" s="201"/>
      <c r="AD94" s="201"/>
      <c r="AE94" s="201"/>
      <c r="AF94" s="201"/>
      <c r="AG94" s="201"/>
      <c r="AH94" s="200"/>
      <c r="AI94" s="200"/>
      <c r="AJ94" s="200"/>
      <c r="AK94" s="200"/>
      <c r="AL94" s="200"/>
      <c r="AM94" s="200"/>
      <c r="AN94" s="200"/>
      <c r="AO94" s="200"/>
      <c r="AP94" s="200"/>
      <c r="AQ94" s="201"/>
      <c r="AR94" s="201"/>
      <c r="CG94" s="40"/>
      <c r="CH94" s="40"/>
      <c r="CI94" s="40"/>
      <c r="CJ94" s="40"/>
    </row>
    <row r="95" spans="1:88" ht="16.350000000000001" customHeight="1" x14ac:dyDescent="0.2">
      <c r="A95" s="2735" t="s">
        <v>124</v>
      </c>
      <c r="B95" s="2736"/>
      <c r="C95" s="2736"/>
      <c r="D95" s="2736"/>
      <c r="E95" s="2736"/>
      <c r="F95" s="2737"/>
      <c r="G95" s="6"/>
      <c r="H95" s="214"/>
      <c r="I95" s="214"/>
      <c r="J95" s="214"/>
      <c r="K95" s="214"/>
      <c r="L95" s="214"/>
      <c r="M95" s="214"/>
      <c r="N95" s="214"/>
      <c r="O95" s="214"/>
      <c r="P95" s="279"/>
      <c r="Q95" s="279"/>
      <c r="R95" s="279"/>
      <c r="S95" s="279"/>
      <c r="T95" s="279"/>
      <c r="U95" s="279"/>
      <c r="V95" s="279"/>
      <c r="W95" s="214"/>
      <c r="X95" s="279"/>
      <c r="Y95" s="201"/>
      <c r="Z95" s="201"/>
      <c r="AA95" s="201"/>
      <c r="AB95" s="201"/>
      <c r="AC95" s="201"/>
      <c r="AD95" s="201"/>
      <c r="AE95" s="201"/>
      <c r="AF95" s="201"/>
      <c r="AG95" s="201"/>
      <c r="AH95" s="200"/>
      <c r="AI95" s="200"/>
      <c r="AJ95" s="200"/>
      <c r="AK95" s="200"/>
      <c r="AL95" s="200"/>
      <c r="AM95" s="200"/>
      <c r="AN95" s="200"/>
      <c r="AO95" s="200"/>
      <c r="AP95" s="200"/>
      <c r="AQ95" s="201"/>
      <c r="AR95" s="201"/>
      <c r="CG95" s="40"/>
      <c r="CH95" s="40"/>
      <c r="CI95" s="40"/>
      <c r="CJ95" s="40"/>
    </row>
    <row r="96" spans="1:88" ht="16.350000000000001" customHeight="1" x14ac:dyDescent="0.2">
      <c r="A96" s="288" t="s">
        <v>125</v>
      </c>
      <c r="B96" s="289">
        <f>SUM(C96:D96)</f>
        <v>8</v>
      </c>
      <c r="C96" s="282">
        <f>SUM(ENERO:DICIEMBRE!C96)</f>
        <v>0</v>
      </c>
      <c r="D96" s="282">
        <f>SUM(ENERO:DICIEMBRE!D96)</f>
        <v>8</v>
      </c>
      <c r="E96" s="282">
        <f>SUM(ENERO:DICIEMBRE!E96)</f>
        <v>8</v>
      </c>
      <c r="F96" s="282">
        <f>SUM(ENERO:DICIEMBRE!F96)</f>
        <v>0</v>
      </c>
      <c r="G96" s="6"/>
      <c r="H96" s="214"/>
      <c r="I96" s="214"/>
      <c r="J96" s="214"/>
      <c r="K96" s="214"/>
      <c r="L96" s="214"/>
      <c r="M96" s="214"/>
      <c r="N96" s="214"/>
      <c r="O96" s="214"/>
      <c r="P96" s="279"/>
      <c r="Q96" s="279"/>
      <c r="R96" s="279"/>
      <c r="S96" s="279"/>
      <c r="T96" s="279"/>
      <c r="U96" s="279"/>
      <c r="V96" s="279"/>
      <c r="W96" s="214"/>
      <c r="X96" s="279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CG96" s="40"/>
      <c r="CH96" s="40"/>
      <c r="CI96" s="40"/>
      <c r="CJ96" s="40"/>
    </row>
    <row r="97" spans="1:104" ht="16.350000000000001" customHeight="1" x14ac:dyDescent="0.2">
      <c r="A97" s="290" t="s">
        <v>126</v>
      </c>
      <c r="B97" s="291">
        <f>SUM(C97:D97)</f>
        <v>4</v>
      </c>
      <c r="C97" s="282">
        <f>SUM(ENERO:DICIEMBRE!C97)</f>
        <v>0</v>
      </c>
      <c r="D97" s="282">
        <f>SUM(ENERO:DICIEMBRE!D97)</f>
        <v>4</v>
      </c>
      <c r="E97" s="282">
        <f>SUM(ENERO:DICIEMBRE!E97)</f>
        <v>4</v>
      </c>
      <c r="F97" s="282">
        <f>SUM(ENERO:DICIEMBRE!F97)</f>
        <v>0</v>
      </c>
      <c r="G97" s="6"/>
      <c r="H97" s="214"/>
      <c r="I97" s="214"/>
      <c r="J97" s="214"/>
      <c r="K97" s="214"/>
      <c r="L97" s="214"/>
      <c r="M97" s="214"/>
      <c r="N97" s="214"/>
      <c r="O97" s="214"/>
      <c r="P97" s="279"/>
      <c r="Q97" s="279"/>
      <c r="R97" s="279"/>
      <c r="S97" s="279"/>
      <c r="T97" s="279"/>
      <c r="U97" s="279"/>
      <c r="V97" s="279"/>
      <c r="W97" s="214"/>
      <c r="X97" s="279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CG97" s="40"/>
      <c r="CH97" s="40"/>
      <c r="CI97" s="40"/>
      <c r="CJ97" s="40"/>
    </row>
    <row r="98" spans="1:104" ht="24.75" customHeight="1" x14ac:dyDescent="0.2">
      <c r="A98" s="191" t="s">
        <v>127</v>
      </c>
      <c r="B98" s="292">
        <f>SUM(C98:D98)</f>
        <v>0</v>
      </c>
      <c r="C98" s="282">
        <f>SUM(ENERO:DICIEMBRE!C98)</f>
        <v>0</v>
      </c>
      <c r="D98" s="282">
        <f>SUM(ENERO:DICIEMBRE!D98)</f>
        <v>0</v>
      </c>
      <c r="E98" s="282">
        <f>SUM(ENERO:DICIEMBRE!E98)</f>
        <v>0</v>
      </c>
      <c r="F98" s="282">
        <f>SUM(ENERO:DICIEMBRE!F98)</f>
        <v>0</v>
      </c>
      <c r="G98" s="6"/>
      <c r="H98" s="214"/>
      <c r="I98" s="214"/>
      <c r="J98" s="214"/>
      <c r="K98" s="214"/>
      <c r="L98" s="214"/>
      <c r="M98" s="214"/>
      <c r="N98" s="214"/>
      <c r="O98" s="214"/>
      <c r="P98" s="279"/>
      <c r="Q98" s="279"/>
      <c r="R98" s="279"/>
      <c r="S98" s="279"/>
      <c r="T98" s="279"/>
      <c r="U98" s="279"/>
      <c r="V98" s="279"/>
      <c r="W98" s="214"/>
      <c r="X98" s="279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CG98" s="40"/>
      <c r="CH98" s="40"/>
      <c r="CI98" s="40"/>
      <c r="CJ98" s="40"/>
    </row>
    <row r="99" spans="1:104" s="8" customFormat="1" ht="31.35" customHeight="1" x14ac:dyDescent="0.2">
      <c r="A99" s="2738" t="s">
        <v>128</v>
      </c>
      <c r="B99" s="2738"/>
      <c r="C99" s="2738"/>
      <c r="D99" s="2738"/>
      <c r="E99" s="2738"/>
      <c r="F99" s="2738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293"/>
      <c r="R99" s="293"/>
      <c r="S99" s="293"/>
      <c r="T99" s="293"/>
      <c r="U99" s="293"/>
      <c r="V99" s="293"/>
      <c r="W99" s="199"/>
      <c r="X99" s="293"/>
      <c r="Y99" s="293"/>
      <c r="Z99" s="293"/>
      <c r="AA99" s="293"/>
      <c r="AB99" s="293"/>
      <c r="AC99" s="293"/>
      <c r="AD99" s="293"/>
      <c r="AE99" s="293"/>
      <c r="AF99" s="293"/>
      <c r="AG99" s="293"/>
      <c r="AH99" s="293"/>
      <c r="AI99" s="293"/>
      <c r="AJ99" s="293"/>
      <c r="AK99" s="293"/>
      <c r="AL99" s="293"/>
      <c r="AM99" s="293"/>
      <c r="AN99" s="293"/>
      <c r="AO99" s="293"/>
      <c r="AP99" s="293"/>
      <c r="AQ99" s="293"/>
      <c r="AR99" s="293"/>
      <c r="BX99" s="4"/>
      <c r="BY99" s="4"/>
      <c r="BZ99" s="4"/>
      <c r="CA99" s="5"/>
      <c r="CB99" s="5"/>
      <c r="CC99" s="5"/>
      <c r="CD99" s="5"/>
      <c r="CE99" s="5"/>
      <c r="CF99" s="5"/>
      <c r="CG99" s="40"/>
      <c r="CH99" s="40"/>
      <c r="CI99" s="40"/>
      <c r="CJ99" s="40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4"/>
    </row>
    <row r="100" spans="1:104" ht="16.350000000000001" customHeight="1" x14ac:dyDescent="0.2">
      <c r="A100" s="2739" t="s">
        <v>129</v>
      </c>
      <c r="B100" s="2742" t="s">
        <v>130</v>
      </c>
      <c r="C100" s="2743"/>
      <c r="D100" s="2743"/>
      <c r="E100" s="2744"/>
      <c r="F100" s="2742" t="s">
        <v>131</v>
      </c>
      <c r="G100" s="2743"/>
      <c r="H100" s="2743"/>
      <c r="I100" s="2744"/>
      <c r="J100" s="2753" t="s">
        <v>132</v>
      </c>
      <c r="K100" s="2756" t="s">
        <v>133</v>
      </c>
      <c r="L100" s="2757"/>
      <c r="M100" s="2756" t="s">
        <v>134</v>
      </c>
      <c r="N100" s="2757"/>
      <c r="O100" s="6"/>
      <c r="P100" s="235"/>
      <c r="Q100" s="235"/>
      <c r="R100" s="235"/>
      <c r="S100" s="235"/>
      <c r="T100" s="235"/>
      <c r="U100" s="235"/>
      <c r="V100" s="6"/>
      <c r="W100" s="235"/>
      <c r="X100" s="294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CG100" s="40"/>
      <c r="CH100" s="40"/>
      <c r="CI100" s="40"/>
      <c r="CJ100" s="40"/>
    </row>
    <row r="101" spans="1:104" ht="39" customHeight="1" x14ac:dyDescent="0.2">
      <c r="A101" s="2740"/>
      <c r="B101" s="2745"/>
      <c r="C101" s="2746"/>
      <c r="D101" s="2746"/>
      <c r="E101" s="2747"/>
      <c r="F101" s="2748"/>
      <c r="G101" s="2749"/>
      <c r="H101" s="2749"/>
      <c r="I101" s="2750"/>
      <c r="J101" s="2754"/>
      <c r="K101" s="2758"/>
      <c r="L101" s="2759"/>
      <c r="M101" s="2758"/>
      <c r="N101" s="2759"/>
      <c r="O101" s="6"/>
      <c r="P101" s="235"/>
      <c r="Q101" s="235"/>
      <c r="R101" s="235"/>
      <c r="S101" s="235"/>
      <c r="T101" s="235"/>
      <c r="U101" s="235"/>
      <c r="V101" s="6"/>
      <c r="W101" s="235"/>
      <c r="X101" s="279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CG101" s="40"/>
      <c r="CH101" s="40"/>
      <c r="CI101" s="40"/>
      <c r="CJ101" s="40"/>
    </row>
    <row r="102" spans="1:104" ht="40.5" customHeight="1" x14ac:dyDescent="0.2">
      <c r="A102" s="2741"/>
      <c r="B102" s="295" t="s">
        <v>135</v>
      </c>
      <c r="C102" s="296" t="s">
        <v>136</v>
      </c>
      <c r="D102" s="297" t="s">
        <v>137</v>
      </c>
      <c r="E102" s="298" t="s">
        <v>138</v>
      </c>
      <c r="F102" s="299" t="s">
        <v>139</v>
      </c>
      <c r="G102" s="297" t="s">
        <v>140</v>
      </c>
      <c r="H102" s="297" t="s">
        <v>137</v>
      </c>
      <c r="I102" s="298" t="s">
        <v>138</v>
      </c>
      <c r="J102" s="2755"/>
      <c r="K102" s="300" t="s">
        <v>135</v>
      </c>
      <c r="L102" s="301" t="s">
        <v>136</v>
      </c>
      <c r="M102" s="300" t="s">
        <v>139</v>
      </c>
      <c r="N102" s="301" t="s">
        <v>141</v>
      </c>
      <c r="O102" s="6"/>
      <c r="P102" s="235"/>
      <c r="Q102" s="235"/>
      <c r="R102" s="235"/>
      <c r="S102" s="235"/>
      <c r="T102" s="235"/>
      <c r="U102" s="235"/>
      <c r="V102" s="6"/>
      <c r="W102" s="235"/>
      <c r="X102" s="302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3"/>
      <c r="AM102" s="303"/>
      <c r="AN102" s="303"/>
      <c r="AO102" s="303"/>
      <c r="AP102" s="303"/>
      <c r="AQ102" s="303"/>
      <c r="AR102" s="303"/>
      <c r="CG102" s="40"/>
      <c r="CH102" s="40"/>
      <c r="CI102" s="40"/>
      <c r="CJ102" s="40"/>
    </row>
    <row r="103" spans="1:104" ht="16.350000000000001" customHeight="1" x14ac:dyDescent="0.2">
      <c r="A103" s="304" t="s">
        <v>142</v>
      </c>
      <c r="B103" s="282">
        <f>SUM(ENERO:DICIEMBRE!B103)</f>
        <v>117705</v>
      </c>
      <c r="C103" s="282">
        <f>SUM(ENERO:DICIEMBRE!C103)</f>
        <v>3731</v>
      </c>
      <c r="D103" s="282">
        <f>SUM(ENERO:DICIEMBRE!D103)</f>
        <v>76041</v>
      </c>
      <c r="E103" s="282">
        <f>SUM(ENERO:DICIEMBRE!E103)</f>
        <v>45395</v>
      </c>
      <c r="F103" s="282">
        <f>SUM(ENERO:DICIEMBRE!F103)</f>
        <v>355995</v>
      </c>
      <c r="G103" s="282">
        <f>SUM(ENERO:DICIEMBRE!G103)</f>
        <v>4939</v>
      </c>
      <c r="H103" s="282">
        <f>SUM(ENERO:DICIEMBRE!H103)</f>
        <v>223126</v>
      </c>
      <c r="I103" s="282">
        <f>SUM(ENERO:DICIEMBRE!I103)</f>
        <v>128732</v>
      </c>
      <c r="J103" s="282">
        <f>SUM(ENERO:DICIEMBRE!J103)</f>
        <v>72310</v>
      </c>
      <c r="K103" s="282">
        <f>SUM(ENERO:DICIEMBRE!K103)</f>
        <v>0</v>
      </c>
      <c r="L103" s="282">
        <f>SUM(ENERO:DICIEMBRE!L103)</f>
        <v>0</v>
      </c>
      <c r="M103" s="282">
        <f>SUM(ENERO:DICIEMBRE!M103)</f>
        <v>0</v>
      </c>
      <c r="N103" s="282">
        <f>SUM(ENERO:DICIEMBRE!N103)</f>
        <v>0</v>
      </c>
      <c r="O103" s="6" t="str">
        <f>CA103&amp;CB103&amp;CC103&amp;CD103</f>
        <v/>
      </c>
      <c r="P103" s="235"/>
      <c r="Q103" s="235"/>
      <c r="R103" s="235"/>
      <c r="S103" s="235"/>
      <c r="T103" s="235"/>
      <c r="U103" s="235"/>
      <c r="V103" s="6"/>
      <c r="W103" s="235"/>
      <c r="X103" s="302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03"/>
      <c r="AN103" s="303"/>
      <c r="AO103" s="303"/>
      <c r="AP103" s="303"/>
      <c r="AQ103" s="303"/>
      <c r="AR103" s="303"/>
      <c r="CA103" s="308" t="str">
        <f>IF(CG103=1,"* Las recetas totales despachadas a pacientes del PSC, deben ser menores o iguales al total de Recetas con Despacho Total. ","")</f>
        <v/>
      </c>
      <c r="CB103" s="308" t="str">
        <f>IF(CH103=1,"* Las recetas parciales despachadas a pacientes del PSC, deben ser menores o iguales al total de Recetas con Despacho Parcial. ","")</f>
        <v/>
      </c>
      <c r="CC103" s="308" t="str">
        <f>IF(CI103=1,"* Las prescripciones emitidas a pacientes del PSC, deben ser menores o iguales a las Prescripciones totales emitidas. ","")</f>
        <v/>
      </c>
      <c r="CD103" s="308" t="str">
        <f>IF(CJ103=1,"* Las prescripciones rechazadas a pacientes del PSC, deben ser menores o iguales a las Prescripciones totales rechazadas. ","")</f>
        <v/>
      </c>
      <c r="CG103" s="309">
        <f>IF(B103&lt;K103,1,0)</f>
        <v>0</v>
      </c>
      <c r="CH103" s="309">
        <f>IF(C103&lt;L103,1,0)</f>
        <v>0</v>
      </c>
      <c r="CI103" s="309">
        <f>IF(F103&lt;M103,1,0)</f>
        <v>0</v>
      </c>
      <c r="CJ103" s="309">
        <f>IF(G103&lt;N103,1,0)</f>
        <v>0</v>
      </c>
    </row>
    <row r="104" spans="1:104" ht="16.350000000000001" customHeight="1" x14ac:dyDescent="0.2">
      <c r="A104" s="310" t="s">
        <v>143</v>
      </c>
      <c r="B104" s="282">
        <f>SUM(ENERO:DICIEMBRE!B104)</f>
        <v>15041</v>
      </c>
      <c r="C104" s="282">
        <f>SUM(ENERO:DICIEMBRE!C104)</f>
        <v>1252</v>
      </c>
      <c r="D104" s="282">
        <f>SUM(ENERO:DICIEMBRE!D104)</f>
        <v>16293</v>
      </c>
      <c r="E104" s="282">
        <f>SUM(ENERO:DICIEMBRE!E104)</f>
        <v>0</v>
      </c>
      <c r="F104" s="282">
        <f>SUM(ENERO:DICIEMBRE!F104)</f>
        <v>33966</v>
      </c>
      <c r="G104" s="282">
        <f>SUM(ENERO:DICIEMBRE!G104)</f>
        <v>1390</v>
      </c>
      <c r="H104" s="282">
        <f>SUM(ENERO:DICIEMBRE!H104)</f>
        <v>32576</v>
      </c>
      <c r="I104" s="282">
        <f>SUM(ENERO:DICIEMBRE!I104)</f>
        <v>0</v>
      </c>
      <c r="J104" s="282">
        <f>SUM(ENERO:DICIEMBRE!J104)</f>
        <v>15041</v>
      </c>
      <c r="K104" s="282">
        <f>SUM(ENERO:DICIEMBRE!K104)</f>
        <v>0</v>
      </c>
      <c r="L104" s="282">
        <f>SUM(ENERO:DICIEMBRE!L104)</f>
        <v>0</v>
      </c>
      <c r="M104" s="282">
        <f>SUM(ENERO:DICIEMBRE!M104)</f>
        <v>0</v>
      </c>
      <c r="N104" s="282">
        <f>SUM(ENERO:DICIEMBRE!N104)</f>
        <v>0</v>
      </c>
      <c r="O104" s="6"/>
      <c r="P104" s="235"/>
      <c r="Q104" s="235"/>
      <c r="R104" s="235"/>
      <c r="S104" s="235"/>
      <c r="T104" s="235"/>
      <c r="U104" s="235"/>
      <c r="V104" s="6"/>
      <c r="W104" s="235"/>
      <c r="X104" s="320"/>
      <c r="Y104" s="321"/>
      <c r="Z104" s="321"/>
      <c r="AA104" s="321"/>
      <c r="AB104" s="321"/>
      <c r="AC104" s="321"/>
      <c r="AD104" s="321"/>
      <c r="AE104" s="321"/>
      <c r="AF104" s="321"/>
      <c r="AG104" s="321"/>
      <c r="AH104" s="321"/>
      <c r="AI104" s="321"/>
      <c r="AJ104" s="321"/>
      <c r="AK104" s="321"/>
      <c r="AL104" s="321"/>
      <c r="AM104" s="321"/>
      <c r="AN104" s="321"/>
      <c r="AO104" s="321"/>
      <c r="AP104" s="321"/>
      <c r="AQ104" s="321"/>
      <c r="AR104" s="321"/>
      <c r="CA104" s="308" t="str">
        <f>IF(CG104=1,"* Las recetas totales despachadas a pacientes del PSC, deben ser menores o iguales al total de Recetas con Despacho Total. ","")</f>
        <v/>
      </c>
      <c r="CB104" s="308" t="str">
        <f>IF(CH104=1,"* Las recetas parciales despachadas a pacientes del PSC, deben ser menores o iguales al total de Recetas con Despacho Parcial. ","")</f>
        <v/>
      </c>
      <c r="CC104" s="308" t="str">
        <f>IF(CI104=1,"* Las prescripciones emitidas a pacientes del PSC, deben ser menores o iguales a las Prescripciones totales emitidas. ","")</f>
        <v/>
      </c>
      <c r="CD104" s="308" t="str">
        <f>IF(CJ104=1,"* Las prescripciones rechazadas a pacientes del PSC, deben ser menores o iguales a las Prescripciones totales rechazadas. ","")</f>
        <v/>
      </c>
      <c r="CG104" s="309">
        <f t="shared" ref="CG104:CH105" si="8">IF(B104&lt;K104,1,0)</f>
        <v>0</v>
      </c>
      <c r="CH104" s="309">
        <f t="shared" si="8"/>
        <v>0</v>
      </c>
      <c r="CI104" s="309">
        <f t="shared" ref="CI104:CJ105" si="9">IF(F104&lt;M104,1,0)</f>
        <v>0</v>
      </c>
      <c r="CJ104" s="309">
        <f t="shared" si="9"/>
        <v>0</v>
      </c>
    </row>
    <row r="105" spans="1:104" ht="16.350000000000001" customHeight="1" x14ac:dyDescent="0.2">
      <c r="A105" s="310" t="s">
        <v>144</v>
      </c>
      <c r="B105" s="282">
        <f>SUM(ENERO:DICIEMBRE!B105)</f>
        <v>10520</v>
      </c>
      <c r="C105" s="282">
        <f>SUM(ENERO:DICIEMBRE!C105)</f>
        <v>0</v>
      </c>
      <c r="D105" s="282">
        <f>SUM(ENERO:DICIEMBRE!D105)</f>
        <v>10520</v>
      </c>
      <c r="E105" s="282">
        <f>SUM(ENERO:DICIEMBRE!E105)</f>
        <v>0</v>
      </c>
      <c r="F105" s="282">
        <f>SUM(ENERO:DICIEMBRE!F105)</f>
        <v>10520</v>
      </c>
      <c r="G105" s="282">
        <f>SUM(ENERO:DICIEMBRE!G105)</f>
        <v>0</v>
      </c>
      <c r="H105" s="282">
        <f>SUM(ENERO:DICIEMBRE!H105)</f>
        <v>9718</v>
      </c>
      <c r="I105" s="282">
        <f>SUM(ENERO:DICIEMBRE!I105)</f>
        <v>0</v>
      </c>
      <c r="J105" s="282">
        <f>SUM(ENERO:DICIEMBRE!J105)</f>
        <v>10520</v>
      </c>
      <c r="K105" s="329"/>
      <c r="L105" s="330"/>
      <c r="M105" s="329"/>
      <c r="N105" s="330"/>
      <c r="O105" s="6"/>
      <c r="P105" s="235"/>
      <c r="Q105" s="235"/>
      <c r="R105" s="235"/>
      <c r="S105" s="235"/>
      <c r="T105" s="235"/>
      <c r="U105" s="235"/>
      <c r="V105" s="6"/>
      <c r="W105" s="235"/>
      <c r="X105" s="320"/>
      <c r="Y105" s="321"/>
      <c r="Z105" s="321"/>
      <c r="AA105" s="321"/>
      <c r="AB105" s="321"/>
      <c r="AC105" s="321"/>
      <c r="AD105" s="321"/>
      <c r="AE105" s="321"/>
      <c r="AF105" s="321"/>
      <c r="AG105" s="321"/>
      <c r="AH105" s="321"/>
      <c r="AI105" s="321"/>
      <c r="AJ105" s="321"/>
      <c r="AK105" s="321"/>
      <c r="AL105" s="321"/>
      <c r="AM105" s="321"/>
      <c r="AN105" s="321"/>
      <c r="AO105" s="321"/>
      <c r="AP105" s="321"/>
      <c r="AQ105" s="321"/>
      <c r="AR105" s="321"/>
      <c r="CA105" s="308" t="str">
        <f>IF(CG105=1,"* Las recetas totales despachadas a pacientes del PSC, deben ser menores o iguales al total de Recetas con Despacho Total. ","")</f>
        <v/>
      </c>
      <c r="CB105" s="308" t="str">
        <f>IF(CH105=1,"* Las recetas parciales despachadas a pacientes del PSC, deben ser menores o iguales al total de Recetas con Despacho Parcial. ","")</f>
        <v/>
      </c>
      <c r="CC105" s="308" t="str">
        <f>IF(CI105=1,"* Las prescripciones emitidas a pacientes del PSC, deben ser menores o iguales a las Prescripciones totales emitidas. ","")</f>
        <v/>
      </c>
      <c r="CD105" s="308" t="str">
        <f>IF(CJ105=1,"* Las prescripciones rechazadas a pacientes del PSC, deben ser menores o iguales a las Prescripciones totales rechazadas. ","")</f>
        <v/>
      </c>
      <c r="CG105" s="309">
        <f t="shared" si="8"/>
        <v>0</v>
      </c>
      <c r="CH105" s="309">
        <f t="shared" si="8"/>
        <v>0</v>
      </c>
      <c r="CI105" s="309">
        <f t="shared" si="9"/>
        <v>0</v>
      </c>
      <c r="CJ105" s="309">
        <f t="shared" si="9"/>
        <v>0</v>
      </c>
    </row>
    <row r="106" spans="1:104" ht="16.350000000000001" customHeight="1" x14ac:dyDescent="0.2">
      <c r="A106" s="331" t="s">
        <v>32</v>
      </c>
      <c r="B106" s="332">
        <f>SUM(B103:B105)</f>
        <v>143266</v>
      </c>
      <c r="C106" s="333">
        <f>SUM(C103:C105)</f>
        <v>4983</v>
      </c>
      <c r="D106" s="334">
        <f t="shared" ref="D106:E106" si="10">SUM(D103:D105)</f>
        <v>102854</v>
      </c>
      <c r="E106" s="335">
        <f t="shared" si="10"/>
        <v>45395</v>
      </c>
      <c r="F106" s="336">
        <f>SUM(F103:F105)</f>
        <v>400481</v>
      </c>
      <c r="G106" s="334">
        <f>SUM(G103:G105)</f>
        <v>6329</v>
      </c>
      <c r="H106" s="334">
        <f t="shared" ref="H106:I106" si="11">SUM(H103:H105)</f>
        <v>265420</v>
      </c>
      <c r="I106" s="335">
        <f t="shared" si="11"/>
        <v>128732</v>
      </c>
      <c r="J106" s="337">
        <f>SUM(J103:J105)</f>
        <v>97871</v>
      </c>
      <c r="K106" s="336">
        <f>+K103</f>
        <v>0</v>
      </c>
      <c r="L106" s="337">
        <f>+L103</f>
        <v>0</v>
      </c>
      <c r="M106" s="336">
        <f>+M103</f>
        <v>0</v>
      </c>
      <c r="N106" s="337">
        <f>+N103</f>
        <v>0</v>
      </c>
      <c r="O106" s="6"/>
      <c r="P106" s="235"/>
      <c r="Q106" s="235"/>
      <c r="R106" s="235"/>
      <c r="S106" s="235"/>
      <c r="T106" s="235"/>
      <c r="U106" s="235"/>
      <c r="V106" s="6"/>
      <c r="W106" s="235"/>
      <c r="X106" s="338"/>
      <c r="Y106" s="339"/>
      <c r="Z106" s="339"/>
      <c r="AA106" s="339"/>
      <c r="AB106" s="339"/>
      <c r="AC106" s="339"/>
      <c r="AD106" s="339"/>
      <c r="AE106" s="339"/>
      <c r="AF106" s="339"/>
      <c r="AG106" s="339"/>
      <c r="AH106" s="339"/>
      <c r="AI106" s="339"/>
      <c r="AJ106" s="339"/>
      <c r="AK106" s="339"/>
      <c r="AL106" s="339"/>
      <c r="AM106" s="339"/>
      <c r="AN106" s="339"/>
      <c r="AO106" s="339"/>
      <c r="AP106" s="339"/>
      <c r="AQ106" s="339"/>
      <c r="AR106" s="339"/>
      <c r="CG106" s="40"/>
      <c r="CH106" s="40"/>
      <c r="CI106" s="40"/>
      <c r="CJ106" s="40"/>
    </row>
    <row r="107" spans="1:104" ht="31.35" customHeight="1" x14ac:dyDescent="0.2">
      <c r="A107" s="9" t="s">
        <v>145</v>
      </c>
      <c r="B107" s="340"/>
      <c r="C107" s="341"/>
      <c r="D107" s="342"/>
      <c r="E107" s="343"/>
      <c r="F107" s="343"/>
      <c r="G107" s="344"/>
      <c r="H107" s="344"/>
      <c r="I107" s="345"/>
      <c r="J107" s="346"/>
      <c r="K107" s="345"/>
      <c r="L107" s="346"/>
      <c r="M107" s="6"/>
      <c r="N107" s="6"/>
      <c r="O107" s="6"/>
      <c r="P107" s="6"/>
      <c r="Q107" s="235"/>
      <c r="R107" s="235"/>
      <c r="S107" s="235"/>
      <c r="T107" s="235"/>
      <c r="U107" s="235"/>
      <c r="V107" s="235"/>
      <c r="W107" s="6"/>
      <c r="X107" s="320"/>
      <c r="Y107" s="320"/>
      <c r="Z107" s="321"/>
      <c r="AA107" s="321"/>
      <c r="AB107" s="321"/>
      <c r="AC107" s="321"/>
      <c r="AD107" s="321"/>
      <c r="AE107" s="321"/>
      <c r="AF107" s="321"/>
      <c r="AG107" s="321"/>
      <c r="AH107" s="321"/>
      <c r="AI107" s="321"/>
      <c r="AJ107" s="321"/>
      <c r="AK107" s="321"/>
      <c r="AL107" s="321"/>
      <c r="AM107" s="321"/>
      <c r="AN107" s="321"/>
      <c r="AO107" s="321"/>
      <c r="AP107" s="321"/>
      <c r="AQ107" s="321"/>
      <c r="AR107" s="321"/>
      <c r="CG107" s="40"/>
      <c r="CH107" s="40"/>
      <c r="CI107" s="40"/>
      <c r="CJ107" s="40"/>
    </row>
    <row r="108" spans="1:104" ht="31.35" customHeight="1" x14ac:dyDescent="0.2">
      <c r="A108" s="2728" t="s">
        <v>146</v>
      </c>
      <c r="B108" s="2730" t="s">
        <v>147</v>
      </c>
      <c r="C108" s="2732" t="s">
        <v>148</v>
      </c>
      <c r="D108" s="2733"/>
      <c r="E108" s="2733"/>
      <c r="F108" s="2733"/>
      <c r="G108" s="2733"/>
      <c r="H108" s="2733"/>
      <c r="I108" s="2733"/>
      <c r="J108" s="2733"/>
      <c r="K108" s="2733"/>
      <c r="L108" s="2734"/>
      <c r="M108" s="2730" t="s">
        <v>149</v>
      </c>
      <c r="N108" s="6"/>
      <c r="O108" s="342"/>
      <c r="P108" s="342"/>
      <c r="Q108" s="342"/>
      <c r="R108" s="235"/>
      <c r="S108" s="235"/>
      <c r="T108" s="235"/>
      <c r="U108" s="235"/>
      <c r="V108" s="235"/>
      <c r="W108" s="235"/>
      <c r="X108" s="235"/>
      <c r="Y108" s="235"/>
      <c r="Z108" s="320"/>
      <c r="AA108" s="321"/>
      <c r="AB108" s="321"/>
      <c r="AC108" s="321"/>
      <c r="AD108" s="321"/>
      <c r="AE108" s="321"/>
      <c r="AF108" s="321"/>
      <c r="AG108" s="321"/>
      <c r="AH108" s="321"/>
      <c r="AI108" s="321"/>
      <c r="AJ108" s="321"/>
      <c r="AK108" s="321"/>
      <c r="AL108" s="321"/>
      <c r="AM108" s="321"/>
      <c r="AN108" s="321"/>
      <c r="AO108" s="321"/>
      <c r="AP108" s="321"/>
      <c r="AQ108" s="321"/>
      <c r="AR108" s="321"/>
      <c r="AS108" s="321"/>
      <c r="AT108" s="321"/>
      <c r="BX108" s="2"/>
      <c r="BZ108" s="3"/>
      <c r="CG108" s="40"/>
      <c r="CH108" s="40"/>
      <c r="CI108" s="40"/>
      <c r="CJ108" s="40"/>
    </row>
    <row r="109" spans="1:104" ht="35.25" customHeight="1" x14ac:dyDescent="0.2">
      <c r="A109" s="2729"/>
      <c r="B109" s="2731"/>
      <c r="C109" s="347" t="s">
        <v>150</v>
      </c>
      <c r="D109" s="348" t="s">
        <v>151</v>
      </c>
      <c r="E109" s="348" t="s">
        <v>152</v>
      </c>
      <c r="F109" s="348" t="s">
        <v>153</v>
      </c>
      <c r="G109" s="348" t="s">
        <v>154</v>
      </c>
      <c r="H109" s="349" t="s">
        <v>155</v>
      </c>
      <c r="I109" s="349" t="s">
        <v>156</v>
      </c>
      <c r="J109" s="348" t="s">
        <v>157</v>
      </c>
      <c r="K109" s="349" t="s">
        <v>158</v>
      </c>
      <c r="L109" s="350" t="s">
        <v>159</v>
      </c>
      <c r="M109" s="2731"/>
      <c r="N109" s="6"/>
      <c r="O109" s="342"/>
      <c r="P109" s="342"/>
      <c r="Q109" s="342"/>
      <c r="R109" s="235"/>
      <c r="S109" s="235"/>
      <c r="T109" s="235"/>
      <c r="U109" s="235"/>
      <c r="V109" s="235"/>
      <c r="W109" s="235"/>
      <c r="X109" s="235"/>
      <c r="Y109" s="235"/>
      <c r="Z109" s="320"/>
      <c r="AA109" s="321"/>
      <c r="AB109" s="321"/>
      <c r="AC109" s="321"/>
      <c r="AD109" s="321"/>
      <c r="AE109" s="321"/>
      <c r="AF109" s="321"/>
      <c r="AG109" s="321"/>
      <c r="AH109" s="321"/>
      <c r="AI109" s="321"/>
      <c r="AJ109" s="321"/>
      <c r="AK109" s="321"/>
      <c r="AL109" s="321"/>
      <c r="AM109" s="321"/>
      <c r="AN109" s="321"/>
      <c r="AO109" s="321"/>
      <c r="AP109" s="321"/>
      <c r="AQ109" s="321"/>
      <c r="AR109" s="321"/>
      <c r="AS109" s="321"/>
      <c r="AT109" s="321"/>
      <c r="BX109" s="2"/>
      <c r="BZ109" s="3"/>
      <c r="CG109" s="40"/>
      <c r="CH109" s="40"/>
      <c r="CI109" s="40"/>
      <c r="CJ109" s="40"/>
    </row>
    <row r="110" spans="1:104" ht="16.350000000000001" customHeight="1" x14ac:dyDescent="0.2">
      <c r="A110" s="351" t="s">
        <v>160</v>
      </c>
      <c r="B110" s="306"/>
      <c r="C110" s="307"/>
      <c r="D110" s="305"/>
      <c r="E110" s="305"/>
      <c r="F110" s="305"/>
      <c r="G110" s="305"/>
      <c r="H110" s="305"/>
      <c r="I110" s="305"/>
      <c r="J110" s="305"/>
      <c r="K110" s="305"/>
      <c r="L110" s="306"/>
      <c r="M110" s="352"/>
      <c r="N110" s="6"/>
      <c r="O110" s="342"/>
      <c r="P110" s="342"/>
      <c r="Q110" s="342"/>
      <c r="R110" s="235"/>
      <c r="S110" s="235"/>
      <c r="T110" s="235"/>
      <c r="U110" s="235"/>
      <c r="V110" s="235"/>
      <c r="W110" s="235"/>
      <c r="X110" s="235"/>
      <c r="Y110" s="235"/>
      <c r="Z110" s="320"/>
      <c r="AA110" s="321"/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21"/>
      <c r="AL110" s="321"/>
      <c r="AM110" s="321"/>
      <c r="AN110" s="321"/>
      <c r="AO110" s="321"/>
      <c r="AP110" s="321"/>
      <c r="AQ110" s="321"/>
      <c r="AR110" s="321"/>
      <c r="AS110" s="321"/>
      <c r="AT110" s="321"/>
      <c r="BX110" s="2"/>
      <c r="BZ110" s="3"/>
      <c r="CG110" s="40"/>
      <c r="CH110" s="40"/>
      <c r="CI110" s="40"/>
      <c r="CJ110" s="40"/>
    </row>
    <row r="111" spans="1:104" ht="16.350000000000001" customHeight="1" x14ac:dyDescent="0.2">
      <c r="A111" s="109" t="s">
        <v>161</v>
      </c>
      <c r="B111" s="327"/>
      <c r="C111" s="353"/>
      <c r="D111" s="324"/>
      <c r="E111" s="324"/>
      <c r="F111" s="324"/>
      <c r="G111" s="324"/>
      <c r="H111" s="324"/>
      <c r="I111" s="324"/>
      <c r="J111" s="324"/>
      <c r="K111" s="324"/>
      <c r="L111" s="327"/>
      <c r="M111" s="354"/>
      <c r="N111" s="346"/>
      <c r="O111" s="342"/>
      <c r="P111" s="342"/>
      <c r="Q111" s="342"/>
      <c r="R111" s="235"/>
      <c r="S111" s="235"/>
      <c r="T111" s="235"/>
      <c r="U111" s="235"/>
      <c r="V111" s="235"/>
      <c r="W111" s="235"/>
      <c r="X111" s="235"/>
      <c r="Y111" s="235"/>
      <c r="Z111" s="320"/>
      <c r="AA111" s="321"/>
      <c r="AB111" s="321"/>
      <c r="AC111" s="321"/>
      <c r="AD111" s="321"/>
      <c r="AE111" s="321"/>
      <c r="AF111" s="321"/>
      <c r="AG111" s="321"/>
      <c r="AH111" s="321"/>
      <c r="AI111" s="321"/>
      <c r="AJ111" s="321"/>
      <c r="AK111" s="321"/>
      <c r="AL111" s="321"/>
      <c r="AM111" s="321"/>
      <c r="AN111" s="321"/>
      <c r="AO111" s="321"/>
      <c r="AP111" s="321"/>
      <c r="AQ111" s="321"/>
      <c r="AR111" s="321"/>
      <c r="AS111" s="321"/>
      <c r="AT111" s="321"/>
      <c r="BX111" s="2"/>
      <c r="BZ111" s="3"/>
      <c r="CG111" s="40"/>
      <c r="CH111" s="40"/>
      <c r="CI111" s="40"/>
      <c r="CJ111" s="40"/>
    </row>
    <row r="112" spans="1:104" ht="16.350000000000001" customHeight="1" x14ac:dyDescent="0.2">
      <c r="A112" s="232" t="s">
        <v>162</v>
      </c>
      <c r="B112" s="355"/>
      <c r="C112" s="326"/>
      <c r="D112" s="356"/>
      <c r="E112" s="356"/>
      <c r="F112" s="356"/>
      <c r="G112" s="356"/>
      <c r="H112" s="356"/>
      <c r="I112" s="356"/>
      <c r="J112" s="356"/>
      <c r="K112" s="356"/>
      <c r="L112" s="355"/>
      <c r="M112" s="322"/>
      <c r="N112" s="357"/>
      <c r="O112" s="342"/>
      <c r="P112" s="342"/>
      <c r="Q112" s="342"/>
      <c r="R112" s="235"/>
      <c r="S112" s="235"/>
      <c r="T112" s="235"/>
      <c r="U112" s="235"/>
      <c r="V112" s="235"/>
      <c r="W112" s="235"/>
      <c r="X112" s="235"/>
      <c r="Y112" s="235"/>
      <c r="Z112" s="358"/>
      <c r="AA112" s="359"/>
      <c r="AB112" s="359"/>
      <c r="AC112" s="359"/>
      <c r="AD112" s="359"/>
      <c r="AE112" s="359"/>
      <c r="AF112" s="359"/>
      <c r="AG112" s="359"/>
      <c r="AH112" s="359"/>
      <c r="AI112" s="359"/>
      <c r="AJ112" s="359"/>
      <c r="AK112" s="359"/>
      <c r="AL112" s="359"/>
      <c r="AM112" s="359"/>
      <c r="AN112" s="359"/>
      <c r="AO112" s="359"/>
      <c r="AP112" s="359"/>
      <c r="AQ112" s="359"/>
      <c r="AR112" s="359"/>
      <c r="AS112" s="359"/>
      <c r="AT112" s="359"/>
      <c r="BX112" s="2"/>
      <c r="BZ112" s="3"/>
      <c r="CG112" s="40"/>
      <c r="CH112" s="40"/>
      <c r="CI112" s="40"/>
      <c r="CJ112" s="40"/>
    </row>
    <row r="113" spans="1:88" ht="31.35" customHeight="1" x14ac:dyDescent="0.2">
      <c r="A113" s="10" t="s">
        <v>163</v>
      </c>
      <c r="B113" s="360"/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1"/>
      <c r="AP113" s="361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CG113" s="40"/>
      <c r="CH113" s="40"/>
      <c r="CI113" s="40"/>
      <c r="CJ113" s="40"/>
    </row>
    <row r="114" spans="1:88" ht="16.350000000000001" customHeight="1" x14ac:dyDescent="0.2">
      <c r="A114" s="2760" t="s">
        <v>164</v>
      </c>
      <c r="B114" s="2721" t="s">
        <v>4</v>
      </c>
      <c r="C114" s="2763"/>
      <c r="D114" s="2703"/>
      <c r="E114" s="2700" t="s">
        <v>5</v>
      </c>
      <c r="F114" s="2701"/>
      <c r="G114" s="2701"/>
      <c r="H114" s="2701"/>
      <c r="I114" s="2701"/>
      <c r="J114" s="2701"/>
      <c r="K114" s="2701"/>
      <c r="L114" s="2701"/>
      <c r="M114" s="2701"/>
      <c r="N114" s="2701"/>
      <c r="O114" s="2701"/>
      <c r="P114" s="2701"/>
      <c r="Q114" s="2701"/>
      <c r="R114" s="2701"/>
      <c r="S114" s="2701"/>
      <c r="T114" s="2701"/>
      <c r="U114" s="2701"/>
      <c r="V114" s="2701"/>
      <c r="W114" s="2701"/>
      <c r="X114" s="2701"/>
      <c r="Y114" s="2701"/>
      <c r="Z114" s="2701"/>
      <c r="AA114" s="2701"/>
      <c r="AB114" s="2701"/>
      <c r="AC114" s="2701"/>
      <c r="AD114" s="2701"/>
      <c r="AE114" s="2701"/>
      <c r="AF114" s="2701"/>
      <c r="AG114" s="2701"/>
      <c r="AH114" s="2701"/>
      <c r="AI114" s="2701"/>
      <c r="AJ114" s="2701"/>
      <c r="AK114" s="2701"/>
      <c r="AL114" s="2701"/>
      <c r="AM114" s="2701"/>
      <c r="AN114" s="2702"/>
      <c r="AO114" s="2703" t="s">
        <v>6</v>
      </c>
      <c r="AP114" s="2705" t="s">
        <v>165</v>
      </c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CG114" s="40"/>
      <c r="CH114" s="40"/>
      <c r="CI114" s="40"/>
      <c r="CJ114" s="40"/>
    </row>
    <row r="115" spans="1:88" ht="16.350000000000001" customHeight="1" x14ac:dyDescent="0.2">
      <c r="A115" s="2761"/>
      <c r="B115" s="2764"/>
      <c r="C115" s="2698"/>
      <c r="D115" s="2751"/>
      <c r="E115" s="2700" t="s">
        <v>11</v>
      </c>
      <c r="F115" s="2709"/>
      <c r="G115" s="2700" t="s">
        <v>12</v>
      </c>
      <c r="H115" s="2709"/>
      <c r="I115" s="2700" t="s">
        <v>13</v>
      </c>
      <c r="J115" s="2709"/>
      <c r="K115" s="2700" t="s">
        <v>14</v>
      </c>
      <c r="L115" s="2709"/>
      <c r="M115" s="2700" t="s">
        <v>15</v>
      </c>
      <c r="N115" s="2709"/>
      <c r="O115" s="2700" t="s">
        <v>16</v>
      </c>
      <c r="P115" s="2709"/>
      <c r="Q115" s="2701" t="s">
        <v>17</v>
      </c>
      <c r="R115" s="2709"/>
      <c r="S115" s="2700" t="s">
        <v>18</v>
      </c>
      <c r="T115" s="2709"/>
      <c r="U115" s="2700" t="s">
        <v>19</v>
      </c>
      <c r="V115" s="2709"/>
      <c r="W115" s="2700" t="s">
        <v>20</v>
      </c>
      <c r="X115" s="2709"/>
      <c r="Y115" s="2700" t="s">
        <v>21</v>
      </c>
      <c r="Z115" s="2709"/>
      <c r="AA115" s="2700" t="s">
        <v>22</v>
      </c>
      <c r="AB115" s="2709"/>
      <c r="AC115" s="2700" t="s">
        <v>23</v>
      </c>
      <c r="AD115" s="2709"/>
      <c r="AE115" s="2700" t="s">
        <v>24</v>
      </c>
      <c r="AF115" s="2709"/>
      <c r="AG115" s="2700" t="s">
        <v>25</v>
      </c>
      <c r="AH115" s="2709"/>
      <c r="AI115" s="2700" t="s">
        <v>26</v>
      </c>
      <c r="AJ115" s="2709"/>
      <c r="AK115" s="2700" t="s">
        <v>27</v>
      </c>
      <c r="AL115" s="2709"/>
      <c r="AM115" s="2701" t="s">
        <v>28</v>
      </c>
      <c r="AN115" s="2702"/>
      <c r="AO115" s="2703"/>
      <c r="AP115" s="2705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CG115" s="40"/>
      <c r="CH115" s="40"/>
      <c r="CI115" s="40"/>
      <c r="CJ115" s="40"/>
    </row>
    <row r="116" spans="1:88" ht="16.350000000000001" customHeight="1" x14ac:dyDescent="0.2">
      <c r="A116" s="2762"/>
      <c r="B116" s="151" t="s">
        <v>29</v>
      </c>
      <c r="C116" s="103" t="s">
        <v>30</v>
      </c>
      <c r="D116" s="362" t="s">
        <v>31</v>
      </c>
      <c r="E116" s="240" t="s">
        <v>30</v>
      </c>
      <c r="F116" s="13" t="s">
        <v>31</v>
      </c>
      <c r="G116" s="240" t="s">
        <v>30</v>
      </c>
      <c r="H116" s="13" t="s">
        <v>31</v>
      </c>
      <c r="I116" s="240" t="s">
        <v>30</v>
      </c>
      <c r="J116" s="13" t="s">
        <v>31</v>
      </c>
      <c r="K116" s="240" t="s">
        <v>30</v>
      </c>
      <c r="L116" s="13" t="s">
        <v>31</v>
      </c>
      <c r="M116" s="240" t="s">
        <v>30</v>
      </c>
      <c r="N116" s="13" t="s">
        <v>31</v>
      </c>
      <c r="O116" s="240" t="s">
        <v>30</v>
      </c>
      <c r="P116" s="13" t="s">
        <v>31</v>
      </c>
      <c r="Q116" s="240" t="s">
        <v>30</v>
      </c>
      <c r="R116" s="13" t="s">
        <v>31</v>
      </c>
      <c r="S116" s="240" t="s">
        <v>30</v>
      </c>
      <c r="T116" s="13" t="s">
        <v>31</v>
      </c>
      <c r="U116" s="240" t="s">
        <v>30</v>
      </c>
      <c r="V116" s="13" t="s">
        <v>31</v>
      </c>
      <c r="W116" s="240" t="s">
        <v>30</v>
      </c>
      <c r="X116" s="13" t="s">
        <v>31</v>
      </c>
      <c r="Y116" s="240" t="s">
        <v>30</v>
      </c>
      <c r="Z116" s="13" t="s">
        <v>31</v>
      </c>
      <c r="AA116" s="240" t="s">
        <v>30</v>
      </c>
      <c r="AB116" s="13" t="s">
        <v>31</v>
      </c>
      <c r="AC116" s="240" t="s">
        <v>30</v>
      </c>
      <c r="AD116" s="13" t="s">
        <v>31</v>
      </c>
      <c r="AE116" s="240" t="s">
        <v>30</v>
      </c>
      <c r="AF116" s="13" t="s">
        <v>31</v>
      </c>
      <c r="AG116" s="240" t="s">
        <v>30</v>
      </c>
      <c r="AH116" s="13" t="s">
        <v>31</v>
      </c>
      <c r="AI116" s="240" t="s">
        <v>30</v>
      </c>
      <c r="AJ116" s="13" t="s">
        <v>31</v>
      </c>
      <c r="AK116" s="240" t="s">
        <v>30</v>
      </c>
      <c r="AL116" s="13" t="s">
        <v>31</v>
      </c>
      <c r="AM116" s="240" t="s">
        <v>30</v>
      </c>
      <c r="AN116" s="242" t="s">
        <v>31</v>
      </c>
      <c r="AO116" s="2751"/>
      <c r="AP116" s="2752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CG116" s="40"/>
      <c r="CH116" s="40"/>
      <c r="CI116" s="40"/>
      <c r="CJ116" s="40"/>
    </row>
    <row r="117" spans="1:88" ht="16.350000000000001" customHeight="1" x14ac:dyDescent="0.2">
      <c r="A117" s="363" t="s">
        <v>166</v>
      </c>
      <c r="B117" s="109">
        <f>SUM(C117:D117)</f>
        <v>0</v>
      </c>
      <c r="C117" s="364">
        <f>SUM(E117+G117+I117+K117+M117+O117+Q117+S117+U117+W117+Y117+AA117+AC117+AE117+AG117+AI117+AK117+AM117)</f>
        <v>0</v>
      </c>
      <c r="D117" s="365">
        <f>SUM(F117+H117+J117+L117+N117+P117+R117+T117+V117+X117+Z117+AB117+AD117+AF117+AH117+AJ117+AL117+AN117)</f>
        <v>0</v>
      </c>
      <c r="E117" s="65"/>
      <c r="F117" s="190"/>
      <c r="G117" s="65"/>
      <c r="H117" s="366"/>
      <c r="I117" s="65"/>
      <c r="J117" s="366"/>
      <c r="K117" s="65"/>
      <c r="L117" s="366"/>
      <c r="M117" s="65"/>
      <c r="N117" s="366"/>
      <c r="O117" s="65"/>
      <c r="P117" s="366"/>
      <c r="Q117" s="367"/>
      <c r="R117" s="366"/>
      <c r="S117" s="65"/>
      <c r="T117" s="366"/>
      <c r="U117" s="65"/>
      <c r="V117" s="366"/>
      <c r="W117" s="65"/>
      <c r="X117" s="366"/>
      <c r="Y117" s="65"/>
      <c r="Z117" s="366"/>
      <c r="AA117" s="65"/>
      <c r="AB117" s="366"/>
      <c r="AC117" s="65"/>
      <c r="AD117" s="366"/>
      <c r="AE117" s="65"/>
      <c r="AF117" s="366"/>
      <c r="AG117" s="65"/>
      <c r="AH117" s="366"/>
      <c r="AI117" s="65"/>
      <c r="AJ117" s="366"/>
      <c r="AK117" s="65"/>
      <c r="AL117" s="366"/>
      <c r="AM117" s="368"/>
      <c r="AN117" s="369"/>
      <c r="AO117" s="112"/>
      <c r="AP117" s="112"/>
      <c r="AQ117" s="162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8"/>
      <c r="BD117" s="8"/>
      <c r="BE117" s="8"/>
      <c r="BF117" s="8"/>
      <c r="CA117" s="39"/>
      <c r="CB117" s="39"/>
      <c r="CC117" s="39"/>
      <c r="CG117" s="40">
        <v>0</v>
      </c>
      <c r="CH117" s="40">
        <v>0</v>
      </c>
      <c r="CI117" s="40">
        <v>0</v>
      </c>
      <c r="CJ117" s="40"/>
    </row>
    <row r="118" spans="1:88" ht="16.350000000000001" customHeight="1" x14ac:dyDescent="0.2">
      <c r="A118" s="363" t="s">
        <v>167</v>
      </c>
      <c r="B118" s="109">
        <f>SUM(C118:D118)</f>
        <v>0</v>
      </c>
      <c r="C118" s="364">
        <f t="shared" ref="C118:D119" si="12">SUM(E118+G118+I118+K118+M118+O118+Q118+S118+U118+W118+Y118+AA118+AC118+AE118+AG118+AI118+AK118+AM118)</f>
        <v>0</v>
      </c>
      <c r="D118" s="365">
        <f t="shared" si="12"/>
        <v>0</v>
      </c>
      <c r="E118" s="45"/>
      <c r="F118" s="46"/>
      <c r="G118" s="45"/>
      <c r="H118" s="47"/>
      <c r="I118" s="45"/>
      <c r="J118" s="47"/>
      <c r="K118" s="45"/>
      <c r="L118" s="47"/>
      <c r="M118" s="45"/>
      <c r="N118" s="47"/>
      <c r="O118" s="45"/>
      <c r="P118" s="47"/>
      <c r="Q118" s="110"/>
      <c r="R118" s="47"/>
      <c r="S118" s="45"/>
      <c r="T118" s="47"/>
      <c r="U118" s="45"/>
      <c r="V118" s="47"/>
      <c r="W118" s="45"/>
      <c r="X118" s="47"/>
      <c r="Y118" s="45"/>
      <c r="Z118" s="47"/>
      <c r="AA118" s="45"/>
      <c r="AB118" s="47"/>
      <c r="AC118" s="45"/>
      <c r="AD118" s="47"/>
      <c r="AE118" s="45"/>
      <c r="AF118" s="47"/>
      <c r="AG118" s="45"/>
      <c r="AH118" s="47"/>
      <c r="AI118" s="45"/>
      <c r="AJ118" s="47"/>
      <c r="AK118" s="45"/>
      <c r="AL118" s="47"/>
      <c r="AM118" s="111"/>
      <c r="AN118" s="55"/>
      <c r="AO118" s="52"/>
      <c r="AP118" s="52"/>
      <c r="AQ118" s="162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8"/>
      <c r="BD118" s="8"/>
      <c r="BE118" s="8"/>
      <c r="BF118" s="8"/>
      <c r="CG118" s="40">
        <v>0</v>
      </c>
      <c r="CH118" s="40">
        <v>0</v>
      </c>
      <c r="CI118" s="40">
        <v>0</v>
      </c>
      <c r="CJ118" s="40"/>
    </row>
    <row r="119" spans="1:88" ht="16.350000000000001" customHeight="1" x14ac:dyDescent="0.2">
      <c r="A119" s="370" t="s">
        <v>168</v>
      </c>
      <c r="B119" s="232">
        <f>SUM(C119:D119)</f>
        <v>0</v>
      </c>
      <c r="C119" s="371">
        <f t="shared" si="12"/>
        <v>0</v>
      </c>
      <c r="D119" s="372">
        <f t="shared" si="12"/>
        <v>0</v>
      </c>
      <c r="E119" s="88"/>
      <c r="F119" s="89"/>
      <c r="G119" s="88"/>
      <c r="H119" s="87"/>
      <c r="I119" s="88"/>
      <c r="J119" s="87"/>
      <c r="K119" s="88"/>
      <c r="L119" s="87"/>
      <c r="M119" s="88"/>
      <c r="N119" s="87"/>
      <c r="O119" s="88"/>
      <c r="P119" s="87"/>
      <c r="Q119" s="126"/>
      <c r="R119" s="87"/>
      <c r="S119" s="88"/>
      <c r="T119" s="87"/>
      <c r="U119" s="88"/>
      <c r="V119" s="87"/>
      <c r="W119" s="88"/>
      <c r="X119" s="87"/>
      <c r="Y119" s="88"/>
      <c r="Z119" s="87"/>
      <c r="AA119" s="88"/>
      <c r="AB119" s="87"/>
      <c r="AC119" s="88"/>
      <c r="AD119" s="87"/>
      <c r="AE119" s="88"/>
      <c r="AF119" s="87"/>
      <c r="AG119" s="88"/>
      <c r="AH119" s="87"/>
      <c r="AI119" s="88"/>
      <c r="AJ119" s="87"/>
      <c r="AK119" s="88"/>
      <c r="AL119" s="87"/>
      <c r="AM119" s="127"/>
      <c r="AN119" s="92"/>
      <c r="AO119" s="94"/>
      <c r="AP119" s="94"/>
      <c r="AQ119" s="162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8"/>
      <c r="BD119" s="8"/>
      <c r="BE119" s="8"/>
      <c r="BF119" s="8"/>
      <c r="CG119" s="40">
        <v>0</v>
      </c>
      <c r="CH119" s="40">
        <v>0</v>
      </c>
      <c r="CI119" s="40">
        <v>0</v>
      </c>
      <c r="CJ119" s="40"/>
    </row>
    <row r="120" spans="1:88" ht="31.35" customHeight="1" x14ac:dyDescent="0.2">
      <c r="A120" s="194" t="s">
        <v>169</v>
      </c>
      <c r="B120" s="373"/>
      <c r="C120" s="373"/>
      <c r="D120" s="6"/>
      <c r="E120" s="373"/>
      <c r="F120" s="6"/>
      <c r="G120" s="6"/>
      <c r="H120" s="6"/>
      <c r="I120" s="6"/>
      <c r="J120" s="6"/>
      <c r="K120" s="6"/>
      <c r="L120" s="374"/>
      <c r="M120" s="374"/>
      <c r="N120" s="374"/>
      <c r="O120" s="374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CG120" s="40"/>
      <c r="CH120" s="40"/>
      <c r="CI120" s="40"/>
      <c r="CJ120" s="40"/>
    </row>
    <row r="121" spans="1:88" ht="16.350000000000001" customHeight="1" x14ac:dyDescent="0.2">
      <c r="A121" s="2784" t="s">
        <v>170</v>
      </c>
      <c r="B121" s="2776"/>
      <c r="C121" s="2784" t="s">
        <v>32</v>
      </c>
      <c r="D121" s="2787"/>
      <c r="E121" s="2776"/>
      <c r="F121" s="2765" t="s">
        <v>171</v>
      </c>
      <c r="G121" s="2789"/>
      <c r="H121" s="2789"/>
      <c r="I121" s="2789"/>
      <c r="J121" s="2789"/>
      <c r="K121" s="2789"/>
      <c r="L121" s="2789"/>
      <c r="M121" s="2789"/>
      <c r="N121" s="2789"/>
      <c r="O121" s="2766"/>
      <c r="P121" s="2773" t="s">
        <v>7</v>
      </c>
      <c r="Q121" s="2776" t="s">
        <v>8</v>
      </c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CG121" s="40"/>
      <c r="CH121" s="40"/>
      <c r="CI121" s="40"/>
      <c r="CJ121" s="40"/>
    </row>
    <row r="122" spans="1:88" ht="24" customHeight="1" x14ac:dyDescent="0.2">
      <c r="A122" s="2785"/>
      <c r="B122" s="2777"/>
      <c r="C122" s="2786"/>
      <c r="D122" s="2788"/>
      <c r="E122" s="2778"/>
      <c r="F122" s="2765" t="s">
        <v>172</v>
      </c>
      <c r="G122" s="2790"/>
      <c r="H122" s="2765" t="s">
        <v>173</v>
      </c>
      <c r="I122" s="2790"/>
      <c r="J122" s="2782" t="s">
        <v>174</v>
      </c>
      <c r="K122" s="2783"/>
      <c r="L122" s="2782" t="s">
        <v>175</v>
      </c>
      <c r="M122" s="2783"/>
      <c r="N122" s="2765" t="s">
        <v>176</v>
      </c>
      <c r="O122" s="2766"/>
      <c r="P122" s="2774"/>
      <c r="Q122" s="2777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CG122" s="40"/>
      <c r="CH122" s="40"/>
      <c r="CI122" s="40"/>
      <c r="CJ122" s="40"/>
    </row>
    <row r="123" spans="1:88" ht="22.5" customHeight="1" x14ac:dyDescent="0.2">
      <c r="A123" s="2786"/>
      <c r="B123" s="2778"/>
      <c r="C123" s="375" t="s">
        <v>29</v>
      </c>
      <c r="D123" s="376" t="s">
        <v>30</v>
      </c>
      <c r="E123" s="377" t="s">
        <v>31</v>
      </c>
      <c r="F123" s="375" t="s">
        <v>30</v>
      </c>
      <c r="G123" s="377" t="s">
        <v>31</v>
      </c>
      <c r="H123" s="375" t="s">
        <v>30</v>
      </c>
      <c r="I123" s="377" t="s">
        <v>31</v>
      </c>
      <c r="J123" s="375" t="s">
        <v>30</v>
      </c>
      <c r="K123" s="377" t="s">
        <v>31</v>
      </c>
      <c r="L123" s="375" t="s">
        <v>30</v>
      </c>
      <c r="M123" s="377" t="s">
        <v>31</v>
      </c>
      <c r="N123" s="375" t="s">
        <v>30</v>
      </c>
      <c r="O123" s="378" t="s">
        <v>31</v>
      </c>
      <c r="P123" s="2775"/>
      <c r="Q123" s="277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CG123" s="40"/>
      <c r="CH123" s="40"/>
      <c r="CI123" s="40"/>
      <c r="CJ123" s="40"/>
    </row>
    <row r="124" spans="1:88" ht="16.350000000000001" customHeight="1" x14ac:dyDescent="0.2">
      <c r="A124" s="2767" t="s">
        <v>177</v>
      </c>
      <c r="B124" s="379" t="s">
        <v>178</v>
      </c>
      <c r="C124" s="380">
        <f t="shared" ref="C124:C130" si="13">SUM(D124:E124)</f>
        <v>0</v>
      </c>
      <c r="D124" s="381">
        <f>SUM(F124+H124+J124+L124+N124)</f>
        <v>0</v>
      </c>
      <c r="E124" s="382">
        <f>SUM(G124+I124+K124+M124+O124)</f>
        <v>0</v>
      </c>
      <c r="F124" s="383"/>
      <c r="G124" s="384"/>
      <c r="H124" s="383"/>
      <c r="I124" s="384"/>
      <c r="J124" s="383"/>
      <c r="K124" s="384"/>
      <c r="L124" s="383"/>
      <c r="M124" s="384"/>
      <c r="N124" s="383"/>
      <c r="O124" s="385"/>
      <c r="P124" s="386"/>
      <c r="Q124" s="384"/>
      <c r="R124" s="3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CG124" s="40">
        <v>0</v>
      </c>
      <c r="CH124" s="40">
        <v>0</v>
      </c>
      <c r="CI124" s="40">
        <v>0</v>
      </c>
      <c r="CJ124" s="40">
        <v>0</v>
      </c>
    </row>
    <row r="125" spans="1:88" ht="16.350000000000001" customHeight="1" x14ac:dyDescent="0.2">
      <c r="A125" s="2721"/>
      <c r="B125" s="387" t="s">
        <v>179</v>
      </c>
      <c r="C125" s="388">
        <f>SUM(D125:E125)</f>
        <v>0</v>
      </c>
      <c r="D125" s="389">
        <f t="shared" ref="D125:E130" si="14">SUM(F125+H125+J125+L125+N125)</f>
        <v>0</v>
      </c>
      <c r="E125" s="390">
        <f t="shared" si="14"/>
        <v>0</v>
      </c>
      <c r="F125" s="391"/>
      <c r="G125" s="392"/>
      <c r="H125" s="391"/>
      <c r="I125" s="392"/>
      <c r="J125" s="391"/>
      <c r="K125" s="392"/>
      <c r="L125" s="391"/>
      <c r="M125" s="392"/>
      <c r="N125" s="391"/>
      <c r="O125" s="393"/>
      <c r="P125" s="394"/>
      <c r="Q125" s="392"/>
      <c r="R125" s="3"/>
      <c r="CG125" s="40"/>
      <c r="CH125" s="40"/>
      <c r="CI125" s="40"/>
      <c r="CJ125" s="40"/>
    </row>
    <row r="126" spans="1:88" ht="30.75" customHeight="1" thickBot="1" x14ac:dyDescent="0.3">
      <c r="A126" s="2768"/>
      <c r="B126" s="395" t="s">
        <v>180</v>
      </c>
      <c r="C126" s="396">
        <f t="shared" si="13"/>
        <v>0</v>
      </c>
      <c r="D126" s="397">
        <f>SUM(F126+H126+J126+L126+N126)</f>
        <v>0</v>
      </c>
      <c r="E126" s="398">
        <f t="shared" si="14"/>
        <v>0</v>
      </c>
      <c r="F126" s="399"/>
      <c r="G126" s="400"/>
      <c r="H126" s="399"/>
      <c r="I126" s="400"/>
      <c r="J126" s="399"/>
      <c r="K126" s="400"/>
      <c r="L126" s="399"/>
      <c r="M126" s="400"/>
      <c r="N126" s="399"/>
      <c r="O126" s="401"/>
      <c r="P126" s="402"/>
      <c r="Q126" s="400"/>
      <c r="R126" s="3"/>
      <c r="CG126" s="40"/>
      <c r="CH126" s="40"/>
      <c r="CI126" s="40"/>
      <c r="CJ126" s="40"/>
    </row>
    <row r="127" spans="1:88" ht="16.350000000000001" customHeight="1" thickTop="1" x14ac:dyDescent="0.2">
      <c r="A127" s="2769" t="s">
        <v>181</v>
      </c>
      <c r="B127" s="26" t="s">
        <v>72</v>
      </c>
      <c r="C127" s="403">
        <f t="shared" si="13"/>
        <v>0</v>
      </c>
      <c r="D127" s="404">
        <f t="shared" si="14"/>
        <v>0</v>
      </c>
      <c r="E127" s="382">
        <f t="shared" si="14"/>
        <v>0</v>
      </c>
      <c r="F127" s="383"/>
      <c r="G127" s="384"/>
      <c r="H127" s="383"/>
      <c r="I127" s="384"/>
      <c r="J127" s="383"/>
      <c r="K127" s="384"/>
      <c r="L127" s="383"/>
      <c r="M127" s="384"/>
      <c r="N127" s="383"/>
      <c r="O127" s="385"/>
      <c r="P127" s="386"/>
      <c r="Q127" s="384"/>
      <c r="R127" s="3"/>
      <c r="CG127" s="40"/>
      <c r="CH127" s="40"/>
      <c r="CI127" s="40"/>
      <c r="CJ127" s="40"/>
    </row>
    <row r="128" spans="1:88" ht="16.350000000000001" customHeight="1" x14ac:dyDescent="0.2">
      <c r="A128" s="2705"/>
      <c r="B128" s="26" t="s">
        <v>182</v>
      </c>
      <c r="C128" s="403">
        <f t="shared" si="13"/>
        <v>0</v>
      </c>
      <c r="D128" s="404">
        <f t="shared" si="14"/>
        <v>0</v>
      </c>
      <c r="E128" s="382">
        <f t="shared" si="14"/>
        <v>0</v>
      </c>
      <c r="F128" s="383"/>
      <c r="G128" s="384"/>
      <c r="H128" s="383"/>
      <c r="I128" s="384"/>
      <c r="J128" s="383"/>
      <c r="K128" s="384"/>
      <c r="L128" s="383"/>
      <c r="M128" s="384"/>
      <c r="N128" s="383"/>
      <c r="O128" s="385"/>
      <c r="P128" s="386"/>
      <c r="Q128" s="384"/>
      <c r="R128" s="3"/>
      <c r="CG128" s="40"/>
      <c r="CH128" s="40"/>
      <c r="CI128" s="40"/>
      <c r="CJ128" s="40"/>
    </row>
    <row r="129" spans="1:88" ht="16.350000000000001" customHeight="1" x14ac:dyDescent="0.2">
      <c r="A129" s="2705"/>
      <c r="B129" s="41" t="s">
        <v>183</v>
      </c>
      <c r="C129" s="388">
        <f t="shared" si="13"/>
        <v>0</v>
      </c>
      <c r="D129" s="389">
        <f t="shared" si="14"/>
        <v>0</v>
      </c>
      <c r="E129" s="390">
        <f t="shared" si="14"/>
        <v>0</v>
      </c>
      <c r="F129" s="391"/>
      <c r="G129" s="392"/>
      <c r="H129" s="391"/>
      <c r="I129" s="392"/>
      <c r="J129" s="391"/>
      <c r="K129" s="392"/>
      <c r="L129" s="391"/>
      <c r="M129" s="392"/>
      <c r="N129" s="391"/>
      <c r="O129" s="393"/>
      <c r="P129" s="394"/>
      <c r="Q129" s="392"/>
      <c r="R129" s="3"/>
      <c r="CG129" s="40"/>
      <c r="CH129" s="40"/>
      <c r="CI129" s="40"/>
      <c r="CJ129" s="40"/>
    </row>
    <row r="130" spans="1:88" ht="16.350000000000001" customHeight="1" x14ac:dyDescent="0.2">
      <c r="A130" s="2752"/>
      <c r="B130" s="405" t="s">
        <v>109</v>
      </c>
      <c r="C130" s="406">
        <f t="shared" si="13"/>
        <v>0</v>
      </c>
      <c r="D130" s="407">
        <f t="shared" si="14"/>
        <v>0</v>
      </c>
      <c r="E130" s="408">
        <f t="shared" si="14"/>
        <v>0</v>
      </c>
      <c r="F130" s="409"/>
      <c r="G130" s="410"/>
      <c r="H130" s="409"/>
      <c r="I130" s="410"/>
      <c r="J130" s="409"/>
      <c r="K130" s="410"/>
      <c r="L130" s="409"/>
      <c r="M130" s="410"/>
      <c r="N130" s="409"/>
      <c r="O130" s="411"/>
      <c r="P130" s="412"/>
      <c r="Q130" s="410"/>
      <c r="R130" s="3"/>
      <c r="CG130" s="40"/>
      <c r="CH130" s="40"/>
      <c r="CI130" s="40"/>
      <c r="CJ130" s="40"/>
    </row>
    <row r="131" spans="1:88" ht="27" customHeight="1" x14ac:dyDescent="0.25">
      <c r="A131" s="194" t="s">
        <v>184</v>
      </c>
      <c r="B131" s="413"/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CG131" s="40"/>
      <c r="CH131" s="40"/>
      <c r="CI131" s="40"/>
      <c r="CJ131" s="40"/>
    </row>
    <row r="132" spans="1:88" ht="16.5" customHeight="1" x14ac:dyDescent="0.2">
      <c r="A132" s="2770" t="s">
        <v>49</v>
      </c>
      <c r="B132" s="2770" t="s">
        <v>185</v>
      </c>
      <c r="C132" s="2773" t="s">
        <v>29</v>
      </c>
      <c r="D132" s="2773" t="s">
        <v>30</v>
      </c>
      <c r="E132" s="2776" t="s">
        <v>31</v>
      </c>
      <c r="F132" s="2779" t="s">
        <v>186</v>
      </c>
      <c r="G132" s="2780"/>
      <c r="H132" s="2780"/>
      <c r="I132" s="2780"/>
      <c r="J132" s="2780"/>
      <c r="K132" s="2780"/>
      <c r="L132" s="2780"/>
      <c r="M132" s="2780"/>
      <c r="N132" s="2780"/>
      <c r="O132" s="2780"/>
      <c r="P132" s="2780"/>
      <c r="Q132" s="2780"/>
      <c r="R132" s="2780"/>
      <c r="S132" s="2780"/>
      <c r="T132" s="2780"/>
      <c r="U132" s="2780"/>
      <c r="V132" s="2780"/>
      <c r="W132" s="2780"/>
      <c r="X132" s="2780"/>
      <c r="Y132" s="2780"/>
      <c r="Z132" s="2780"/>
      <c r="AA132" s="2780"/>
      <c r="AB132" s="2780"/>
      <c r="AC132" s="2780"/>
      <c r="AD132" s="2780"/>
      <c r="AE132" s="2780"/>
      <c r="AF132" s="2780"/>
      <c r="AG132" s="2780"/>
      <c r="AH132" s="2780"/>
      <c r="AI132" s="2780"/>
      <c r="AJ132" s="2780"/>
      <c r="AK132" s="2780"/>
      <c r="AL132" s="2780"/>
      <c r="AM132" s="2781"/>
      <c r="AN132" s="2773" t="s">
        <v>7</v>
      </c>
      <c r="AO132" s="2776" t="s">
        <v>8</v>
      </c>
      <c r="CG132" s="40"/>
      <c r="CH132" s="40"/>
      <c r="CI132" s="40"/>
      <c r="CJ132" s="40"/>
    </row>
    <row r="133" spans="1:88" ht="15" customHeight="1" x14ac:dyDescent="0.2">
      <c r="A133" s="2771"/>
      <c r="B133" s="2771"/>
      <c r="C133" s="2774"/>
      <c r="D133" s="2774"/>
      <c r="E133" s="2777"/>
      <c r="F133" s="2782" t="s">
        <v>187</v>
      </c>
      <c r="G133" s="2791"/>
      <c r="H133" s="2782" t="s">
        <v>188</v>
      </c>
      <c r="I133" s="2791"/>
      <c r="J133" s="2782" t="s">
        <v>189</v>
      </c>
      <c r="K133" s="2791"/>
      <c r="L133" s="2782" t="s">
        <v>190</v>
      </c>
      <c r="M133" s="2791"/>
      <c r="N133" s="2782" t="s">
        <v>191</v>
      </c>
      <c r="O133" s="2791"/>
      <c r="P133" s="2782" t="s">
        <v>192</v>
      </c>
      <c r="Q133" s="2783"/>
      <c r="R133" s="2782" t="s">
        <v>193</v>
      </c>
      <c r="S133" s="2783"/>
      <c r="T133" s="2782" t="s">
        <v>194</v>
      </c>
      <c r="U133" s="2783"/>
      <c r="V133" s="2782" t="s">
        <v>195</v>
      </c>
      <c r="W133" s="2783"/>
      <c r="X133" s="2782" t="s">
        <v>196</v>
      </c>
      <c r="Y133" s="2783"/>
      <c r="Z133" s="2782" t="s">
        <v>197</v>
      </c>
      <c r="AA133" s="2783"/>
      <c r="AB133" s="2782" t="s">
        <v>198</v>
      </c>
      <c r="AC133" s="2783"/>
      <c r="AD133" s="2782" t="s">
        <v>199</v>
      </c>
      <c r="AE133" s="2783"/>
      <c r="AF133" s="2782" t="s">
        <v>200</v>
      </c>
      <c r="AG133" s="2783"/>
      <c r="AH133" s="2782" t="s">
        <v>201</v>
      </c>
      <c r="AI133" s="2783"/>
      <c r="AJ133" s="2782" t="s">
        <v>202</v>
      </c>
      <c r="AK133" s="2783"/>
      <c r="AL133" s="2782" t="s">
        <v>203</v>
      </c>
      <c r="AM133" s="2792"/>
      <c r="AN133" s="2774"/>
      <c r="AO133" s="2777"/>
      <c r="CG133" s="40"/>
      <c r="CH133" s="40"/>
      <c r="CI133" s="40"/>
      <c r="CJ133" s="40"/>
    </row>
    <row r="134" spans="1:88" ht="15.75" customHeight="1" x14ac:dyDescent="0.2">
      <c r="A134" s="2772"/>
      <c r="B134" s="2772"/>
      <c r="C134" s="2775"/>
      <c r="D134" s="2775"/>
      <c r="E134" s="2778"/>
      <c r="F134" s="414" t="s">
        <v>204</v>
      </c>
      <c r="G134" s="415" t="s">
        <v>31</v>
      </c>
      <c r="H134" s="414" t="s">
        <v>204</v>
      </c>
      <c r="I134" s="415" t="s">
        <v>31</v>
      </c>
      <c r="J134" s="414" t="s">
        <v>204</v>
      </c>
      <c r="K134" s="415" t="s">
        <v>31</v>
      </c>
      <c r="L134" s="414" t="s">
        <v>204</v>
      </c>
      <c r="M134" s="415" t="s">
        <v>31</v>
      </c>
      <c r="N134" s="414" t="s">
        <v>204</v>
      </c>
      <c r="O134" s="415" t="s">
        <v>31</v>
      </c>
      <c r="P134" s="414" t="s">
        <v>204</v>
      </c>
      <c r="Q134" s="415" t="s">
        <v>31</v>
      </c>
      <c r="R134" s="414" t="s">
        <v>204</v>
      </c>
      <c r="S134" s="415" t="s">
        <v>31</v>
      </c>
      <c r="T134" s="414" t="s">
        <v>204</v>
      </c>
      <c r="U134" s="415" t="s">
        <v>31</v>
      </c>
      <c r="V134" s="414" t="s">
        <v>204</v>
      </c>
      <c r="W134" s="415" t="s">
        <v>31</v>
      </c>
      <c r="X134" s="414" t="s">
        <v>204</v>
      </c>
      <c r="Y134" s="415" t="s">
        <v>31</v>
      </c>
      <c r="Z134" s="414" t="s">
        <v>204</v>
      </c>
      <c r="AA134" s="415" t="s">
        <v>31</v>
      </c>
      <c r="AB134" s="414" t="s">
        <v>204</v>
      </c>
      <c r="AC134" s="415" t="s">
        <v>31</v>
      </c>
      <c r="AD134" s="414" t="s">
        <v>204</v>
      </c>
      <c r="AE134" s="415" t="s">
        <v>31</v>
      </c>
      <c r="AF134" s="414" t="s">
        <v>204</v>
      </c>
      <c r="AG134" s="415" t="s">
        <v>31</v>
      </c>
      <c r="AH134" s="414" t="s">
        <v>204</v>
      </c>
      <c r="AI134" s="415" t="s">
        <v>31</v>
      </c>
      <c r="AJ134" s="414" t="s">
        <v>204</v>
      </c>
      <c r="AK134" s="415" t="s">
        <v>31</v>
      </c>
      <c r="AL134" s="414" t="s">
        <v>204</v>
      </c>
      <c r="AM134" s="416" t="s">
        <v>31</v>
      </c>
      <c r="AN134" s="2775"/>
      <c r="AO134" s="2778"/>
      <c r="CG134" s="40"/>
      <c r="CH134" s="40"/>
      <c r="CI134" s="40"/>
      <c r="CJ134" s="40"/>
    </row>
    <row r="135" spans="1:88" x14ac:dyDescent="0.2">
      <c r="A135" s="2767" t="s">
        <v>72</v>
      </c>
      <c r="B135" s="417" t="s">
        <v>205</v>
      </c>
      <c r="C135" s="380">
        <f>SUM(D135:E135)</f>
        <v>0</v>
      </c>
      <c r="D135" s="381">
        <f>+F135+H135+J135+L135+N135+P135+R135+T135+V135+X135+Z135+AB135+AD135+AF135+AH135+AJ135+AL135</f>
        <v>0</v>
      </c>
      <c r="E135" s="418">
        <f>+G135+I135+K135+M135+O135+Q135+S135+U135+W135+Y135+AA135+AC135+AE135+AG135+AI135+AK135+AM135</f>
        <v>0</v>
      </c>
      <c r="F135" s="282">
        <f>SUM(ENERO:DICIEMBRE!F135)</f>
        <v>0</v>
      </c>
      <c r="G135" s="282">
        <f>SUM(ENERO:DICIEMBRE!G135)</f>
        <v>0</v>
      </c>
      <c r="H135" s="282">
        <f>SUM(ENERO:DICIEMBRE!H135)</f>
        <v>0</v>
      </c>
      <c r="I135" s="282">
        <f>SUM(ENERO:DICIEMBRE!I135)</f>
        <v>0</v>
      </c>
      <c r="J135" s="282">
        <f>SUM(ENERO:DICIEMBRE!J135)</f>
        <v>0</v>
      </c>
      <c r="K135" s="282">
        <f>SUM(ENERO:DICIEMBRE!K135)</f>
        <v>0</v>
      </c>
      <c r="L135" s="282">
        <f>SUM(ENERO:DICIEMBRE!L135)</f>
        <v>0</v>
      </c>
      <c r="M135" s="282">
        <f>SUM(ENERO:DICIEMBRE!M135)</f>
        <v>0</v>
      </c>
      <c r="N135" s="282">
        <f>SUM(ENERO:DICIEMBRE!N135)</f>
        <v>0</v>
      </c>
      <c r="O135" s="282">
        <f>SUM(ENERO:DICIEMBRE!O135)</f>
        <v>0</v>
      </c>
      <c r="P135" s="282">
        <f>SUM(ENERO:DICIEMBRE!P135)</f>
        <v>0</v>
      </c>
      <c r="Q135" s="282">
        <f>SUM(ENERO:DICIEMBRE!Q135)</f>
        <v>0</v>
      </c>
      <c r="R135" s="282">
        <f>SUM(ENERO:DICIEMBRE!R135)</f>
        <v>0</v>
      </c>
      <c r="S135" s="282">
        <f>SUM(ENERO:DICIEMBRE!S135)</f>
        <v>0</v>
      </c>
      <c r="T135" s="282">
        <f>SUM(ENERO:DICIEMBRE!T135)</f>
        <v>0</v>
      </c>
      <c r="U135" s="282">
        <f>SUM(ENERO:DICIEMBRE!U135)</f>
        <v>0</v>
      </c>
      <c r="V135" s="282">
        <f>SUM(ENERO:DICIEMBRE!V135)</f>
        <v>0</v>
      </c>
      <c r="W135" s="282">
        <f>SUM(ENERO:DICIEMBRE!W135)</f>
        <v>0</v>
      </c>
      <c r="X135" s="282">
        <f>SUM(ENERO:DICIEMBRE!X135)</f>
        <v>0</v>
      </c>
      <c r="Y135" s="282">
        <f>SUM(ENERO:DICIEMBRE!Y135)</f>
        <v>0</v>
      </c>
      <c r="Z135" s="282">
        <f>SUM(ENERO:DICIEMBRE!Z135)</f>
        <v>0</v>
      </c>
      <c r="AA135" s="282">
        <f>SUM(ENERO:DICIEMBRE!AA135)</f>
        <v>0</v>
      </c>
      <c r="AB135" s="282">
        <f>SUM(ENERO:DICIEMBRE!AB135)</f>
        <v>0</v>
      </c>
      <c r="AC135" s="282">
        <f>SUM(ENERO:DICIEMBRE!AC135)</f>
        <v>0</v>
      </c>
      <c r="AD135" s="282">
        <f>SUM(ENERO:DICIEMBRE!AD135)</f>
        <v>0</v>
      </c>
      <c r="AE135" s="282">
        <f>SUM(ENERO:DICIEMBRE!AE135)</f>
        <v>0</v>
      </c>
      <c r="AF135" s="282">
        <f>SUM(ENERO:DICIEMBRE!AF135)</f>
        <v>0</v>
      </c>
      <c r="AG135" s="282">
        <f>SUM(ENERO:DICIEMBRE!AG135)</f>
        <v>0</v>
      </c>
      <c r="AH135" s="282">
        <f>SUM(ENERO:DICIEMBRE!AH135)</f>
        <v>0</v>
      </c>
      <c r="AI135" s="282">
        <f>SUM(ENERO:DICIEMBRE!AI135)</f>
        <v>0</v>
      </c>
      <c r="AJ135" s="282">
        <f>SUM(ENERO:DICIEMBRE!AJ135)</f>
        <v>0</v>
      </c>
      <c r="AK135" s="282">
        <f>SUM(ENERO:DICIEMBRE!AK135)</f>
        <v>0</v>
      </c>
      <c r="AL135" s="282">
        <f>SUM(ENERO:DICIEMBRE!AL135)</f>
        <v>0</v>
      </c>
      <c r="AM135" s="282">
        <f>SUM(ENERO:DICIEMBRE!AM135)</f>
        <v>0</v>
      </c>
      <c r="AN135" s="282">
        <f>SUM(ENERO:DICIEMBRE!AN135)</f>
        <v>0</v>
      </c>
      <c r="AO135" s="282">
        <f>SUM(ENERO:DICIEMBRE!AO135)</f>
        <v>0</v>
      </c>
      <c r="AP135" s="3"/>
      <c r="CG135" s="5">
        <v>0</v>
      </c>
      <c r="CH135" s="5">
        <v>0</v>
      </c>
      <c r="CI135" s="5">
        <v>0</v>
      </c>
      <c r="CJ135" s="5">
        <v>0</v>
      </c>
    </row>
    <row r="136" spans="1:88" x14ac:dyDescent="0.2">
      <c r="A136" s="2705"/>
      <c r="B136" s="419" t="s">
        <v>206</v>
      </c>
      <c r="C136" s="388">
        <f>SUM(D136:E136)</f>
        <v>0</v>
      </c>
      <c r="D136" s="389">
        <f t="shared" ref="D136:E148" si="15">+F136+H136+J136+L136+N136+P136+R136+T136+V136+X136+Z136+AB136+AD136+AF136+AH136+AJ136+AL136</f>
        <v>0</v>
      </c>
      <c r="E136" s="363">
        <f t="shared" si="15"/>
        <v>0</v>
      </c>
      <c r="F136" s="282">
        <f>SUM(ENERO:DICIEMBRE!F136)</f>
        <v>0</v>
      </c>
      <c r="G136" s="282">
        <f>SUM(ENERO:DICIEMBRE!G136)</f>
        <v>0</v>
      </c>
      <c r="H136" s="282">
        <f>SUM(ENERO:DICIEMBRE!H136)</f>
        <v>0</v>
      </c>
      <c r="I136" s="282">
        <f>SUM(ENERO:DICIEMBRE!I136)</f>
        <v>0</v>
      </c>
      <c r="J136" s="282">
        <f>SUM(ENERO:DICIEMBRE!J136)</f>
        <v>0</v>
      </c>
      <c r="K136" s="282">
        <f>SUM(ENERO:DICIEMBRE!K136)</f>
        <v>0</v>
      </c>
      <c r="L136" s="282">
        <f>SUM(ENERO:DICIEMBRE!L136)</f>
        <v>0</v>
      </c>
      <c r="M136" s="282">
        <f>SUM(ENERO:DICIEMBRE!M136)</f>
        <v>0</v>
      </c>
      <c r="N136" s="282">
        <f>SUM(ENERO:DICIEMBRE!N136)</f>
        <v>0</v>
      </c>
      <c r="O136" s="282">
        <f>SUM(ENERO:DICIEMBRE!O136)</f>
        <v>0</v>
      </c>
      <c r="P136" s="282">
        <f>SUM(ENERO:DICIEMBRE!P136)</f>
        <v>0</v>
      </c>
      <c r="Q136" s="282">
        <f>SUM(ENERO:DICIEMBRE!Q136)</f>
        <v>0</v>
      </c>
      <c r="R136" s="282">
        <f>SUM(ENERO:DICIEMBRE!R136)</f>
        <v>0</v>
      </c>
      <c r="S136" s="282">
        <f>SUM(ENERO:DICIEMBRE!S136)</f>
        <v>0</v>
      </c>
      <c r="T136" s="282">
        <f>SUM(ENERO:DICIEMBRE!T136)</f>
        <v>0</v>
      </c>
      <c r="U136" s="282">
        <f>SUM(ENERO:DICIEMBRE!U136)</f>
        <v>0</v>
      </c>
      <c r="V136" s="282">
        <f>SUM(ENERO:DICIEMBRE!V136)</f>
        <v>0</v>
      </c>
      <c r="W136" s="282">
        <f>SUM(ENERO:DICIEMBRE!W136)</f>
        <v>0</v>
      </c>
      <c r="X136" s="282">
        <f>SUM(ENERO:DICIEMBRE!X136)</f>
        <v>0</v>
      </c>
      <c r="Y136" s="282">
        <f>SUM(ENERO:DICIEMBRE!Y136)</f>
        <v>0</v>
      </c>
      <c r="Z136" s="282">
        <f>SUM(ENERO:DICIEMBRE!Z136)</f>
        <v>0</v>
      </c>
      <c r="AA136" s="282">
        <f>SUM(ENERO:DICIEMBRE!AA136)</f>
        <v>0</v>
      </c>
      <c r="AB136" s="282">
        <f>SUM(ENERO:DICIEMBRE!AB136)</f>
        <v>0</v>
      </c>
      <c r="AC136" s="282">
        <f>SUM(ENERO:DICIEMBRE!AC136)</f>
        <v>0</v>
      </c>
      <c r="AD136" s="282">
        <f>SUM(ENERO:DICIEMBRE!AD136)</f>
        <v>0</v>
      </c>
      <c r="AE136" s="282">
        <f>SUM(ENERO:DICIEMBRE!AE136)</f>
        <v>0</v>
      </c>
      <c r="AF136" s="282">
        <f>SUM(ENERO:DICIEMBRE!AF136)</f>
        <v>0</v>
      </c>
      <c r="AG136" s="282">
        <f>SUM(ENERO:DICIEMBRE!AG136)</f>
        <v>0</v>
      </c>
      <c r="AH136" s="282">
        <f>SUM(ENERO:DICIEMBRE!AH136)</f>
        <v>0</v>
      </c>
      <c r="AI136" s="282">
        <f>SUM(ENERO:DICIEMBRE!AI136)</f>
        <v>0</v>
      </c>
      <c r="AJ136" s="282">
        <f>SUM(ENERO:DICIEMBRE!AJ136)</f>
        <v>0</v>
      </c>
      <c r="AK136" s="282">
        <f>SUM(ENERO:DICIEMBRE!AK136)</f>
        <v>0</v>
      </c>
      <c r="AL136" s="282">
        <f>SUM(ENERO:DICIEMBRE!AL136)</f>
        <v>0</v>
      </c>
      <c r="AM136" s="282">
        <f>SUM(ENERO:DICIEMBRE!AM136)</f>
        <v>0</v>
      </c>
      <c r="AN136" s="282">
        <f>SUM(ENERO:DICIEMBRE!AN136)</f>
        <v>0</v>
      </c>
      <c r="AO136" s="282">
        <f>SUM(ENERO:DICIEMBRE!AO136)</f>
        <v>0</v>
      </c>
      <c r="AP136" s="3"/>
    </row>
    <row r="137" spans="1:88" x14ac:dyDescent="0.2">
      <c r="A137" s="2705"/>
      <c r="B137" s="419" t="s">
        <v>207</v>
      </c>
      <c r="C137" s="388">
        <f t="shared" ref="C137:C148" si="16">SUM(D137:E137)</f>
        <v>0</v>
      </c>
      <c r="D137" s="389">
        <f t="shared" si="15"/>
        <v>0</v>
      </c>
      <c r="E137" s="363">
        <f t="shared" si="15"/>
        <v>0</v>
      </c>
      <c r="F137" s="282">
        <f>SUM(ENERO:DICIEMBRE!F137)</f>
        <v>0</v>
      </c>
      <c r="G137" s="282">
        <f>SUM(ENERO:DICIEMBRE!G137)</f>
        <v>0</v>
      </c>
      <c r="H137" s="282">
        <f>SUM(ENERO:DICIEMBRE!H137)</f>
        <v>0</v>
      </c>
      <c r="I137" s="282">
        <f>SUM(ENERO:DICIEMBRE!I137)</f>
        <v>0</v>
      </c>
      <c r="J137" s="282">
        <f>SUM(ENERO:DICIEMBRE!J137)</f>
        <v>0</v>
      </c>
      <c r="K137" s="282">
        <f>SUM(ENERO:DICIEMBRE!K137)</f>
        <v>0</v>
      </c>
      <c r="L137" s="282">
        <f>SUM(ENERO:DICIEMBRE!L137)</f>
        <v>0</v>
      </c>
      <c r="M137" s="282">
        <f>SUM(ENERO:DICIEMBRE!M137)</f>
        <v>0</v>
      </c>
      <c r="N137" s="282">
        <f>SUM(ENERO:DICIEMBRE!N137)</f>
        <v>0</v>
      </c>
      <c r="O137" s="282">
        <f>SUM(ENERO:DICIEMBRE!O137)</f>
        <v>0</v>
      </c>
      <c r="P137" s="282">
        <f>SUM(ENERO:DICIEMBRE!P137)</f>
        <v>0</v>
      </c>
      <c r="Q137" s="282">
        <f>SUM(ENERO:DICIEMBRE!Q137)</f>
        <v>0</v>
      </c>
      <c r="R137" s="282">
        <f>SUM(ENERO:DICIEMBRE!R137)</f>
        <v>0</v>
      </c>
      <c r="S137" s="282">
        <f>SUM(ENERO:DICIEMBRE!S137)</f>
        <v>0</v>
      </c>
      <c r="T137" s="282">
        <f>SUM(ENERO:DICIEMBRE!T137)</f>
        <v>0</v>
      </c>
      <c r="U137" s="282">
        <f>SUM(ENERO:DICIEMBRE!U137)</f>
        <v>0</v>
      </c>
      <c r="V137" s="282">
        <f>SUM(ENERO:DICIEMBRE!V137)</f>
        <v>0</v>
      </c>
      <c r="W137" s="282">
        <f>SUM(ENERO:DICIEMBRE!W137)</f>
        <v>0</v>
      </c>
      <c r="X137" s="282">
        <f>SUM(ENERO:DICIEMBRE!X137)</f>
        <v>0</v>
      </c>
      <c r="Y137" s="282">
        <f>SUM(ENERO:DICIEMBRE!Y137)</f>
        <v>0</v>
      </c>
      <c r="Z137" s="282">
        <f>SUM(ENERO:DICIEMBRE!Z137)</f>
        <v>0</v>
      </c>
      <c r="AA137" s="282">
        <f>SUM(ENERO:DICIEMBRE!AA137)</f>
        <v>0</v>
      </c>
      <c r="AB137" s="282">
        <f>SUM(ENERO:DICIEMBRE!AB137)</f>
        <v>0</v>
      </c>
      <c r="AC137" s="282">
        <f>SUM(ENERO:DICIEMBRE!AC137)</f>
        <v>0</v>
      </c>
      <c r="AD137" s="282">
        <f>SUM(ENERO:DICIEMBRE!AD137)</f>
        <v>0</v>
      </c>
      <c r="AE137" s="282">
        <f>SUM(ENERO:DICIEMBRE!AE137)</f>
        <v>0</v>
      </c>
      <c r="AF137" s="282">
        <f>SUM(ENERO:DICIEMBRE!AF137)</f>
        <v>0</v>
      </c>
      <c r="AG137" s="282">
        <f>SUM(ENERO:DICIEMBRE!AG137)</f>
        <v>0</v>
      </c>
      <c r="AH137" s="282">
        <f>SUM(ENERO:DICIEMBRE!AH137)</f>
        <v>0</v>
      </c>
      <c r="AI137" s="282">
        <f>SUM(ENERO:DICIEMBRE!AI137)</f>
        <v>0</v>
      </c>
      <c r="AJ137" s="282">
        <f>SUM(ENERO:DICIEMBRE!AJ137)</f>
        <v>0</v>
      </c>
      <c r="AK137" s="282">
        <f>SUM(ENERO:DICIEMBRE!AK137)</f>
        <v>0</v>
      </c>
      <c r="AL137" s="282">
        <f>SUM(ENERO:DICIEMBRE!AL137)</f>
        <v>0</v>
      </c>
      <c r="AM137" s="282">
        <f>SUM(ENERO:DICIEMBRE!AM137)</f>
        <v>0</v>
      </c>
      <c r="AN137" s="282">
        <f>SUM(ENERO:DICIEMBRE!AN137)</f>
        <v>0</v>
      </c>
      <c r="AO137" s="282">
        <f>SUM(ENERO:DICIEMBRE!AO137)</f>
        <v>0</v>
      </c>
      <c r="AP137" s="3"/>
    </row>
    <row r="138" spans="1:88" x14ac:dyDescent="0.2">
      <c r="A138" s="2705"/>
      <c r="B138" s="419" t="s">
        <v>208</v>
      </c>
      <c r="C138" s="388">
        <f t="shared" si="16"/>
        <v>0</v>
      </c>
      <c r="D138" s="389">
        <f t="shared" si="15"/>
        <v>0</v>
      </c>
      <c r="E138" s="363">
        <f t="shared" si="15"/>
        <v>0</v>
      </c>
      <c r="F138" s="282">
        <f>SUM(ENERO:DICIEMBRE!F138)</f>
        <v>0</v>
      </c>
      <c r="G138" s="282">
        <f>SUM(ENERO:DICIEMBRE!G138)</f>
        <v>0</v>
      </c>
      <c r="H138" s="282">
        <f>SUM(ENERO:DICIEMBRE!H138)</f>
        <v>0</v>
      </c>
      <c r="I138" s="282">
        <f>SUM(ENERO:DICIEMBRE!I138)</f>
        <v>0</v>
      </c>
      <c r="J138" s="282">
        <f>SUM(ENERO:DICIEMBRE!J138)</f>
        <v>0</v>
      </c>
      <c r="K138" s="282">
        <f>SUM(ENERO:DICIEMBRE!K138)</f>
        <v>0</v>
      </c>
      <c r="L138" s="282">
        <f>SUM(ENERO:DICIEMBRE!L138)</f>
        <v>0</v>
      </c>
      <c r="M138" s="282">
        <f>SUM(ENERO:DICIEMBRE!M138)</f>
        <v>0</v>
      </c>
      <c r="N138" s="282">
        <f>SUM(ENERO:DICIEMBRE!N138)</f>
        <v>0</v>
      </c>
      <c r="O138" s="282">
        <f>SUM(ENERO:DICIEMBRE!O138)</f>
        <v>0</v>
      </c>
      <c r="P138" s="282">
        <f>SUM(ENERO:DICIEMBRE!P138)</f>
        <v>0</v>
      </c>
      <c r="Q138" s="282">
        <f>SUM(ENERO:DICIEMBRE!Q138)</f>
        <v>0</v>
      </c>
      <c r="R138" s="282">
        <f>SUM(ENERO:DICIEMBRE!R138)</f>
        <v>0</v>
      </c>
      <c r="S138" s="282">
        <f>SUM(ENERO:DICIEMBRE!S138)</f>
        <v>0</v>
      </c>
      <c r="T138" s="282">
        <f>SUM(ENERO:DICIEMBRE!T138)</f>
        <v>0</v>
      </c>
      <c r="U138" s="282">
        <f>SUM(ENERO:DICIEMBRE!U138)</f>
        <v>0</v>
      </c>
      <c r="V138" s="282">
        <f>SUM(ENERO:DICIEMBRE!V138)</f>
        <v>0</v>
      </c>
      <c r="W138" s="282">
        <f>SUM(ENERO:DICIEMBRE!W138)</f>
        <v>0</v>
      </c>
      <c r="X138" s="282">
        <f>SUM(ENERO:DICIEMBRE!X138)</f>
        <v>0</v>
      </c>
      <c r="Y138" s="282">
        <f>SUM(ENERO:DICIEMBRE!Y138)</f>
        <v>0</v>
      </c>
      <c r="Z138" s="282">
        <f>SUM(ENERO:DICIEMBRE!Z138)</f>
        <v>0</v>
      </c>
      <c r="AA138" s="282">
        <f>SUM(ENERO:DICIEMBRE!AA138)</f>
        <v>0</v>
      </c>
      <c r="AB138" s="282">
        <f>SUM(ENERO:DICIEMBRE!AB138)</f>
        <v>0</v>
      </c>
      <c r="AC138" s="282">
        <f>SUM(ENERO:DICIEMBRE!AC138)</f>
        <v>0</v>
      </c>
      <c r="AD138" s="282">
        <f>SUM(ENERO:DICIEMBRE!AD138)</f>
        <v>0</v>
      </c>
      <c r="AE138" s="282">
        <f>SUM(ENERO:DICIEMBRE!AE138)</f>
        <v>0</v>
      </c>
      <c r="AF138" s="282">
        <f>SUM(ENERO:DICIEMBRE!AF138)</f>
        <v>0</v>
      </c>
      <c r="AG138" s="282">
        <f>SUM(ENERO:DICIEMBRE!AG138)</f>
        <v>0</v>
      </c>
      <c r="AH138" s="282">
        <f>SUM(ENERO:DICIEMBRE!AH138)</f>
        <v>0</v>
      </c>
      <c r="AI138" s="282">
        <f>SUM(ENERO:DICIEMBRE!AI138)</f>
        <v>0</v>
      </c>
      <c r="AJ138" s="282">
        <f>SUM(ENERO:DICIEMBRE!AJ138)</f>
        <v>0</v>
      </c>
      <c r="AK138" s="282">
        <f>SUM(ENERO:DICIEMBRE!AK138)</f>
        <v>0</v>
      </c>
      <c r="AL138" s="282">
        <f>SUM(ENERO:DICIEMBRE!AL138)</f>
        <v>0</v>
      </c>
      <c r="AM138" s="282">
        <f>SUM(ENERO:DICIEMBRE!AM138)</f>
        <v>0</v>
      </c>
      <c r="AN138" s="282">
        <f>SUM(ENERO:DICIEMBRE!AN138)</f>
        <v>0</v>
      </c>
      <c r="AO138" s="282">
        <f>SUM(ENERO:DICIEMBRE!AO138)</f>
        <v>0</v>
      </c>
      <c r="AP138" s="3"/>
    </row>
    <row r="139" spans="1:88" x14ac:dyDescent="0.2">
      <c r="A139" s="2705"/>
      <c r="B139" s="422" t="s">
        <v>209</v>
      </c>
      <c r="C139" s="388">
        <f t="shared" si="16"/>
        <v>0</v>
      </c>
      <c r="D139" s="389">
        <f t="shared" si="15"/>
        <v>0</v>
      </c>
      <c r="E139" s="363">
        <f t="shared" si="15"/>
        <v>0</v>
      </c>
      <c r="F139" s="282">
        <f>SUM(ENERO:DICIEMBRE!F139)</f>
        <v>0</v>
      </c>
      <c r="G139" s="282">
        <f>SUM(ENERO:DICIEMBRE!G139)</f>
        <v>0</v>
      </c>
      <c r="H139" s="282">
        <f>SUM(ENERO:DICIEMBRE!H139)</f>
        <v>0</v>
      </c>
      <c r="I139" s="282">
        <f>SUM(ENERO:DICIEMBRE!I139)</f>
        <v>0</v>
      </c>
      <c r="J139" s="282">
        <f>SUM(ENERO:DICIEMBRE!J139)</f>
        <v>0</v>
      </c>
      <c r="K139" s="282">
        <f>SUM(ENERO:DICIEMBRE!K139)</f>
        <v>0</v>
      </c>
      <c r="L139" s="282">
        <f>SUM(ENERO:DICIEMBRE!L139)</f>
        <v>0</v>
      </c>
      <c r="M139" s="282">
        <f>SUM(ENERO:DICIEMBRE!M139)</f>
        <v>0</v>
      </c>
      <c r="N139" s="282">
        <f>SUM(ENERO:DICIEMBRE!N139)</f>
        <v>0</v>
      </c>
      <c r="O139" s="282">
        <f>SUM(ENERO:DICIEMBRE!O139)</f>
        <v>0</v>
      </c>
      <c r="P139" s="282">
        <f>SUM(ENERO:DICIEMBRE!P139)</f>
        <v>0</v>
      </c>
      <c r="Q139" s="282">
        <f>SUM(ENERO:DICIEMBRE!Q139)</f>
        <v>0</v>
      </c>
      <c r="R139" s="282">
        <f>SUM(ENERO:DICIEMBRE!R139)</f>
        <v>0</v>
      </c>
      <c r="S139" s="282">
        <f>SUM(ENERO:DICIEMBRE!S139)</f>
        <v>0</v>
      </c>
      <c r="T139" s="282">
        <f>SUM(ENERO:DICIEMBRE!T139)</f>
        <v>0</v>
      </c>
      <c r="U139" s="282">
        <f>SUM(ENERO:DICIEMBRE!U139)</f>
        <v>0</v>
      </c>
      <c r="V139" s="282">
        <f>SUM(ENERO:DICIEMBRE!V139)</f>
        <v>0</v>
      </c>
      <c r="W139" s="282">
        <f>SUM(ENERO:DICIEMBRE!W139)</f>
        <v>0</v>
      </c>
      <c r="X139" s="282">
        <f>SUM(ENERO:DICIEMBRE!X139)</f>
        <v>0</v>
      </c>
      <c r="Y139" s="282">
        <f>SUM(ENERO:DICIEMBRE!Y139)</f>
        <v>0</v>
      </c>
      <c r="Z139" s="282">
        <f>SUM(ENERO:DICIEMBRE!Z139)</f>
        <v>0</v>
      </c>
      <c r="AA139" s="282">
        <f>SUM(ENERO:DICIEMBRE!AA139)</f>
        <v>0</v>
      </c>
      <c r="AB139" s="282">
        <f>SUM(ENERO:DICIEMBRE!AB139)</f>
        <v>0</v>
      </c>
      <c r="AC139" s="282">
        <f>SUM(ENERO:DICIEMBRE!AC139)</f>
        <v>0</v>
      </c>
      <c r="AD139" s="282">
        <f>SUM(ENERO:DICIEMBRE!AD139)</f>
        <v>0</v>
      </c>
      <c r="AE139" s="282">
        <f>SUM(ENERO:DICIEMBRE!AE139)</f>
        <v>0</v>
      </c>
      <c r="AF139" s="282">
        <f>SUM(ENERO:DICIEMBRE!AF139)</f>
        <v>0</v>
      </c>
      <c r="AG139" s="282">
        <f>SUM(ENERO:DICIEMBRE!AG139)</f>
        <v>0</v>
      </c>
      <c r="AH139" s="282">
        <f>SUM(ENERO:DICIEMBRE!AH139)</f>
        <v>0</v>
      </c>
      <c r="AI139" s="282">
        <f>SUM(ENERO:DICIEMBRE!AI139)</f>
        <v>0</v>
      </c>
      <c r="AJ139" s="282">
        <f>SUM(ENERO:DICIEMBRE!AJ139)</f>
        <v>0</v>
      </c>
      <c r="AK139" s="282">
        <f>SUM(ENERO:DICIEMBRE!AK139)</f>
        <v>0</v>
      </c>
      <c r="AL139" s="282">
        <f>SUM(ENERO:DICIEMBRE!AL139)</f>
        <v>0</v>
      </c>
      <c r="AM139" s="282">
        <f>SUM(ENERO:DICIEMBRE!AM139)</f>
        <v>0</v>
      </c>
      <c r="AN139" s="282">
        <f>SUM(ENERO:DICIEMBRE!AN139)</f>
        <v>0</v>
      </c>
      <c r="AO139" s="282">
        <f>SUM(ENERO:DICIEMBRE!AO139)</f>
        <v>0</v>
      </c>
      <c r="AP139" s="3"/>
    </row>
    <row r="140" spans="1:88" x14ac:dyDescent="0.2">
      <c r="A140" s="2705"/>
      <c r="B140" s="419" t="s">
        <v>210</v>
      </c>
      <c r="C140" s="388">
        <f t="shared" si="16"/>
        <v>0</v>
      </c>
      <c r="D140" s="389">
        <f t="shared" si="15"/>
        <v>0</v>
      </c>
      <c r="E140" s="363">
        <f t="shared" si="15"/>
        <v>0</v>
      </c>
      <c r="F140" s="282">
        <f>SUM(ENERO:DICIEMBRE!F140)</f>
        <v>0</v>
      </c>
      <c r="G140" s="282">
        <f>SUM(ENERO:DICIEMBRE!G140)</f>
        <v>0</v>
      </c>
      <c r="H140" s="282">
        <f>SUM(ENERO:DICIEMBRE!H140)</f>
        <v>0</v>
      </c>
      <c r="I140" s="282">
        <f>SUM(ENERO:DICIEMBRE!I140)</f>
        <v>0</v>
      </c>
      <c r="J140" s="282">
        <f>SUM(ENERO:DICIEMBRE!J140)</f>
        <v>0</v>
      </c>
      <c r="K140" s="282">
        <f>SUM(ENERO:DICIEMBRE!K140)</f>
        <v>0</v>
      </c>
      <c r="L140" s="282">
        <f>SUM(ENERO:DICIEMBRE!L140)</f>
        <v>0</v>
      </c>
      <c r="M140" s="282">
        <f>SUM(ENERO:DICIEMBRE!M140)</f>
        <v>0</v>
      </c>
      <c r="N140" s="282">
        <f>SUM(ENERO:DICIEMBRE!N140)</f>
        <v>0</v>
      </c>
      <c r="O140" s="282">
        <f>SUM(ENERO:DICIEMBRE!O140)</f>
        <v>0</v>
      </c>
      <c r="P140" s="282">
        <f>SUM(ENERO:DICIEMBRE!P140)</f>
        <v>0</v>
      </c>
      <c r="Q140" s="282">
        <f>SUM(ENERO:DICIEMBRE!Q140)</f>
        <v>0</v>
      </c>
      <c r="R140" s="282">
        <f>SUM(ENERO:DICIEMBRE!R140)</f>
        <v>0</v>
      </c>
      <c r="S140" s="282">
        <f>SUM(ENERO:DICIEMBRE!S140)</f>
        <v>0</v>
      </c>
      <c r="T140" s="282">
        <f>SUM(ENERO:DICIEMBRE!T140)</f>
        <v>0</v>
      </c>
      <c r="U140" s="282">
        <f>SUM(ENERO:DICIEMBRE!U140)</f>
        <v>0</v>
      </c>
      <c r="V140" s="282">
        <f>SUM(ENERO:DICIEMBRE!V140)</f>
        <v>0</v>
      </c>
      <c r="W140" s="282">
        <f>SUM(ENERO:DICIEMBRE!W140)</f>
        <v>0</v>
      </c>
      <c r="X140" s="282">
        <f>SUM(ENERO:DICIEMBRE!X140)</f>
        <v>0</v>
      </c>
      <c r="Y140" s="282">
        <f>SUM(ENERO:DICIEMBRE!Y140)</f>
        <v>0</v>
      </c>
      <c r="Z140" s="282">
        <f>SUM(ENERO:DICIEMBRE!Z140)</f>
        <v>0</v>
      </c>
      <c r="AA140" s="282">
        <f>SUM(ENERO:DICIEMBRE!AA140)</f>
        <v>0</v>
      </c>
      <c r="AB140" s="282">
        <f>SUM(ENERO:DICIEMBRE!AB140)</f>
        <v>0</v>
      </c>
      <c r="AC140" s="282">
        <f>SUM(ENERO:DICIEMBRE!AC140)</f>
        <v>0</v>
      </c>
      <c r="AD140" s="282">
        <f>SUM(ENERO:DICIEMBRE!AD140)</f>
        <v>0</v>
      </c>
      <c r="AE140" s="282">
        <f>SUM(ENERO:DICIEMBRE!AE140)</f>
        <v>0</v>
      </c>
      <c r="AF140" s="282">
        <f>SUM(ENERO:DICIEMBRE!AF140)</f>
        <v>0</v>
      </c>
      <c r="AG140" s="282">
        <f>SUM(ENERO:DICIEMBRE!AG140)</f>
        <v>0</v>
      </c>
      <c r="AH140" s="282">
        <f>SUM(ENERO:DICIEMBRE!AH140)</f>
        <v>0</v>
      </c>
      <c r="AI140" s="282">
        <f>SUM(ENERO:DICIEMBRE!AI140)</f>
        <v>0</v>
      </c>
      <c r="AJ140" s="282">
        <f>SUM(ENERO:DICIEMBRE!AJ140)</f>
        <v>0</v>
      </c>
      <c r="AK140" s="282">
        <f>SUM(ENERO:DICIEMBRE!AK140)</f>
        <v>0</v>
      </c>
      <c r="AL140" s="282">
        <f>SUM(ENERO:DICIEMBRE!AL140)</f>
        <v>0</v>
      </c>
      <c r="AM140" s="282">
        <f>SUM(ENERO:DICIEMBRE!AM140)</f>
        <v>0</v>
      </c>
      <c r="AN140" s="282">
        <f>SUM(ENERO:DICIEMBRE!AN140)</f>
        <v>0</v>
      </c>
      <c r="AO140" s="282">
        <f>SUM(ENERO:DICIEMBRE!AO140)</f>
        <v>0</v>
      </c>
      <c r="AP140" s="3"/>
    </row>
    <row r="141" spans="1:88" x14ac:dyDescent="0.2">
      <c r="A141" s="2705"/>
      <c r="B141" s="425" t="s">
        <v>211</v>
      </c>
      <c r="C141" s="388">
        <f t="shared" si="16"/>
        <v>0</v>
      </c>
      <c r="D141" s="389">
        <f t="shared" si="15"/>
        <v>0</v>
      </c>
      <c r="E141" s="363">
        <f t="shared" si="15"/>
        <v>0</v>
      </c>
      <c r="F141" s="282">
        <f>SUM(ENERO:DICIEMBRE!F141)</f>
        <v>0</v>
      </c>
      <c r="G141" s="282">
        <f>SUM(ENERO:DICIEMBRE!G141)</f>
        <v>0</v>
      </c>
      <c r="H141" s="282">
        <f>SUM(ENERO:DICIEMBRE!H141)</f>
        <v>0</v>
      </c>
      <c r="I141" s="282">
        <f>SUM(ENERO:DICIEMBRE!I141)</f>
        <v>0</v>
      </c>
      <c r="J141" s="282">
        <f>SUM(ENERO:DICIEMBRE!J141)</f>
        <v>0</v>
      </c>
      <c r="K141" s="282">
        <f>SUM(ENERO:DICIEMBRE!K141)</f>
        <v>0</v>
      </c>
      <c r="L141" s="282">
        <f>SUM(ENERO:DICIEMBRE!L141)</f>
        <v>0</v>
      </c>
      <c r="M141" s="282">
        <f>SUM(ENERO:DICIEMBRE!M141)</f>
        <v>0</v>
      </c>
      <c r="N141" s="282">
        <f>SUM(ENERO:DICIEMBRE!N141)</f>
        <v>0</v>
      </c>
      <c r="O141" s="282">
        <f>SUM(ENERO:DICIEMBRE!O141)</f>
        <v>0</v>
      </c>
      <c r="P141" s="282">
        <f>SUM(ENERO:DICIEMBRE!P141)</f>
        <v>0</v>
      </c>
      <c r="Q141" s="282">
        <f>SUM(ENERO:DICIEMBRE!Q141)</f>
        <v>0</v>
      </c>
      <c r="R141" s="282">
        <f>SUM(ENERO:DICIEMBRE!R141)</f>
        <v>0</v>
      </c>
      <c r="S141" s="282">
        <f>SUM(ENERO:DICIEMBRE!S141)</f>
        <v>0</v>
      </c>
      <c r="T141" s="282">
        <f>SUM(ENERO:DICIEMBRE!T141)</f>
        <v>0</v>
      </c>
      <c r="U141" s="282">
        <f>SUM(ENERO:DICIEMBRE!U141)</f>
        <v>0</v>
      </c>
      <c r="V141" s="282">
        <f>SUM(ENERO:DICIEMBRE!V141)</f>
        <v>0</v>
      </c>
      <c r="W141" s="282">
        <f>SUM(ENERO:DICIEMBRE!W141)</f>
        <v>0</v>
      </c>
      <c r="X141" s="282">
        <f>SUM(ENERO:DICIEMBRE!X141)</f>
        <v>0</v>
      </c>
      <c r="Y141" s="282">
        <f>SUM(ENERO:DICIEMBRE!Y141)</f>
        <v>0</v>
      </c>
      <c r="Z141" s="282">
        <f>SUM(ENERO:DICIEMBRE!Z141)</f>
        <v>0</v>
      </c>
      <c r="AA141" s="282">
        <f>SUM(ENERO:DICIEMBRE!AA141)</f>
        <v>0</v>
      </c>
      <c r="AB141" s="282">
        <f>SUM(ENERO:DICIEMBRE!AB141)</f>
        <v>0</v>
      </c>
      <c r="AC141" s="282">
        <f>SUM(ENERO:DICIEMBRE!AC141)</f>
        <v>0</v>
      </c>
      <c r="AD141" s="282">
        <f>SUM(ENERO:DICIEMBRE!AD141)</f>
        <v>0</v>
      </c>
      <c r="AE141" s="282">
        <f>SUM(ENERO:DICIEMBRE!AE141)</f>
        <v>0</v>
      </c>
      <c r="AF141" s="282">
        <f>SUM(ENERO:DICIEMBRE!AF141)</f>
        <v>0</v>
      </c>
      <c r="AG141" s="282">
        <f>SUM(ENERO:DICIEMBRE!AG141)</f>
        <v>0</v>
      </c>
      <c r="AH141" s="282">
        <f>SUM(ENERO:DICIEMBRE!AH141)</f>
        <v>0</v>
      </c>
      <c r="AI141" s="282">
        <f>SUM(ENERO:DICIEMBRE!AI141)</f>
        <v>0</v>
      </c>
      <c r="AJ141" s="282">
        <f>SUM(ENERO:DICIEMBRE!AJ141)</f>
        <v>0</v>
      </c>
      <c r="AK141" s="282">
        <f>SUM(ENERO:DICIEMBRE!AK141)</f>
        <v>0</v>
      </c>
      <c r="AL141" s="282">
        <f>SUM(ENERO:DICIEMBRE!AL141)</f>
        <v>0</v>
      </c>
      <c r="AM141" s="282">
        <f>SUM(ENERO:DICIEMBRE!AM141)</f>
        <v>0</v>
      </c>
      <c r="AN141" s="282">
        <f>SUM(ENERO:DICIEMBRE!AN141)</f>
        <v>0</v>
      </c>
      <c r="AO141" s="282">
        <f>SUM(ENERO:DICIEMBRE!AO141)</f>
        <v>0</v>
      </c>
      <c r="AP141" s="3"/>
    </row>
    <row r="142" spans="1:88" x14ac:dyDescent="0.2">
      <c r="A142" s="2793"/>
      <c r="B142" s="426" t="s">
        <v>212</v>
      </c>
      <c r="C142" s="406">
        <f t="shared" si="16"/>
        <v>0</v>
      </c>
      <c r="D142" s="407">
        <f t="shared" si="15"/>
        <v>0</v>
      </c>
      <c r="E142" s="427">
        <f t="shared" si="15"/>
        <v>0</v>
      </c>
      <c r="F142" s="282">
        <f>SUM(ENERO:DICIEMBRE!F142)</f>
        <v>0</v>
      </c>
      <c r="G142" s="282">
        <f>SUM(ENERO:DICIEMBRE!G142)</f>
        <v>0</v>
      </c>
      <c r="H142" s="282">
        <f>SUM(ENERO:DICIEMBRE!H142)</f>
        <v>0</v>
      </c>
      <c r="I142" s="282">
        <f>SUM(ENERO:DICIEMBRE!I142)</f>
        <v>0</v>
      </c>
      <c r="J142" s="282">
        <f>SUM(ENERO:DICIEMBRE!J142)</f>
        <v>0</v>
      </c>
      <c r="K142" s="282">
        <f>SUM(ENERO:DICIEMBRE!K142)</f>
        <v>0</v>
      </c>
      <c r="L142" s="282">
        <f>SUM(ENERO:DICIEMBRE!L142)</f>
        <v>0</v>
      </c>
      <c r="M142" s="282">
        <f>SUM(ENERO:DICIEMBRE!M142)</f>
        <v>0</v>
      </c>
      <c r="N142" s="282">
        <f>SUM(ENERO:DICIEMBRE!N142)</f>
        <v>0</v>
      </c>
      <c r="O142" s="282">
        <f>SUM(ENERO:DICIEMBRE!O142)</f>
        <v>0</v>
      </c>
      <c r="P142" s="282">
        <f>SUM(ENERO:DICIEMBRE!P142)</f>
        <v>0</v>
      </c>
      <c r="Q142" s="282">
        <f>SUM(ENERO:DICIEMBRE!Q142)</f>
        <v>0</v>
      </c>
      <c r="R142" s="282">
        <f>SUM(ENERO:DICIEMBRE!R142)</f>
        <v>0</v>
      </c>
      <c r="S142" s="282">
        <f>SUM(ENERO:DICIEMBRE!S142)</f>
        <v>0</v>
      </c>
      <c r="T142" s="282">
        <f>SUM(ENERO:DICIEMBRE!T142)</f>
        <v>0</v>
      </c>
      <c r="U142" s="282">
        <f>SUM(ENERO:DICIEMBRE!U142)</f>
        <v>0</v>
      </c>
      <c r="V142" s="282">
        <f>SUM(ENERO:DICIEMBRE!V142)</f>
        <v>0</v>
      </c>
      <c r="W142" s="282">
        <f>SUM(ENERO:DICIEMBRE!W142)</f>
        <v>0</v>
      </c>
      <c r="X142" s="282">
        <f>SUM(ENERO:DICIEMBRE!X142)</f>
        <v>0</v>
      </c>
      <c r="Y142" s="282">
        <f>SUM(ENERO:DICIEMBRE!Y142)</f>
        <v>0</v>
      </c>
      <c r="Z142" s="282">
        <f>SUM(ENERO:DICIEMBRE!Z142)</f>
        <v>0</v>
      </c>
      <c r="AA142" s="282">
        <f>SUM(ENERO:DICIEMBRE!AA142)</f>
        <v>0</v>
      </c>
      <c r="AB142" s="282">
        <f>SUM(ENERO:DICIEMBRE!AB142)</f>
        <v>0</v>
      </c>
      <c r="AC142" s="282">
        <f>SUM(ENERO:DICIEMBRE!AC142)</f>
        <v>0</v>
      </c>
      <c r="AD142" s="282">
        <f>SUM(ENERO:DICIEMBRE!AD142)</f>
        <v>0</v>
      </c>
      <c r="AE142" s="282">
        <f>SUM(ENERO:DICIEMBRE!AE142)</f>
        <v>0</v>
      </c>
      <c r="AF142" s="282">
        <f>SUM(ENERO:DICIEMBRE!AF142)</f>
        <v>0</v>
      </c>
      <c r="AG142" s="282">
        <f>SUM(ENERO:DICIEMBRE!AG142)</f>
        <v>0</v>
      </c>
      <c r="AH142" s="282">
        <f>SUM(ENERO:DICIEMBRE!AH142)</f>
        <v>0</v>
      </c>
      <c r="AI142" s="282">
        <f>SUM(ENERO:DICIEMBRE!AI142)</f>
        <v>0</v>
      </c>
      <c r="AJ142" s="282">
        <f>SUM(ENERO:DICIEMBRE!AJ142)</f>
        <v>0</v>
      </c>
      <c r="AK142" s="282">
        <f>SUM(ENERO:DICIEMBRE!AK142)</f>
        <v>0</v>
      </c>
      <c r="AL142" s="282">
        <f>SUM(ENERO:DICIEMBRE!AL142)</f>
        <v>0</v>
      </c>
      <c r="AM142" s="282">
        <f>SUM(ENERO:DICIEMBRE!AM142)</f>
        <v>0</v>
      </c>
      <c r="AN142" s="282">
        <f>SUM(ENERO:DICIEMBRE!AN142)</f>
        <v>0</v>
      </c>
      <c r="AO142" s="282">
        <f>SUM(ENERO:DICIEMBRE!AO142)</f>
        <v>0</v>
      </c>
      <c r="AP142" s="3"/>
    </row>
    <row r="143" spans="1:88" x14ac:dyDescent="0.2">
      <c r="A143" s="2794" t="s">
        <v>183</v>
      </c>
      <c r="B143" s="429" t="s">
        <v>213</v>
      </c>
      <c r="C143" s="430">
        <f t="shared" si="16"/>
        <v>17</v>
      </c>
      <c r="D143" s="431">
        <f t="shared" si="15"/>
        <v>7</v>
      </c>
      <c r="E143" s="432">
        <f t="shared" si="15"/>
        <v>10</v>
      </c>
      <c r="F143" s="282">
        <f>SUM(ENERO:DICIEMBRE!F143)</f>
        <v>1</v>
      </c>
      <c r="G143" s="282">
        <f>SUM(ENERO:DICIEMBRE!G143)</f>
        <v>0</v>
      </c>
      <c r="H143" s="282">
        <f>SUM(ENERO:DICIEMBRE!H143)</f>
        <v>0</v>
      </c>
      <c r="I143" s="282">
        <f>SUM(ENERO:DICIEMBRE!I143)</f>
        <v>0</v>
      </c>
      <c r="J143" s="282">
        <f>SUM(ENERO:DICIEMBRE!J143)</f>
        <v>0</v>
      </c>
      <c r="K143" s="282">
        <f>SUM(ENERO:DICIEMBRE!K143)</f>
        <v>0</v>
      </c>
      <c r="L143" s="282">
        <f>SUM(ENERO:DICIEMBRE!L143)</f>
        <v>0</v>
      </c>
      <c r="M143" s="282">
        <f>SUM(ENERO:DICIEMBRE!M143)</f>
        <v>0</v>
      </c>
      <c r="N143" s="282">
        <f>SUM(ENERO:DICIEMBRE!N143)</f>
        <v>0</v>
      </c>
      <c r="O143" s="282">
        <f>SUM(ENERO:DICIEMBRE!O143)</f>
        <v>0</v>
      </c>
      <c r="P143" s="282">
        <f>SUM(ENERO:DICIEMBRE!P143)</f>
        <v>0</v>
      </c>
      <c r="Q143" s="282">
        <f>SUM(ENERO:DICIEMBRE!Q143)</f>
        <v>0</v>
      </c>
      <c r="R143" s="282">
        <f>SUM(ENERO:DICIEMBRE!R143)</f>
        <v>1</v>
      </c>
      <c r="S143" s="282">
        <f>SUM(ENERO:DICIEMBRE!S143)</f>
        <v>2</v>
      </c>
      <c r="T143" s="282">
        <f>SUM(ENERO:DICIEMBRE!T143)</f>
        <v>1</v>
      </c>
      <c r="U143" s="282">
        <f>SUM(ENERO:DICIEMBRE!U143)</f>
        <v>1</v>
      </c>
      <c r="V143" s="282">
        <f>SUM(ENERO:DICIEMBRE!V143)</f>
        <v>1</v>
      </c>
      <c r="W143" s="282">
        <f>SUM(ENERO:DICIEMBRE!W143)</f>
        <v>0</v>
      </c>
      <c r="X143" s="282">
        <f>SUM(ENERO:DICIEMBRE!X143)</f>
        <v>0</v>
      </c>
      <c r="Y143" s="282">
        <f>SUM(ENERO:DICIEMBRE!Y143)</f>
        <v>0</v>
      </c>
      <c r="Z143" s="282">
        <f>SUM(ENERO:DICIEMBRE!Z143)</f>
        <v>1</v>
      </c>
      <c r="AA143" s="282">
        <f>SUM(ENERO:DICIEMBRE!AA143)</f>
        <v>2</v>
      </c>
      <c r="AB143" s="282">
        <f>SUM(ENERO:DICIEMBRE!AB143)</f>
        <v>0</v>
      </c>
      <c r="AC143" s="282">
        <f>SUM(ENERO:DICIEMBRE!AC143)</f>
        <v>3</v>
      </c>
      <c r="AD143" s="282">
        <f>SUM(ENERO:DICIEMBRE!AD143)</f>
        <v>0</v>
      </c>
      <c r="AE143" s="282">
        <f>SUM(ENERO:DICIEMBRE!AE143)</f>
        <v>0</v>
      </c>
      <c r="AF143" s="282">
        <f>SUM(ENERO:DICIEMBRE!AF143)</f>
        <v>0</v>
      </c>
      <c r="AG143" s="282">
        <f>SUM(ENERO:DICIEMBRE!AG143)</f>
        <v>1</v>
      </c>
      <c r="AH143" s="282">
        <f>SUM(ENERO:DICIEMBRE!AH143)</f>
        <v>1</v>
      </c>
      <c r="AI143" s="282">
        <f>SUM(ENERO:DICIEMBRE!AI143)</f>
        <v>0</v>
      </c>
      <c r="AJ143" s="282">
        <f>SUM(ENERO:DICIEMBRE!AJ143)</f>
        <v>0</v>
      </c>
      <c r="AK143" s="282">
        <f>SUM(ENERO:DICIEMBRE!AK143)</f>
        <v>0</v>
      </c>
      <c r="AL143" s="282">
        <f>SUM(ENERO:DICIEMBRE!AL143)</f>
        <v>1</v>
      </c>
      <c r="AM143" s="282">
        <f>SUM(ENERO:DICIEMBRE!AM143)</f>
        <v>1</v>
      </c>
      <c r="AN143" s="282">
        <f>SUM(ENERO:DICIEMBRE!AN143)</f>
        <v>0</v>
      </c>
      <c r="AO143" s="282">
        <f>SUM(ENERO:DICIEMBRE!AO143)</f>
        <v>0</v>
      </c>
      <c r="AP143" s="3"/>
    </row>
    <row r="144" spans="1:88" x14ac:dyDescent="0.2">
      <c r="A144" s="2705"/>
      <c r="B144" s="419" t="s">
        <v>207</v>
      </c>
      <c r="C144" s="388">
        <f t="shared" si="16"/>
        <v>68</v>
      </c>
      <c r="D144" s="389">
        <f t="shared" si="15"/>
        <v>10</v>
      </c>
      <c r="E144" s="363">
        <f>+G144+I144+K144+M144+O144+Q144+S144+U144+W144+Y144+AA144+AC144+AE144+AG144+AI144+AK144+AM144</f>
        <v>58</v>
      </c>
      <c r="F144" s="282">
        <f>SUM(ENERO:DICIEMBRE!F144)</f>
        <v>0</v>
      </c>
      <c r="G144" s="282">
        <f>SUM(ENERO:DICIEMBRE!G144)</f>
        <v>0</v>
      </c>
      <c r="H144" s="282">
        <f>SUM(ENERO:DICIEMBRE!H144)</f>
        <v>0</v>
      </c>
      <c r="I144" s="282">
        <f>SUM(ENERO:DICIEMBRE!I144)</f>
        <v>0</v>
      </c>
      <c r="J144" s="282">
        <f>SUM(ENERO:DICIEMBRE!J144)</f>
        <v>0</v>
      </c>
      <c r="K144" s="282">
        <f>SUM(ENERO:DICIEMBRE!K144)</f>
        <v>0</v>
      </c>
      <c r="L144" s="282">
        <f>SUM(ENERO:DICIEMBRE!L144)</f>
        <v>0</v>
      </c>
      <c r="M144" s="282">
        <f>SUM(ENERO:DICIEMBRE!M144)</f>
        <v>0</v>
      </c>
      <c r="N144" s="282">
        <f>SUM(ENERO:DICIEMBRE!N144)</f>
        <v>0</v>
      </c>
      <c r="O144" s="282">
        <f>SUM(ENERO:DICIEMBRE!O144)</f>
        <v>0</v>
      </c>
      <c r="P144" s="282">
        <f>SUM(ENERO:DICIEMBRE!P144)</f>
        <v>0</v>
      </c>
      <c r="Q144" s="282">
        <f>SUM(ENERO:DICIEMBRE!Q144)</f>
        <v>0</v>
      </c>
      <c r="R144" s="282">
        <f>SUM(ENERO:DICIEMBRE!R144)</f>
        <v>0</v>
      </c>
      <c r="S144" s="282">
        <f>SUM(ENERO:DICIEMBRE!S144)</f>
        <v>4</v>
      </c>
      <c r="T144" s="282">
        <f>SUM(ENERO:DICIEMBRE!T144)</f>
        <v>1</v>
      </c>
      <c r="U144" s="282">
        <f>SUM(ENERO:DICIEMBRE!U144)</f>
        <v>10</v>
      </c>
      <c r="V144" s="282">
        <f>SUM(ENERO:DICIEMBRE!V144)</f>
        <v>3</v>
      </c>
      <c r="W144" s="282">
        <f>SUM(ENERO:DICIEMBRE!W144)</f>
        <v>3</v>
      </c>
      <c r="X144" s="282">
        <f>SUM(ENERO:DICIEMBRE!X144)</f>
        <v>0</v>
      </c>
      <c r="Y144" s="282">
        <f>SUM(ENERO:DICIEMBRE!Y144)</f>
        <v>0</v>
      </c>
      <c r="Z144" s="282">
        <f>SUM(ENERO:DICIEMBRE!Z144)</f>
        <v>1</v>
      </c>
      <c r="AA144" s="282">
        <f>SUM(ENERO:DICIEMBRE!AA144)</f>
        <v>7</v>
      </c>
      <c r="AB144" s="282">
        <f>SUM(ENERO:DICIEMBRE!AB144)</f>
        <v>0</v>
      </c>
      <c r="AC144" s="282">
        <f>SUM(ENERO:DICIEMBRE!AC144)</f>
        <v>21</v>
      </c>
      <c r="AD144" s="282">
        <f>SUM(ENERO:DICIEMBRE!AD144)</f>
        <v>0</v>
      </c>
      <c r="AE144" s="282">
        <f>SUM(ENERO:DICIEMBRE!AE144)</f>
        <v>0</v>
      </c>
      <c r="AF144" s="282">
        <f>SUM(ENERO:DICIEMBRE!AF144)</f>
        <v>0</v>
      </c>
      <c r="AG144" s="282">
        <f>SUM(ENERO:DICIEMBRE!AG144)</f>
        <v>6</v>
      </c>
      <c r="AH144" s="282">
        <f>SUM(ENERO:DICIEMBRE!AH144)</f>
        <v>4</v>
      </c>
      <c r="AI144" s="282">
        <f>SUM(ENERO:DICIEMBRE!AI144)</f>
        <v>0</v>
      </c>
      <c r="AJ144" s="282">
        <f>SUM(ENERO:DICIEMBRE!AJ144)</f>
        <v>0</v>
      </c>
      <c r="AK144" s="282">
        <f>SUM(ENERO:DICIEMBRE!AK144)</f>
        <v>0</v>
      </c>
      <c r="AL144" s="282">
        <f>SUM(ENERO:DICIEMBRE!AL144)</f>
        <v>1</v>
      </c>
      <c r="AM144" s="282">
        <f>SUM(ENERO:DICIEMBRE!AM144)</f>
        <v>7</v>
      </c>
      <c r="AN144" s="282">
        <f>SUM(ENERO:DICIEMBRE!AN144)</f>
        <v>0</v>
      </c>
      <c r="AO144" s="282">
        <f>SUM(ENERO:DICIEMBRE!AO144)</f>
        <v>0</v>
      </c>
      <c r="AP144" s="3"/>
    </row>
    <row r="145" spans="1:88" x14ac:dyDescent="0.2">
      <c r="A145" s="2705"/>
      <c r="B145" s="419" t="s">
        <v>208</v>
      </c>
      <c r="C145" s="388">
        <f>SUM(D145:E145)</f>
        <v>175</v>
      </c>
      <c r="D145" s="389">
        <f t="shared" si="15"/>
        <v>85</v>
      </c>
      <c r="E145" s="363">
        <f t="shared" si="15"/>
        <v>90</v>
      </c>
      <c r="F145" s="282">
        <f>SUM(ENERO:DICIEMBRE!F145)</f>
        <v>6</v>
      </c>
      <c r="G145" s="282">
        <f>SUM(ENERO:DICIEMBRE!G145)</f>
        <v>0</v>
      </c>
      <c r="H145" s="282">
        <f>SUM(ENERO:DICIEMBRE!H145)</f>
        <v>1</v>
      </c>
      <c r="I145" s="282">
        <f>SUM(ENERO:DICIEMBRE!I145)</f>
        <v>0</v>
      </c>
      <c r="J145" s="282">
        <f>SUM(ENERO:DICIEMBRE!J145)</f>
        <v>6</v>
      </c>
      <c r="K145" s="282">
        <f>SUM(ENERO:DICIEMBRE!K145)</f>
        <v>0</v>
      </c>
      <c r="L145" s="282">
        <f>SUM(ENERO:DICIEMBRE!L145)</f>
        <v>0</v>
      </c>
      <c r="M145" s="282">
        <f>SUM(ENERO:DICIEMBRE!M145)</f>
        <v>0</v>
      </c>
      <c r="N145" s="282">
        <f>SUM(ENERO:DICIEMBRE!N145)</f>
        <v>0</v>
      </c>
      <c r="O145" s="282">
        <f>SUM(ENERO:DICIEMBRE!O145)</f>
        <v>0</v>
      </c>
      <c r="P145" s="282">
        <f>SUM(ENERO:DICIEMBRE!P145)</f>
        <v>0</v>
      </c>
      <c r="Q145" s="282">
        <f>SUM(ENERO:DICIEMBRE!Q145)</f>
        <v>5</v>
      </c>
      <c r="R145" s="282">
        <f>SUM(ENERO:DICIEMBRE!R145)</f>
        <v>21</v>
      </c>
      <c r="S145" s="282">
        <f>SUM(ENERO:DICIEMBRE!S145)</f>
        <v>16</v>
      </c>
      <c r="T145" s="282">
        <f>SUM(ENERO:DICIEMBRE!T145)</f>
        <v>17</v>
      </c>
      <c r="U145" s="282">
        <f>SUM(ENERO:DICIEMBRE!U145)</f>
        <v>19</v>
      </c>
      <c r="V145" s="282">
        <f>SUM(ENERO:DICIEMBRE!V145)</f>
        <v>7</v>
      </c>
      <c r="W145" s="282">
        <f>SUM(ENERO:DICIEMBRE!W145)</f>
        <v>17</v>
      </c>
      <c r="X145" s="282">
        <f>SUM(ENERO:DICIEMBRE!X145)</f>
        <v>8</v>
      </c>
      <c r="Y145" s="282">
        <f>SUM(ENERO:DICIEMBRE!Y145)</f>
        <v>17</v>
      </c>
      <c r="Z145" s="282">
        <f>SUM(ENERO:DICIEMBRE!Z145)</f>
        <v>2</v>
      </c>
      <c r="AA145" s="282">
        <f>SUM(ENERO:DICIEMBRE!AA145)</f>
        <v>3</v>
      </c>
      <c r="AB145" s="282">
        <f>SUM(ENERO:DICIEMBRE!AB145)</f>
        <v>5</v>
      </c>
      <c r="AC145" s="282">
        <f>SUM(ENERO:DICIEMBRE!AC145)</f>
        <v>6</v>
      </c>
      <c r="AD145" s="282">
        <f>SUM(ENERO:DICIEMBRE!AD145)</f>
        <v>7</v>
      </c>
      <c r="AE145" s="282">
        <f>SUM(ENERO:DICIEMBRE!AE145)</f>
        <v>0</v>
      </c>
      <c r="AF145" s="282">
        <f>SUM(ENERO:DICIEMBRE!AF145)</f>
        <v>5</v>
      </c>
      <c r="AG145" s="282">
        <f>SUM(ENERO:DICIEMBRE!AG145)</f>
        <v>0</v>
      </c>
      <c r="AH145" s="282">
        <f>SUM(ENERO:DICIEMBRE!AH145)</f>
        <v>0</v>
      </c>
      <c r="AI145" s="282">
        <f>SUM(ENERO:DICIEMBRE!AI145)</f>
        <v>1</v>
      </c>
      <c r="AJ145" s="282">
        <f>SUM(ENERO:DICIEMBRE!AJ145)</f>
        <v>0</v>
      </c>
      <c r="AK145" s="282">
        <f>SUM(ENERO:DICIEMBRE!AK145)</f>
        <v>6</v>
      </c>
      <c r="AL145" s="282">
        <f>SUM(ENERO:DICIEMBRE!AL145)</f>
        <v>0</v>
      </c>
      <c r="AM145" s="282">
        <f>SUM(ENERO:DICIEMBRE!AM145)</f>
        <v>0</v>
      </c>
      <c r="AN145" s="282">
        <f>SUM(ENERO:DICIEMBRE!AN145)</f>
        <v>0</v>
      </c>
      <c r="AO145" s="282">
        <f>SUM(ENERO:DICIEMBRE!AO145)</f>
        <v>3</v>
      </c>
      <c r="AP145" s="3"/>
    </row>
    <row r="146" spans="1:88" x14ac:dyDescent="0.2">
      <c r="A146" s="2705"/>
      <c r="B146" s="422" t="s">
        <v>209</v>
      </c>
      <c r="C146" s="388">
        <f t="shared" si="16"/>
        <v>0</v>
      </c>
      <c r="D146" s="389">
        <f>+F146+H146+J146+L146+N146+P146+R146+T146+V146+X146+Z146+AB146+AD146+AF146+AH146+AJ146+AL146</f>
        <v>0</v>
      </c>
      <c r="E146" s="363">
        <f t="shared" si="15"/>
        <v>0</v>
      </c>
      <c r="F146" s="282">
        <f>SUM(ENERO:DICIEMBRE!F146)</f>
        <v>0</v>
      </c>
      <c r="G146" s="282">
        <f>SUM(ENERO:DICIEMBRE!G146)</f>
        <v>0</v>
      </c>
      <c r="H146" s="282">
        <f>SUM(ENERO:DICIEMBRE!H146)</f>
        <v>0</v>
      </c>
      <c r="I146" s="282">
        <f>SUM(ENERO:DICIEMBRE!I146)</f>
        <v>0</v>
      </c>
      <c r="J146" s="282">
        <f>SUM(ENERO:DICIEMBRE!J146)</f>
        <v>0</v>
      </c>
      <c r="K146" s="282">
        <f>SUM(ENERO:DICIEMBRE!K146)</f>
        <v>0</v>
      </c>
      <c r="L146" s="282">
        <f>SUM(ENERO:DICIEMBRE!L146)</f>
        <v>0</v>
      </c>
      <c r="M146" s="282">
        <f>SUM(ENERO:DICIEMBRE!M146)</f>
        <v>0</v>
      </c>
      <c r="N146" s="282">
        <f>SUM(ENERO:DICIEMBRE!N146)</f>
        <v>0</v>
      </c>
      <c r="O146" s="282">
        <f>SUM(ENERO:DICIEMBRE!O146)</f>
        <v>0</v>
      </c>
      <c r="P146" s="282">
        <f>SUM(ENERO:DICIEMBRE!P146)</f>
        <v>0</v>
      </c>
      <c r="Q146" s="282">
        <f>SUM(ENERO:DICIEMBRE!Q146)</f>
        <v>0</v>
      </c>
      <c r="R146" s="282">
        <f>SUM(ENERO:DICIEMBRE!R146)</f>
        <v>0</v>
      </c>
      <c r="S146" s="282">
        <f>SUM(ENERO:DICIEMBRE!S146)</f>
        <v>0</v>
      </c>
      <c r="T146" s="282">
        <f>SUM(ENERO:DICIEMBRE!T146)</f>
        <v>0</v>
      </c>
      <c r="U146" s="282">
        <f>SUM(ENERO:DICIEMBRE!U146)</f>
        <v>0</v>
      </c>
      <c r="V146" s="282">
        <f>SUM(ENERO:DICIEMBRE!V146)</f>
        <v>0</v>
      </c>
      <c r="W146" s="282">
        <f>SUM(ENERO:DICIEMBRE!W146)</f>
        <v>0</v>
      </c>
      <c r="X146" s="282">
        <f>SUM(ENERO:DICIEMBRE!X146)</f>
        <v>0</v>
      </c>
      <c r="Y146" s="282">
        <f>SUM(ENERO:DICIEMBRE!Y146)</f>
        <v>0</v>
      </c>
      <c r="Z146" s="282">
        <f>SUM(ENERO:DICIEMBRE!Z146)</f>
        <v>0</v>
      </c>
      <c r="AA146" s="282">
        <f>SUM(ENERO:DICIEMBRE!AA146)</f>
        <v>0</v>
      </c>
      <c r="AB146" s="282">
        <f>SUM(ENERO:DICIEMBRE!AB146)</f>
        <v>0</v>
      </c>
      <c r="AC146" s="282">
        <f>SUM(ENERO:DICIEMBRE!AC146)</f>
        <v>0</v>
      </c>
      <c r="AD146" s="282">
        <f>SUM(ENERO:DICIEMBRE!AD146)</f>
        <v>0</v>
      </c>
      <c r="AE146" s="282">
        <f>SUM(ENERO:DICIEMBRE!AE146)</f>
        <v>0</v>
      </c>
      <c r="AF146" s="282">
        <f>SUM(ENERO:DICIEMBRE!AF146)</f>
        <v>0</v>
      </c>
      <c r="AG146" s="282">
        <f>SUM(ENERO:DICIEMBRE!AG146)</f>
        <v>0</v>
      </c>
      <c r="AH146" s="282">
        <f>SUM(ENERO:DICIEMBRE!AH146)</f>
        <v>0</v>
      </c>
      <c r="AI146" s="282">
        <f>SUM(ENERO:DICIEMBRE!AI146)</f>
        <v>0</v>
      </c>
      <c r="AJ146" s="282">
        <f>SUM(ENERO:DICIEMBRE!AJ146)</f>
        <v>0</v>
      </c>
      <c r="AK146" s="282">
        <f>SUM(ENERO:DICIEMBRE!AK146)</f>
        <v>0</v>
      </c>
      <c r="AL146" s="282">
        <f>SUM(ENERO:DICIEMBRE!AL146)</f>
        <v>0</v>
      </c>
      <c r="AM146" s="282">
        <f>SUM(ENERO:DICIEMBRE!AM146)</f>
        <v>0</v>
      </c>
      <c r="AN146" s="282">
        <f>SUM(ENERO:DICIEMBRE!AN146)</f>
        <v>0</v>
      </c>
      <c r="AO146" s="282">
        <f>SUM(ENERO:DICIEMBRE!AO146)</f>
        <v>0</v>
      </c>
      <c r="AP146" s="3"/>
    </row>
    <row r="147" spans="1:88" x14ac:dyDescent="0.2">
      <c r="A147" s="2705"/>
      <c r="B147" s="419" t="s">
        <v>210</v>
      </c>
      <c r="C147" s="433">
        <f t="shared" si="16"/>
        <v>1</v>
      </c>
      <c r="D147" s="434">
        <f t="shared" si="15"/>
        <v>1</v>
      </c>
      <c r="E147" s="435">
        <f t="shared" si="15"/>
        <v>0</v>
      </c>
      <c r="F147" s="282">
        <f>SUM(ENERO:DICIEMBRE!F147)</f>
        <v>0</v>
      </c>
      <c r="G147" s="282">
        <f>SUM(ENERO:DICIEMBRE!G147)</f>
        <v>0</v>
      </c>
      <c r="H147" s="282">
        <f>SUM(ENERO:DICIEMBRE!H147)</f>
        <v>0</v>
      </c>
      <c r="I147" s="282">
        <f>SUM(ENERO:DICIEMBRE!I147)</f>
        <v>0</v>
      </c>
      <c r="J147" s="282">
        <f>SUM(ENERO:DICIEMBRE!J147)</f>
        <v>0</v>
      </c>
      <c r="K147" s="282">
        <f>SUM(ENERO:DICIEMBRE!K147)</f>
        <v>0</v>
      </c>
      <c r="L147" s="282">
        <f>SUM(ENERO:DICIEMBRE!L147)</f>
        <v>0</v>
      </c>
      <c r="M147" s="282">
        <f>SUM(ENERO:DICIEMBRE!M147)</f>
        <v>0</v>
      </c>
      <c r="N147" s="282">
        <f>SUM(ENERO:DICIEMBRE!N147)</f>
        <v>0</v>
      </c>
      <c r="O147" s="282">
        <f>SUM(ENERO:DICIEMBRE!O147)</f>
        <v>0</v>
      </c>
      <c r="P147" s="282">
        <f>SUM(ENERO:DICIEMBRE!P147)</f>
        <v>0</v>
      </c>
      <c r="Q147" s="282">
        <f>SUM(ENERO:DICIEMBRE!Q147)</f>
        <v>0</v>
      </c>
      <c r="R147" s="282">
        <f>SUM(ENERO:DICIEMBRE!R147)</f>
        <v>0</v>
      </c>
      <c r="S147" s="282">
        <f>SUM(ENERO:DICIEMBRE!S147)</f>
        <v>0</v>
      </c>
      <c r="T147" s="282">
        <f>SUM(ENERO:DICIEMBRE!T147)</f>
        <v>0</v>
      </c>
      <c r="U147" s="282">
        <f>SUM(ENERO:DICIEMBRE!U147)</f>
        <v>0</v>
      </c>
      <c r="V147" s="282">
        <f>SUM(ENERO:DICIEMBRE!V147)</f>
        <v>0</v>
      </c>
      <c r="W147" s="282">
        <f>SUM(ENERO:DICIEMBRE!W147)</f>
        <v>0</v>
      </c>
      <c r="X147" s="282">
        <f>SUM(ENERO:DICIEMBRE!X147)</f>
        <v>0</v>
      </c>
      <c r="Y147" s="282">
        <f>SUM(ENERO:DICIEMBRE!Y147)</f>
        <v>0</v>
      </c>
      <c r="Z147" s="282">
        <f>SUM(ENERO:DICIEMBRE!Z147)</f>
        <v>0</v>
      </c>
      <c r="AA147" s="282">
        <f>SUM(ENERO:DICIEMBRE!AA147)</f>
        <v>0</v>
      </c>
      <c r="AB147" s="282">
        <f>SUM(ENERO:DICIEMBRE!AB147)</f>
        <v>0</v>
      </c>
      <c r="AC147" s="282">
        <f>SUM(ENERO:DICIEMBRE!AC147)</f>
        <v>0</v>
      </c>
      <c r="AD147" s="282">
        <f>SUM(ENERO:DICIEMBRE!AD147)</f>
        <v>0</v>
      </c>
      <c r="AE147" s="282">
        <f>SUM(ENERO:DICIEMBRE!AE147)</f>
        <v>0</v>
      </c>
      <c r="AF147" s="282">
        <f>SUM(ENERO:DICIEMBRE!AF147)</f>
        <v>1</v>
      </c>
      <c r="AG147" s="282">
        <f>SUM(ENERO:DICIEMBRE!AG147)</f>
        <v>0</v>
      </c>
      <c r="AH147" s="282">
        <f>SUM(ENERO:DICIEMBRE!AH147)</f>
        <v>0</v>
      </c>
      <c r="AI147" s="282">
        <f>SUM(ENERO:DICIEMBRE!AI147)</f>
        <v>0</v>
      </c>
      <c r="AJ147" s="282">
        <f>SUM(ENERO:DICIEMBRE!AJ147)</f>
        <v>0</v>
      </c>
      <c r="AK147" s="282">
        <f>SUM(ENERO:DICIEMBRE!AK147)</f>
        <v>0</v>
      </c>
      <c r="AL147" s="282">
        <f>SUM(ENERO:DICIEMBRE!AL147)</f>
        <v>0</v>
      </c>
      <c r="AM147" s="282">
        <f>SUM(ENERO:DICIEMBRE!AM147)</f>
        <v>0</v>
      </c>
      <c r="AN147" s="282">
        <f>SUM(ENERO:DICIEMBRE!AN147)</f>
        <v>0</v>
      </c>
      <c r="AO147" s="282">
        <f>SUM(ENERO:DICIEMBRE!AO147)</f>
        <v>0</v>
      </c>
      <c r="AP147" s="3"/>
    </row>
    <row r="148" spans="1:88" x14ac:dyDescent="0.2">
      <c r="A148" s="2793"/>
      <c r="B148" s="426" t="s">
        <v>212</v>
      </c>
      <c r="C148" s="406">
        <f t="shared" si="16"/>
        <v>0</v>
      </c>
      <c r="D148" s="407">
        <f t="shared" si="15"/>
        <v>0</v>
      </c>
      <c r="E148" s="427">
        <f t="shared" si="15"/>
        <v>0</v>
      </c>
      <c r="F148" s="282">
        <f>SUM(ENERO:DICIEMBRE!F148)</f>
        <v>0</v>
      </c>
      <c r="G148" s="282">
        <f>SUM(ENERO:DICIEMBRE!G148)</f>
        <v>0</v>
      </c>
      <c r="H148" s="282">
        <f>SUM(ENERO:DICIEMBRE!H148)</f>
        <v>0</v>
      </c>
      <c r="I148" s="282">
        <f>SUM(ENERO:DICIEMBRE!I148)</f>
        <v>0</v>
      </c>
      <c r="J148" s="282">
        <f>SUM(ENERO:DICIEMBRE!J148)</f>
        <v>0</v>
      </c>
      <c r="K148" s="282">
        <f>SUM(ENERO:DICIEMBRE!K148)</f>
        <v>0</v>
      </c>
      <c r="L148" s="282">
        <f>SUM(ENERO:DICIEMBRE!L148)</f>
        <v>0</v>
      </c>
      <c r="M148" s="282">
        <f>SUM(ENERO:DICIEMBRE!M148)</f>
        <v>0</v>
      </c>
      <c r="N148" s="282">
        <f>SUM(ENERO:DICIEMBRE!N148)</f>
        <v>0</v>
      </c>
      <c r="O148" s="282">
        <f>SUM(ENERO:DICIEMBRE!O148)</f>
        <v>0</v>
      </c>
      <c r="P148" s="282">
        <f>SUM(ENERO:DICIEMBRE!P148)</f>
        <v>0</v>
      </c>
      <c r="Q148" s="282">
        <f>SUM(ENERO:DICIEMBRE!Q148)</f>
        <v>0</v>
      </c>
      <c r="R148" s="282">
        <f>SUM(ENERO:DICIEMBRE!R148)</f>
        <v>0</v>
      </c>
      <c r="S148" s="282">
        <f>SUM(ENERO:DICIEMBRE!S148)</f>
        <v>0</v>
      </c>
      <c r="T148" s="282">
        <f>SUM(ENERO:DICIEMBRE!T148)</f>
        <v>0</v>
      </c>
      <c r="U148" s="282">
        <f>SUM(ENERO:DICIEMBRE!U148)</f>
        <v>0</v>
      </c>
      <c r="V148" s="282">
        <f>SUM(ENERO:DICIEMBRE!V148)</f>
        <v>0</v>
      </c>
      <c r="W148" s="282">
        <f>SUM(ENERO:DICIEMBRE!W148)</f>
        <v>0</v>
      </c>
      <c r="X148" s="282">
        <f>SUM(ENERO:DICIEMBRE!X148)</f>
        <v>0</v>
      </c>
      <c r="Y148" s="282">
        <f>SUM(ENERO:DICIEMBRE!Y148)</f>
        <v>0</v>
      </c>
      <c r="Z148" s="282">
        <f>SUM(ENERO:DICIEMBRE!Z148)</f>
        <v>0</v>
      </c>
      <c r="AA148" s="282">
        <f>SUM(ENERO:DICIEMBRE!AA148)</f>
        <v>0</v>
      </c>
      <c r="AB148" s="282">
        <f>SUM(ENERO:DICIEMBRE!AB148)</f>
        <v>0</v>
      </c>
      <c r="AC148" s="282">
        <f>SUM(ENERO:DICIEMBRE!AC148)</f>
        <v>0</v>
      </c>
      <c r="AD148" s="282">
        <f>SUM(ENERO:DICIEMBRE!AD148)</f>
        <v>0</v>
      </c>
      <c r="AE148" s="282">
        <f>SUM(ENERO:DICIEMBRE!AE148)</f>
        <v>0</v>
      </c>
      <c r="AF148" s="282">
        <f>SUM(ENERO:DICIEMBRE!AF148)</f>
        <v>0</v>
      </c>
      <c r="AG148" s="282">
        <f>SUM(ENERO:DICIEMBRE!AG148)</f>
        <v>0</v>
      </c>
      <c r="AH148" s="282">
        <f>SUM(ENERO:DICIEMBRE!AH148)</f>
        <v>0</v>
      </c>
      <c r="AI148" s="282">
        <f>SUM(ENERO:DICIEMBRE!AI148)</f>
        <v>0</v>
      </c>
      <c r="AJ148" s="282">
        <f>SUM(ENERO:DICIEMBRE!AJ148)</f>
        <v>0</v>
      </c>
      <c r="AK148" s="282">
        <f>SUM(ENERO:DICIEMBRE!AK148)</f>
        <v>0</v>
      </c>
      <c r="AL148" s="282">
        <f>SUM(ENERO:DICIEMBRE!AL148)</f>
        <v>0</v>
      </c>
      <c r="AM148" s="282">
        <f>SUM(ENERO:DICIEMBRE!AM148)</f>
        <v>0</v>
      </c>
      <c r="AN148" s="282">
        <f>SUM(ENERO:DICIEMBRE!AN148)</f>
        <v>0</v>
      </c>
      <c r="AO148" s="282">
        <f>SUM(ENERO:DICIEMBRE!AO148)</f>
        <v>0</v>
      </c>
      <c r="AP148" s="3"/>
    </row>
    <row r="149" spans="1:88" ht="21.75" customHeight="1" x14ac:dyDescent="0.25">
      <c r="A149" s="194" t="s">
        <v>214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13"/>
    </row>
    <row r="150" spans="1:88" ht="17.25" customHeight="1" x14ac:dyDescent="0.2">
      <c r="A150" s="2794" t="s">
        <v>215</v>
      </c>
      <c r="B150" s="2795" t="s">
        <v>32</v>
      </c>
      <c r="C150" s="2797" t="s">
        <v>186</v>
      </c>
      <c r="D150" s="2798"/>
      <c r="E150" s="2798"/>
      <c r="F150" s="2798"/>
      <c r="G150" s="2798"/>
      <c r="H150" s="2798"/>
      <c r="I150" s="2798"/>
      <c r="J150" s="2798"/>
      <c r="K150" s="2798"/>
      <c r="L150" s="2798"/>
      <c r="M150" s="2798"/>
      <c r="N150" s="2798"/>
      <c r="O150" s="2798"/>
      <c r="P150" s="2798"/>
      <c r="Q150" s="2798"/>
      <c r="R150" s="2798"/>
      <c r="S150" s="2799"/>
      <c r="T150" s="2800" t="s">
        <v>7</v>
      </c>
      <c r="U150" s="2801" t="s">
        <v>8</v>
      </c>
      <c r="BX150" s="2"/>
      <c r="BY150" s="2"/>
      <c r="BZ150" s="2"/>
    </row>
    <row r="151" spans="1:88" ht="24" customHeight="1" x14ac:dyDescent="0.2">
      <c r="A151" s="2793"/>
      <c r="B151" s="2796"/>
      <c r="C151" s="437" t="s">
        <v>216</v>
      </c>
      <c r="D151" s="438" t="s">
        <v>217</v>
      </c>
      <c r="E151" s="438" t="s">
        <v>218</v>
      </c>
      <c r="F151" s="438" t="s">
        <v>69</v>
      </c>
      <c r="G151" s="438" t="s">
        <v>219</v>
      </c>
      <c r="H151" s="438" t="s">
        <v>220</v>
      </c>
      <c r="I151" s="438" t="s">
        <v>221</v>
      </c>
      <c r="J151" s="438" t="s">
        <v>222</v>
      </c>
      <c r="K151" s="438" t="s">
        <v>223</v>
      </c>
      <c r="L151" s="438" t="s">
        <v>224</v>
      </c>
      <c r="M151" s="438" t="s">
        <v>225</v>
      </c>
      <c r="N151" s="438" t="s">
        <v>226</v>
      </c>
      <c r="O151" s="438" t="s">
        <v>227</v>
      </c>
      <c r="P151" s="438" t="s">
        <v>228</v>
      </c>
      <c r="Q151" s="438" t="s">
        <v>229</v>
      </c>
      <c r="R151" s="438" t="s">
        <v>230</v>
      </c>
      <c r="S151" s="439" t="s">
        <v>231</v>
      </c>
      <c r="T151" s="2800"/>
      <c r="U151" s="2801"/>
      <c r="BX151" s="2"/>
      <c r="BY151" s="2"/>
      <c r="BZ151" s="2"/>
    </row>
    <row r="152" spans="1:88" ht="29.25" customHeight="1" x14ac:dyDescent="0.2">
      <c r="A152" s="440" t="s">
        <v>232</v>
      </c>
      <c r="B152" s="441">
        <f>SUM(C152:S152)</f>
        <v>1520</v>
      </c>
      <c r="C152" s="282">
        <f>SUM(ENERO:DICIEMBRE!C152)</f>
        <v>0</v>
      </c>
      <c r="D152" s="282">
        <f>SUM(ENERO:DICIEMBRE!D152)</f>
        <v>0</v>
      </c>
      <c r="E152" s="282">
        <f>SUM(ENERO:DICIEMBRE!E152)</f>
        <v>5</v>
      </c>
      <c r="F152" s="282">
        <f>SUM(ENERO:DICIEMBRE!F152)</f>
        <v>7</v>
      </c>
      <c r="G152" s="282">
        <f>SUM(ENERO:DICIEMBRE!G152)</f>
        <v>25</v>
      </c>
      <c r="H152" s="282">
        <f>SUM(ENERO:DICIEMBRE!H152)</f>
        <v>39</v>
      </c>
      <c r="I152" s="282">
        <f>SUM(ENERO:DICIEMBRE!I152)</f>
        <v>42</v>
      </c>
      <c r="J152" s="282">
        <f>SUM(ENERO:DICIEMBRE!J152)</f>
        <v>50</v>
      </c>
      <c r="K152" s="282">
        <f>SUM(ENERO:DICIEMBRE!K152)</f>
        <v>51</v>
      </c>
      <c r="L152" s="282">
        <f>SUM(ENERO:DICIEMBRE!L152)</f>
        <v>84</v>
      </c>
      <c r="M152" s="282">
        <f>SUM(ENERO:DICIEMBRE!M152)</f>
        <v>132</v>
      </c>
      <c r="N152" s="282">
        <f>SUM(ENERO:DICIEMBRE!N152)</f>
        <v>124</v>
      </c>
      <c r="O152" s="282">
        <f>SUM(ENERO:DICIEMBRE!O152)</f>
        <v>167</v>
      </c>
      <c r="P152" s="282">
        <f>SUM(ENERO:DICIEMBRE!P152)</f>
        <v>217</v>
      </c>
      <c r="Q152" s="282">
        <f>SUM(ENERO:DICIEMBRE!Q152)</f>
        <v>180</v>
      </c>
      <c r="R152" s="282">
        <f>SUM(ENERO:DICIEMBRE!R152)</f>
        <v>187</v>
      </c>
      <c r="S152" s="282">
        <f>SUM(ENERO:DICIEMBRE!S152)</f>
        <v>210</v>
      </c>
      <c r="T152" s="282">
        <f>SUM(ENERO:DICIEMBRE!T152)</f>
        <v>6</v>
      </c>
      <c r="U152" s="282">
        <f>SUM(ENERO:DICIEMBRE!U152)</f>
        <v>16</v>
      </c>
      <c r="V152" s="3"/>
      <c r="BX152" s="2"/>
      <c r="BY152" s="2"/>
      <c r="BZ152" s="2"/>
      <c r="CG152" s="5">
        <v>0</v>
      </c>
      <c r="CH152" s="5">
        <v>0</v>
      </c>
      <c r="CI152" s="5">
        <v>0</v>
      </c>
      <c r="CJ152" s="5">
        <v>0</v>
      </c>
    </row>
    <row r="204" spans="1:104" hidden="1" x14ac:dyDescent="0.2"/>
    <row r="205" spans="1:104" hidden="1" x14ac:dyDescent="0.2"/>
    <row r="206" spans="1:104" s="442" customFormat="1" ht="18.75" hidden="1" customHeight="1" x14ac:dyDescent="0.2">
      <c r="A206" s="442">
        <f>SUM(B12:D12,B31:B44,B48:B49,B54,B57,C82:E82,B96:B98,B106:F106,B110:B112,B117:B119,C124:C130,C83:C85,B77,B72:B73,B63:G64)</f>
        <v>696991</v>
      </c>
      <c r="B206" s="442">
        <f>SUM(CG13:CJ134)</f>
        <v>0</v>
      </c>
      <c r="BX206" s="443"/>
      <c r="BY206" s="443"/>
      <c r="BZ206" s="443"/>
      <c r="CA206" s="443"/>
      <c r="CB206" s="443"/>
      <c r="CC206" s="443"/>
      <c r="CD206" s="443"/>
      <c r="CE206" s="443"/>
      <c r="CF206" s="443"/>
      <c r="CG206" s="443"/>
      <c r="CH206" s="443"/>
      <c r="CI206" s="443"/>
      <c r="CJ206" s="443"/>
      <c r="CK206" s="443"/>
      <c r="CL206" s="443"/>
      <c r="CM206" s="443"/>
      <c r="CN206" s="443"/>
      <c r="CO206" s="443"/>
      <c r="CP206" s="443"/>
      <c r="CQ206" s="443"/>
      <c r="CR206" s="443"/>
      <c r="CS206" s="443"/>
      <c r="CT206" s="443"/>
      <c r="CU206" s="443"/>
      <c r="CV206" s="443"/>
      <c r="CW206" s="443"/>
      <c r="CX206" s="443"/>
      <c r="CY206" s="443"/>
      <c r="CZ206" s="443"/>
    </row>
    <row r="207" spans="1:104" hidden="1" x14ac:dyDescent="0.2"/>
    <row r="208" spans="1:104" hidden="1" x14ac:dyDescent="0.2"/>
  </sheetData>
  <mergeCells count="200">
    <mergeCell ref="A135:A142"/>
    <mergeCell ref="A143:A148"/>
    <mergeCell ref="A150:A151"/>
    <mergeCell ref="B150:B151"/>
    <mergeCell ref="C150:S150"/>
    <mergeCell ref="T150:T151"/>
    <mergeCell ref="U150:U151"/>
    <mergeCell ref="X133:Y133"/>
    <mergeCell ref="Z133:AA133"/>
    <mergeCell ref="AO132:AO134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AJ133:AK133"/>
    <mergeCell ref="AL133:AM133"/>
    <mergeCell ref="AB133:AC133"/>
    <mergeCell ref="AD133:AE133"/>
    <mergeCell ref="AF133:AG133"/>
    <mergeCell ref="AH133:AI133"/>
    <mergeCell ref="A114:A116"/>
    <mergeCell ref="B114:D115"/>
    <mergeCell ref="N122:O122"/>
    <mergeCell ref="A124:A126"/>
    <mergeCell ref="A127:A130"/>
    <mergeCell ref="A132:A134"/>
    <mergeCell ref="B132:B134"/>
    <mergeCell ref="C132:C134"/>
    <mergeCell ref="D132:D134"/>
    <mergeCell ref="E132:E134"/>
    <mergeCell ref="F132:AM132"/>
    <mergeCell ref="V133:W133"/>
    <mergeCell ref="A121:B123"/>
    <mergeCell ref="C121:E122"/>
    <mergeCell ref="F121:O121"/>
    <mergeCell ref="P121:P123"/>
    <mergeCell ref="Q121:Q123"/>
    <mergeCell ref="F122:G122"/>
    <mergeCell ref="H122:I122"/>
    <mergeCell ref="J122:K122"/>
    <mergeCell ref="L122:M122"/>
    <mergeCell ref="E114:AN114"/>
    <mergeCell ref="AN132:AN134"/>
    <mergeCell ref="AO114:AO116"/>
    <mergeCell ref="AP114:AP116"/>
    <mergeCell ref="E115:F115"/>
    <mergeCell ref="G115:H115"/>
    <mergeCell ref="I115:J115"/>
    <mergeCell ref="K115:L115"/>
    <mergeCell ref="M115:N115"/>
    <mergeCell ref="J100:J102"/>
    <mergeCell ref="K100:L101"/>
    <mergeCell ref="M100:N101"/>
    <mergeCell ref="AM115:AN115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108:A109"/>
    <mergeCell ref="B108:B109"/>
    <mergeCell ref="C108:L108"/>
    <mergeCell ref="M108:M109"/>
    <mergeCell ref="F87:F88"/>
    <mergeCell ref="A89:F89"/>
    <mergeCell ref="A95:F95"/>
    <mergeCell ref="A99:F99"/>
    <mergeCell ref="A100:A102"/>
    <mergeCell ref="B100:E101"/>
    <mergeCell ref="F100:I101"/>
    <mergeCell ref="A83:A84"/>
    <mergeCell ref="A87:A88"/>
    <mergeCell ref="B87:B88"/>
    <mergeCell ref="C87:C88"/>
    <mergeCell ref="D87:D88"/>
    <mergeCell ref="E87:E88"/>
    <mergeCell ref="X80:Y80"/>
    <mergeCell ref="Z80:AA80"/>
    <mergeCell ref="AB80:AC80"/>
    <mergeCell ref="AJ79:AJ81"/>
    <mergeCell ref="AK79:AK81"/>
    <mergeCell ref="F80:G80"/>
    <mergeCell ref="H80:I80"/>
    <mergeCell ref="J80:K80"/>
    <mergeCell ref="L80:M80"/>
    <mergeCell ref="N80:O80"/>
    <mergeCell ref="P80:Q80"/>
    <mergeCell ref="R80:S80"/>
    <mergeCell ref="T80:U80"/>
    <mergeCell ref="A78:G78"/>
    <mergeCell ref="A79:A81"/>
    <mergeCell ref="B79:B81"/>
    <mergeCell ref="C79:E80"/>
    <mergeCell ref="F79:AI79"/>
    <mergeCell ref="V80:W80"/>
    <mergeCell ref="AD80:AE80"/>
    <mergeCell ref="AF80:AG80"/>
    <mergeCell ref="AH80:AI80"/>
    <mergeCell ref="A66:A67"/>
    <mergeCell ref="B66:C66"/>
    <mergeCell ref="D66:E66"/>
    <mergeCell ref="Q52:Q53"/>
    <mergeCell ref="R52:R53"/>
    <mergeCell ref="A51:A53"/>
    <mergeCell ref="B51:D52"/>
    <mergeCell ref="E51:V51"/>
    <mergeCell ref="A75:A76"/>
    <mergeCell ref="B75:B76"/>
    <mergeCell ref="C75:C76"/>
    <mergeCell ref="D75:D76"/>
    <mergeCell ref="L52:L53"/>
    <mergeCell ref="M52:M53"/>
    <mergeCell ref="N52:N53"/>
    <mergeCell ref="O52:O53"/>
    <mergeCell ref="P52:P53"/>
    <mergeCell ref="A61:A62"/>
    <mergeCell ref="B61:C61"/>
    <mergeCell ref="D61:E61"/>
    <mergeCell ref="F61:G61"/>
    <mergeCell ref="W51:W53"/>
    <mergeCell ref="E52:E53"/>
    <mergeCell ref="F52:F53"/>
    <mergeCell ref="G52:G53"/>
    <mergeCell ref="H52:H53"/>
    <mergeCell ref="I52:I53"/>
    <mergeCell ref="J52:J53"/>
    <mergeCell ref="AM29:AN29"/>
    <mergeCell ref="A46:A47"/>
    <mergeCell ref="B46:B47"/>
    <mergeCell ref="C46:F46"/>
    <mergeCell ref="G46:J46"/>
    <mergeCell ref="L46:R46"/>
    <mergeCell ref="AA29:AB29"/>
    <mergeCell ref="AC29:AD29"/>
    <mergeCell ref="AE29:AF29"/>
    <mergeCell ref="AG29:AH29"/>
    <mergeCell ref="AI29:AJ29"/>
    <mergeCell ref="AK29:AL29"/>
    <mergeCell ref="S52:S53"/>
    <mergeCell ref="T52:T53"/>
    <mergeCell ref="U52:U53"/>
    <mergeCell ref="V52:V53"/>
    <mergeCell ref="K52:K53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A28:A30"/>
    <mergeCell ref="B28:D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errorTitle="Error" error="Favor Ingrese sólo Números." sqref="E13:AS26 E31:AS44 C48:J49 C55:W56 C58:W59 B63:G64 B68:E69 B72:B73 C77:D77 F82:AK85 B103:N105 C90:F94 C96:F98 B110:M112 E117:AP119 F124:Q130 C152:U152 F135:AO148" xr:uid="{00000000-0002-0000-0000-000000000000}">
      <formula1>0</formula1>
    </dataValidation>
    <dataValidation type="whole" allowBlank="1" showInputMessage="1" showErrorMessage="1" sqref="C132:E132" xr:uid="{00000000-0002-0000-0000-000001000000}">
      <formula1>0</formula1>
      <formula2>1E+30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E20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5.7109375" style="2" customWidth="1"/>
    <col min="2" max="2" width="24" style="2" customWidth="1"/>
    <col min="3" max="3" width="12.5703125" style="2" customWidth="1"/>
    <col min="4" max="4" width="17.28515625" style="2" customWidth="1"/>
    <col min="5" max="5" width="16.28515625" style="2" customWidth="1"/>
    <col min="6" max="6" width="13.85546875" style="2" customWidth="1"/>
    <col min="7" max="7" width="12.28515625" style="2" customWidth="1"/>
    <col min="8" max="8" width="14.5703125" style="2" customWidth="1"/>
    <col min="9" max="9" width="12.28515625" style="2" customWidth="1"/>
    <col min="10" max="10" width="13.28515625" style="2" customWidth="1"/>
    <col min="11" max="11" width="11.42578125" style="2" customWidth="1"/>
    <col min="12" max="12" width="11.42578125" style="2"/>
    <col min="13" max="13" width="11.85546875" style="2" customWidth="1"/>
    <col min="14" max="14" width="13.85546875" style="2" customWidth="1"/>
    <col min="15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5" width="11.42578125" style="2"/>
    <col min="76" max="76" width="11.28515625" style="3" customWidth="1"/>
    <col min="77" max="77" width="11.85546875" style="3" customWidth="1"/>
    <col min="78" max="78" width="10.85546875" style="4" customWidth="1"/>
    <col min="79" max="103" width="10.85546875" style="5" hidden="1" customWidth="1"/>
    <col min="104" max="104" width="6.42578125" style="5" hidden="1" customWidth="1"/>
    <col min="105" max="105" width="10.85546875" style="2" customWidth="1"/>
    <col min="106" max="106" width="11.42578125" style="2" customWidth="1"/>
    <col min="107" max="16384" width="11.42578125" style="2"/>
  </cols>
  <sheetData>
    <row r="1" spans="1:104" ht="16.350000000000001" customHeight="1" x14ac:dyDescent="0.2">
      <c r="A1" s="1" t="s">
        <v>0</v>
      </c>
    </row>
    <row r="2" spans="1:104" ht="16.350000000000001" customHeight="1" x14ac:dyDescent="0.2">
      <c r="A2" s="1" t="str">
        <f>CONCATENATE("COMUNA: ",[10]NOMBRE!B2," - ","( ",[10]NOMBRE!C2,[10]NOMBRE!D2,[10]NOMBRE!E2,[10]NOMBRE!F2,[10]NOMBRE!G2," )")</f>
        <v>COMUNA: LINARES - ( 07401 )</v>
      </c>
    </row>
    <row r="3" spans="1:104" ht="16.350000000000001" customHeight="1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</row>
    <row r="4" spans="1:104" ht="16.350000000000001" customHeight="1" x14ac:dyDescent="0.2">
      <c r="A4" s="1" t="str">
        <f>CONCATENATE("MES: ",[10]NOMBRE!B6," - ","( ",[10]NOMBRE!C6,[10]NOMBRE!D6," )")</f>
        <v>MES: SEPTIEMBRE - ( 09 )</v>
      </c>
    </row>
    <row r="5" spans="1:104" ht="16.350000000000001" customHeight="1" x14ac:dyDescent="0.2">
      <c r="A5" s="1" t="str">
        <f>CONCATENATE("AÑO: ",[10]NOMBRE!B7)</f>
        <v>AÑO: 2021</v>
      </c>
    </row>
    <row r="6" spans="1:104" ht="15" x14ac:dyDescent="0.2">
      <c r="A6" s="2690" t="s">
        <v>1</v>
      </c>
      <c r="B6" s="2690"/>
      <c r="C6" s="2690"/>
      <c r="D6" s="2690"/>
      <c r="E6" s="2690"/>
      <c r="F6" s="2690"/>
      <c r="G6" s="2690"/>
      <c r="H6" s="2690"/>
      <c r="I6" s="2690"/>
      <c r="J6" s="2690"/>
      <c r="K6" s="2690"/>
      <c r="L6" s="2690"/>
      <c r="M6" s="2690"/>
      <c r="N6" s="2690"/>
      <c r="O6" s="2690"/>
      <c r="P6" s="2690"/>
      <c r="Q6" s="2690"/>
      <c r="R6" s="2690"/>
      <c r="S6" s="2690"/>
      <c r="T6" s="2690"/>
      <c r="U6" s="2690"/>
      <c r="V6" s="2690"/>
      <c r="W6" s="269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04" ht="15" x14ac:dyDescent="0.2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04" ht="31.35" customHeight="1" x14ac:dyDescent="0.2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04" ht="20.100000000000001" customHeight="1" x14ac:dyDescent="0.2">
      <c r="A9" s="3307" t="s">
        <v>3</v>
      </c>
      <c r="B9" s="3308" t="s">
        <v>4</v>
      </c>
      <c r="C9" s="3309"/>
      <c r="D9" s="3310"/>
      <c r="E9" s="3311" t="s">
        <v>5</v>
      </c>
      <c r="F9" s="3312"/>
      <c r="G9" s="3312"/>
      <c r="H9" s="3312"/>
      <c r="I9" s="3312"/>
      <c r="J9" s="3312"/>
      <c r="K9" s="3312"/>
      <c r="L9" s="3312"/>
      <c r="M9" s="3312"/>
      <c r="N9" s="3312"/>
      <c r="O9" s="3312"/>
      <c r="P9" s="3312"/>
      <c r="Q9" s="3312"/>
      <c r="R9" s="3312"/>
      <c r="S9" s="3312"/>
      <c r="T9" s="3312"/>
      <c r="U9" s="3312"/>
      <c r="V9" s="3312"/>
      <c r="W9" s="3312"/>
      <c r="X9" s="3312"/>
      <c r="Y9" s="3312"/>
      <c r="Z9" s="3312"/>
      <c r="AA9" s="3312"/>
      <c r="AB9" s="3312"/>
      <c r="AC9" s="3312"/>
      <c r="AD9" s="3312"/>
      <c r="AE9" s="3312"/>
      <c r="AF9" s="3312"/>
      <c r="AG9" s="3312"/>
      <c r="AH9" s="3312"/>
      <c r="AI9" s="3312"/>
      <c r="AJ9" s="3312"/>
      <c r="AK9" s="3312"/>
      <c r="AL9" s="3312"/>
      <c r="AM9" s="3312"/>
      <c r="AN9" s="3313"/>
      <c r="AO9" s="3310" t="s">
        <v>6</v>
      </c>
      <c r="AP9" s="3314" t="s">
        <v>7</v>
      </c>
      <c r="AQ9" s="3314" t="s">
        <v>8</v>
      </c>
      <c r="AR9" s="3310" t="s">
        <v>9</v>
      </c>
      <c r="AS9" s="3310" t="s">
        <v>10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W9" s="3"/>
      <c r="BY9" s="4"/>
      <c r="CZ9" s="2"/>
    </row>
    <row r="10" spans="1:104" ht="20.100000000000001" customHeight="1" x14ac:dyDescent="0.2">
      <c r="A10" s="2692"/>
      <c r="B10" s="3231"/>
      <c r="C10" s="3259"/>
      <c r="D10" s="3222"/>
      <c r="E10" s="3311" t="s">
        <v>11</v>
      </c>
      <c r="F10" s="3317"/>
      <c r="G10" s="3315" t="s">
        <v>12</v>
      </c>
      <c r="H10" s="3316"/>
      <c r="I10" s="3315" t="s">
        <v>13</v>
      </c>
      <c r="J10" s="3316"/>
      <c r="K10" s="3315" t="s">
        <v>14</v>
      </c>
      <c r="L10" s="3316"/>
      <c r="M10" s="3315" t="s">
        <v>15</v>
      </c>
      <c r="N10" s="3316"/>
      <c r="O10" s="3315" t="s">
        <v>16</v>
      </c>
      <c r="P10" s="3316"/>
      <c r="Q10" s="3315" t="s">
        <v>17</v>
      </c>
      <c r="R10" s="3316"/>
      <c r="S10" s="3315" t="s">
        <v>18</v>
      </c>
      <c r="T10" s="3316"/>
      <c r="U10" s="3315" t="s">
        <v>19</v>
      </c>
      <c r="V10" s="3316"/>
      <c r="W10" s="3315" t="s">
        <v>20</v>
      </c>
      <c r="X10" s="3316"/>
      <c r="Y10" s="3315" t="s">
        <v>21</v>
      </c>
      <c r="Z10" s="3316"/>
      <c r="AA10" s="3315" t="s">
        <v>22</v>
      </c>
      <c r="AB10" s="3316"/>
      <c r="AC10" s="3315" t="s">
        <v>23</v>
      </c>
      <c r="AD10" s="3316"/>
      <c r="AE10" s="3315" t="s">
        <v>24</v>
      </c>
      <c r="AF10" s="3316"/>
      <c r="AG10" s="3315" t="s">
        <v>25</v>
      </c>
      <c r="AH10" s="3316"/>
      <c r="AI10" s="3315" t="s">
        <v>26</v>
      </c>
      <c r="AJ10" s="3316"/>
      <c r="AK10" s="3315" t="s">
        <v>27</v>
      </c>
      <c r="AL10" s="3316"/>
      <c r="AM10" s="3311" t="s">
        <v>28</v>
      </c>
      <c r="AN10" s="3313"/>
      <c r="AO10" s="2703"/>
      <c r="AP10" s="2705"/>
      <c r="AQ10" s="2705"/>
      <c r="AR10" s="2703"/>
      <c r="AS10" s="2703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W10" s="3"/>
      <c r="BY10" s="4"/>
      <c r="CZ10" s="2"/>
    </row>
    <row r="11" spans="1:104" ht="20.100000000000001" customHeight="1" x14ac:dyDescent="0.2">
      <c r="A11" s="3230"/>
      <c r="B11" s="2069" t="s">
        <v>29</v>
      </c>
      <c r="C11" s="2070" t="s">
        <v>30</v>
      </c>
      <c r="D11" s="2071" t="s">
        <v>31</v>
      </c>
      <c r="E11" s="2072" t="s">
        <v>30</v>
      </c>
      <c r="F11" s="2073" t="s">
        <v>31</v>
      </c>
      <c r="G11" s="2072" t="s">
        <v>30</v>
      </c>
      <c r="H11" s="2073" t="s">
        <v>31</v>
      </c>
      <c r="I11" s="2072" t="s">
        <v>30</v>
      </c>
      <c r="J11" s="2073" t="s">
        <v>31</v>
      </c>
      <c r="K11" s="2072" t="s">
        <v>30</v>
      </c>
      <c r="L11" s="2073" t="s">
        <v>31</v>
      </c>
      <c r="M11" s="2072" t="s">
        <v>30</v>
      </c>
      <c r="N11" s="2073" t="s">
        <v>31</v>
      </c>
      <c r="O11" s="2072" t="s">
        <v>30</v>
      </c>
      <c r="P11" s="2073" t="s">
        <v>31</v>
      </c>
      <c r="Q11" s="2072" t="s">
        <v>30</v>
      </c>
      <c r="R11" s="2073" t="s">
        <v>31</v>
      </c>
      <c r="S11" s="2072" t="s">
        <v>30</v>
      </c>
      <c r="T11" s="2073" t="s">
        <v>31</v>
      </c>
      <c r="U11" s="2072" t="s">
        <v>30</v>
      </c>
      <c r="V11" s="2073" t="s">
        <v>31</v>
      </c>
      <c r="W11" s="2072" t="s">
        <v>30</v>
      </c>
      <c r="X11" s="2073" t="s">
        <v>31</v>
      </c>
      <c r="Y11" s="2072" t="s">
        <v>30</v>
      </c>
      <c r="Z11" s="2073" t="s">
        <v>31</v>
      </c>
      <c r="AA11" s="2072" t="s">
        <v>30</v>
      </c>
      <c r="AB11" s="2073" t="s">
        <v>31</v>
      </c>
      <c r="AC11" s="2072" t="s">
        <v>30</v>
      </c>
      <c r="AD11" s="2073" t="s">
        <v>31</v>
      </c>
      <c r="AE11" s="2072" t="s">
        <v>30</v>
      </c>
      <c r="AF11" s="2073" t="s">
        <v>31</v>
      </c>
      <c r="AG11" s="2072" t="s">
        <v>30</v>
      </c>
      <c r="AH11" s="2073" t="s">
        <v>31</v>
      </c>
      <c r="AI11" s="2072" t="s">
        <v>30</v>
      </c>
      <c r="AJ11" s="2073" t="s">
        <v>31</v>
      </c>
      <c r="AK11" s="2072" t="s">
        <v>30</v>
      </c>
      <c r="AL11" s="2073" t="s">
        <v>31</v>
      </c>
      <c r="AM11" s="2072" t="s">
        <v>30</v>
      </c>
      <c r="AN11" s="2074" t="s">
        <v>31</v>
      </c>
      <c r="AO11" s="3222"/>
      <c r="AP11" s="3223"/>
      <c r="AQ11" s="3223"/>
      <c r="AR11" s="3222"/>
      <c r="AS11" s="3222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W11" s="3"/>
      <c r="BY11" s="4"/>
      <c r="CZ11" s="2"/>
    </row>
    <row r="12" spans="1:104" ht="16.350000000000001" customHeight="1" x14ac:dyDescent="0.2">
      <c r="A12" s="2075" t="s">
        <v>32</v>
      </c>
      <c r="B12" s="2076">
        <f>SUM(B13:B26)</f>
        <v>0</v>
      </c>
      <c r="C12" s="2077">
        <f>SUM(C13:C26)</f>
        <v>0</v>
      </c>
      <c r="D12" s="20">
        <f>SUM(D13:D26)</f>
        <v>0</v>
      </c>
      <c r="E12" s="2072">
        <f>SUM(E13:E26)</f>
        <v>0</v>
      </c>
      <c r="F12" s="21">
        <f t="shared" ref="F12:AO12" si="0">SUM(F13:F26)</f>
        <v>0</v>
      </c>
      <c r="G12" s="22">
        <f>SUM(G13:G26)</f>
        <v>0</v>
      </c>
      <c r="H12" s="21">
        <f t="shared" si="0"/>
        <v>0</v>
      </c>
      <c r="I12" s="2072">
        <f t="shared" si="0"/>
        <v>0</v>
      </c>
      <c r="J12" s="21">
        <f t="shared" si="0"/>
        <v>0</v>
      </c>
      <c r="K12" s="2072">
        <f t="shared" si="0"/>
        <v>0</v>
      </c>
      <c r="L12" s="21">
        <f t="shared" si="0"/>
        <v>0</v>
      </c>
      <c r="M12" s="2072">
        <f t="shared" si="0"/>
        <v>0</v>
      </c>
      <c r="N12" s="21">
        <f t="shared" si="0"/>
        <v>0</v>
      </c>
      <c r="O12" s="2072">
        <f t="shared" si="0"/>
        <v>0</v>
      </c>
      <c r="P12" s="21">
        <f t="shared" si="0"/>
        <v>0</v>
      </c>
      <c r="Q12" s="2072">
        <f t="shared" si="0"/>
        <v>0</v>
      </c>
      <c r="R12" s="21">
        <f t="shared" si="0"/>
        <v>0</v>
      </c>
      <c r="S12" s="2072">
        <f t="shared" si="0"/>
        <v>0</v>
      </c>
      <c r="T12" s="21">
        <f t="shared" si="0"/>
        <v>0</v>
      </c>
      <c r="U12" s="2072">
        <f>SUM(U13:U26)</f>
        <v>0</v>
      </c>
      <c r="V12" s="21">
        <f>SUM(V13:V26)</f>
        <v>0</v>
      </c>
      <c r="W12" s="2072">
        <f t="shared" si="0"/>
        <v>0</v>
      </c>
      <c r="X12" s="21">
        <f t="shared" si="0"/>
        <v>0</v>
      </c>
      <c r="Y12" s="2072">
        <f t="shared" si="0"/>
        <v>0</v>
      </c>
      <c r="Z12" s="21">
        <f t="shared" si="0"/>
        <v>0</v>
      </c>
      <c r="AA12" s="2072">
        <f t="shared" si="0"/>
        <v>0</v>
      </c>
      <c r="AB12" s="21">
        <f t="shared" si="0"/>
        <v>0</v>
      </c>
      <c r="AC12" s="2072">
        <f t="shared" si="0"/>
        <v>0</v>
      </c>
      <c r="AD12" s="21">
        <f t="shared" si="0"/>
        <v>0</v>
      </c>
      <c r="AE12" s="2072">
        <f t="shared" si="0"/>
        <v>0</v>
      </c>
      <c r="AF12" s="21">
        <f t="shared" si="0"/>
        <v>0</v>
      </c>
      <c r="AG12" s="2072">
        <f t="shared" si="0"/>
        <v>0</v>
      </c>
      <c r="AH12" s="21">
        <f t="shared" si="0"/>
        <v>0</v>
      </c>
      <c r="AI12" s="2072">
        <f t="shared" si="0"/>
        <v>0</v>
      </c>
      <c r="AJ12" s="21">
        <f t="shared" si="0"/>
        <v>0</v>
      </c>
      <c r="AK12" s="2072">
        <f t="shared" si="0"/>
        <v>0</v>
      </c>
      <c r="AL12" s="21">
        <f t="shared" si="0"/>
        <v>0</v>
      </c>
      <c r="AM12" s="2072">
        <f t="shared" si="0"/>
        <v>0</v>
      </c>
      <c r="AN12" s="23">
        <f t="shared" si="0"/>
        <v>0</v>
      </c>
      <c r="AO12" s="2073">
        <f t="shared" si="0"/>
        <v>0</v>
      </c>
      <c r="AP12" s="24">
        <f>SUM(AP13:AP26)</f>
        <v>0</v>
      </c>
      <c r="AQ12" s="2078">
        <f>SUM(AQ13:AQ26)</f>
        <v>0</v>
      </c>
      <c r="AR12" s="2073">
        <f>SUM(AR13:AR26)</f>
        <v>0</v>
      </c>
      <c r="AS12" s="2073">
        <f>SUM(AS13:AS26)</f>
        <v>0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W12" s="3"/>
      <c r="BY12" s="4"/>
      <c r="CZ12" s="2"/>
    </row>
    <row r="13" spans="1:104" ht="16.350000000000001" customHeight="1" x14ac:dyDescent="0.2">
      <c r="A13" s="26" t="s">
        <v>33</v>
      </c>
      <c r="B13" s="27">
        <f>SUM(C13:D13)</f>
        <v>0</v>
      </c>
      <c r="C13" s="2079">
        <f>SUM(E13+G13+I13+K13+M13+O13+Q13+S13+U13+W13+Y13+AA13+AC13+AE13+AG13+AI13+AK13+AM13)</f>
        <v>0</v>
      </c>
      <c r="D13" s="2080">
        <f>SUM(F13+H13+J13+L13+N13+P13+R13+T13+V13+X13+Z13+AB13+AD13+AF13+AH13+AJ13+AL13+AN13)</f>
        <v>0</v>
      </c>
      <c r="E13" s="2063"/>
      <c r="F13" s="2064"/>
      <c r="G13" s="2063"/>
      <c r="H13" s="2064"/>
      <c r="I13" s="2063"/>
      <c r="J13" s="2081"/>
      <c r="K13" s="2063"/>
      <c r="L13" s="2081"/>
      <c r="M13" s="2063"/>
      <c r="N13" s="2081"/>
      <c r="O13" s="2063"/>
      <c r="P13" s="2081"/>
      <c r="Q13" s="2063"/>
      <c r="R13" s="2081"/>
      <c r="S13" s="2063"/>
      <c r="T13" s="2081"/>
      <c r="U13" s="2063"/>
      <c r="V13" s="2081"/>
      <c r="W13" s="2063"/>
      <c r="X13" s="2081"/>
      <c r="Y13" s="2063"/>
      <c r="Z13" s="2081"/>
      <c r="AA13" s="2063"/>
      <c r="AB13" s="2081"/>
      <c r="AC13" s="2063"/>
      <c r="AD13" s="2081"/>
      <c r="AE13" s="2063"/>
      <c r="AF13" s="2081"/>
      <c r="AG13" s="2063"/>
      <c r="AH13" s="2081"/>
      <c r="AI13" s="2063"/>
      <c r="AJ13" s="2081"/>
      <c r="AK13" s="2063"/>
      <c r="AL13" s="2081"/>
      <c r="AM13" s="2082"/>
      <c r="AN13" s="458"/>
      <c r="AO13" s="2064"/>
      <c r="AP13" s="2083"/>
      <c r="AQ13" s="2083"/>
      <c r="AR13" s="2084"/>
      <c r="AS13" s="2084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8"/>
      <c r="BE13" s="8"/>
      <c r="BF13" s="8"/>
      <c r="BW13" s="3"/>
      <c r="BY13" s="4"/>
      <c r="CA13" s="39"/>
      <c r="CG13" s="40">
        <v>0</v>
      </c>
      <c r="CH13" s="40"/>
      <c r="CI13" s="40">
        <v>0</v>
      </c>
      <c r="CJ13" s="40">
        <v>0</v>
      </c>
      <c r="CZ13" s="2"/>
    </row>
    <row r="14" spans="1:104" ht="16.350000000000001" customHeight="1" x14ac:dyDescent="0.2">
      <c r="A14" s="41" t="s">
        <v>34</v>
      </c>
      <c r="B14" s="42">
        <f t="shared" ref="B14:B26" si="1">SUM(C14:D14)</f>
        <v>0</v>
      </c>
      <c r="C14" s="43">
        <f>SUM(E14+G14+I14)</f>
        <v>0</v>
      </c>
      <c r="D14" s="44">
        <f>SUM(F14+H14+J14)</f>
        <v>0</v>
      </c>
      <c r="E14" s="45"/>
      <c r="F14" s="46"/>
      <c r="G14" s="45"/>
      <c r="H14" s="46"/>
      <c r="I14" s="45"/>
      <c r="J14" s="47"/>
      <c r="K14" s="48"/>
      <c r="L14" s="49"/>
      <c r="M14" s="48"/>
      <c r="N14" s="49"/>
      <c r="O14" s="48"/>
      <c r="P14" s="49"/>
      <c r="Q14" s="48"/>
      <c r="R14" s="49"/>
      <c r="S14" s="48"/>
      <c r="T14" s="49"/>
      <c r="U14" s="48"/>
      <c r="V14" s="49"/>
      <c r="W14" s="48"/>
      <c r="X14" s="49"/>
      <c r="Y14" s="48"/>
      <c r="Z14" s="49"/>
      <c r="AA14" s="48"/>
      <c r="AB14" s="49"/>
      <c r="AC14" s="48"/>
      <c r="AD14" s="49"/>
      <c r="AE14" s="48"/>
      <c r="AF14" s="49"/>
      <c r="AG14" s="48"/>
      <c r="AH14" s="49"/>
      <c r="AI14" s="48"/>
      <c r="AJ14" s="49"/>
      <c r="AK14" s="48"/>
      <c r="AL14" s="49"/>
      <c r="AM14" s="48"/>
      <c r="AN14" s="50"/>
      <c r="AO14" s="46"/>
      <c r="AP14" s="51"/>
      <c r="AQ14" s="51"/>
      <c r="AR14" s="52"/>
      <c r="AS14" s="52"/>
      <c r="AT14" s="37"/>
      <c r="AU14" s="38"/>
      <c r="AV14" s="38"/>
      <c r="AW14" s="38"/>
      <c r="AX14" s="38"/>
      <c r="AY14" s="38"/>
      <c r="AZ14" s="38"/>
      <c r="BA14" s="38"/>
      <c r="BB14" s="38"/>
      <c r="BC14" s="38"/>
      <c r="BD14" s="8"/>
      <c r="BE14" s="8"/>
      <c r="BF14" s="8"/>
      <c r="BW14" s="3"/>
      <c r="BY14" s="4"/>
      <c r="CA14" s="39"/>
      <c r="CG14" s="40">
        <v>0</v>
      </c>
      <c r="CH14" s="40"/>
      <c r="CI14" s="40">
        <v>0</v>
      </c>
      <c r="CJ14" s="40">
        <v>0</v>
      </c>
      <c r="CZ14" s="2"/>
    </row>
    <row r="15" spans="1:104" ht="16.350000000000001" customHeight="1" x14ac:dyDescent="0.2">
      <c r="A15" s="53" t="s">
        <v>35</v>
      </c>
      <c r="B15" s="42">
        <f t="shared" si="1"/>
        <v>0</v>
      </c>
      <c r="C15" s="43">
        <f>SUM(E15+G15+I15+K15+M15+O15+Q15+S15+U15+W15+Y15+AA15+AC15+AE15+AG15+AI15+AK15+AM15)</f>
        <v>0</v>
      </c>
      <c r="D15" s="44">
        <f>SUM(F15+H15+J15+L15+N15+P15+R15+T15+V15+X15+Z15+AB15+AD15+AF15+AH15+AJ15+AL15+AN15)</f>
        <v>0</v>
      </c>
      <c r="E15" s="45"/>
      <c r="F15" s="46"/>
      <c r="G15" s="45"/>
      <c r="H15" s="46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47"/>
      <c r="W15" s="45"/>
      <c r="X15" s="47"/>
      <c r="Y15" s="45"/>
      <c r="Z15" s="47"/>
      <c r="AA15" s="45"/>
      <c r="AB15" s="47"/>
      <c r="AC15" s="45"/>
      <c r="AD15" s="47"/>
      <c r="AE15" s="45"/>
      <c r="AF15" s="47"/>
      <c r="AG15" s="45"/>
      <c r="AH15" s="47"/>
      <c r="AI15" s="45"/>
      <c r="AJ15" s="47"/>
      <c r="AK15" s="45"/>
      <c r="AL15" s="47"/>
      <c r="AM15" s="54"/>
      <c r="AN15" s="55"/>
      <c r="AO15" s="46"/>
      <c r="AP15" s="51"/>
      <c r="AQ15" s="51"/>
      <c r="AR15" s="52"/>
      <c r="AS15" s="52"/>
      <c r="AT15" s="37"/>
      <c r="AU15" s="38"/>
      <c r="AV15" s="38"/>
      <c r="AW15" s="38"/>
      <c r="AX15" s="38"/>
      <c r="AY15" s="38"/>
      <c r="AZ15" s="38"/>
      <c r="BA15" s="38"/>
      <c r="BB15" s="38"/>
      <c r="BC15" s="38"/>
      <c r="BD15" s="8"/>
      <c r="BE15" s="8"/>
      <c r="BF15" s="8"/>
      <c r="BW15" s="3"/>
      <c r="BY15" s="4"/>
      <c r="CA15" s="39"/>
      <c r="CG15" s="40">
        <v>0</v>
      </c>
      <c r="CH15" s="40"/>
      <c r="CI15" s="40">
        <v>0</v>
      </c>
      <c r="CJ15" s="40">
        <v>0</v>
      </c>
      <c r="CZ15" s="2"/>
    </row>
    <row r="16" spans="1:104" ht="16.350000000000001" customHeight="1" x14ac:dyDescent="0.2">
      <c r="A16" s="56" t="s">
        <v>36</v>
      </c>
      <c r="B16" s="57">
        <f t="shared" si="1"/>
        <v>0</v>
      </c>
      <c r="C16" s="58">
        <f>SUM(I16+K16+M16+O16+Q16+S16+U16+W16+Y16+AA16+AC16+AE16+AG16+AI16+AK16+AM16)</f>
        <v>0</v>
      </c>
      <c r="D16" s="59">
        <f>SUM(J16+L16+N16+P16+R16+T16+V16+X16+Z16+AB16+AD16+AF16+AH16+AJ16+AL16+AN16)</f>
        <v>0</v>
      </c>
      <c r="E16" s="48"/>
      <c r="F16" s="49"/>
      <c r="G16" s="60"/>
      <c r="H16" s="61"/>
      <c r="I16" s="45"/>
      <c r="J16" s="47"/>
      <c r="K16" s="45"/>
      <c r="L16" s="47"/>
      <c r="M16" s="45"/>
      <c r="N16" s="47"/>
      <c r="O16" s="45"/>
      <c r="P16" s="47"/>
      <c r="Q16" s="45"/>
      <c r="R16" s="47"/>
      <c r="S16" s="45"/>
      <c r="T16" s="47"/>
      <c r="U16" s="45"/>
      <c r="V16" s="47"/>
      <c r="W16" s="45"/>
      <c r="X16" s="47"/>
      <c r="Y16" s="45"/>
      <c r="Z16" s="47"/>
      <c r="AA16" s="45"/>
      <c r="AB16" s="47"/>
      <c r="AC16" s="45"/>
      <c r="AD16" s="47"/>
      <c r="AE16" s="45"/>
      <c r="AF16" s="47"/>
      <c r="AG16" s="45"/>
      <c r="AH16" s="47"/>
      <c r="AI16" s="45"/>
      <c r="AJ16" s="47"/>
      <c r="AK16" s="45"/>
      <c r="AL16" s="47"/>
      <c r="AM16" s="54"/>
      <c r="AN16" s="55"/>
      <c r="AO16" s="46"/>
      <c r="AP16" s="51"/>
      <c r="AQ16" s="51"/>
      <c r="AR16" s="52"/>
      <c r="AS16" s="52"/>
      <c r="AT16" s="37"/>
      <c r="AU16" s="38"/>
      <c r="AV16" s="38"/>
      <c r="AW16" s="38"/>
      <c r="AX16" s="38"/>
      <c r="AY16" s="38"/>
      <c r="AZ16" s="38"/>
      <c r="BA16" s="38"/>
      <c r="BB16" s="38"/>
      <c r="BC16" s="38"/>
      <c r="BD16" s="8"/>
      <c r="BE16" s="8"/>
      <c r="BF16" s="8"/>
      <c r="BW16" s="3"/>
      <c r="BY16" s="4"/>
      <c r="CA16" s="39"/>
      <c r="CG16" s="40">
        <v>0</v>
      </c>
      <c r="CH16" s="40"/>
      <c r="CI16" s="40">
        <v>0</v>
      </c>
      <c r="CJ16" s="40">
        <v>0</v>
      </c>
      <c r="CZ16" s="2"/>
    </row>
    <row r="17" spans="1:104" ht="16.350000000000001" customHeight="1" x14ac:dyDescent="0.2">
      <c r="A17" s="62" t="s">
        <v>37</v>
      </c>
      <c r="B17" s="42">
        <f t="shared" si="1"/>
        <v>0</v>
      </c>
      <c r="C17" s="43">
        <f>SUM(U17+W17+Y17+AA17+AC17+AE17+AG17+AI17+AK17+AM17)</f>
        <v>0</v>
      </c>
      <c r="D17" s="44">
        <f>SUM(V17+X17+Z17+AB17+AD17+AF17+AH17+AJ17+AL17+AN17)</f>
        <v>0</v>
      </c>
      <c r="E17" s="48"/>
      <c r="F17" s="63"/>
      <c r="G17" s="48"/>
      <c r="H17" s="63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5"/>
      <c r="V17" s="47"/>
      <c r="W17" s="45"/>
      <c r="X17" s="47"/>
      <c r="Y17" s="45"/>
      <c r="Z17" s="47"/>
      <c r="AA17" s="45"/>
      <c r="AB17" s="47"/>
      <c r="AC17" s="45"/>
      <c r="AD17" s="47"/>
      <c r="AE17" s="45"/>
      <c r="AF17" s="47"/>
      <c r="AG17" s="45"/>
      <c r="AH17" s="47"/>
      <c r="AI17" s="45"/>
      <c r="AJ17" s="47"/>
      <c r="AK17" s="45"/>
      <c r="AL17" s="47"/>
      <c r="AM17" s="54"/>
      <c r="AN17" s="55"/>
      <c r="AO17" s="46"/>
      <c r="AP17" s="51"/>
      <c r="AQ17" s="51"/>
      <c r="AR17" s="52"/>
      <c r="AS17" s="52"/>
      <c r="AT17" s="37"/>
      <c r="AU17" s="38"/>
      <c r="AV17" s="38"/>
      <c r="AW17" s="38"/>
      <c r="AX17" s="38"/>
      <c r="AY17" s="38"/>
      <c r="AZ17" s="38"/>
      <c r="BA17" s="38"/>
      <c r="BB17" s="38"/>
      <c r="BC17" s="38"/>
      <c r="BD17" s="8"/>
      <c r="BE17" s="8"/>
      <c r="BF17" s="8"/>
      <c r="BW17" s="3"/>
      <c r="BY17" s="4"/>
      <c r="CA17" s="39"/>
      <c r="CG17" s="40">
        <v>0</v>
      </c>
      <c r="CH17" s="40"/>
      <c r="CI17" s="40">
        <v>0</v>
      </c>
      <c r="CJ17" s="40">
        <v>0</v>
      </c>
      <c r="CZ17" s="2"/>
    </row>
    <row r="18" spans="1:104" ht="16.350000000000001" customHeight="1" x14ac:dyDescent="0.2">
      <c r="A18" s="64" t="s">
        <v>38</v>
      </c>
      <c r="B18" s="42">
        <f t="shared" si="1"/>
        <v>0</v>
      </c>
      <c r="C18" s="43">
        <f>SUM(E18+G18+I18+K18+M18+O18+Q18+S18+U18+W18+Y18+AA18+AC18+AE18+AG18+AI18+AK18+AM18)</f>
        <v>0</v>
      </c>
      <c r="D18" s="44">
        <f>SUM(F18+H18+J18+L18+N18+P18+R18+T18+V18+X18+Z18+AB18+AD18+AF18+AH18+AJ18+AL18+AN18)</f>
        <v>0</v>
      </c>
      <c r="E18" s="45"/>
      <c r="F18" s="46"/>
      <c r="G18" s="45"/>
      <c r="H18" s="46"/>
      <c r="I18" s="45"/>
      <c r="J18" s="47"/>
      <c r="K18" s="65"/>
      <c r="L18" s="47"/>
      <c r="M18" s="45"/>
      <c r="N18" s="47"/>
      <c r="O18" s="45"/>
      <c r="P18" s="47"/>
      <c r="Q18" s="45"/>
      <c r="R18" s="47"/>
      <c r="S18" s="45"/>
      <c r="T18" s="47"/>
      <c r="U18" s="45"/>
      <c r="V18" s="47"/>
      <c r="W18" s="45"/>
      <c r="X18" s="47"/>
      <c r="Y18" s="45"/>
      <c r="Z18" s="47"/>
      <c r="AA18" s="45"/>
      <c r="AB18" s="47"/>
      <c r="AC18" s="45"/>
      <c r="AD18" s="47"/>
      <c r="AE18" s="45"/>
      <c r="AF18" s="47"/>
      <c r="AG18" s="45"/>
      <c r="AH18" s="47"/>
      <c r="AI18" s="45"/>
      <c r="AJ18" s="47"/>
      <c r="AK18" s="45"/>
      <c r="AL18" s="47"/>
      <c r="AM18" s="54"/>
      <c r="AN18" s="55"/>
      <c r="AO18" s="46"/>
      <c r="AP18" s="51"/>
      <c r="AQ18" s="51"/>
      <c r="AR18" s="52"/>
      <c r="AS18" s="52"/>
      <c r="AT18" s="37"/>
      <c r="AU18" s="38"/>
      <c r="AV18" s="38"/>
      <c r="AW18" s="38"/>
      <c r="AX18" s="38"/>
      <c r="AY18" s="38"/>
      <c r="AZ18" s="38"/>
      <c r="BA18" s="38"/>
      <c r="BB18" s="38"/>
      <c r="BC18" s="38"/>
      <c r="BD18" s="8"/>
      <c r="BE18" s="8"/>
      <c r="BF18" s="8"/>
      <c r="BW18" s="3"/>
      <c r="BY18" s="4"/>
      <c r="CA18" s="39"/>
      <c r="CG18" s="40">
        <v>0</v>
      </c>
      <c r="CH18" s="40"/>
      <c r="CI18" s="40">
        <v>0</v>
      </c>
      <c r="CJ18" s="40">
        <v>0</v>
      </c>
      <c r="CZ18" s="2"/>
    </row>
    <row r="19" spans="1:104" ht="16.350000000000001" customHeight="1" x14ac:dyDescent="0.2">
      <c r="A19" s="66" t="s">
        <v>39</v>
      </c>
      <c r="B19" s="42">
        <f>SUM(C19:D19)</f>
        <v>0</v>
      </c>
      <c r="C19" s="67"/>
      <c r="D19" s="68">
        <f>SUM(L19+N19+P19+R19+T19+V19+X19+Z19+AB19+AD19+AF19)</f>
        <v>0</v>
      </c>
      <c r="E19" s="60"/>
      <c r="F19" s="61"/>
      <c r="G19" s="60"/>
      <c r="H19" s="61"/>
      <c r="I19" s="60"/>
      <c r="J19" s="69"/>
      <c r="K19" s="48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0"/>
      <c r="AA19" s="71"/>
      <c r="AB19" s="70"/>
      <c r="AC19" s="71"/>
      <c r="AD19" s="70"/>
      <c r="AE19" s="71"/>
      <c r="AF19" s="70"/>
      <c r="AG19" s="60"/>
      <c r="AH19" s="69"/>
      <c r="AI19" s="60"/>
      <c r="AJ19" s="69"/>
      <c r="AK19" s="60"/>
      <c r="AL19" s="69"/>
      <c r="AM19" s="72"/>
      <c r="AN19" s="50"/>
      <c r="AO19" s="73"/>
      <c r="AP19" s="74"/>
      <c r="AQ19" s="74"/>
      <c r="AR19" s="75"/>
      <c r="AS19" s="75"/>
      <c r="AT19" s="37"/>
      <c r="AU19" s="38"/>
      <c r="AV19" s="38"/>
      <c r="AW19" s="38"/>
      <c r="AX19" s="38"/>
      <c r="AY19" s="38"/>
      <c r="AZ19" s="38"/>
      <c r="BA19" s="38"/>
      <c r="BB19" s="38"/>
      <c r="BC19" s="38"/>
      <c r="BD19" s="8"/>
      <c r="BE19" s="8"/>
      <c r="BF19" s="8"/>
      <c r="BW19" s="3"/>
      <c r="BY19" s="4"/>
      <c r="CA19" s="39"/>
      <c r="CG19" s="40">
        <v>0</v>
      </c>
      <c r="CH19" s="40"/>
      <c r="CI19" s="40">
        <v>0</v>
      </c>
      <c r="CJ19" s="40">
        <v>0</v>
      </c>
      <c r="CZ19" s="2"/>
    </row>
    <row r="20" spans="1:104" ht="16.350000000000001" customHeight="1" x14ac:dyDescent="0.2">
      <c r="A20" s="66" t="s">
        <v>40</v>
      </c>
      <c r="B20" s="42">
        <f>SUM(C20:D20)</f>
        <v>0</v>
      </c>
      <c r="C20" s="67"/>
      <c r="D20" s="44">
        <f>SUM(F20+H20+J20+L20+N20+P20+R20+T20+V20+X20+Z20+AB20+AD20+AF20+AH20+AJ20+AL20+AN20)</f>
        <v>0</v>
      </c>
      <c r="E20" s="60"/>
      <c r="F20" s="46"/>
      <c r="G20" s="60"/>
      <c r="H20" s="46"/>
      <c r="I20" s="60"/>
      <c r="J20" s="70"/>
      <c r="K20" s="60"/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71"/>
      <c r="X20" s="70"/>
      <c r="Y20" s="71"/>
      <c r="Z20" s="70"/>
      <c r="AA20" s="71"/>
      <c r="AB20" s="70"/>
      <c r="AC20" s="71"/>
      <c r="AD20" s="70"/>
      <c r="AE20" s="71"/>
      <c r="AF20" s="70"/>
      <c r="AG20" s="71"/>
      <c r="AH20" s="70"/>
      <c r="AI20" s="71"/>
      <c r="AJ20" s="70"/>
      <c r="AK20" s="71"/>
      <c r="AL20" s="70"/>
      <c r="AM20" s="71"/>
      <c r="AN20" s="76"/>
      <c r="AO20" s="73"/>
      <c r="AP20" s="74"/>
      <c r="AQ20" s="74"/>
      <c r="AR20" s="75"/>
      <c r="AS20" s="75"/>
      <c r="AT20" s="37"/>
      <c r="AU20" s="38"/>
      <c r="AV20" s="38"/>
      <c r="AW20" s="38"/>
      <c r="AX20" s="38"/>
      <c r="AY20" s="38"/>
      <c r="AZ20" s="38"/>
      <c r="BA20" s="38"/>
      <c r="BB20" s="38"/>
      <c r="BC20" s="38"/>
      <c r="BD20" s="8"/>
      <c r="BE20" s="8"/>
      <c r="BF20" s="8"/>
      <c r="BW20" s="3"/>
      <c r="BY20" s="4"/>
      <c r="CA20" s="39"/>
      <c r="CG20" s="40">
        <v>0</v>
      </c>
      <c r="CH20" s="40"/>
      <c r="CI20" s="40">
        <v>0</v>
      </c>
      <c r="CJ20" s="40">
        <v>0</v>
      </c>
      <c r="CZ20" s="2"/>
    </row>
    <row r="21" spans="1:104" ht="16.350000000000001" customHeight="1" x14ac:dyDescent="0.2">
      <c r="A21" s="66" t="s">
        <v>41</v>
      </c>
      <c r="B21" s="77">
        <f t="shared" si="1"/>
        <v>0</v>
      </c>
      <c r="C21" s="78">
        <f>SUM(O21+Q21+S21+U21+W21+Y21+AA21)</f>
        <v>0</v>
      </c>
      <c r="D21" s="44">
        <f>SUM(P21+R21+T21+V21+X21+Z21+AB21)</f>
        <v>0</v>
      </c>
      <c r="E21" s="60"/>
      <c r="F21" s="61"/>
      <c r="G21" s="60"/>
      <c r="H21" s="61"/>
      <c r="I21" s="60"/>
      <c r="J21" s="69"/>
      <c r="K21" s="48"/>
      <c r="L21" s="69"/>
      <c r="M21" s="60"/>
      <c r="N21" s="69"/>
      <c r="O21" s="79"/>
      <c r="P21" s="70"/>
      <c r="Q21" s="79"/>
      <c r="R21" s="70"/>
      <c r="S21" s="79"/>
      <c r="T21" s="70"/>
      <c r="U21" s="79"/>
      <c r="V21" s="70"/>
      <c r="W21" s="79"/>
      <c r="X21" s="70"/>
      <c r="Y21" s="79"/>
      <c r="Z21" s="70"/>
      <c r="AA21" s="79"/>
      <c r="AB21" s="70"/>
      <c r="AC21" s="60"/>
      <c r="AD21" s="69"/>
      <c r="AE21" s="60"/>
      <c r="AF21" s="69"/>
      <c r="AG21" s="71"/>
      <c r="AH21" s="69"/>
      <c r="AI21" s="60"/>
      <c r="AJ21" s="69"/>
      <c r="AK21" s="60"/>
      <c r="AL21" s="69"/>
      <c r="AM21" s="72"/>
      <c r="AN21" s="50"/>
      <c r="AO21" s="73"/>
      <c r="AP21" s="74"/>
      <c r="AQ21" s="74"/>
      <c r="AR21" s="75"/>
      <c r="AS21" s="75"/>
      <c r="AT21" s="37"/>
      <c r="AU21" s="38"/>
      <c r="AV21" s="38"/>
      <c r="AW21" s="38"/>
      <c r="AX21" s="38"/>
      <c r="AY21" s="38"/>
      <c r="AZ21" s="38"/>
      <c r="BA21" s="38"/>
      <c r="BB21" s="38"/>
      <c r="BC21" s="38"/>
      <c r="BD21" s="8"/>
      <c r="BE21" s="8"/>
      <c r="BF21" s="8"/>
      <c r="BW21" s="3"/>
      <c r="BY21" s="4"/>
      <c r="CA21" s="39"/>
      <c r="CG21" s="40">
        <v>0</v>
      </c>
      <c r="CH21" s="40"/>
      <c r="CI21" s="40">
        <v>0</v>
      </c>
      <c r="CJ21" s="40">
        <v>0</v>
      </c>
      <c r="CZ21" s="2"/>
    </row>
    <row r="22" spans="1:104" ht="16.350000000000001" customHeight="1" x14ac:dyDescent="0.2">
      <c r="A22" s="66" t="s">
        <v>42</v>
      </c>
      <c r="B22" s="77">
        <f t="shared" si="1"/>
        <v>0</v>
      </c>
      <c r="C22" s="78">
        <f>SUM(E22+G22+I22+K22+M22+O22+Q22+S22+U22+W22+Y22+AA22+AC22+AE22+AG22+AI22+AK22+AM22)</f>
        <v>0</v>
      </c>
      <c r="D22" s="68">
        <f>SUM(F22+H22+J22+L22+N22+P22+R22+T22+V22+X22+Z22+AB22+AD22+AF22+AH22+AJ22+AL22+AN22)</f>
        <v>0</v>
      </c>
      <c r="E22" s="79"/>
      <c r="F22" s="73"/>
      <c r="G22" s="79"/>
      <c r="H22" s="73"/>
      <c r="I22" s="79"/>
      <c r="J22" s="70"/>
      <c r="K22" s="65"/>
      <c r="L22" s="70"/>
      <c r="M22" s="79"/>
      <c r="N22" s="70"/>
      <c r="O22" s="79"/>
      <c r="P22" s="70"/>
      <c r="Q22" s="79"/>
      <c r="R22" s="70"/>
      <c r="S22" s="79"/>
      <c r="T22" s="70"/>
      <c r="U22" s="79"/>
      <c r="V22" s="70"/>
      <c r="W22" s="79"/>
      <c r="X22" s="70"/>
      <c r="Y22" s="79"/>
      <c r="Z22" s="70"/>
      <c r="AA22" s="79"/>
      <c r="AB22" s="70"/>
      <c r="AC22" s="79"/>
      <c r="AD22" s="70"/>
      <c r="AE22" s="79"/>
      <c r="AF22" s="70"/>
      <c r="AG22" s="79"/>
      <c r="AH22" s="70"/>
      <c r="AI22" s="79"/>
      <c r="AJ22" s="70"/>
      <c r="AK22" s="79"/>
      <c r="AL22" s="70"/>
      <c r="AM22" s="80"/>
      <c r="AN22" s="76"/>
      <c r="AO22" s="73"/>
      <c r="AP22" s="74"/>
      <c r="AQ22" s="74"/>
      <c r="AR22" s="75"/>
      <c r="AS22" s="75"/>
      <c r="AT22" s="37"/>
      <c r="AU22" s="38"/>
      <c r="AV22" s="38"/>
      <c r="AW22" s="38"/>
      <c r="AX22" s="38"/>
      <c r="AY22" s="38"/>
      <c r="AZ22" s="38"/>
      <c r="BA22" s="38"/>
      <c r="BB22" s="38"/>
      <c r="BC22" s="38"/>
      <c r="BD22" s="8"/>
      <c r="BE22" s="8"/>
      <c r="BF22" s="8"/>
      <c r="BW22" s="3"/>
      <c r="BY22" s="4"/>
      <c r="CG22" s="40">
        <v>0</v>
      </c>
      <c r="CH22" s="40"/>
      <c r="CI22" s="40">
        <v>0</v>
      </c>
      <c r="CJ22" s="40">
        <v>0</v>
      </c>
      <c r="CZ22" s="2"/>
    </row>
    <row r="23" spans="1:104" ht="16.350000000000001" customHeight="1" x14ac:dyDescent="0.2">
      <c r="A23" s="62" t="s">
        <v>43</v>
      </c>
      <c r="B23" s="77">
        <f t="shared" si="1"/>
        <v>0</v>
      </c>
      <c r="C23" s="78">
        <f>SUM(E23+G23+I23+K23+M23+O23+Q23+S23+U23+W23+Y23+AA23+AC23+AE23+AG23+AI23+AK23+AM23)</f>
        <v>0</v>
      </c>
      <c r="D23" s="68">
        <f>SUM(F23+H23+J23+L23+N23+P23+R23+T23+V23+X23+Z23+AB23+AD23+AF23+AH23+AJ23+AL23+AN23)</f>
        <v>0</v>
      </c>
      <c r="E23" s="79"/>
      <c r="F23" s="73"/>
      <c r="G23" s="79"/>
      <c r="H23" s="73"/>
      <c r="I23" s="79"/>
      <c r="J23" s="70"/>
      <c r="K23" s="65"/>
      <c r="L23" s="70"/>
      <c r="M23" s="79"/>
      <c r="N23" s="70"/>
      <c r="O23" s="79"/>
      <c r="P23" s="70"/>
      <c r="Q23" s="79"/>
      <c r="R23" s="70"/>
      <c r="S23" s="79"/>
      <c r="T23" s="70"/>
      <c r="U23" s="79"/>
      <c r="V23" s="70"/>
      <c r="W23" s="79"/>
      <c r="X23" s="70"/>
      <c r="Y23" s="79"/>
      <c r="Z23" s="70"/>
      <c r="AA23" s="79"/>
      <c r="AB23" s="70"/>
      <c r="AC23" s="79"/>
      <c r="AD23" s="70"/>
      <c r="AE23" s="79"/>
      <c r="AF23" s="70"/>
      <c r="AG23" s="79"/>
      <c r="AH23" s="70"/>
      <c r="AI23" s="79"/>
      <c r="AJ23" s="70"/>
      <c r="AK23" s="79"/>
      <c r="AL23" s="70"/>
      <c r="AM23" s="80"/>
      <c r="AN23" s="76"/>
      <c r="AO23" s="73"/>
      <c r="AP23" s="74"/>
      <c r="AQ23" s="74"/>
      <c r="AR23" s="75"/>
      <c r="AS23" s="75"/>
      <c r="AT23" s="37"/>
      <c r="AU23" s="38"/>
      <c r="AV23" s="38"/>
      <c r="AW23" s="38"/>
      <c r="AX23" s="38"/>
      <c r="AY23" s="38"/>
      <c r="AZ23" s="38"/>
      <c r="BA23" s="38"/>
      <c r="BB23" s="38"/>
      <c r="BC23" s="38"/>
      <c r="BD23" s="8"/>
      <c r="BE23" s="8"/>
      <c r="BF23" s="8"/>
      <c r="BW23" s="3"/>
      <c r="BY23" s="4"/>
      <c r="CG23" s="40">
        <v>0</v>
      </c>
      <c r="CH23" s="40"/>
      <c r="CI23" s="40">
        <v>0</v>
      </c>
      <c r="CJ23" s="40">
        <v>0</v>
      </c>
      <c r="CZ23" s="2"/>
    </row>
    <row r="24" spans="1:104" ht="16.350000000000001" customHeight="1" x14ac:dyDescent="0.2">
      <c r="A24" s="62" t="s">
        <v>44</v>
      </c>
      <c r="B24" s="42">
        <f t="shared" si="1"/>
        <v>0</v>
      </c>
      <c r="C24" s="43">
        <f>SUM(G24+I24+K24+M24+O24+Q24+S24+U24+W24+Y24+AA24+AC24+AE24+AG24+AI24+AK24+AM24)</f>
        <v>0</v>
      </c>
      <c r="D24" s="44">
        <f>SUM(H24+J24+L24+N24+P24+R24+T24+V24+X24+Z24+AB24+AD24+AF24+AH24+AJ24+AL24+AN24)</f>
        <v>0</v>
      </c>
      <c r="E24" s="48"/>
      <c r="F24" s="49"/>
      <c r="G24" s="79"/>
      <c r="H24" s="73"/>
      <c r="I24" s="79"/>
      <c r="J24" s="70"/>
      <c r="K24" s="65"/>
      <c r="L24" s="70"/>
      <c r="M24" s="79"/>
      <c r="N24" s="70"/>
      <c r="O24" s="79"/>
      <c r="P24" s="70"/>
      <c r="Q24" s="79"/>
      <c r="R24" s="70"/>
      <c r="S24" s="79"/>
      <c r="T24" s="70"/>
      <c r="U24" s="79"/>
      <c r="V24" s="70"/>
      <c r="W24" s="79"/>
      <c r="X24" s="70"/>
      <c r="Y24" s="79"/>
      <c r="Z24" s="70"/>
      <c r="AA24" s="79"/>
      <c r="AB24" s="70"/>
      <c r="AC24" s="79"/>
      <c r="AD24" s="70"/>
      <c r="AE24" s="79"/>
      <c r="AF24" s="70"/>
      <c r="AG24" s="79"/>
      <c r="AH24" s="70"/>
      <c r="AI24" s="79"/>
      <c r="AJ24" s="70"/>
      <c r="AK24" s="79"/>
      <c r="AL24" s="70"/>
      <c r="AM24" s="80"/>
      <c r="AN24" s="76"/>
      <c r="AO24" s="73"/>
      <c r="AP24" s="74"/>
      <c r="AQ24" s="74"/>
      <c r="AR24" s="75"/>
      <c r="AS24" s="75"/>
      <c r="AT24" s="37"/>
      <c r="AU24" s="38"/>
      <c r="AV24" s="38"/>
      <c r="AW24" s="38"/>
      <c r="AX24" s="38"/>
      <c r="AY24" s="38"/>
      <c r="AZ24" s="38"/>
      <c r="BA24" s="38"/>
      <c r="BB24" s="38"/>
      <c r="BC24" s="38"/>
      <c r="BD24" s="8"/>
      <c r="BE24" s="8"/>
      <c r="BF24" s="8"/>
      <c r="BW24" s="3"/>
      <c r="BY24" s="4"/>
      <c r="CG24" s="40">
        <v>0</v>
      </c>
      <c r="CH24" s="40"/>
      <c r="CI24" s="40">
        <v>0</v>
      </c>
      <c r="CJ24" s="40">
        <v>0</v>
      </c>
      <c r="CZ24" s="2"/>
    </row>
    <row r="25" spans="1:104" ht="16.350000000000001" customHeight="1" x14ac:dyDescent="0.2">
      <c r="A25" s="62" t="s">
        <v>45</v>
      </c>
      <c r="B25" s="42">
        <f t="shared" si="1"/>
        <v>0</v>
      </c>
      <c r="C25" s="43">
        <f>SUM(M25+O25+Q25+S25+U25+W25+Y25+AA25+AC25+AE25+AG25+AI25+AK25+AM25)</f>
        <v>0</v>
      </c>
      <c r="D25" s="44">
        <f>SUM(N25+P25+R25+T25+V25+X25+Z25+AB25+AD25+AF25+AH25+AJ25+AL25+AN25)</f>
        <v>0</v>
      </c>
      <c r="E25" s="81"/>
      <c r="F25" s="69"/>
      <c r="G25" s="60"/>
      <c r="H25" s="61"/>
      <c r="I25" s="60"/>
      <c r="J25" s="61"/>
      <c r="K25" s="60"/>
      <c r="L25" s="61"/>
      <c r="M25" s="79"/>
      <c r="N25" s="70"/>
      <c r="O25" s="79"/>
      <c r="P25" s="70"/>
      <c r="Q25" s="79"/>
      <c r="R25" s="70"/>
      <c r="S25" s="79"/>
      <c r="T25" s="70"/>
      <c r="U25" s="79"/>
      <c r="V25" s="70"/>
      <c r="W25" s="79"/>
      <c r="X25" s="70"/>
      <c r="Y25" s="79"/>
      <c r="Z25" s="70"/>
      <c r="AA25" s="79"/>
      <c r="AB25" s="70"/>
      <c r="AC25" s="79"/>
      <c r="AD25" s="70"/>
      <c r="AE25" s="79"/>
      <c r="AF25" s="70"/>
      <c r="AG25" s="79"/>
      <c r="AH25" s="70"/>
      <c r="AI25" s="79"/>
      <c r="AJ25" s="70"/>
      <c r="AK25" s="79"/>
      <c r="AL25" s="70"/>
      <c r="AM25" s="80"/>
      <c r="AN25" s="76"/>
      <c r="AO25" s="73"/>
      <c r="AP25" s="74"/>
      <c r="AQ25" s="74"/>
      <c r="AR25" s="75"/>
      <c r="AS25" s="75"/>
      <c r="AT25" s="37"/>
      <c r="AU25" s="38"/>
      <c r="AV25" s="38"/>
      <c r="AW25" s="38"/>
      <c r="AX25" s="38"/>
      <c r="AY25" s="38"/>
      <c r="AZ25" s="38"/>
      <c r="BA25" s="38"/>
      <c r="BB25" s="38"/>
      <c r="BC25" s="38"/>
      <c r="BD25" s="8"/>
      <c r="BE25" s="8"/>
      <c r="BF25" s="8"/>
      <c r="BW25" s="3"/>
      <c r="BY25" s="4"/>
      <c r="CG25" s="40">
        <v>0</v>
      </c>
      <c r="CH25" s="40"/>
      <c r="CI25" s="40">
        <v>0</v>
      </c>
      <c r="CJ25" s="40">
        <v>0</v>
      </c>
      <c r="CZ25" s="2"/>
    </row>
    <row r="26" spans="1:104" ht="16.350000000000001" customHeight="1" x14ac:dyDescent="0.2">
      <c r="A26" s="82" t="s">
        <v>46</v>
      </c>
      <c r="B26" s="2085">
        <f t="shared" si="1"/>
        <v>0</v>
      </c>
      <c r="C26" s="1455">
        <f>SUM(E26+G26+I26+K26+M26+O26+Q26+S26+U26+W26+Y26+AA26+AC26+AE26+AG26+AI26+AK26+AM26)</f>
        <v>0</v>
      </c>
      <c r="D26" s="1887">
        <f>SUM(F26+H26+J26+L26+N26+P26+R26+T26+V26+X26+Z26+AB26+AD26+AF26+AH26+AJ26+AL26+AN26)</f>
        <v>0</v>
      </c>
      <c r="E26" s="2086"/>
      <c r="F26" s="87"/>
      <c r="G26" s="88"/>
      <c r="H26" s="89"/>
      <c r="I26" s="88"/>
      <c r="J26" s="87"/>
      <c r="K26" s="1498"/>
      <c r="L26" s="87"/>
      <c r="M26" s="88"/>
      <c r="N26" s="87"/>
      <c r="O26" s="88"/>
      <c r="P26" s="87"/>
      <c r="Q26" s="88"/>
      <c r="R26" s="87"/>
      <c r="S26" s="88"/>
      <c r="T26" s="87"/>
      <c r="U26" s="88"/>
      <c r="V26" s="87"/>
      <c r="W26" s="88"/>
      <c r="X26" s="87"/>
      <c r="Y26" s="88"/>
      <c r="Z26" s="87"/>
      <c r="AA26" s="88"/>
      <c r="AB26" s="87"/>
      <c r="AC26" s="88"/>
      <c r="AD26" s="87"/>
      <c r="AE26" s="88"/>
      <c r="AF26" s="87"/>
      <c r="AG26" s="88"/>
      <c r="AH26" s="87"/>
      <c r="AI26" s="88"/>
      <c r="AJ26" s="87"/>
      <c r="AK26" s="88"/>
      <c r="AL26" s="87"/>
      <c r="AM26" s="91"/>
      <c r="AN26" s="92"/>
      <c r="AO26" s="89"/>
      <c r="AP26" s="93"/>
      <c r="AQ26" s="93"/>
      <c r="AR26" s="94"/>
      <c r="AS26" s="94"/>
      <c r="AT26" s="37"/>
      <c r="AU26" s="38"/>
      <c r="AV26" s="38"/>
      <c r="AW26" s="38"/>
      <c r="AX26" s="38"/>
      <c r="AY26" s="38"/>
      <c r="AZ26" s="38"/>
      <c r="BA26" s="38"/>
      <c r="BB26" s="38"/>
      <c r="BC26" s="38"/>
      <c r="BD26" s="8"/>
      <c r="BE26" s="8"/>
      <c r="BF26" s="8"/>
      <c r="BW26" s="3"/>
      <c r="BY26" s="4"/>
      <c r="CG26" s="40">
        <v>0</v>
      </c>
      <c r="CH26" s="40"/>
      <c r="CI26" s="40">
        <v>0</v>
      </c>
      <c r="CJ26" s="40">
        <v>0</v>
      </c>
      <c r="CZ26" s="2"/>
    </row>
    <row r="27" spans="1:104" ht="31.35" customHeight="1" x14ac:dyDescent="0.2">
      <c r="A27" s="9" t="s">
        <v>47</v>
      </c>
      <c r="B27" s="10"/>
      <c r="C27" s="10"/>
      <c r="D27" s="10"/>
      <c r="E27" s="10"/>
      <c r="F27" s="2087"/>
      <c r="G27" s="2087" t="s">
        <v>48</v>
      </c>
      <c r="H27" s="2088"/>
      <c r="I27" s="2088"/>
      <c r="J27" s="2087"/>
      <c r="K27" s="2087"/>
      <c r="L27" s="2087"/>
      <c r="M27" s="2087"/>
      <c r="N27" s="2087"/>
      <c r="O27" s="2087"/>
      <c r="P27" s="2087"/>
      <c r="Q27" s="2087"/>
      <c r="R27" s="2087"/>
      <c r="S27" s="2087"/>
      <c r="T27" s="2087"/>
      <c r="U27" s="2087"/>
      <c r="V27" s="2087"/>
      <c r="W27" s="2087"/>
      <c r="X27" s="2087"/>
      <c r="Y27" s="2089"/>
      <c r="Z27" s="2089"/>
      <c r="AA27" s="2089"/>
      <c r="AB27" s="2089"/>
      <c r="AC27" s="2089"/>
      <c r="AD27" s="2089"/>
      <c r="AE27" s="2089"/>
      <c r="AF27" s="2089"/>
      <c r="AG27" s="2089"/>
      <c r="AH27" s="2089"/>
      <c r="AI27" s="2089"/>
      <c r="AJ27" s="2089"/>
      <c r="AK27" s="2089"/>
      <c r="AL27" s="2089"/>
      <c r="AM27" s="2089"/>
      <c r="AN27" s="2089"/>
      <c r="AO27" s="2089"/>
      <c r="AP27" s="915"/>
      <c r="AQ27" s="916"/>
      <c r="AR27" s="10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CG27" s="40"/>
      <c r="CH27" s="40"/>
      <c r="CI27" s="40"/>
      <c r="CJ27" s="40"/>
    </row>
    <row r="28" spans="1:104" ht="20.100000000000001" customHeight="1" x14ac:dyDescent="0.2">
      <c r="A28" s="3307" t="s">
        <v>49</v>
      </c>
      <c r="B28" s="3308" t="s">
        <v>4</v>
      </c>
      <c r="C28" s="3309"/>
      <c r="D28" s="3310"/>
      <c r="E28" s="3311" t="s">
        <v>5</v>
      </c>
      <c r="F28" s="3312"/>
      <c r="G28" s="3312"/>
      <c r="H28" s="3312"/>
      <c r="I28" s="3312"/>
      <c r="J28" s="3312"/>
      <c r="K28" s="3312"/>
      <c r="L28" s="3312"/>
      <c r="M28" s="3312"/>
      <c r="N28" s="3312"/>
      <c r="O28" s="3312"/>
      <c r="P28" s="3312"/>
      <c r="Q28" s="3312"/>
      <c r="R28" s="3312"/>
      <c r="S28" s="3312"/>
      <c r="T28" s="3312"/>
      <c r="U28" s="3312"/>
      <c r="V28" s="3312"/>
      <c r="W28" s="3312"/>
      <c r="X28" s="3312"/>
      <c r="Y28" s="3312"/>
      <c r="Z28" s="3312"/>
      <c r="AA28" s="3312"/>
      <c r="AB28" s="3312"/>
      <c r="AC28" s="3312"/>
      <c r="AD28" s="3312"/>
      <c r="AE28" s="3312"/>
      <c r="AF28" s="3312"/>
      <c r="AG28" s="3312"/>
      <c r="AH28" s="3312"/>
      <c r="AI28" s="3312"/>
      <c r="AJ28" s="3312"/>
      <c r="AK28" s="3312"/>
      <c r="AL28" s="3312"/>
      <c r="AM28" s="3312"/>
      <c r="AN28" s="3313"/>
      <c r="AO28" s="3310" t="s">
        <v>6</v>
      </c>
      <c r="AP28" s="3314" t="s">
        <v>7</v>
      </c>
      <c r="AQ28" s="3314" t="s">
        <v>8</v>
      </c>
      <c r="AR28" s="3314" t="s">
        <v>50</v>
      </c>
      <c r="AS28" s="3310" t="s">
        <v>9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X28" s="2"/>
      <c r="CG28" s="40"/>
      <c r="CH28" s="40"/>
      <c r="CI28" s="40"/>
      <c r="CJ28" s="40"/>
    </row>
    <row r="29" spans="1:104" ht="20.100000000000001" customHeight="1" x14ac:dyDescent="0.2">
      <c r="A29" s="2692"/>
      <c r="B29" s="3231"/>
      <c r="C29" s="3259"/>
      <c r="D29" s="3222"/>
      <c r="E29" s="3311" t="s">
        <v>11</v>
      </c>
      <c r="F29" s="3317"/>
      <c r="G29" s="3311" t="s">
        <v>12</v>
      </c>
      <c r="H29" s="3317"/>
      <c r="I29" s="3311" t="s">
        <v>13</v>
      </c>
      <c r="J29" s="3317"/>
      <c r="K29" s="3311" t="s">
        <v>14</v>
      </c>
      <c r="L29" s="3317"/>
      <c r="M29" s="3311" t="s">
        <v>15</v>
      </c>
      <c r="N29" s="3317"/>
      <c r="O29" s="3311" t="s">
        <v>16</v>
      </c>
      <c r="P29" s="3317"/>
      <c r="Q29" s="3312" t="s">
        <v>17</v>
      </c>
      <c r="R29" s="3317"/>
      <c r="S29" s="3311" t="s">
        <v>18</v>
      </c>
      <c r="T29" s="3317"/>
      <c r="U29" s="3311" t="s">
        <v>19</v>
      </c>
      <c r="V29" s="3317"/>
      <c r="W29" s="3311" t="s">
        <v>20</v>
      </c>
      <c r="X29" s="3317"/>
      <c r="Y29" s="3311" t="s">
        <v>21</v>
      </c>
      <c r="Z29" s="3317"/>
      <c r="AA29" s="3311" t="s">
        <v>22</v>
      </c>
      <c r="AB29" s="3317"/>
      <c r="AC29" s="3312" t="s">
        <v>23</v>
      </c>
      <c r="AD29" s="3317"/>
      <c r="AE29" s="3311" t="s">
        <v>24</v>
      </c>
      <c r="AF29" s="3317"/>
      <c r="AG29" s="3312" t="s">
        <v>25</v>
      </c>
      <c r="AH29" s="3317"/>
      <c r="AI29" s="3311" t="s">
        <v>26</v>
      </c>
      <c r="AJ29" s="3317"/>
      <c r="AK29" s="3312" t="s">
        <v>27</v>
      </c>
      <c r="AL29" s="3317"/>
      <c r="AM29" s="3312" t="s">
        <v>28</v>
      </c>
      <c r="AN29" s="3313"/>
      <c r="AO29" s="2703"/>
      <c r="AP29" s="2705"/>
      <c r="AQ29" s="2705"/>
      <c r="AR29" s="2705"/>
      <c r="AS29" s="2703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X29" s="2"/>
      <c r="CG29" s="40"/>
      <c r="CH29" s="40"/>
      <c r="CI29" s="40"/>
      <c r="CJ29" s="40"/>
    </row>
    <row r="30" spans="1:104" ht="20.100000000000001" customHeight="1" x14ac:dyDescent="0.2">
      <c r="A30" s="3230"/>
      <c r="B30" s="2090" t="s">
        <v>29</v>
      </c>
      <c r="C30" s="2070" t="s">
        <v>30</v>
      </c>
      <c r="D30" s="1828" t="s">
        <v>31</v>
      </c>
      <c r="E30" s="2090" t="s">
        <v>30</v>
      </c>
      <c r="F30" s="2091" t="s">
        <v>31</v>
      </c>
      <c r="G30" s="2090" t="s">
        <v>30</v>
      </c>
      <c r="H30" s="2091" t="s">
        <v>31</v>
      </c>
      <c r="I30" s="2090" t="s">
        <v>30</v>
      </c>
      <c r="J30" s="2091" t="s">
        <v>31</v>
      </c>
      <c r="K30" s="2090" t="s">
        <v>30</v>
      </c>
      <c r="L30" s="2091" t="s">
        <v>31</v>
      </c>
      <c r="M30" s="2090" t="s">
        <v>30</v>
      </c>
      <c r="N30" s="2091" t="s">
        <v>31</v>
      </c>
      <c r="O30" s="2090" t="s">
        <v>30</v>
      </c>
      <c r="P30" s="2091" t="s">
        <v>31</v>
      </c>
      <c r="Q30" s="2090" t="s">
        <v>30</v>
      </c>
      <c r="R30" s="2091" t="s">
        <v>31</v>
      </c>
      <c r="S30" s="2090" t="s">
        <v>30</v>
      </c>
      <c r="T30" s="2091" t="s">
        <v>31</v>
      </c>
      <c r="U30" s="2090" t="s">
        <v>30</v>
      </c>
      <c r="V30" s="2091" t="s">
        <v>31</v>
      </c>
      <c r="W30" s="2090" t="s">
        <v>30</v>
      </c>
      <c r="X30" s="2091" t="s">
        <v>31</v>
      </c>
      <c r="Y30" s="2090" t="s">
        <v>30</v>
      </c>
      <c r="Z30" s="2091" t="s">
        <v>31</v>
      </c>
      <c r="AA30" s="2090" t="s">
        <v>30</v>
      </c>
      <c r="AB30" s="2091" t="s">
        <v>31</v>
      </c>
      <c r="AC30" s="2090" t="s">
        <v>30</v>
      </c>
      <c r="AD30" s="2091" t="s">
        <v>31</v>
      </c>
      <c r="AE30" s="2090" t="s">
        <v>30</v>
      </c>
      <c r="AF30" s="2091" t="s">
        <v>31</v>
      </c>
      <c r="AG30" s="2090" t="s">
        <v>30</v>
      </c>
      <c r="AH30" s="2091" t="s">
        <v>31</v>
      </c>
      <c r="AI30" s="2090" t="s">
        <v>30</v>
      </c>
      <c r="AJ30" s="2091" t="s">
        <v>31</v>
      </c>
      <c r="AK30" s="2092" t="s">
        <v>30</v>
      </c>
      <c r="AL30" s="2091" t="s">
        <v>31</v>
      </c>
      <c r="AM30" s="2090" t="s">
        <v>30</v>
      </c>
      <c r="AN30" s="1672" t="s">
        <v>31</v>
      </c>
      <c r="AO30" s="3222"/>
      <c r="AP30" s="3223"/>
      <c r="AQ30" s="3223"/>
      <c r="AR30" s="3223"/>
      <c r="AS30" s="3222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X30" s="2"/>
      <c r="CG30" s="40"/>
      <c r="CH30" s="40"/>
      <c r="CI30" s="40"/>
      <c r="CJ30" s="40"/>
    </row>
    <row r="31" spans="1:104" ht="16.350000000000001" customHeight="1" x14ac:dyDescent="0.2">
      <c r="A31" s="2062" t="s">
        <v>51</v>
      </c>
      <c r="B31" s="2093">
        <f t="shared" ref="B31:B44" si="2">SUM(C31:D31)</f>
        <v>0</v>
      </c>
      <c r="C31" s="2079">
        <f>SUM(E31+G31+I31+K31+M31+O31+Q31+S31+U31+W31+Y31+AA31+AC31+AE31+AG31+AI31+AK31+AM31)</f>
        <v>0</v>
      </c>
      <c r="D31" s="2080">
        <f>SUM(F31+H31+J31+L31+N31+P31+R31+T31+V31+X31+Z31+AB31+AD31+AF31+AH31+AJ31+AL31+AN31)</f>
        <v>0</v>
      </c>
      <c r="E31" s="2063"/>
      <c r="F31" s="2064"/>
      <c r="G31" s="2063"/>
      <c r="H31" s="2081"/>
      <c r="I31" s="2063"/>
      <c r="J31" s="2081"/>
      <c r="K31" s="2063"/>
      <c r="L31" s="2081"/>
      <c r="M31" s="2063"/>
      <c r="N31" s="2081"/>
      <c r="O31" s="2063"/>
      <c r="P31" s="2081"/>
      <c r="Q31" s="2065"/>
      <c r="R31" s="2081"/>
      <c r="S31" s="2063"/>
      <c r="T31" s="2081"/>
      <c r="U31" s="2063"/>
      <c r="V31" s="2081"/>
      <c r="W31" s="2063"/>
      <c r="X31" s="2081"/>
      <c r="Y31" s="2063"/>
      <c r="Z31" s="2081"/>
      <c r="AA31" s="2063"/>
      <c r="AB31" s="2081"/>
      <c r="AC31" s="2065"/>
      <c r="AD31" s="2081"/>
      <c r="AE31" s="2063"/>
      <c r="AF31" s="2081"/>
      <c r="AG31" s="2065"/>
      <c r="AH31" s="2081"/>
      <c r="AI31" s="2063"/>
      <c r="AJ31" s="2081"/>
      <c r="AK31" s="2065"/>
      <c r="AL31" s="2081"/>
      <c r="AM31" s="2094"/>
      <c r="AN31" s="458"/>
      <c r="AO31" s="2084"/>
      <c r="AP31" s="2083"/>
      <c r="AQ31" s="2083"/>
      <c r="AR31" s="2083"/>
      <c r="AS31" s="2084"/>
      <c r="AT31" s="37"/>
      <c r="AU31" s="38"/>
      <c r="AV31" s="38"/>
      <c r="AW31" s="38"/>
      <c r="AX31" s="38"/>
      <c r="AY31" s="38"/>
      <c r="AZ31" s="38"/>
      <c r="BA31" s="38"/>
      <c r="BB31" s="38"/>
      <c r="BC31" s="8"/>
      <c r="BD31" s="8"/>
      <c r="BE31" s="8"/>
      <c r="BF31" s="8"/>
      <c r="BG31" s="8"/>
      <c r="BX31" s="2"/>
      <c r="CA31" s="39"/>
      <c r="CB31" s="39"/>
      <c r="CG31" s="40">
        <v>0</v>
      </c>
      <c r="CH31" s="40">
        <v>0</v>
      </c>
      <c r="CI31" s="40"/>
      <c r="CJ31" s="40"/>
    </row>
    <row r="32" spans="1:104" ht="16.350000000000001" customHeight="1" x14ac:dyDescent="0.2">
      <c r="A32" s="109" t="s">
        <v>52</v>
      </c>
      <c r="B32" s="42">
        <f t="shared" si="2"/>
        <v>0</v>
      </c>
      <c r="C32" s="43">
        <f t="shared" ref="C32:D33" si="3">SUM(E32+G32+I32+K32+M32+O32+Q32+S32+U32+W32+Y32+AA32+AC32+AE32+AG32+AI32+AK32+AM32)</f>
        <v>0</v>
      </c>
      <c r="D32" s="44">
        <f t="shared" si="3"/>
        <v>0</v>
      </c>
      <c r="E32" s="45"/>
      <c r="F32" s="46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110"/>
      <c r="R32" s="47"/>
      <c r="S32" s="45"/>
      <c r="T32" s="47"/>
      <c r="U32" s="45"/>
      <c r="V32" s="47"/>
      <c r="W32" s="45"/>
      <c r="X32" s="47"/>
      <c r="Y32" s="45"/>
      <c r="Z32" s="47"/>
      <c r="AA32" s="45"/>
      <c r="AB32" s="47"/>
      <c r="AC32" s="110"/>
      <c r="AD32" s="47"/>
      <c r="AE32" s="45"/>
      <c r="AF32" s="47"/>
      <c r="AG32" s="110"/>
      <c r="AH32" s="47"/>
      <c r="AI32" s="45"/>
      <c r="AJ32" s="47"/>
      <c r="AK32" s="110"/>
      <c r="AL32" s="47"/>
      <c r="AM32" s="111"/>
      <c r="AN32" s="55"/>
      <c r="AO32" s="112"/>
      <c r="AP32" s="113"/>
      <c r="AQ32" s="113"/>
      <c r="AR32" s="113"/>
      <c r="AS32" s="112"/>
      <c r="AT32" s="37"/>
      <c r="AU32" s="38"/>
      <c r="AV32" s="38"/>
      <c r="AW32" s="38"/>
      <c r="AX32" s="38"/>
      <c r="AY32" s="38"/>
      <c r="AZ32" s="38"/>
      <c r="BA32" s="38"/>
      <c r="BB32" s="38"/>
      <c r="BC32" s="8"/>
      <c r="BD32" s="8"/>
      <c r="BE32" s="8"/>
      <c r="BF32" s="8"/>
      <c r="BG32" s="8"/>
      <c r="BX32" s="2"/>
      <c r="CB32" s="39"/>
      <c r="CG32" s="40">
        <v>0</v>
      </c>
      <c r="CH32" s="40">
        <v>0</v>
      </c>
      <c r="CI32" s="40"/>
      <c r="CJ32" s="40"/>
    </row>
    <row r="33" spans="1:88" ht="16.350000000000001" customHeight="1" x14ac:dyDescent="0.2">
      <c r="A33" s="114" t="s">
        <v>53</v>
      </c>
      <c r="B33" s="42">
        <f t="shared" si="2"/>
        <v>0</v>
      </c>
      <c r="C33" s="43">
        <f t="shared" si="3"/>
        <v>0</v>
      </c>
      <c r="D33" s="68">
        <f t="shared" si="3"/>
        <v>0</v>
      </c>
      <c r="E33" s="45"/>
      <c r="F33" s="46"/>
      <c r="G33" s="45"/>
      <c r="H33" s="47"/>
      <c r="I33" s="45"/>
      <c r="J33" s="47"/>
      <c r="K33" s="45"/>
      <c r="L33" s="47"/>
      <c r="M33" s="45"/>
      <c r="N33" s="47"/>
      <c r="O33" s="45"/>
      <c r="P33" s="47"/>
      <c r="Q33" s="110"/>
      <c r="R33" s="47"/>
      <c r="S33" s="45"/>
      <c r="T33" s="47"/>
      <c r="U33" s="45"/>
      <c r="V33" s="47"/>
      <c r="W33" s="45"/>
      <c r="X33" s="47"/>
      <c r="Y33" s="45"/>
      <c r="Z33" s="47"/>
      <c r="AA33" s="45"/>
      <c r="AB33" s="47"/>
      <c r="AC33" s="110"/>
      <c r="AD33" s="47"/>
      <c r="AE33" s="45"/>
      <c r="AF33" s="47"/>
      <c r="AG33" s="110"/>
      <c r="AH33" s="47"/>
      <c r="AI33" s="45"/>
      <c r="AJ33" s="47"/>
      <c r="AK33" s="110"/>
      <c r="AL33" s="47"/>
      <c r="AM33" s="111"/>
      <c r="AN33" s="55"/>
      <c r="AO33" s="52"/>
      <c r="AP33" s="51"/>
      <c r="AQ33" s="51"/>
      <c r="AR33" s="51"/>
      <c r="AS33" s="52"/>
      <c r="AT33" s="37"/>
      <c r="AU33" s="38"/>
      <c r="AV33" s="38"/>
      <c r="AW33" s="38"/>
      <c r="AX33" s="38"/>
      <c r="AY33" s="38"/>
      <c r="AZ33" s="38"/>
      <c r="BA33" s="38"/>
      <c r="BB33" s="38"/>
      <c r="BC33" s="8"/>
      <c r="BD33" s="8"/>
      <c r="BE33" s="8"/>
      <c r="BF33" s="8"/>
      <c r="BG33" s="8"/>
      <c r="BX33" s="2"/>
      <c r="CB33" s="39"/>
      <c r="CG33" s="40">
        <v>0</v>
      </c>
      <c r="CH33" s="40">
        <v>0</v>
      </c>
      <c r="CI33" s="40"/>
      <c r="CJ33" s="40"/>
    </row>
    <row r="34" spans="1:88" ht="16.350000000000001" customHeight="1" x14ac:dyDescent="0.2">
      <c r="A34" s="114" t="s">
        <v>54</v>
      </c>
      <c r="B34" s="42">
        <f t="shared" si="2"/>
        <v>0</v>
      </c>
      <c r="C34" s="43">
        <f>SUM(O34+Q34+S34+U34+W34+Y34+AA34)</f>
        <v>0</v>
      </c>
      <c r="D34" s="68">
        <f>SUM(P34+R34+T34+V34+X34+Z34+AB34)</f>
        <v>0</v>
      </c>
      <c r="E34" s="60"/>
      <c r="F34" s="61"/>
      <c r="G34" s="60"/>
      <c r="H34" s="69"/>
      <c r="I34" s="60"/>
      <c r="J34" s="69"/>
      <c r="K34" s="60"/>
      <c r="L34" s="69"/>
      <c r="M34" s="60"/>
      <c r="N34" s="69"/>
      <c r="O34" s="45"/>
      <c r="P34" s="47"/>
      <c r="Q34" s="110"/>
      <c r="R34" s="47"/>
      <c r="S34" s="45"/>
      <c r="T34" s="47"/>
      <c r="U34" s="45"/>
      <c r="V34" s="47"/>
      <c r="W34" s="45"/>
      <c r="X34" s="47"/>
      <c r="Y34" s="45"/>
      <c r="Z34" s="47"/>
      <c r="AA34" s="45"/>
      <c r="AB34" s="70"/>
      <c r="AC34" s="115"/>
      <c r="AD34" s="69"/>
      <c r="AE34" s="60"/>
      <c r="AF34" s="69"/>
      <c r="AG34" s="115"/>
      <c r="AH34" s="69"/>
      <c r="AI34" s="60"/>
      <c r="AJ34" s="69"/>
      <c r="AK34" s="115"/>
      <c r="AL34" s="69"/>
      <c r="AM34" s="116"/>
      <c r="AN34" s="50"/>
      <c r="AO34" s="52"/>
      <c r="AP34" s="51"/>
      <c r="AQ34" s="51"/>
      <c r="AR34" s="51"/>
      <c r="AS34" s="52"/>
      <c r="AT34" s="37"/>
      <c r="AU34" s="38"/>
      <c r="AV34" s="38"/>
      <c r="AW34" s="38"/>
      <c r="AX34" s="38"/>
      <c r="AY34" s="38"/>
      <c r="AZ34" s="38"/>
      <c r="BA34" s="38"/>
      <c r="BB34" s="38"/>
      <c r="BC34" s="8"/>
      <c r="BD34" s="8"/>
      <c r="BE34" s="8"/>
      <c r="BF34" s="8"/>
      <c r="BG34" s="8"/>
      <c r="BX34" s="2"/>
      <c r="CB34" s="39"/>
      <c r="CG34" s="40">
        <v>0</v>
      </c>
      <c r="CH34" s="40">
        <v>0</v>
      </c>
      <c r="CI34" s="40"/>
      <c r="CJ34" s="40"/>
    </row>
    <row r="35" spans="1:88" ht="16.350000000000001" customHeight="1" x14ac:dyDescent="0.2">
      <c r="A35" s="114" t="s">
        <v>55</v>
      </c>
      <c r="B35" s="42">
        <f>SUM(C35:D35)</f>
        <v>0</v>
      </c>
      <c r="C35" s="43">
        <f>SUM(E35+G35+I35+K35+M35+O35+Q35+S35+U35+W35+Y35+AA35+AC35+AE35+AG35+AI35+AK35+AM35)</f>
        <v>0</v>
      </c>
      <c r="D35" s="68">
        <f t="shared" ref="C35:D44" si="4">SUM(F35+H35+J35+L35+N35+P35+R35+T35+V35+X35+Z35+AB35+AD35+AF35+AH35+AJ35+AL35+AN35)</f>
        <v>0</v>
      </c>
      <c r="E35" s="45"/>
      <c r="F35" s="46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110"/>
      <c r="R35" s="47"/>
      <c r="S35" s="45"/>
      <c r="T35" s="47"/>
      <c r="U35" s="45"/>
      <c r="V35" s="47"/>
      <c r="W35" s="45"/>
      <c r="X35" s="47"/>
      <c r="Y35" s="45"/>
      <c r="Z35" s="47"/>
      <c r="AA35" s="45"/>
      <c r="AB35" s="47"/>
      <c r="AC35" s="110"/>
      <c r="AD35" s="47"/>
      <c r="AE35" s="45"/>
      <c r="AF35" s="47"/>
      <c r="AG35" s="110"/>
      <c r="AH35" s="47"/>
      <c r="AI35" s="45"/>
      <c r="AJ35" s="47"/>
      <c r="AK35" s="110"/>
      <c r="AL35" s="47"/>
      <c r="AM35" s="111"/>
      <c r="AN35" s="55"/>
      <c r="AO35" s="112"/>
      <c r="AP35" s="113"/>
      <c r="AQ35" s="113"/>
      <c r="AR35" s="113"/>
      <c r="AS35" s="112"/>
      <c r="AT35" s="37"/>
      <c r="AU35" s="38"/>
      <c r="AV35" s="38"/>
      <c r="AW35" s="38"/>
      <c r="AX35" s="38"/>
      <c r="AY35" s="38"/>
      <c r="AZ35" s="38"/>
      <c r="BA35" s="38"/>
      <c r="BB35" s="38"/>
      <c r="BC35" s="8"/>
      <c r="BD35" s="8"/>
      <c r="BE35" s="8"/>
      <c r="BF35" s="8"/>
      <c r="BG35" s="8"/>
      <c r="BX35" s="2"/>
      <c r="CB35" s="39"/>
      <c r="CG35" s="40">
        <v>0</v>
      </c>
      <c r="CH35" s="40">
        <v>0</v>
      </c>
      <c r="CI35" s="40"/>
      <c r="CJ35" s="40"/>
    </row>
    <row r="36" spans="1:88" ht="16.350000000000001" customHeight="1" x14ac:dyDescent="0.2">
      <c r="A36" s="114" t="s">
        <v>56</v>
      </c>
      <c r="B36" s="117">
        <f>SUM(C36:D36)</f>
        <v>0</v>
      </c>
      <c r="C36" s="118">
        <f>SUM(K36+M36+O36+Q36+S36+U36+W36+Y36+AA36+AC36+AE36+AG36+AI36+AK36+AM36)</f>
        <v>0</v>
      </c>
      <c r="D36" s="68">
        <f>SUM(L36+N36+P36+R36+T36+V36+X36+Z36+AB36+AD36+AF36+AH36+AJ36+AL36+AN36)</f>
        <v>0</v>
      </c>
      <c r="E36" s="448"/>
      <c r="F36" s="449"/>
      <c r="G36" s="448"/>
      <c r="H36" s="450"/>
      <c r="I36" s="448"/>
      <c r="J36" s="450"/>
      <c r="K36" s="45"/>
      <c r="L36" s="47"/>
      <c r="M36" s="45"/>
      <c r="N36" s="47"/>
      <c r="O36" s="45"/>
      <c r="P36" s="47"/>
      <c r="Q36" s="110"/>
      <c r="R36" s="47"/>
      <c r="S36" s="45"/>
      <c r="T36" s="47"/>
      <c r="U36" s="45"/>
      <c r="V36" s="47"/>
      <c r="W36" s="45"/>
      <c r="X36" s="47"/>
      <c r="Y36" s="45"/>
      <c r="Z36" s="47"/>
      <c r="AA36" s="45"/>
      <c r="AB36" s="47"/>
      <c r="AC36" s="110"/>
      <c r="AD36" s="47"/>
      <c r="AE36" s="45"/>
      <c r="AF36" s="47"/>
      <c r="AG36" s="110"/>
      <c r="AH36" s="47"/>
      <c r="AI36" s="45"/>
      <c r="AJ36" s="47"/>
      <c r="AK36" s="110"/>
      <c r="AL36" s="47"/>
      <c r="AM36" s="111"/>
      <c r="AN36" s="55"/>
      <c r="AO36" s="112"/>
      <c r="AP36" s="113"/>
      <c r="AQ36" s="113"/>
      <c r="AR36" s="113"/>
      <c r="AS36" s="112"/>
      <c r="AT36" s="37"/>
      <c r="AU36" s="38"/>
      <c r="AV36" s="38"/>
      <c r="AW36" s="38"/>
      <c r="AX36" s="38"/>
      <c r="AY36" s="38"/>
      <c r="AZ36" s="38"/>
      <c r="BA36" s="38"/>
      <c r="BB36" s="38"/>
      <c r="BC36" s="8"/>
      <c r="BD36" s="8"/>
      <c r="BE36" s="8"/>
      <c r="BF36" s="8"/>
      <c r="BG36" s="8"/>
      <c r="BX36" s="2"/>
      <c r="CB36" s="39"/>
      <c r="CG36" s="40">
        <v>0</v>
      </c>
      <c r="CH36" s="40">
        <v>0</v>
      </c>
      <c r="CI36" s="40"/>
      <c r="CJ36" s="40"/>
    </row>
    <row r="37" spans="1:88" ht="16.350000000000001" customHeight="1" x14ac:dyDescent="0.2">
      <c r="A37" s="62" t="s">
        <v>57</v>
      </c>
      <c r="B37" s="42">
        <f t="shared" si="2"/>
        <v>0</v>
      </c>
      <c r="C37" s="43">
        <f t="shared" si="4"/>
        <v>0</v>
      </c>
      <c r="D37" s="44">
        <f t="shared" si="4"/>
        <v>0</v>
      </c>
      <c r="E37" s="45"/>
      <c r="F37" s="46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110"/>
      <c r="R37" s="47"/>
      <c r="S37" s="45"/>
      <c r="T37" s="47"/>
      <c r="U37" s="45"/>
      <c r="V37" s="47"/>
      <c r="W37" s="45"/>
      <c r="X37" s="47"/>
      <c r="Y37" s="45"/>
      <c r="Z37" s="47"/>
      <c r="AA37" s="45"/>
      <c r="AB37" s="47"/>
      <c r="AC37" s="110"/>
      <c r="AD37" s="47"/>
      <c r="AE37" s="45"/>
      <c r="AF37" s="47"/>
      <c r="AG37" s="110"/>
      <c r="AH37" s="47"/>
      <c r="AI37" s="45"/>
      <c r="AJ37" s="47"/>
      <c r="AK37" s="110"/>
      <c r="AL37" s="47"/>
      <c r="AM37" s="111"/>
      <c r="AN37" s="55"/>
      <c r="AO37" s="52"/>
      <c r="AP37" s="51"/>
      <c r="AQ37" s="51"/>
      <c r="AR37" s="51"/>
      <c r="AS37" s="52"/>
      <c r="AT37" s="37"/>
      <c r="AU37" s="38"/>
      <c r="AV37" s="38"/>
      <c r="AW37" s="38"/>
      <c r="AX37" s="38"/>
      <c r="AY37" s="38"/>
      <c r="AZ37" s="38"/>
      <c r="BA37" s="38"/>
      <c r="BB37" s="38"/>
      <c r="BC37" s="8"/>
      <c r="BD37" s="8"/>
      <c r="BE37" s="8"/>
      <c r="BF37" s="8"/>
      <c r="BG37" s="8"/>
      <c r="BX37" s="2"/>
      <c r="CG37" s="40">
        <v>0</v>
      </c>
      <c r="CH37" s="40">
        <v>0</v>
      </c>
      <c r="CI37" s="40"/>
      <c r="CJ37" s="40"/>
    </row>
    <row r="38" spans="1:88" ht="16.350000000000001" customHeight="1" x14ac:dyDescent="0.2">
      <c r="A38" s="62" t="s">
        <v>58</v>
      </c>
      <c r="B38" s="42">
        <f>SUM(C38:D38)</f>
        <v>0</v>
      </c>
      <c r="C38" s="43">
        <f>SUM(E38+G38+I38+K38+M38+O38+Q38+S38+U38+W38+Y38+AA38+AC38+AE38+AG38+AI38+AK38+AM38)</f>
        <v>0</v>
      </c>
      <c r="D38" s="44">
        <f>SUM(F38+H38+J38+L38+N38+P38+R38+T38+V38+X38+Z38+AB38+AD38+AF38+AH38+AJ38+AL38+AN38)</f>
        <v>0</v>
      </c>
      <c r="E38" s="45"/>
      <c r="F38" s="46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110"/>
      <c r="R38" s="47"/>
      <c r="S38" s="45"/>
      <c r="T38" s="47"/>
      <c r="U38" s="45"/>
      <c r="V38" s="47"/>
      <c r="W38" s="45"/>
      <c r="X38" s="47"/>
      <c r="Y38" s="45"/>
      <c r="Z38" s="47"/>
      <c r="AA38" s="45"/>
      <c r="AB38" s="47"/>
      <c r="AC38" s="110"/>
      <c r="AD38" s="47"/>
      <c r="AE38" s="45"/>
      <c r="AF38" s="47"/>
      <c r="AG38" s="110"/>
      <c r="AH38" s="47"/>
      <c r="AI38" s="45"/>
      <c r="AJ38" s="47"/>
      <c r="AK38" s="110"/>
      <c r="AL38" s="47"/>
      <c r="AM38" s="111"/>
      <c r="AN38" s="55"/>
      <c r="AO38" s="52"/>
      <c r="AP38" s="51"/>
      <c r="AQ38" s="51"/>
      <c r="AR38" s="51"/>
      <c r="AS38" s="52"/>
      <c r="AT38" s="37"/>
      <c r="AU38" s="38"/>
      <c r="AV38" s="38"/>
      <c r="AW38" s="38"/>
      <c r="AX38" s="38"/>
      <c r="AY38" s="38"/>
      <c r="AZ38" s="38"/>
      <c r="BA38" s="38"/>
      <c r="BB38" s="38"/>
      <c r="BC38" s="8"/>
      <c r="BD38" s="8"/>
      <c r="BE38" s="8"/>
      <c r="BF38" s="8"/>
      <c r="BG38" s="8"/>
      <c r="BX38" s="2"/>
      <c r="CG38" s="40"/>
      <c r="CH38" s="40"/>
      <c r="CI38" s="40"/>
      <c r="CJ38" s="40"/>
    </row>
    <row r="39" spans="1:88" ht="16.350000000000001" customHeight="1" x14ac:dyDescent="0.2">
      <c r="A39" s="62" t="s">
        <v>59</v>
      </c>
      <c r="B39" s="42">
        <f>SUM(C39:D39)</f>
        <v>0</v>
      </c>
      <c r="C39" s="43">
        <f>SUM(E39+G39+I39+K39+M39+O39+Q39+S39+U39+W39+Y39+AA39+AC39+AE39+AG39+AI39+AK39+AM39)</f>
        <v>0</v>
      </c>
      <c r="D39" s="44">
        <f>SUM(F39+H39+J39+L39+N39+P39+R39+T39+V39+X39+Z39+AB39+AD39+AF39+AH39+AJ39+AL39+AN39)</f>
        <v>0</v>
      </c>
      <c r="E39" s="45"/>
      <c r="F39" s="46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110"/>
      <c r="R39" s="47"/>
      <c r="S39" s="45"/>
      <c r="T39" s="47"/>
      <c r="U39" s="45"/>
      <c r="V39" s="47"/>
      <c r="W39" s="45"/>
      <c r="X39" s="47"/>
      <c r="Y39" s="45"/>
      <c r="Z39" s="47"/>
      <c r="AA39" s="45"/>
      <c r="AB39" s="47"/>
      <c r="AC39" s="110"/>
      <c r="AD39" s="47"/>
      <c r="AE39" s="45"/>
      <c r="AF39" s="47"/>
      <c r="AG39" s="110"/>
      <c r="AH39" s="47"/>
      <c r="AI39" s="45"/>
      <c r="AJ39" s="47"/>
      <c r="AK39" s="110"/>
      <c r="AL39" s="47"/>
      <c r="AM39" s="111"/>
      <c r="AN39" s="55"/>
      <c r="AO39" s="52"/>
      <c r="AP39" s="51"/>
      <c r="AQ39" s="51"/>
      <c r="AR39" s="51"/>
      <c r="AS39" s="52"/>
      <c r="AT39" s="37"/>
      <c r="AU39" s="38"/>
      <c r="AV39" s="38"/>
      <c r="AW39" s="38"/>
      <c r="AX39" s="38"/>
      <c r="AY39" s="38"/>
      <c r="AZ39" s="38"/>
      <c r="BA39" s="38"/>
      <c r="BB39" s="38"/>
      <c r="BC39" s="8"/>
      <c r="BD39" s="8"/>
      <c r="BE39" s="8"/>
      <c r="BF39" s="8"/>
      <c r="BG39" s="8"/>
      <c r="BX39" s="2"/>
      <c r="CG39" s="40"/>
      <c r="CH39" s="40"/>
      <c r="CI39" s="40"/>
      <c r="CJ39" s="40"/>
    </row>
    <row r="40" spans="1:88" ht="16.350000000000001" customHeight="1" x14ac:dyDescent="0.2">
      <c r="A40" s="62" t="s">
        <v>60</v>
      </c>
      <c r="B40" s="42">
        <f t="shared" si="2"/>
        <v>0</v>
      </c>
      <c r="C40" s="43">
        <f t="shared" si="4"/>
        <v>0</v>
      </c>
      <c r="D40" s="44">
        <f t="shared" si="4"/>
        <v>0</v>
      </c>
      <c r="E40" s="45"/>
      <c r="F40" s="46"/>
      <c r="G40" s="45"/>
      <c r="H40" s="47"/>
      <c r="I40" s="45"/>
      <c r="J40" s="47"/>
      <c r="K40" s="45"/>
      <c r="L40" s="47"/>
      <c r="M40" s="45"/>
      <c r="N40" s="47"/>
      <c r="O40" s="45"/>
      <c r="P40" s="47"/>
      <c r="Q40" s="110"/>
      <c r="R40" s="47"/>
      <c r="S40" s="45"/>
      <c r="T40" s="47"/>
      <c r="U40" s="45"/>
      <c r="V40" s="47"/>
      <c r="W40" s="45"/>
      <c r="X40" s="47"/>
      <c r="Y40" s="45"/>
      <c r="Z40" s="47"/>
      <c r="AA40" s="45"/>
      <c r="AB40" s="47"/>
      <c r="AC40" s="110"/>
      <c r="AD40" s="47"/>
      <c r="AE40" s="45"/>
      <c r="AF40" s="47"/>
      <c r="AG40" s="110"/>
      <c r="AH40" s="47"/>
      <c r="AI40" s="45"/>
      <c r="AJ40" s="47"/>
      <c r="AK40" s="110"/>
      <c r="AL40" s="47"/>
      <c r="AM40" s="111"/>
      <c r="AN40" s="55"/>
      <c r="AO40" s="52"/>
      <c r="AP40" s="51"/>
      <c r="AQ40" s="51"/>
      <c r="AR40" s="51"/>
      <c r="AS40" s="52"/>
      <c r="AT40" s="37"/>
      <c r="AU40" s="38"/>
      <c r="AV40" s="38"/>
      <c r="AW40" s="38"/>
      <c r="AX40" s="38"/>
      <c r="AY40" s="38"/>
      <c r="AZ40" s="38"/>
      <c r="BA40" s="38"/>
      <c r="BB40" s="38"/>
      <c r="BC40" s="8"/>
      <c r="BD40" s="8"/>
      <c r="BE40" s="8"/>
      <c r="BF40" s="8"/>
      <c r="BG40" s="8"/>
      <c r="BX40" s="2"/>
      <c r="CG40" s="40"/>
      <c r="CH40" s="40"/>
      <c r="CI40" s="40"/>
      <c r="CJ40" s="40"/>
    </row>
    <row r="41" spans="1:88" ht="16.350000000000001" customHeight="1" x14ac:dyDescent="0.2">
      <c r="A41" s="62" t="s">
        <v>61</v>
      </c>
      <c r="B41" s="42">
        <f t="shared" si="2"/>
        <v>0</v>
      </c>
      <c r="C41" s="43">
        <f t="shared" si="4"/>
        <v>0</v>
      </c>
      <c r="D41" s="44">
        <f t="shared" si="4"/>
        <v>0</v>
      </c>
      <c r="E41" s="45"/>
      <c r="F41" s="46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110"/>
      <c r="R41" s="47"/>
      <c r="S41" s="45"/>
      <c r="T41" s="47"/>
      <c r="U41" s="45"/>
      <c r="V41" s="47"/>
      <c r="W41" s="45"/>
      <c r="X41" s="47"/>
      <c r="Y41" s="45"/>
      <c r="Z41" s="47"/>
      <c r="AA41" s="45"/>
      <c r="AB41" s="47"/>
      <c r="AC41" s="110"/>
      <c r="AD41" s="47"/>
      <c r="AE41" s="45"/>
      <c r="AF41" s="47"/>
      <c r="AG41" s="110"/>
      <c r="AH41" s="47"/>
      <c r="AI41" s="45"/>
      <c r="AJ41" s="47"/>
      <c r="AK41" s="110"/>
      <c r="AL41" s="47"/>
      <c r="AM41" s="111"/>
      <c r="AN41" s="55"/>
      <c r="AO41" s="75"/>
      <c r="AP41" s="74"/>
      <c r="AQ41" s="74"/>
      <c r="AR41" s="74"/>
      <c r="AS41" s="75"/>
      <c r="AT41" s="37"/>
      <c r="AU41" s="38"/>
      <c r="AV41" s="38"/>
      <c r="AW41" s="38"/>
      <c r="AX41" s="38"/>
      <c r="AY41" s="38"/>
      <c r="AZ41" s="38"/>
      <c r="BA41" s="38"/>
      <c r="BB41" s="38"/>
      <c r="BC41" s="8"/>
      <c r="BD41" s="8"/>
      <c r="BE41" s="8"/>
      <c r="BF41" s="8"/>
      <c r="BG41" s="8"/>
      <c r="BX41" s="2"/>
      <c r="CG41" s="40"/>
      <c r="CH41" s="40"/>
      <c r="CI41" s="40"/>
      <c r="CJ41" s="40"/>
    </row>
    <row r="42" spans="1:88" ht="16.350000000000001" customHeight="1" x14ac:dyDescent="0.2">
      <c r="A42" s="62" t="s">
        <v>62</v>
      </c>
      <c r="B42" s="42">
        <f t="shared" si="2"/>
        <v>0</v>
      </c>
      <c r="C42" s="43">
        <f t="shared" si="4"/>
        <v>0</v>
      </c>
      <c r="D42" s="44">
        <f t="shared" si="4"/>
        <v>0</v>
      </c>
      <c r="E42" s="45"/>
      <c r="F42" s="46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110"/>
      <c r="R42" s="47"/>
      <c r="S42" s="45"/>
      <c r="T42" s="47"/>
      <c r="U42" s="45"/>
      <c r="V42" s="47"/>
      <c r="W42" s="45"/>
      <c r="X42" s="47"/>
      <c r="Y42" s="45"/>
      <c r="Z42" s="47"/>
      <c r="AA42" s="45"/>
      <c r="AB42" s="47"/>
      <c r="AC42" s="110"/>
      <c r="AD42" s="47"/>
      <c r="AE42" s="45"/>
      <c r="AF42" s="47"/>
      <c r="AG42" s="110"/>
      <c r="AH42" s="47"/>
      <c r="AI42" s="45"/>
      <c r="AJ42" s="47"/>
      <c r="AK42" s="110"/>
      <c r="AL42" s="47"/>
      <c r="AM42" s="111"/>
      <c r="AN42" s="55"/>
      <c r="AO42" s="75"/>
      <c r="AP42" s="74"/>
      <c r="AQ42" s="74"/>
      <c r="AR42" s="74"/>
      <c r="AS42" s="75"/>
      <c r="AT42" s="37"/>
      <c r="AU42" s="38"/>
      <c r="AV42" s="38"/>
      <c r="AW42" s="38"/>
      <c r="AX42" s="38"/>
      <c r="AY42" s="38"/>
      <c r="AZ42" s="38"/>
      <c r="BA42" s="38"/>
      <c r="BB42" s="38"/>
      <c r="BC42" s="8"/>
      <c r="BD42" s="8"/>
      <c r="BE42" s="8"/>
      <c r="BF42" s="8"/>
      <c r="BG42" s="8"/>
      <c r="BX42" s="2"/>
      <c r="CG42" s="40"/>
      <c r="CH42" s="40"/>
      <c r="CI42" s="40"/>
      <c r="CJ42" s="40"/>
    </row>
    <row r="43" spans="1:88" ht="16.350000000000001" customHeight="1" x14ac:dyDescent="0.2">
      <c r="A43" s="62" t="s">
        <v>63</v>
      </c>
      <c r="B43" s="42">
        <f t="shared" si="2"/>
        <v>0</v>
      </c>
      <c r="C43" s="43">
        <f t="shared" si="4"/>
        <v>0</v>
      </c>
      <c r="D43" s="44">
        <f t="shared" si="4"/>
        <v>0</v>
      </c>
      <c r="E43" s="45"/>
      <c r="F43" s="46"/>
      <c r="G43" s="45"/>
      <c r="H43" s="47"/>
      <c r="I43" s="45"/>
      <c r="J43" s="47"/>
      <c r="K43" s="45"/>
      <c r="L43" s="47"/>
      <c r="M43" s="45"/>
      <c r="N43" s="47"/>
      <c r="O43" s="45"/>
      <c r="P43" s="47"/>
      <c r="Q43" s="110"/>
      <c r="R43" s="47"/>
      <c r="S43" s="45"/>
      <c r="T43" s="47"/>
      <c r="U43" s="45"/>
      <c r="V43" s="47"/>
      <c r="W43" s="45"/>
      <c r="X43" s="47"/>
      <c r="Y43" s="45"/>
      <c r="Z43" s="47"/>
      <c r="AA43" s="45"/>
      <c r="AB43" s="47"/>
      <c r="AC43" s="110"/>
      <c r="AD43" s="47"/>
      <c r="AE43" s="45"/>
      <c r="AF43" s="47"/>
      <c r="AG43" s="110"/>
      <c r="AH43" s="47"/>
      <c r="AI43" s="45"/>
      <c r="AJ43" s="47"/>
      <c r="AK43" s="110"/>
      <c r="AL43" s="47"/>
      <c r="AM43" s="111"/>
      <c r="AN43" s="55"/>
      <c r="AO43" s="75"/>
      <c r="AP43" s="74"/>
      <c r="AQ43" s="74"/>
      <c r="AR43" s="74"/>
      <c r="AS43" s="75"/>
      <c r="AT43" s="37"/>
      <c r="AU43" s="38"/>
      <c r="AV43" s="38"/>
      <c r="AW43" s="38"/>
      <c r="AX43" s="38"/>
      <c r="AY43" s="38"/>
      <c r="AZ43" s="38"/>
      <c r="BA43" s="38"/>
      <c r="BB43" s="38"/>
      <c r="BC43" s="8"/>
      <c r="BD43" s="8"/>
      <c r="BE43" s="8"/>
      <c r="BF43" s="8"/>
      <c r="BG43" s="8"/>
      <c r="BX43" s="2"/>
      <c r="CG43" s="40"/>
      <c r="CH43" s="40"/>
      <c r="CI43" s="40"/>
      <c r="CJ43" s="40"/>
    </row>
    <row r="44" spans="1:88" ht="16.350000000000001" customHeight="1" x14ac:dyDescent="0.2">
      <c r="A44" s="122" t="s">
        <v>64</v>
      </c>
      <c r="B44" s="123">
        <f t="shared" si="2"/>
        <v>0</v>
      </c>
      <c r="C44" s="124">
        <f t="shared" si="4"/>
        <v>0</v>
      </c>
      <c r="D44" s="125">
        <f t="shared" si="4"/>
        <v>0</v>
      </c>
      <c r="E44" s="88"/>
      <c r="F44" s="89"/>
      <c r="G44" s="88"/>
      <c r="H44" s="87"/>
      <c r="I44" s="88"/>
      <c r="J44" s="87"/>
      <c r="K44" s="88"/>
      <c r="L44" s="87"/>
      <c r="M44" s="88"/>
      <c r="N44" s="87"/>
      <c r="O44" s="88"/>
      <c r="P44" s="87"/>
      <c r="Q44" s="126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126"/>
      <c r="AD44" s="87"/>
      <c r="AE44" s="88"/>
      <c r="AF44" s="87"/>
      <c r="AG44" s="126"/>
      <c r="AH44" s="87"/>
      <c r="AI44" s="88"/>
      <c r="AJ44" s="87"/>
      <c r="AK44" s="126"/>
      <c r="AL44" s="87"/>
      <c r="AM44" s="127"/>
      <c r="AN44" s="92"/>
      <c r="AO44" s="94"/>
      <c r="AP44" s="93"/>
      <c r="AQ44" s="93"/>
      <c r="AR44" s="93"/>
      <c r="AS44" s="94"/>
      <c r="AT44" s="37"/>
      <c r="AU44" s="38"/>
      <c r="AV44" s="38"/>
      <c r="AW44" s="38"/>
      <c r="AX44" s="38"/>
      <c r="AY44" s="38"/>
      <c r="AZ44" s="38"/>
      <c r="BA44" s="38"/>
      <c r="BB44" s="38"/>
      <c r="BC44" s="8"/>
      <c r="BD44" s="8"/>
      <c r="BE44" s="8"/>
      <c r="BF44" s="8"/>
      <c r="BG44" s="8"/>
      <c r="BX44" s="2"/>
      <c r="CG44" s="40"/>
      <c r="CH44" s="40"/>
      <c r="CI44" s="40"/>
      <c r="CJ44" s="40"/>
    </row>
    <row r="45" spans="1:88" ht="31.35" customHeight="1" x14ac:dyDescent="0.2">
      <c r="A45" s="9" t="s">
        <v>65</v>
      </c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28"/>
      <c r="AP45" s="129"/>
      <c r="AQ45" s="467"/>
      <c r="AR45" s="46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CG45" s="40"/>
      <c r="CH45" s="40"/>
      <c r="CI45" s="40"/>
      <c r="CJ45" s="40"/>
    </row>
    <row r="46" spans="1:88" ht="16.350000000000001" customHeight="1" x14ac:dyDescent="0.25">
      <c r="A46" s="3307" t="s">
        <v>49</v>
      </c>
      <c r="B46" s="3314" t="s">
        <v>4</v>
      </c>
      <c r="C46" s="3315" t="s">
        <v>66</v>
      </c>
      <c r="D46" s="3320"/>
      <c r="E46" s="3320"/>
      <c r="F46" s="3316"/>
      <c r="G46" s="3315" t="s">
        <v>67</v>
      </c>
      <c r="H46" s="3320"/>
      <c r="I46" s="3320"/>
      <c r="J46" s="3316"/>
      <c r="K46" s="6"/>
      <c r="L46" s="2711"/>
      <c r="M46" s="2711"/>
      <c r="N46" s="2711"/>
      <c r="O46" s="2711"/>
      <c r="P46" s="2711"/>
      <c r="Q46" s="2711"/>
      <c r="R46" s="2711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469"/>
      <c r="AR46" s="133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CG46" s="40"/>
      <c r="CH46" s="40"/>
      <c r="CI46" s="40"/>
      <c r="CJ46" s="40"/>
    </row>
    <row r="47" spans="1:88" ht="27.75" customHeight="1" x14ac:dyDescent="0.2">
      <c r="A47" s="3319"/>
      <c r="B47" s="3318"/>
      <c r="C47" s="2095" t="s">
        <v>68</v>
      </c>
      <c r="D47" s="2095" t="s">
        <v>69</v>
      </c>
      <c r="E47" s="2070" t="s">
        <v>70</v>
      </c>
      <c r="F47" s="2071" t="s">
        <v>71</v>
      </c>
      <c r="G47" s="2095" t="s">
        <v>68</v>
      </c>
      <c r="H47" s="2095" t="s">
        <v>69</v>
      </c>
      <c r="I47" s="2070" t="s">
        <v>70</v>
      </c>
      <c r="J47" s="2071" t="s">
        <v>71</v>
      </c>
      <c r="K47" s="6"/>
      <c r="L47" s="2096"/>
      <c r="M47" s="2096"/>
      <c r="N47" s="2097"/>
      <c r="O47" s="2096"/>
      <c r="P47" s="2096"/>
      <c r="Q47" s="2096"/>
      <c r="R47" s="2096"/>
      <c r="S47" s="2096"/>
      <c r="T47" s="2096"/>
      <c r="U47" s="2096"/>
      <c r="V47" s="2096"/>
      <c r="W47" s="2096"/>
      <c r="X47" s="2096"/>
      <c r="Y47" s="2096"/>
      <c r="Z47" s="2096"/>
      <c r="AA47" s="2096"/>
      <c r="AB47" s="2096"/>
      <c r="AC47" s="2096"/>
      <c r="AD47" s="2096"/>
      <c r="AE47" s="2096"/>
      <c r="AF47" s="2096"/>
      <c r="AG47" s="2096"/>
      <c r="AH47" s="2096"/>
      <c r="AI47" s="2096"/>
      <c r="AJ47" s="2096"/>
      <c r="AK47" s="2096"/>
      <c r="AL47" s="2096"/>
      <c r="AM47" s="2096"/>
      <c r="AN47" s="2096"/>
      <c r="AO47" s="2096"/>
      <c r="AP47" s="2096"/>
      <c r="AQ47" s="2098"/>
      <c r="AR47" s="209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CG47" s="40"/>
      <c r="CH47" s="40"/>
      <c r="CI47" s="40"/>
      <c r="CJ47" s="40"/>
    </row>
    <row r="48" spans="1:88" ht="16.350000000000001" customHeight="1" x14ac:dyDescent="0.2">
      <c r="A48" s="138" t="s">
        <v>72</v>
      </c>
      <c r="B48" s="139">
        <f>SUM(C48:J48)</f>
        <v>0</v>
      </c>
      <c r="C48" s="2099"/>
      <c r="D48" s="2100"/>
      <c r="E48" s="2100"/>
      <c r="F48" s="2101"/>
      <c r="G48" s="2099"/>
      <c r="H48" s="2100"/>
      <c r="I48" s="2100"/>
      <c r="J48" s="2102"/>
      <c r="K48" s="141"/>
      <c r="L48" s="2096"/>
      <c r="M48" s="2096"/>
      <c r="N48" s="2103"/>
      <c r="O48" s="2096"/>
      <c r="P48" s="2096"/>
      <c r="Q48" s="2096"/>
      <c r="R48" s="2096"/>
      <c r="S48" s="2096"/>
      <c r="T48" s="2096"/>
      <c r="U48" s="2096"/>
      <c r="V48" s="2096"/>
      <c r="W48" s="2096"/>
      <c r="X48" s="2104"/>
      <c r="Y48" s="2104"/>
      <c r="Z48" s="2104"/>
      <c r="AA48" s="2104"/>
      <c r="AB48" s="2104"/>
      <c r="AC48" s="2104"/>
      <c r="AD48" s="2104"/>
      <c r="AE48" s="2104"/>
      <c r="AF48" s="2104"/>
      <c r="AG48" s="2104"/>
      <c r="AH48" s="2104"/>
      <c r="AI48" s="2104"/>
      <c r="AJ48" s="2104"/>
      <c r="AK48" s="2104"/>
      <c r="AL48" s="2104"/>
      <c r="AM48" s="2104"/>
      <c r="AN48" s="2104"/>
      <c r="AO48" s="2104"/>
      <c r="AP48" s="2104"/>
      <c r="AQ48" s="2098"/>
      <c r="AR48" s="209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CG48" s="40"/>
      <c r="CH48" s="40"/>
      <c r="CI48" s="40"/>
      <c r="CJ48" s="40"/>
    </row>
    <row r="49" spans="1:88" ht="16.350000000000001" customHeight="1" x14ac:dyDescent="0.2">
      <c r="A49" s="82" t="s">
        <v>73</v>
      </c>
      <c r="B49" s="144">
        <f>SUM(C49:J49)</f>
        <v>0</v>
      </c>
      <c r="C49" s="88"/>
      <c r="D49" s="145"/>
      <c r="E49" s="145"/>
      <c r="F49" s="89"/>
      <c r="G49" s="88"/>
      <c r="H49" s="145"/>
      <c r="I49" s="145"/>
      <c r="J49" s="87"/>
      <c r="K49" s="141"/>
      <c r="L49" s="2096"/>
      <c r="M49" s="2096"/>
      <c r="N49" s="2105"/>
      <c r="O49" s="2096"/>
      <c r="P49" s="2096"/>
      <c r="Q49" s="2096"/>
      <c r="R49" s="2096"/>
      <c r="S49" s="2096"/>
      <c r="T49" s="2096"/>
      <c r="U49" s="2096"/>
      <c r="V49" s="2096"/>
      <c r="W49" s="2096"/>
      <c r="X49" s="2104"/>
      <c r="Y49" s="2104"/>
      <c r="Z49" s="2104"/>
      <c r="AA49" s="2104"/>
      <c r="AB49" s="2104"/>
      <c r="AC49" s="2104"/>
      <c r="AD49" s="2104"/>
      <c r="AE49" s="2104"/>
      <c r="AF49" s="2104"/>
      <c r="AG49" s="2104"/>
      <c r="AH49" s="2104"/>
      <c r="AI49" s="2104"/>
      <c r="AJ49" s="2104"/>
      <c r="AK49" s="2104"/>
      <c r="AL49" s="2104"/>
      <c r="AM49" s="2104"/>
      <c r="AN49" s="2104"/>
      <c r="AO49" s="2104"/>
      <c r="AP49" s="2104"/>
      <c r="AQ49" s="2098"/>
      <c r="AR49" s="209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CG49" s="40"/>
      <c r="CH49" s="40"/>
      <c r="CI49" s="40"/>
      <c r="CJ49" s="40"/>
    </row>
    <row r="50" spans="1:88" ht="31.35" customHeight="1" x14ac:dyDescent="0.2">
      <c r="A50" s="147" t="s">
        <v>74</v>
      </c>
      <c r="B50" s="147"/>
      <c r="C50" s="147"/>
      <c r="D50" s="147"/>
      <c r="E50" s="147"/>
      <c r="F50" s="147"/>
      <c r="G50" s="2106"/>
      <c r="H50" s="2106"/>
      <c r="I50" s="2106"/>
      <c r="J50" s="2106"/>
      <c r="K50" s="2106"/>
      <c r="L50" s="2106"/>
      <c r="M50" s="2106"/>
      <c r="N50" s="2106"/>
      <c r="O50" s="2107"/>
      <c r="P50" s="147"/>
      <c r="Q50" s="2106"/>
      <c r="R50" s="2106"/>
      <c r="S50" s="2107"/>
      <c r="T50" s="147"/>
      <c r="U50" s="2106"/>
      <c r="V50" s="2107"/>
      <c r="W50" s="14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2104"/>
      <c r="AM50" s="2108"/>
      <c r="AN50" s="210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CG50" s="40"/>
      <c r="CH50" s="40"/>
      <c r="CI50" s="40"/>
      <c r="CJ50" s="40"/>
    </row>
    <row r="51" spans="1:88" ht="16.350000000000001" customHeight="1" x14ac:dyDescent="0.2">
      <c r="A51" s="3307" t="s">
        <v>75</v>
      </c>
      <c r="B51" s="3308" t="s">
        <v>32</v>
      </c>
      <c r="C51" s="2935"/>
      <c r="D51" s="3310"/>
      <c r="E51" s="3311" t="s">
        <v>5</v>
      </c>
      <c r="F51" s="3312"/>
      <c r="G51" s="3312"/>
      <c r="H51" s="3312"/>
      <c r="I51" s="3312"/>
      <c r="J51" s="3312"/>
      <c r="K51" s="3312"/>
      <c r="L51" s="3312"/>
      <c r="M51" s="3312"/>
      <c r="N51" s="3312"/>
      <c r="O51" s="3312"/>
      <c r="P51" s="3312"/>
      <c r="Q51" s="3312"/>
      <c r="R51" s="3312"/>
      <c r="S51" s="3312"/>
      <c r="T51" s="3312"/>
      <c r="U51" s="3312"/>
      <c r="V51" s="3317"/>
      <c r="W51" s="3314" t="s">
        <v>6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CG51" s="40"/>
      <c r="CH51" s="40"/>
      <c r="CI51" s="40"/>
      <c r="CJ51" s="40"/>
    </row>
    <row r="52" spans="1:88" ht="16.350000000000001" customHeight="1" x14ac:dyDescent="0.2">
      <c r="A52" s="2692"/>
      <c r="B52" s="3323"/>
      <c r="C52" s="2698"/>
      <c r="D52" s="3321"/>
      <c r="E52" s="3314" t="s">
        <v>11</v>
      </c>
      <c r="F52" s="2935" t="s">
        <v>12</v>
      </c>
      <c r="G52" s="3314" t="s">
        <v>13</v>
      </c>
      <c r="H52" s="2935" t="s">
        <v>14</v>
      </c>
      <c r="I52" s="3314" t="s">
        <v>15</v>
      </c>
      <c r="J52" s="2935" t="s">
        <v>16</v>
      </c>
      <c r="K52" s="3314" t="s">
        <v>17</v>
      </c>
      <c r="L52" s="2935" t="s">
        <v>18</v>
      </c>
      <c r="M52" s="3314" t="s">
        <v>19</v>
      </c>
      <c r="N52" s="2935" t="s">
        <v>20</v>
      </c>
      <c r="O52" s="3314" t="s">
        <v>21</v>
      </c>
      <c r="P52" s="2935" t="s">
        <v>22</v>
      </c>
      <c r="Q52" s="3314" t="s">
        <v>23</v>
      </c>
      <c r="R52" s="2935" t="s">
        <v>24</v>
      </c>
      <c r="S52" s="3314" t="s">
        <v>25</v>
      </c>
      <c r="T52" s="2935" t="s">
        <v>26</v>
      </c>
      <c r="U52" s="3314" t="s">
        <v>27</v>
      </c>
      <c r="V52" s="3310" t="s">
        <v>28</v>
      </c>
      <c r="W52" s="270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CG52" s="40"/>
      <c r="CH52" s="40"/>
      <c r="CI52" s="40"/>
      <c r="CJ52" s="40"/>
    </row>
    <row r="53" spans="1:88" ht="16.350000000000001" customHeight="1" x14ac:dyDescent="0.2">
      <c r="A53" s="3319"/>
      <c r="B53" s="2110" t="s">
        <v>29</v>
      </c>
      <c r="C53" s="502" t="s">
        <v>30</v>
      </c>
      <c r="D53" s="2110" t="s">
        <v>31</v>
      </c>
      <c r="E53" s="3318"/>
      <c r="F53" s="2698"/>
      <c r="G53" s="3318"/>
      <c r="H53" s="2698"/>
      <c r="I53" s="3318"/>
      <c r="J53" s="2698"/>
      <c r="K53" s="3318"/>
      <c r="L53" s="2698"/>
      <c r="M53" s="3318"/>
      <c r="N53" s="2698"/>
      <c r="O53" s="3318"/>
      <c r="P53" s="2698"/>
      <c r="Q53" s="3318"/>
      <c r="R53" s="2698"/>
      <c r="S53" s="3318"/>
      <c r="T53" s="2698"/>
      <c r="U53" s="3318"/>
      <c r="V53" s="3321"/>
      <c r="W53" s="331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CG53" s="40"/>
      <c r="CH53" s="40"/>
      <c r="CI53" s="40"/>
      <c r="CJ53" s="40"/>
    </row>
    <row r="54" spans="1:88" ht="16.350000000000001" customHeight="1" x14ac:dyDescent="0.2">
      <c r="A54" s="2111" t="s">
        <v>76</v>
      </c>
      <c r="B54" s="2112">
        <f>SUM(B55:B56)</f>
        <v>0</v>
      </c>
      <c r="C54" s="2113">
        <f>SUM(C55:C56)</f>
        <v>0</v>
      </c>
      <c r="D54" s="2114">
        <f t="shared" ref="D54:W54" si="5">SUM(D55:D56)</f>
        <v>0</v>
      </c>
      <c r="E54" s="2115">
        <f t="shared" si="5"/>
        <v>0</v>
      </c>
      <c r="F54" s="2116">
        <f t="shared" si="5"/>
        <v>0</v>
      </c>
      <c r="G54" s="2115">
        <f t="shared" si="5"/>
        <v>0</v>
      </c>
      <c r="H54" s="2116">
        <f t="shared" si="5"/>
        <v>0</v>
      </c>
      <c r="I54" s="2115">
        <f t="shared" si="5"/>
        <v>0</v>
      </c>
      <c r="J54" s="2116">
        <f t="shared" si="5"/>
        <v>0</v>
      </c>
      <c r="K54" s="2115">
        <f t="shared" si="5"/>
        <v>0</v>
      </c>
      <c r="L54" s="2116">
        <f t="shared" si="5"/>
        <v>0</v>
      </c>
      <c r="M54" s="2115">
        <f t="shared" si="5"/>
        <v>0</v>
      </c>
      <c r="N54" s="2116">
        <f t="shared" si="5"/>
        <v>0</v>
      </c>
      <c r="O54" s="2115">
        <f t="shared" si="5"/>
        <v>0</v>
      </c>
      <c r="P54" s="2116">
        <f t="shared" si="5"/>
        <v>0</v>
      </c>
      <c r="Q54" s="2115">
        <f t="shared" si="5"/>
        <v>0</v>
      </c>
      <c r="R54" s="2116">
        <f t="shared" si="5"/>
        <v>0</v>
      </c>
      <c r="S54" s="2115">
        <f t="shared" si="5"/>
        <v>0</v>
      </c>
      <c r="T54" s="2116">
        <f t="shared" si="5"/>
        <v>0</v>
      </c>
      <c r="U54" s="2115">
        <f t="shared" si="5"/>
        <v>0</v>
      </c>
      <c r="V54" s="2116">
        <f t="shared" si="5"/>
        <v>0</v>
      </c>
      <c r="W54" s="2115">
        <f t="shared" si="5"/>
        <v>0</v>
      </c>
      <c r="X54" s="100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CG54" s="40">
        <v>0</v>
      </c>
      <c r="CH54" s="40">
        <v>0</v>
      </c>
      <c r="CI54" s="40">
        <v>0</v>
      </c>
      <c r="CJ54" s="40"/>
    </row>
    <row r="55" spans="1:88" ht="16.350000000000001" customHeight="1" x14ac:dyDescent="0.2">
      <c r="A55" s="53" t="s">
        <v>72</v>
      </c>
      <c r="B55" s="158">
        <f>SUM(E55:V55)</f>
        <v>0</v>
      </c>
      <c r="C55" s="2117"/>
      <c r="D55" s="2118"/>
      <c r="E55" s="161"/>
      <c r="F55" s="111"/>
      <c r="G55" s="161"/>
      <c r="H55" s="111"/>
      <c r="I55" s="161"/>
      <c r="J55" s="111"/>
      <c r="K55" s="161"/>
      <c r="L55" s="111"/>
      <c r="M55" s="161"/>
      <c r="N55" s="111"/>
      <c r="O55" s="161"/>
      <c r="P55" s="111"/>
      <c r="Q55" s="161"/>
      <c r="R55" s="111"/>
      <c r="S55" s="161"/>
      <c r="T55" s="111"/>
      <c r="U55" s="161"/>
      <c r="V55" s="111"/>
      <c r="W55" s="161"/>
      <c r="X55" s="162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8"/>
      <c r="AK55" s="8"/>
      <c r="CA55" s="39"/>
      <c r="CC55" s="39"/>
      <c r="CG55" s="40">
        <v>0</v>
      </c>
      <c r="CH55" s="40">
        <v>0</v>
      </c>
      <c r="CI55" s="40">
        <v>0</v>
      </c>
      <c r="CJ55" s="40"/>
    </row>
    <row r="56" spans="1:88" ht="16.350000000000001" customHeight="1" x14ac:dyDescent="0.2">
      <c r="A56" s="163" t="s">
        <v>77</v>
      </c>
      <c r="B56" s="164">
        <f>SUM(E56:V56)</f>
        <v>0</v>
      </c>
      <c r="C56" s="2119"/>
      <c r="D56" s="2120"/>
      <c r="E56" s="167"/>
      <c r="F56" s="127"/>
      <c r="G56" s="167"/>
      <c r="H56" s="127"/>
      <c r="I56" s="167"/>
      <c r="J56" s="127"/>
      <c r="K56" s="167"/>
      <c r="L56" s="127"/>
      <c r="M56" s="167"/>
      <c r="N56" s="127"/>
      <c r="O56" s="167"/>
      <c r="P56" s="127"/>
      <c r="Q56" s="167"/>
      <c r="R56" s="127"/>
      <c r="S56" s="167"/>
      <c r="T56" s="127"/>
      <c r="U56" s="167"/>
      <c r="V56" s="127"/>
      <c r="W56" s="167"/>
      <c r="X56" s="162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8"/>
      <c r="AK56" s="8"/>
      <c r="CG56" s="40">
        <v>0</v>
      </c>
      <c r="CH56" s="40">
        <v>0</v>
      </c>
      <c r="CI56" s="40">
        <v>0</v>
      </c>
      <c r="CJ56" s="40"/>
    </row>
    <row r="57" spans="1:88" ht="16.350000000000001" customHeight="1" x14ac:dyDescent="0.2">
      <c r="A57" s="168" t="s">
        <v>78</v>
      </c>
      <c r="B57" s="169">
        <f>SUM(B58:B59)</f>
        <v>0</v>
      </c>
      <c r="C57" s="170">
        <f t="shared" ref="C57:W57" si="6">SUM(C58:C59)</f>
        <v>0</v>
      </c>
      <c r="D57" s="171">
        <f t="shared" si="6"/>
        <v>0</v>
      </c>
      <c r="E57" s="114">
        <f t="shared" si="6"/>
        <v>0</v>
      </c>
      <c r="F57" s="172">
        <f t="shared" si="6"/>
        <v>0</v>
      </c>
      <c r="G57" s="114">
        <f t="shared" si="6"/>
        <v>0</v>
      </c>
      <c r="H57" s="172">
        <f t="shared" si="6"/>
        <v>0</v>
      </c>
      <c r="I57" s="114">
        <f t="shared" si="6"/>
        <v>0</v>
      </c>
      <c r="J57" s="172">
        <f t="shared" si="6"/>
        <v>0</v>
      </c>
      <c r="K57" s="114">
        <f t="shared" si="6"/>
        <v>0</v>
      </c>
      <c r="L57" s="172">
        <f t="shared" si="6"/>
        <v>0</v>
      </c>
      <c r="M57" s="114">
        <f t="shared" si="6"/>
        <v>0</v>
      </c>
      <c r="N57" s="172">
        <f t="shared" si="6"/>
        <v>0</v>
      </c>
      <c r="O57" s="114">
        <f t="shared" si="6"/>
        <v>0</v>
      </c>
      <c r="P57" s="172">
        <f t="shared" si="6"/>
        <v>0</v>
      </c>
      <c r="Q57" s="114">
        <f t="shared" si="6"/>
        <v>0</v>
      </c>
      <c r="R57" s="172">
        <f t="shared" si="6"/>
        <v>0</v>
      </c>
      <c r="S57" s="114">
        <f t="shared" si="6"/>
        <v>0</v>
      </c>
      <c r="T57" s="172">
        <f t="shared" si="6"/>
        <v>0</v>
      </c>
      <c r="U57" s="114">
        <f t="shared" si="6"/>
        <v>0</v>
      </c>
      <c r="V57" s="172">
        <f t="shared" si="6"/>
        <v>0</v>
      </c>
      <c r="W57" s="2115">
        <f t="shared" si="6"/>
        <v>0</v>
      </c>
      <c r="X57" s="100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CG57" s="40">
        <v>0</v>
      </c>
      <c r="CH57" s="40">
        <v>0</v>
      </c>
      <c r="CI57" s="40">
        <v>0</v>
      </c>
      <c r="CJ57" s="40"/>
    </row>
    <row r="58" spans="1:88" ht="16.350000000000001" customHeight="1" x14ac:dyDescent="0.2">
      <c r="A58" s="53" t="s">
        <v>72</v>
      </c>
      <c r="B58" s="158">
        <f>SUM(E58:V58)</f>
        <v>0</v>
      </c>
      <c r="C58" s="2117"/>
      <c r="D58" s="2118"/>
      <c r="E58" s="161"/>
      <c r="F58" s="111"/>
      <c r="G58" s="161"/>
      <c r="H58" s="111"/>
      <c r="I58" s="161"/>
      <c r="J58" s="111"/>
      <c r="K58" s="161"/>
      <c r="L58" s="111"/>
      <c r="M58" s="161"/>
      <c r="N58" s="111"/>
      <c r="O58" s="161"/>
      <c r="P58" s="111"/>
      <c r="Q58" s="161"/>
      <c r="R58" s="111"/>
      <c r="S58" s="161"/>
      <c r="T58" s="111"/>
      <c r="U58" s="161"/>
      <c r="V58" s="111"/>
      <c r="W58" s="161"/>
      <c r="X58" s="162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8"/>
      <c r="AK58" s="8"/>
      <c r="CG58" s="40">
        <v>0</v>
      </c>
      <c r="CH58" s="40">
        <v>0</v>
      </c>
      <c r="CI58" s="40">
        <v>0</v>
      </c>
      <c r="CJ58" s="40"/>
    </row>
    <row r="59" spans="1:88" ht="16.350000000000001" customHeight="1" x14ac:dyDescent="0.2">
      <c r="A59" s="163" t="s">
        <v>77</v>
      </c>
      <c r="B59" s="164">
        <f>SUM(E59:V59)</f>
        <v>0</v>
      </c>
      <c r="C59" s="2119"/>
      <c r="D59" s="2119"/>
      <c r="E59" s="167"/>
      <c r="F59" s="127"/>
      <c r="G59" s="167"/>
      <c r="H59" s="127"/>
      <c r="I59" s="167"/>
      <c r="J59" s="127"/>
      <c r="K59" s="167"/>
      <c r="L59" s="127"/>
      <c r="M59" s="167"/>
      <c r="N59" s="127"/>
      <c r="O59" s="167"/>
      <c r="P59" s="127"/>
      <c r="Q59" s="167"/>
      <c r="R59" s="127"/>
      <c r="S59" s="167"/>
      <c r="T59" s="127"/>
      <c r="U59" s="167"/>
      <c r="V59" s="127"/>
      <c r="W59" s="167"/>
      <c r="X59" s="16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8"/>
      <c r="AK59" s="8"/>
      <c r="CG59" s="40">
        <v>0</v>
      </c>
      <c r="CH59" s="40">
        <v>0</v>
      </c>
      <c r="CI59" s="40">
        <v>0</v>
      </c>
      <c r="CJ59" s="40"/>
    </row>
    <row r="60" spans="1:88" ht="31.35" customHeight="1" x14ac:dyDescent="0.2">
      <c r="A60" s="147" t="s">
        <v>79</v>
      </c>
      <c r="B60" s="147"/>
      <c r="C60" s="147"/>
      <c r="D60" s="147"/>
      <c r="E60" s="147"/>
      <c r="F60" s="9"/>
      <c r="G60" s="9"/>
      <c r="H60" s="173"/>
      <c r="I60" s="173"/>
      <c r="J60" s="2121"/>
      <c r="K60" s="2122"/>
      <c r="L60" s="2123"/>
      <c r="M60" s="2122"/>
      <c r="N60" s="6"/>
      <c r="O60" s="6"/>
      <c r="P60" s="6"/>
      <c r="Q60" s="6"/>
      <c r="R60" s="6"/>
      <c r="S60" s="6"/>
      <c r="T60" s="6"/>
      <c r="U60" s="6"/>
      <c r="V60" s="6"/>
      <c r="W60" s="6"/>
      <c r="X60" s="177"/>
      <c r="Y60" s="177"/>
      <c r="Z60" s="177"/>
      <c r="AA60" s="470"/>
      <c r="AB60" s="1098"/>
      <c r="AC60" s="470"/>
      <c r="AD60" s="177"/>
      <c r="AE60" s="1098"/>
      <c r="AF60" s="470"/>
      <c r="AG60" s="470"/>
      <c r="AH60" s="470"/>
      <c r="AI60" s="1098"/>
      <c r="AJ60" s="100"/>
      <c r="AK60" s="180"/>
      <c r="AL60" s="2104"/>
      <c r="AM60" s="2108"/>
      <c r="AN60" s="2108"/>
      <c r="CG60" s="40"/>
      <c r="CH60" s="40"/>
      <c r="CI60" s="40"/>
      <c r="CJ60" s="40"/>
    </row>
    <row r="61" spans="1:88" ht="16.350000000000001" customHeight="1" x14ac:dyDescent="0.2">
      <c r="A61" s="3314" t="s">
        <v>75</v>
      </c>
      <c r="B61" s="3315" t="s">
        <v>80</v>
      </c>
      <c r="C61" s="3316"/>
      <c r="D61" s="3315" t="s">
        <v>81</v>
      </c>
      <c r="E61" s="3320"/>
      <c r="F61" s="3314" t="s">
        <v>82</v>
      </c>
      <c r="G61" s="3314"/>
      <c r="H61" s="100"/>
      <c r="I61" s="10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28"/>
      <c r="V61" s="1099"/>
      <c r="W61" s="128"/>
      <c r="X61" s="2124"/>
      <c r="Y61" s="2124"/>
      <c r="Z61" s="2124"/>
      <c r="AA61" s="470"/>
      <c r="AB61" s="2124"/>
      <c r="AC61" s="470"/>
      <c r="AD61" s="2124"/>
      <c r="AE61" s="470"/>
      <c r="AF61" s="470"/>
      <c r="AG61" s="2125"/>
      <c r="AH61" s="470"/>
      <c r="AI61" s="2125"/>
      <c r="AJ61" s="2124"/>
      <c r="AK61" s="2125"/>
      <c r="AL61" s="2126"/>
      <c r="AM61" s="2127"/>
      <c r="AN61" s="2127"/>
      <c r="CG61" s="40"/>
      <c r="CH61" s="40"/>
      <c r="CI61" s="40"/>
      <c r="CJ61" s="40"/>
    </row>
    <row r="62" spans="1:88" ht="36" customHeight="1" x14ac:dyDescent="0.2">
      <c r="A62" s="3318"/>
      <c r="B62" s="2090" t="s">
        <v>83</v>
      </c>
      <c r="C62" s="2128" t="s">
        <v>84</v>
      </c>
      <c r="D62" s="2069" t="s">
        <v>83</v>
      </c>
      <c r="E62" s="2129" t="s">
        <v>84</v>
      </c>
      <c r="F62" s="2069" t="s">
        <v>83</v>
      </c>
      <c r="G62" s="2071" t="s">
        <v>84</v>
      </c>
      <c r="H62" s="6" t="s">
        <v>85</v>
      </c>
      <c r="I62" s="6"/>
      <c r="J62" s="2130"/>
      <c r="K62" s="2096"/>
      <c r="L62" s="2096"/>
      <c r="M62" s="2096"/>
      <c r="N62" s="2096"/>
      <c r="O62" s="2096"/>
      <c r="P62" s="2096"/>
      <c r="Q62" s="2104"/>
      <c r="R62" s="2104"/>
      <c r="S62" s="2104"/>
      <c r="T62" s="2104"/>
      <c r="U62" s="2104"/>
      <c r="V62" s="2104"/>
      <c r="W62" s="2104"/>
      <c r="X62" s="2104"/>
      <c r="Y62" s="2104"/>
      <c r="Z62" s="2104"/>
      <c r="AA62" s="2104"/>
      <c r="AB62" s="2104"/>
      <c r="AC62" s="2104"/>
      <c r="AD62" s="2104"/>
      <c r="AE62" s="2104"/>
      <c r="AF62" s="2104"/>
      <c r="AG62" s="2104"/>
      <c r="AH62" s="2104"/>
      <c r="AI62" s="2104"/>
      <c r="AJ62" s="2104"/>
      <c r="AK62" s="2104"/>
      <c r="AL62" s="2104"/>
      <c r="AM62" s="2104"/>
      <c r="AN62" s="2104"/>
      <c r="AO62" s="2104"/>
      <c r="AP62" s="2096"/>
      <c r="AQ62" s="2108"/>
      <c r="AR62" s="2108"/>
      <c r="CG62" s="40"/>
      <c r="CH62" s="40"/>
      <c r="CI62" s="40"/>
      <c r="CJ62" s="40"/>
    </row>
    <row r="63" spans="1:88" ht="16.350000000000001" customHeight="1" x14ac:dyDescent="0.2">
      <c r="A63" s="2131" t="s">
        <v>86</v>
      </c>
      <c r="B63" s="2099"/>
      <c r="C63" s="2102"/>
      <c r="D63" s="2099"/>
      <c r="E63" s="2102"/>
      <c r="F63" s="65"/>
      <c r="G63" s="190"/>
      <c r="H63" s="162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2125"/>
      <c r="U63" s="2125"/>
      <c r="V63" s="2104"/>
      <c r="W63" s="2104"/>
      <c r="X63" s="2104"/>
      <c r="Y63" s="2104"/>
      <c r="Z63" s="2104"/>
      <c r="AA63" s="2104"/>
      <c r="AB63" s="2104"/>
      <c r="AC63" s="2104"/>
      <c r="AD63" s="2104"/>
      <c r="AE63" s="2104"/>
      <c r="AF63" s="2104"/>
      <c r="AG63" s="2104"/>
      <c r="AH63" s="2104"/>
      <c r="AI63" s="2104"/>
      <c r="AJ63" s="2104"/>
      <c r="AK63" s="2104"/>
      <c r="AL63" s="2104"/>
      <c r="AM63" s="2104"/>
      <c r="AN63" s="2104"/>
      <c r="AO63" s="2104"/>
      <c r="AP63" s="2108"/>
      <c r="AQ63" s="2108"/>
      <c r="AR63" s="2108"/>
      <c r="CA63" s="39"/>
      <c r="CB63" s="39"/>
      <c r="CC63" s="39"/>
      <c r="CG63" s="40">
        <f>IF(B63&lt;C63,1,0)</f>
        <v>0</v>
      </c>
      <c r="CH63" s="40">
        <f>IF(D63&lt;E63,1,0)</f>
        <v>0</v>
      </c>
      <c r="CI63" s="40">
        <f>IF(F63&lt;G63,1,0)</f>
        <v>0</v>
      </c>
      <c r="CJ63" s="40"/>
    </row>
    <row r="64" spans="1:88" ht="25.35" customHeight="1" x14ac:dyDescent="0.2">
      <c r="A64" s="2132" t="s">
        <v>87</v>
      </c>
      <c r="B64" s="2133"/>
      <c r="C64" s="2134"/>
      <c r="D64" s="2133"/>
      <c r="E64" s="2134"/>
      <c r="F64" s="2133"/>
      <c r="G64" s="2135"/>
      <c r="H64" s="162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2125"/>
      <c r="U64" s="2125"/>
      <c r="V64" s="2104"/>
      <c r="W64" s="2104"/>
      <c r="X64" s="2104"/>
      <c r="Y64" s="2104"/>
      <c r="Z64" s="2104"/>
      <c r="AA64" s="2104"/>
      <c r="AB64" s="2104"/>
      <c r="AC64" s="2104"/>
      <c r="AD64" s="2104"/>
      <c r="AE64" s="2104"/>
      <c r="AF64" s="2104"/>
      <c r="AG64" s="2104"/>
      <c r="AH64" s="2104"/>
      <c r="AI64" s="2104"/>
      <c r="AJ64" s="2104"/>
      <c r="AK64" s="2104"/>
      <c r="AL64" s="2104"/>
      <c r="AM64" s="2104"/>
      <c r="AN64" s="2104"/>
      <c r="AO64" s="2104"/>
      <c r="AP64" s="2108"/>
      <c r="AQ64" s="2108"/>
      <c r="AR64" s="2108"/>
      <c r="CA64" s="39"/>
      <c r="CB64" s="39"/>
      <c r="CC64" s="39"/>
      <c r="CG64" s="40">
        <f>IF(B64&lt;C64,1,0)</f>
        <v>0</v>
      </c>
      <c r="CH64" s="40">
        <f>IF(D64&lt;E64,1,0)</f>
        <v>0</v>
      </c>
      <c r="CI64" s="40">
        <f>IF(F64&lt;G64,1,0)</f>
        <v>0</v>
      </c>
      <c r="CJ64" s="40"/>
    </row>
    <row r="65" spans="1:88" ht="25.35" customHeight="1" x14ac:dyDescent="0.2">
      <c r="A65" s="9" t="s">
        <v>88</v>
      </c>
      <c r="B65" s="451"/>
      <c r="C65" s="451"/>
      <c r="D65" s="451"/>
      <c r="E65" s="451"/>
      <c r="F65" s="451"/>
      <c r="G65" s="451"/>
      <c r="H65" s="452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2125"/>
      <c r="U65" s="2125"/>
      <c r="V65" s="2104"/>
      <c r="W65" s="2104"/>
      <c r="X65" s="2104"/>
      <c r="Y65" s="2104"/>
      <c r="Z65" s="2104"/>
      <c r="AA65" s="2104"/>
      <c r="AB65" s="2104"/>
      <c r="AC65" s="2104"/>
      <c r="AD65" s="2104"/>
      <c r="AE65" s="2104"/>
      <c r="AF65" s="2104"/>
      <c r="AG65" s="2104"/>
      <c r="AH65" s="2104"/>
      <c r="AI65" s="2104"/>
      <c r="AJ65" s="2104"/>
      <c r="AK65" s="2104"/>
      <c r="AL65" s="2104"/>
      <c r="AM65" s="2104"/>
      <c r="AN65" s="2104"/>
      <c r="AO65" s="2104"/>
      <c r="AP65" s="2108"/>
      <c r="AQ65" s="2108"/>
      <c r="AR65" s="2108"/>
      <c r="CA65" s="39"/>
      <c r="CB65" s="39"/>
      <c r="CC65" s="39"/>
      <c r="CG65" s="40"/>
      <c r="CH65" s="40"/>
      <c r="CI65" s="40"/>
      <c r="CJ65" s="40"/>
    </row>
    <row r="66" spans="1:88" ht="25.35" customHeight="1" x14ac:dyDescent="0.2">
      <c r="A66" s="3322" t="s">
        <v>75</v>
      </c>
      <c r="B66" s="3322" t="s">
        <v>89</v>
      </c>
      <c r="C66" s="3322"/>
      <c r="D66" s="3322" t="s">
        <v>90</v>
      </c>
      <c r="E66" s="3322"/>
      <c r="F66" s="451"/>
      <c r="G66" s="451"/>
      <c r="H66" s="452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2125"/>
      <c r="U66" s="2125"/>
      <c r="V66" s="2104"/>
      <c r="W66" s="2104"/>
      <c r="X66" s="2104"/>
      <c r="Y66" s="2104"/>
      <c r="Z66" s="2104"/>
      <c r="AA66" s="2104"/>
      <c r="AB66" s="2104"/>
      <c r="AC66" s="2104"/>
      <c r="AD66" s="2104"/>
      <c r="AE66" s="2104"/>
      <c r="AF66" s="2104"/>
      <c r="AG66" s="2104"/>
      <c r="AH66" s="2104"/>
      <c r="AI66" s="2104"/>
      <c r="AJ66" s="2104"/>
      <c r="AK66" s="2104"/>
      <c r="AL66" s="2104"/>
      <c r="AM66" s="2104"/>
      <c r="AN66" s="2104"/>
      <c r="AO66" s="2104"/>
      <c r="AP66" s="2108"/>
      <c r="AQ66" s="2108"/>
      <c r="AR66" s="2108"/>
      <c r="CA66" s="39"/>
      <c r="CB66" s="39"/>
      <c r="CC66" s="39"/>
      <c r="CG66" s="40"/>
      <c r="CH66" s="40"/>
      <c r="CI66" s="40"/>
      <c r="CJ66" s="40"/>
    </row>
    <row r="67" spans="1:88" ht="28.5" customHeight="1" x14ac:dyDescent="0.2">
      <c r="A67" s="3322"/>
      <c r="B67" s="2136" t="s">
        <v>91</v>
      </c>
      <c r="C67" s="2137" t="s">
        <v>84</v>
      </c>
      <c r="D67" s="2136" t="s">
        <v>91</v>
      </c>
      <c r="E67" s="2137" t="s">
        <v>84</v>
      </c>
      <c r="F67" s="451"/>
      <c r="G67" s="451"/>
      <c r="H67" s="452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2138"/>
      <c r="U67" s="2138"/>
      <c r="V67" s="2139"/>
      <c r="W67" s="2139"/>
      <c r="X67" s="2139"/>
      <c r="Y67" s="2139"/>
      <c r="Z67" s="2139"/>
      <c r="AA67" s="2139"/>
      <c r="AB67" s="2139"/>
      <c r="AC67" s="2139"/>
      <c r="AD67" s="2139"/>
      <c r="AE67" s="2139"/>
      <c r="AF67" s="2139"/>
      <c r="AG67" s="2139"/>
      <c r="AH67" s="2139"/>
      <c r="AI67" s="2139"/>
      <c r="AJ67" s="2139"/>
      <c r="AK67" s="2139"/>
      <c r="AL67" s="2139"/>
      <c r="AM67" s="2139"/>
      <c r="AN67" s="2139"/>
      <c r="AO67" s="2139"/>
      <c r="AP67" s="2140"/>
      <c r="AQ67" s="2140"/>
      <c r="AR67" s="2140"/>
      <c r="CA67" s="39"/>
      <c r="CB67" s="39"/>
      <c r="CC67" s="39"/>
      <c r="CG67" s="40"/>
      <c r="CH67" s="40"/>
      <c r="CI67" s="40"/>
      <c r="CJ67" s="40"/>
    </row>
    <row r="68" spans="1:88" ht="25.35" customHeight="1" x14ac:dyDescent="0.2">
      <c r="A68" s="2057" t="s">
        <v>86</v>
      </c>
      <c r="B68" s="2141"/>
      <c r="C68" s="2058"/>
      <c r="D68" s="2142"/>
      <c r="E68" s="2059"/>
      <c r="F68" s="451"/>
      <c r="G68" s="451"/>
      <c r="H68" s="452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2143"/>
      <c r="U68" s="2143"/>
      <c r="V68" s="2144"/>
      <c r="W68" s="2144"/>
      <c r="X68" s="2144"/>
      <c r="Y68" s="2144"/>
      <c r="Z68" s="2144"/>
      <c r="AA68" s="2144"/>
      <c r="AB68" s="2144"/>
      <c r="AC68" s="2144"/>
      <c r="AD68" s="2144"/>
      <c r="AE68" s="2144"/>
      <c r="AF68" s="2144"/>
      <c r="AG68" s="2144"/>
      <c r="AH68" s="2144"/>
      <c r="AI68" s="2144"/>
      <c r="AJ68" s="2144"/>
      <c r="AK68" s="2144"/>
      <c r="AL68" s="2144"/>
      <c r="AM68" s="2144"/>
      <c r="AN68" s="2144"/>
      <c r="AO68" s="2144"/>
      <c r="AP68" s="2145"/>
      <c r="AQ68" s="2145"/>
      <c r="AR68" s="2145"/>
      <c r="CA68" s="39"/>
      <c r="CB68" s="39"/>
      <c r="CC68" s="39"/>
      <c r="CG68" s="40"/>
      <c r="CH68" s="40"/>
      <c r="CI68" s="40"/>
      <c r="CJ68" s="40"/>
    </row>
    <row r="69" spans="1:88" ht="25.35" customHeight="1" x14ac:dyDescent="0.2">
      <c r="A69" s="207" t="s">
        <v>92</v>
      </c>
      <c r="B69" s="208"/>
      <c r="C69" s="209"/>
      <c r="D69" s="210"/>
      <c r="E69" s="211"/>
      <c r="F69" s="451"/>
      <c r="G69" s="451"/>
      <c r="H69" s="452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2143"/>
      <c r="U69" s="2143"/>
      <c r="V69" s="2144"/>
      <c r="W69" s="2144"/>
      <c r="X69" s="2144"/>
      <c r="Y69" s="2144"/>
      <c r="Z69" s="2144"/>
      <c r="AA69" s="2144"/>
      <c r="AB69" s="2144"/>
      <c r="AC69" s="2144"/>
      <c r="AD69" s="2144"/>
      <c r="AE69" s="2144"/>
      <c r="AF69" s="2144"/>
      <c r="AG69" s="2144"/>
      <c r="AH69" s="2144"/>
      <c r="AI69" s="2144"/>
      <c r="AJ69" s="2144"/>
      <c r="AK69" s="2144"/>
      <c r="AL69" s="2144"/>
      <c r="AM69" s="2144"/>
      <c r="AN69" s="2144"/>
      <c r="AO69" s="2144"/>
      <c r="AP69" s="2145"/>
      <c r="AQ69" s="2145"/>
      <c r="AR69" s="2145"/>
      <c r="CA69" s="39"/>
      <c r="CB69" s="39"/>
      <c r="CC69" s="39"/>
      <c r="CG69" s="40"/>
      <c r="CH69" s="40"/>
      <c r="CI69" s="40"/>
      <c r="CJ69" s="40"/>
    </row>
    <row r="70" spans="1:88" ht="31.35" customHeight="1" x14ac:dyDescent="0.2">
      <c r="A70" s="147" t="s">
        <v>93</v>
      </c>
      <c r="B70" s="10"/>
      <c r="C70" s="10"/>
      <c r="D70" s="10"/>
      <c r="E70" s="213"/>
      <c r="F70" s="213"/>
      <c r="G70" s="213"/>
      <c r="H70" s="100"/>
      <c r="I70" s="100"/>
      <c r="J70" s="2143"/>
      <c r="K70" s="2143"/>
      <c r="L70" s="2143"/>
      <c r="M70" s="2143"/>
      <c r="N70" s="2143"/>
      <c r="O70" s="2143"/>
      <c r="P70" s="2143"/>
      <c r="Q70" s="2143"/>
      <c r="R70" s="2143"/>
      <c r="S70" s="2143"/>
      <c r="T70" s="2143"/>
      <c r="U70" s="2143"/>
      <c r="V70" s="2146"/>
      <c r="W70" s="2146"/>
      <c r="X70" s="2144"/>
      <c r="Y70" s="2144"/>
      <c r="Z70" s="2144"/>
      <c r="AA70" s="2144"/>
      <c r="AB70" s="2144"/>
      <c r="AC70" s="2144"/>
      <c r="AD70" s="2144"/>
      <c r="AE70" s="2144"/>
      <c r="AF70" s="2144"/>
      <c r="AG70" s="2144"/>
      <c r="AH70" s="2144"/>
      <c r="AI70" s="2144"/>
      <c r="AJ70" s="2144"/>
      <c r="AK70" s="2144"/>
      <c r="AL70" s="2144"/>
      <c r="AM70" s="2144"/>
      <c r="AN70" s="2144"/>
      <c r="AO70" s="2144"/>
      <c r="AP70" s="2145"/>
      <c r="AQ70" s="2145"/>
      <c r="AR70" s="2145"/>
      <c r="CG70" s="40"/>
      <c r="CH70" s="40"/>
      <c r="CI70" s="40"/>
      <c r="CJ70" s="40"/>
    </row>
    <row r="71" spans="1:88" ht="16.350000000000001" customHeight="1" x14ac:dyDescent="0.2">
      <c r="A71" s="2147" t="s">
        <v>49</v>
      </c>
      <c r="B71" s="2147" t="s">
        <v>32</v>
      </c>
      <c r="C71" s="216"/>
      <c r="D71" s="217"/>
      <c r="E71" s="217"/>
      <c r="F71" s="217"/>
      <c r="G71" s="217"/>
      <c r="H71" s="100"/>
      <c r="I71" s="100"/>
      <c r="J71" s="2143"/>
      <c r="K71" s="2143"/>
      <c r="L71" s="2148"/>
      <c r="M71" s="2148"/>
      <c r="N71" s="2143"/>
      <c r="O71" s="2143"/>
      <c r="P71" s="2143"/>
      <c r="Q71" s="2143"/>
      <c r="R71" s="2143"/>
      <c r="S71" s="2143"/>
      <c r="T71" s="2143"/>
      <c r="U71" s="2143"/>
      <c r="V71" s="2146"/>
      <c r="W71" s="2146"/>
      <c r="X71" s="2144"/>
      <c r="Y71" s="2144"/>
      <c r="Z71" s="2144"/>
      <c r="AA71" s="2144"/>
      <c r="AB71" s="2144"/>
      <c r="AC71" s="2144"/>
      <c r="AD71" s="2144"/>
      <c r="AE71" s="2144"/>
      <c r="AF71" s="2144"/>
      <c r="AG71" s="2144"/>
      <c r="AH71" s="2144"/>
      <c r="AI71" s="2144"/>
      <c r="AJ71" s="2144"/>
      <c r="AK71" s="2144"/>
      <c r="AL71" s="2144"/>
      <c r="AM71" s="2144"/>
      <c r="AN71" s="2144"/>
      <c r="AO71" s="2144"/>
      <c r="AP71" s="2145"/>
      <c r="AQ71" s="2145"/>
      <c r="AR71" s="2145"/>
      <c r="CG71" s="40"/>
      <c r="CH71" s="40"/>
      <c r="CI71" s="40"/>
      <c r="CJ71" s="40"/>
    </row>
    <row r="72" spans="1:88" ht="16.350000000000001" customHeight="1" x14ac:dyDescent="0.2">
      <c r="A72" s="2149" t="s">
        <v>72</v>
      </c>
      <c r="B72" s="2150"/>
      <c r="C72" s="216"/>
      <c r="D72" s="217"/>
      <c r="E72" s="217"/>
      <c r="F72" s="217"/>
      <c r="G72" s="217"/>
      <c r="H72" s="6"/>
      <c r="I72" s="128"/>
      <c r="J72" s="2151"/>
      <c r="K72" s="2151"/>
      <c r="L72" s="2152"/>
      <c r="M72" s="2152"/>
      <c r="N72" s="2151"/>
      <c r="O72" s="2151"/>
      <c r="P72" s="2151"/>
      <c r="Q72" s="2151"/>
      <c r="R72" s="2151"/>
      <c r="S72" s="2151"/>
      <c r="T72" s="2151"/>
      <c r="U72" s="2151"/>
      <c r="V72" s="2151"/>
      <c r="W72" s="2151"/>
      <c r="X72" s="2139"/>
      <c r="Y72" s="2139"/>
      <c r="Z72" s="2139"/>
      <c r="AA72" s="2139"/>
      <c r="AB72" s="2139"/>
      <c r="AC72" s="2139"/>
      <c r="AD72" s="2139"/>
      <c r="AE72" s="2139"/>
      <c r="AF72" s="2139"/>
      <c r="AG72" s="2139"/>
      <c r="AH72" s="2139"/>
      <c r="AI72" s="2139"/>
      <c r="AJ72" s="2139"/>
      <c r="AK72" s="2139"/>
      <c r="AL72" s="2139"/>
      <c r="AM72" s="2139"/>
      <c r="AN72" s="2139"/>
      <c r="AO72" s="2139"/>
      <c r="AP72" s="2140"/>
      <c r="AQ72" s="2140"/>
      <c r="AR72" s="2140"/>
      <c r="CG72" s="40"/>
      <c r="CH72" s="40"/>
      <c r="CI72" s="40"/>
      <c r="CJ72" s="40"/>
    </row>
    <row r="73" spans="1:88" ht="16.350000000000001" customHeight="1" x14ac:dyDescent="0.2">
      <c r="A73" s="82" t="s">
        <v>94</v>
      </c>
      <c r="B73" s="93"/>
      <c r="C73" s="9"/>
      <c r="D73" s="222"/>
      <c r="E73" s="9"/>
      <c r="F73" s="2153"/>
      <c r="G73" s="224"/>
      <c r="H73" s="6"/>
      <c r="I73" s="6"/>
      <c r="J73" s="2146"/>
      <c r="K73" s="2146"/>
      <c r="L73" s="2146"/>
      <c r="M73" s="2146"/>
      <c r="N73" s="2146"/>
      <c r="O73" s="2146"/>
      <c r="P73" s="2146"/>
      <c r="Q73" s="2146"/>
      <c r="R73" s="2146"/>
      <c r="S73" s="2146"/>
      <c r="T73" s="2146"/>
      <c r="U73" s="2146"/>
      <c r="V73" s="2146"/>
      <c r="W73" s="2146"/>
      <c r="X73" s="2144"/>
      <c r="Y73" s="2144"/>
      <c r="Z73" s="2144"/>
      <c r="AA73" s="2144"/>
      <c r="AB73" s="2144"/>
      <c r="AC73" s="2144"/>
      <c r="AD73" s="2144"/>
      <c r="AE73" s="2144"/>
      <c r="AF73" s="2144"/>
      <c r="AG73" s="2144"/>
      <c r="AH73" s="2144"/>
      <c r="AI73" s="2144"/>
      <c r="AJ73" s="2144"/>
      <c r="AK73" s="2144"/>
      <c r="AL73" s="2144"/>
      <c r="AM73" s="2144"/>
      <c r="AN73" s="2144"/>
      <c r="AO73" s="2144"/>
      <c r="AP73" s="2145"/>
      <c r="AQ73" s="2145"/>
      <c r="AR73" s="2145"/>
      <c r="CG73" s="40"/>
      <c r="CH73" s="40"/>
      <c r="CI73" s="40"/>
      <c r="CJ73" s="40"/>
    </row>
    <row r="74" spans="1:88" ht="31.35" customHeight="1" x14ac:dyDescent="0.2">
      <c r="A74" s="9" t="s">
        <v>95</v>
      </c>
      <c r="B74" s="9"/>
      <c r="C74" s="2154"/>
      <c r="D74" s="2154"/>
      <c r="E74" s="6"/>
      <c r="F74" s="6"/>
      <c r="G74" s="6"/>
      <c r="H74" s="6"/>
      <c r="I74" s="6"/>
      <c r="J74" s="2151"/>
      <c r="K74" s="2151"/>
      <c r="L74" s="2151"/>
      <c r="M74" s="2151"/>
      <c r="N74" s="2151"/>
      <c r="O74" s="2151"/>
      <c r="P74" s="2151"/>
      <c r="Q74" s="2151"/>
      <c r="R74" s="2151"/>
      <c r="S74" s="2151"/>
      <c r="T74" s="2151"/>
      <c r="U74" s="2151"/>
      <c r="V74" s="2151"/>
      <c r="W74" s="2155"/>
      <c r="X74" s="2139"/>
      <c r="Y74" s="2139"/>
      <c r="Z74" s="2139"/>
      <c r="AA74" s="2139"/>
      <c r="AB74" s="2139"/>
      <c r="AC74" s="2139"/>
      <c r="AD74" s="2139"/>
      <c r="AE74" s="2139"/>
      <c r="AF74" s="2156"/>
      <c r="AG74" s="2139"/>
      <c r="AH74" s="2157"/>
      <c r="AI74" s="2139"/>
      <c r="AJ74" s="2139"/>
      <c r="AK74" s="2139"/>
      <c r="AL74" s="2139"/>
      <c r="AM74" s="2139"/>
      <c r="AN74" s="2139"/>
      <c r="AO74" s="2139"/>
      <c r="AP74" s="2140"/>
      <c r="AQ74" s="2140"/>
      <c r="AR74" s="2140"/>
      <c r="CG74" s="40"/>
      <c r="CH74" s="40"/>
      <c r="CI74" s="40"/>
      <c r="CJ74" s="40"/>
    </row>
    <row r="75" spans="1:88" ht="16.350000000000001" customHeight="1" x14ac:dyDescent="0.2">
      <c r="A75" s="3307" t="s">
        <v>96</v>
      </c>
      <c r="B75" s="3314" t="s">
        <v>32</v>
      </c>
      <c r="C75" s="3324" t="s">
        <v>97</v>
      </c>
      <c r="D75" s="3326" t="s">
        <v>98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2139"/>
      <c r="Y75" s="2139"/>
      <c r="Z75" s="2139"/>
      <c r="AA75" s="2139"/>
      <c r="AB75" s="2139"/>
      <c r="AC75" s="2139"/>
      <c r="AD75" s="2139"/>
      <c r="AE75" s="2139"/>
      <c r="AF75" s="2156"/>
      <c r="AG75" s="2139"/>
      <c r="AH75" s="2139"/>
      <c r="AI75" s="2139"/>
      <c r="AJ75" s="2139"/>
      <c r="AK75" s="2139"/>
      <c r="AL75" s="2139"/>
      <c r="AM75" s="2139"/>
      <c r="AN75" s="2139"/>
      <c r="AO75" s="2139"/>
      <c r="AP75" s="2140"/>
      <c r="AQ75" s="2140"/>
      <c r="AR75" s="2140"/>
      <c r="CG75" s="40"/>
      <c r="CH75" s="40"/>
      <c r="CI75" s="40"/>
      <c r="CJ75" s="40"/>
    </row>
    <row r="76" spans="1:88" ht="16.350000000000001" customHeight="1" x14ac:dyDescent="0.2">
      <c r="A76" s="3319"/>
      <c r="B76" s="3318"/>
      <c r="C76" s="3325"/>
      <c r="D76" s="332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2139"/>
      <c r="Y76" s="2139"/>
      <c r="Z76" s="2139"/>
      <c r="AA76" s="2139"/>
      <c r="AB76" s="2139"/>
      <c r="AC76" s="2139"/>
      <c r="AD76" s="2139"/>
      <c r="AE76" s="2139"/>
      <c r="AF76" s="2158"/>
      <c r="AG76" s="2159"/>
      <c r="AH76" s="2159"/>
      <c r="AI76" s="2139"/>
      <c r="AJ76" s="2139"/>
      <c r="AK76" s="2139"/>
      <c r="AL76" s="2139"/>
      <c r="AM76" s="2139"/>
      <c r="AN76" s="2139"/>
      <c r="AO76" s="2139"/>
      <c r="AP76" s="2140"/>
      <c r="AQ76" s="2140"/>
      <c r="AR76" s="2140"/>
      <c r="CG76" s="40"/>
      <c r="CH76" s="40"/>
      <c r="CI76" s="40"/>
      <c r="CJ76" s="40"/>
    </row>
    <row r="77" spans="1:88" ht="25.5" customHeight="1" x14ac:dyDescent="0.2">
      <c r="A77" s="2160" t="s">
        <v>99</v>
      </c>
      <c r="B77" s="232">
        <f>SUM(C77:D77)</f>
        <v>0</v>
      </c>
      <c r="C77" s="2161"/>
      <c r="D77" s="2162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2151"/>
      <c r="AJ77" s="2151"/>
      <c r="AK77" s="2151"/>
      <c r="AL77" s="2151"/>
      <c r="AM77" s="2151"/>
      <c r="AN77" s="2151"/>
      <c r="AO77" s="2151"/>
      <c r="AP77" s="2140"/>
      <c r="AQ77" s="2140"/>
      <c r="AR77" s="2140"/>
      <c r="CG77" s="40"/>
      <c r="CH77" s="40"/>
      <c r="CI77" s="40"/>
      <c r="CJ77" s="40"/>
    </row>
    <row r="78" spans="1:88" ht="31.35" customHeight="1" x14ac:dyDescent="0.2">
      <c r="A78" s="2717" t="s">
        <v>100</v>
      </c>
      <c r="B78" s="2717"/>
      <c r="C78" s="2717"/>
      <c r="D78" s="2717"/>
      <c r="E78" s="2717"/>
      <c r="F78" s="2717"/>
      <c r="G78" s="2717"/>
      <c r="H78" s="10"/>
      <c r="I78" s="10"/>
      <c r="J78" s="10"/>
      <c r="K78" s="10"/>
      <c r="L78" s="10"/>
      <c r="M78" s="10"/>
      <c r="N78" s="6"/>
      <c r="O78" s="6"/>
      <c r="P78" s="6"/>
      <c r="Q78" s="235"/>
      <c r="R78" s="235"/>
      <c r="S78" s="235"/>
      <c r="T78" s="235"/>
      <c r="U78" s="235"/>
      <c r="V78" s="235"/>
      <c r="W78" s="6"/>
      <c r="X78" s="235"/>
      <c r="Y78" s="235"/>
      <c r="Z78" s="236"/>
      <c r="AA78" s="2163"/>
      <c r="AB78" s="2163"/>
      <c r="AC78" s="2163"/>
      <c r="AD78" s="2163"/>
      <c r="AE78" s="2164"/>
      <c r="AF78" s="2164"/>
      <c r="AG78" s="2164"/>
      <c r="AH78" s="2165"/>
      <c r="AI78" s="2140"/>
      <c r="AJ78" s="2140"/>
      <c r="AK78" s="2140"/>
      <c r="AL78" s="2140"/>
      <c r="AM78" s="2140"/>
      <c r="AN78" s="2140"/>
      <c r="AO78" s="2140"/>
      <c r="AP78" s="2140"/>
      <c r="AQ78" s="2140"/>
      <c r="AR78" s="2140"/>
      <c r="CG78" s="40"/>
      <c r="CH78" s="40"/>
      <c r="CI78" s="40"/>
      <c r="CJ78" s="40"/>
    </row>
    <row r="79" spans="1:88" ht="16.350000000000001" customHeight="1" x14ac:dyDescent="0.2">
      <c r="A79" s="3328" t="s">
        <v>49</v>
      </c>
      <c r="B79" s="3308" t="s">
        <v>101</v>
      </c>
      <c r="C79" s="3308" t="s">
        <v>32</v>
      </c>
      <c r="D79" s="2935"/>
      <c r="E79" s="3310"/>
      <c r="F79" s="3311" t="s">
        <v>5</v>
      </c>
      <c r="G79" s="3312"/>
      <c r="H79" s="3312"/>
      <c r="I79" s="3312"/>
      <c r="J79" s="3312"/>
      <c r="K79" s="3312"/>
      <c r="L79" s="3312"/>
      <c r="M79" s="3312"/>
      <c r="N79" s="3312"/>
      <c r="O79" s="3312"/>
      <c r="P79" s="3312"/>
      <c r="Q79" s="3312"/>
      <c r="R79" s="3312"/>
      <c r="S79" s="3312"/>
      <c r="T79" s="3312"/>
      <c r="U79" s="3312"/>
      <c r="V79" s="3312"/>
      <c r="W79" s="3312"/>
      <c r="X79" s="3312"/>
      <c r="Y79" s="3312"/>
      <c r="Z79" s="3312"/>
      <c r="AA79" s="3312"/>
      <c r="AB79" s="3312"/>
      <c r="AC79" s="3312"/>
      <c r="AD79" s="3312"/>
      <c r="AE79" s="3312"/>
      <c r="AF79" s="3312"/>
      <c r="AG79" s="3312"/>
      <c r="AH79" s="3312"/>
      <c r="AI79" s="3313"/>
      <c r="AJ79" s="3331" t="s">
        <v>102</v>
      </c>
      <c r="AK79" s="3310" t="s">
        <v>103</v>
      </c>
      <c r="AL79" s="2166"/>
      <c r="AM79" s="2166"/>
      <c r="AN79" s="2166"/>
      <c r="AO79" s="2166"/>
      <c r="AP79" s="2166"/>
      <c r="AQ79" s="2166"/>
      <c r="AR79" s="2166"/>
      <c r="AS79" s="1023"/>
      <c r="AT79" s="1023"/>
      <c r="BX79" s="2"/>
      <c r="BY79" s="2"/>
      <c r="BZ79" s="3"/>
      <c r="CG79" s="40"/>
      <c r="CH79" s="40"/>
      <c r="CI79" s="40"/>
      <c r="CJ79" s="40"/>
    </row>
    <row r="80" spans="1:88" ht="16.350000000000001" customHeight="1" x14ac:dyDescent="0.2">
      <c r="A80" s="2719"/>
      <c r="B80" s="2721"/>
      <c r="C80" s="3323"/>
      <c r="D80" s="2698"/>
      <c r="E80" s="3321"/>
      <c r="F80" s="2966" t="s">
        <v>104</v>
      </c>
      <c r="G80" s="2980"/>
      <c r="H80" s="2966" t="s">
        <v>105</v>
      </c>
      <c r="I80" s="2980"/>
      <c r="J80" s="2966" t="s">
        <v>13</v>
      </c>
      <c r="K80" s="2980"/>
      <c r="L80" s="2966" t="s">
        <v>14</v>
      </c>
      <c r="M80" s="2980"/>
      <c r="N80" s="2966" t="s">
        <v>106</v>
      </c>
      <c r="O80" s="2980"/>
      <c r="P80" s="2966">
        <v>19</v>
      </c>
      <c r="Q80" s="2980"/>
      <c r="R80" s="2966" t="s">
        <v>16</v>
      </c>
      <c r="S80" s="2980"/>
      <c r="T80" s="2966" t="s">
        <v>17</v>
      </c>
      <c r="U80" s="2980"/>
      <c r="V80" s="2966" t="s">
        <v>18</v>
      </c>
      <c r="W80" s="2980"/>
      <c r="X80" s="2966" t="s">
        <v>19</v>
      </c>
      <c r="Y80" s="2980"/>
      <c r="Z80" s="2966" t="s">
        <v>20</v>
      </c>
      <c r="AA80" s="2980"/>
      <c r="AB80" s="2966" t="s">
        <v>21</v>
      </c>
      <c r="AC80" s="2980"/>
      <c r="AD80" s="2966" t="s">
        <v>22</v>
      </c>
      <c r="AE80" s="2980"/>
      <c r="AF80" s="2966" t="s">
        <v>23</v>
      </c>
      <c r="AG80" s="2980"/>
      <c r="AH80" s="2966" t="s">
        <v>24</v>
      </c>
      <c r="AI80" s="3330"/>
      <c r="AJ80" s="2723"/>
      <c r="AK80" s="2703"/>
      <c r="AL80" s="2167"/>
      <c r="AM80" s="2168"/>
      <c r="AN80" s="2167"/>
      <c r="AO80" s="2167"/>
      <c r="AP80" s="2167"/>
      <c r="AQ80" s="2167"/>
      <c r="AR80" s="2167"/>
      <c r="AS80" s="861"/>
      <c r="AT80" s="861"/>
      <c r="BX80" s="2"/>
      <c r="BY80" s="2"/>
      <c r="BZ80" s="3"/>
      <c r="CG80" s="40"/>
      <c r="CH80" s="40"/>
      <c r="CI80" s="40"/>
      <c r="CJ80" s="40"/>
    </row>
    <row r="81" spans="1:88" ht="24.75" customHeight="1" x14ac:dyDescent="0.2">
      <c r="A81" s="3329"/>
      <c r="B81" s="3323"/>
      <c r="C81" s="884" t="s">
        <v>29</v>
      </c>
      <c r="D81" s="899" t="s">
        <v>30</v>
      </c>
      <c r="E81" s="2169" t="s">
        <v>31</v>
      </c>
      <c r="F81" s="884" t="s">
        <v>30</v>
      </c>
      <c r="G81" s="2169" t="s">
        <v>31</v>
      </c>
      <c r="H81" s="687" t="s">
        <v>30</v>
      </c>
      <c r="I81" s="2169" t="s">
        <v>31</v>
      </c>
      <c r="J81" s="884" t="s">
        <v>30</v>
      </c>
      <c r="K81" s="2169" t="s">
        <v>31</v>
      </c>
      <c r="L81" s="884" t="s">
        <v>30</v>
      </c>
      <c r="M81" s="2169" t="s">
        <v>31</v>
      </c>
      <c r="N81" s="884" t="s">
        <v>30</v>
      </c>
      <c r="O81" s="2169" t="s">
        <v>31</v>
      </c>
      <c r="P81" s="884" t="s">
        <v>30</v>
      </c>
      <c r="Q81" s="2169" t="s">
        <v>31</v>
      </c>
      <c r="R81" s="884" t="s">
        <v>30</v>
      </c>
      <c r="S81" s="2169" t="s">
        <v>31</v>
      </c>
      <c r="T81" s="884" t="s">
        <v>30</v>
      </c>
      <c r="U81" s="2169" t="s">
        <v>31</v>
      </c>
      <c r="V81" s="884" t="s">
        <v>30</v>
      </c>
      <c r="W81" s="2169" t="s">
        <v>31</v>
      </c>
      <c r="X81" s="884" t="s">
        <v>30</v>
      </c>
      <c r="Y81" s="2169" t="s">
        <v>31</v>
      </c>
      <c r="Z81" s="884" t="s">
        <v>30</v>
      </c>
      <c r="AA81" s="2169" t="s">
        <v>31</v>
      </c>
      <c r="AB81" s="884" t="s">
        <v>30</v>
      </c>
      <c r="AC81" s="2169" t="s">
        <v>31</v>
      </c>
      <c r="AD81" s="884" t="s">
        <v>30</v>
      </c>
      <c r="AE81" s="2169" t="s">
        <v>31</v>
      </c>
      <c r="AF81" s="884" t="s">
        <v>30</v>
      </c>
      <c r="AG81" s="2169" t="s">
        <v>31</v>
      </c>
      <c r="AH81" s="884" t="s">
        <v>30</v>
      </c>
      <c r="AI81" s="2170" t="s">
        <v>31</v>
      </c>
      <c r="AJ81" s="3332"/>
      <c r="AK81" s="3321"/>
      <c r="AL81" s="2167"/>
      <c r="AM81" s="2168"/>
      <c r="AN81" s="2167"/>
      <c r="AO81" s="2167"/>
      <c r="AP81" s="2167"/>
      <c r="AQ81" s="2167"/>
      <c r="AR81" s="2167"/>
      <c r="AS81" s="861"/>
      <c r="AT81" s="861"/>
      <c r="BX81" s="2"/>
      <c r="BY81" s="2"/>
      <c r="BZ81" s="3"/>
      <c r="CG81" s="40"/>
      <c r="CH81" s="40"/>
      <c r="CI81" s="40"/>
      <c r="CJ81" s="40"/>
    </row>
    <row r="82" spans="1:88" ht="16.350000000000001" customHeight="1" x14ac:dyDescent="0.2">
      <c r="A82" s="976" t="s">
        <v>107</v>
      </c>
      <c r="B82" s="244" t="s">
        <v>108</v>
      </c>
      <c r="C82" s="2171">
        <f>SUM(D82:E82)</f>
        <v>0</v>
      </c>
      <c r="D82" s="903">
        <f>SUM(F82,H82,J82,L82,N82,P82,R82,T82,V82,X82,Z82,AB82,AD82,AF82,AH82)</f>
        <v>0</v>
      </c>
      <c r="E82" s="2172">
        <f>SUM(G82,I82,K82,M82,O82,Q82,S82,U82,W82,Y82,AA82,AC82,AE82,AG82,AI82)</f>
        <v>0</v>
      </c>
      <c r="F82" s="2173"/>
      <c r="G82" s="2174"/>
      <c r="H82" s="2175"/>
      <c r="I82" s="2174"/>
      <c r="J82" s="2173"/>
      <c r="K82" s="2176"/>
      <c r="L82" s="2173"/>
      <c r="M82" s="2176"/>
      <c r="N82" s="2173"/>
      <c r="O82" s="2176"/>
      <c r="P82" s="2173"/>
      <c r="Q82" s="2176"/>
      <c r="R82" s="2173"/>
      <c r="S82" s="2176"/>
      <c r="T82" s="2173"/>
      <c r="U82" s="2176"/>
      <c r="V82" s="2173"/>
      <c r="W82" s="2176"/>
      <c r="X82" s="2173"/>
      <c r="Y82" s="2176"/>
      <c r="Z82" s="2173"/>
      <c r="AA82" s="2176"/>
      <c r="AB82" s="2173"/>
      <c r="AC82" s="2176"/>
      <c r="AD82" s="2173"/>
      <c r="AE82" s="2176"/>
      <c r="AF82" s="2173"/>
      <c r="AG82" s="2176"/>
      <c r="AH82" s="2173"/>
      <c r="AI82" s="2177"/>
      <c r="AJ82" s="2178"/>
      <c r="AK82" s="2174"/>
      <c r="AL82" s="2179"/>
      <c r="AM82" s="2180"/>
      <c r="AN82" s="2181"/>
      <c r="AO82" s="2181"/>
      <c r="AP82" s="2181"/>
      <c r="AQ82" s="2181"/>
      <c r="AR82" s="2181"/>
      <c r="AS82" s="2182"/>
      <c r="AT82" s="2182"/>
      <c r="BX82" s="2"/>
      <c r="BY82" s="2"/>
      <c r="BZ82" s="3"/>
      <c r="CG82" s="40">
        <v>0</v>
      </c>
      <c r="CH82" s="40">
        <v>0</v>
      </c>
      <c r="CI82" s="40"/>
      <c r="CJ82" s="40"/>
    </row>
    <row r="83" spans="1:88" ht="16.350000000000001" customHeight="1" x14ac:dyDescent="0.2">
      <c r="A83" s="3333" t="s">
        <v>109</v>
      </c>
      <c r="B83" s="2183" t="s">
        <v>110</v>
      </c>
      <c r="C83" s="27">
        <f>SUM(D83:E83)</f>
        <v>0</v>
      </c>
      <c r="D83" s="256">
        <f t="shared" ref="D83:E85" si="7">SUM(F83,H83,J83,L83,N83,P83,R83,T83,V83,X83,Z83,AB83,AD83,AF83,AH83)</f>
        <v>0</v>
      </c>
      <c r="E83" s="256">
        <f t="shared" si="7"/>
        <v>0</v>
      </c>
      <c r="F83" s="257"/>
      <c r="G83" s="258"/>
      <c r="H83" s="259"/>
      <c r="I83" s="258"/>
      <c r="J83" s="257"/>
      <c r="K83" s="260"/>
      <c r="L83" s="257"/>
      <c r="M83" s="260"/>
      <c r="N83" s="257"/>
      <c r="O83" s="260"/>
      <c r="P83" s="257"/>
      <c r="Q83" s="260"/>
      <c r="R83" s="257"/>
      <c r="S83" s="260"/>
      <c r="T83" s="257"/>
      <c r="U83" s="260"/>
      <c r="V83" s="257"/>
      <c r="W83" s="260"/>
      <c r="X83" s="257"/>
      <c r="Y83" s="260"/>
      <c r="Z83" s="257"/>
      <c r="AA83" s="260"/>
      <c r="AB83" s="257"/>
      <c r="AC83" s="260"/>
      <c r="AD83" s="257"/>
      <c r="AE83" s="260"/>
      <c r="AF83" s="257"/>
      <c r="AG83" s="260"/>
      <c r="AH83" s="257"/>
      <c r="AI83" s="261"/>
      <c r="AJ83" s="262"/>
      <c r="AK83" s="258"/>
      <c r="AL83" s="2179"/>
      <c r="AM83" s="2180"/>
      <c r="AN83" s="2181"/>
      <c r="AO83" s="2181"/>
      <c r="AP83" s="2181"/>
      <c r="AQ83" s="2181"/>
      <c r="AR83" s="2181"/>
      <c r="AS83" s="2182"/>
      <c r="AT83" s="2182"/>
      <c r="BX83" s="2"/>
      <c r="BY83" s="2"/>
      <c r="BZ83" s="3"/>
      <c r="CG83" s="40">
        <v>0</v>
      </c>
      <c r="CH83" s="40">
        <v>0</v>
      </c>
      <c r="CI83" s="40"/>
      <c r="CJ83" s="40"/>
    </row>
    <row r="84" spans="1:88" ht="25.35" customHeight="1" x14ac:dyDescent="0.2">
      <c r="A84" s="3333"/>
      <c r="B84" s="263" t="s">
        <v>111</v>
      </c>
      <c r="C84" s="77">
        <f>SUM(D84:E84)</f>
        <v>0</v>
      </c>
      <c r="D84" s="256">
        <f t="shared" si="7"/>
        <v>0</v>
      </c>
      <c r="E84" s="256">
        <f t="shared" si="7"/>
        <v>0</v>
      </c>
      <c r="F84" s="264"/>
      <c r="G84" s="265"/>
      <c r="H84" s="266"/>
      <c r="I84" s="265"/>
      <c r="J84" s="264"/>
      <c r="K84" s="267"/>
      <c r="L84" s="264"/>
      <c r="M84" s="267"/>
      <c r="N84" s="264"/>
      <c r="O84" s="267"/>
      <c r="P84" s="264"/>
      <c r="Q84" s="267"/>
      <c r="R84" s="264"/>
      <c r="S84" s="267"/>
      <c r="T84" s="264"/>
      <c r="U84" s="267"/>
      <c r="V84" s="264"/>
      <c r="W84" s="267"/>
      <c r="X84" s="264"/>
      <c r="Y84" s="267"/>
      <c r="Z84" s="264"/>
      <c r="AA84" s="267"/>
      <c r="AB84" s="264"/>
      <c r="AC84" s="267"/>
      <c r="AD84" s="264"/>
      <c r="AE84" s="267"/>
      <c r="AF84" s="264"/>
      <c r="AG84" s="267"/>
      <c r="AH84" s="264"/>
      <c r="AI84" s="268"/>
      <c r="AJ84" s="269"/>
      <c r="AK84" s="265"/>
      <c r="AL84" s="2184"/>
      <c r="AM84" s="2146"/>
      <c r="AN84" s="2144"/>
      <c r="AO84" s="2144"/>
      <c r="AP84" s="2144"/>
      <c r="AQ84" s="2144"/>
      <c r="AR84" s="2144"/>
      <c r="AS84" s="2145"/>
      <c r="AT84" s="2145"/>
      <c r="BX84" s="2"/>
      <c r="BY84" s="2"/>
      <c r="BZ84" s="3"/>
      <c r="CG84" s="40"/>
      <c r="CH84" s="40"/>
      <c r="CI84" s="40"/>
      <c r="CJ84" s="40"/>
    </row>
    <row r="85" spans="1:88" ht="16.350000000000001" customHeight="1" x14ac:dyDescent="0.2">
      <c r="A85" s="2185" t="s">
        <v>60</v>
      </c>
      <c r="B85" s="2186" t="s">
        <v>112</v>
      </c>
      <c r="C85" s="2187">
        <f>SUM(D85:E85)</f>
        <v>0</v>
      </c>
      <c r="D85" s="2188">
        <f t="shared" si="7"/>
        <v>0</v>
      </c>
      <c r="E85" s="2189">
        <f t="shared" si="7"/>
        <v>0</v>
      </c>
      <c r="F85" s="2190"/>
      <c r="G85" s="2191"/>
      <c r="H85" s="2192"/>
      <c r="I85" s="2191"/>
      <c r="J85" s="2190"/>
      <c r="K85" s="2193"/>
      <c r="L85" s="2190"/>
      <c r="M85" s="2193"/>
      <c r="N85" s="2190"/>
      <c r="O85" s="2193"/>
      <c r="P85" s="2190"/>
      <c r="Q85" s="2193"/>
      <c r="R85" s="2190"/>
      <c r="S85" s="2193"/>
      <c r="T85" s="2190"/>
      <c r="U85" s="2193"/>
      <c r="V85" s="2190"/>
      <c r="W85" s="2193"/>
      <c r="X85" s="2190"/>
      <c r="Y85" s="2193"/>
      <c r="Z85" s="2190"/>
      <c r="AA85" s="2193"/>
      <c r="AB85" s="2190"/>
      <c r="AC85" s="2193"/>
      <c r="AD85" s="2190"/>
      <c r="AE85" s="2193"/>
      <c r="AF85" s="2190"/>
      <c r="AG85" s="2193"/>
      <c r="AH85" s="2190"/>
      <c r="AI85" s="2194"/>
      <c r="AJ85" s="2195"/>
      <c r="AK85" s="2191"/>
      <c r="AL85" s="2184"/>
      <c r="AM85" s="2146"/>
      <c r="AN85" s="2144"/>
      <c r="AO85" s="2144"/>
      <c r="AP85" s="2144"/>
      <c r="AQ85" s="2144"/>
      <c r="AR85" s="2144"/>
      <c r="AS85" s="2145"/>
      <c r="AT85" s="2145"/>
      <c r="BX85" s="2"/>
      <c r="BY85" s="2"/>
      <c r="BZ85" s="3"/>
      <c r="CG85" s="40"/>
      <c r="CH85" s="40"/>
      <c r="CI85" s="40"/>
      <c r="CJ85" s="40"/>
    </row>
    <row r="86" spans="1:88" ht="31.35" customHeight="1" x14ac:dyDescent="0.2">
      <c r="A86" s="9" t="s">
        <v>113</v>
      </c>
      <c r="B86" s="6"/>
      <c r="C86" s="1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35"/>
      <c r="R86" s="235"/>
      <c r="S86" s="235"/>
      <c r="T86" s="235"/>
      <c r="U86" s="235"/>
      <c r="V86" s="235"/>
      <c r="W86" s="6"/>
      <c r="X86" s="235"/>
      <c r="Y86" s="235"/>
      <c r="Z86" s="2196"/>
      <c r="AA86" s="236"/>
      <c r="AB86" s="2197"/>
      <c r="AC86" s="2197"/>
      <c r="AD86" s="2197"/>
      <c r="AE86" s="2197"/>
      <c r="AF86" s="2197"/>
      <c r="AG86" s="2145"/>
      <c r="AH86" s="128"/>
      <c r="AI86" s="2144"/>
      <c r="AJ86" s="2144"/>
      <c r="AK86" s="2144"/>
      <c r="AL86" s="2144"/>
      <c r="AM86" s="2144"/>
      <c r="AN86" s="2144"/>
      <c r="AO86" s="2144"/>
      <c r="AP86" s="2144"/>
      <c r="AQ86" s="2145"/>
      <c r="AR86" s="2145"/>
      <c r="CG86" s="40"/>
      <c r="CH86" s="40"/>
      <c r="CI86" s="40"/>
      <c r="CJ86" s="40"/>
    </row>
    <row r="87" spans="1:88" ht="16.350000000000001" customHeight="1" x14ac:dyDescent="0.2">
      <c r="A87" s="3334" t="s">
        <v>96</v>
      </c>
      <c r="B87" s="3335" t="s">
        <v>32</v>
      </c>
      <c r="C87" s="3335" t="s">
        <v>114</v>
      </c>
      <c r="D87" s="3336" t="s">
        <v>115</v>
      </c>
      <c r="E87" s="3316" t="s">
        <v>116</v>
      </c>
      <c r="F87" s="3335" t="s">
        <v>117</v>
      </c>
      <c r="G87" s="6"/>
      <c r="H87" s="2146"/>
      <c r="I87" s="2146"/>
      <c r="J87" s="2146"/>
      <c r="K87" s="2146"/>
      <c r="L87" s="2146"/>
      <c r="M87" s="2146"/>
      <c r="N87" s="2146"/>
      <c r="O87" s="2146"/>
      <c r="P87" s="2198"/>
      <c r="Q87" s="2198"/>
      <c r="R87" s="2198"/>
      <c r="S87" s="2198"/>
      <c r="T87" s="2198"/>
      <c r="U87" s="2198"/>
      <c r="V87" s="2198"/>
      <c r="W87" s="2146"/>
      <c r="X87" s="2198"/>
      <c r="Y87" s="2145"/>
      <c r="Z87" s="2145"/>
      <c r="AA87" s="2145"/>
      <c r="AB87" s="2145"/>
      <c r="AC87" s="2145"/>
      <c r="AD87" s="2145"/>
      <c r="AE87" s="2145"/>
      <c r="AF87" s="2145"/>
      <c r="AG87" s="2145"/>
      <c r="AH87" s="2144"/>
      <c r="AI87" s="2144"/>
      <c r="AJ87" s="2144"/>
      <c r="AK87" s="2144"/>
      <c r="AL87" s="2144"/>
      <c r="AM87" s="2144"/>
      <c r="AN87" s="2144"/>
      <c r="AO87" s="2144"/>
      <c r="AP87" s="2144"/>
      <c r="AQ87" s="2145"/>
      <c r="AR87" s="2145"/>
      <c r="CG87" s="40"/>
      <c r="CH87" s="40"/>
      <c r="CI87" s="40"/>
      <c r="CJ87" s="40"/>
    </row>
    <row r="88" spans="1:88" ht="45.75" customHeight="1" x14ac:dyDescent="0.2">
      <c r="A88" s="3334"/>
      <c r="B88" s="3335"/>
      <c r="C88" s="3335"/>
      <c r="D88" s="3336"/>
      <c r="E88" s="3316"/>
      <c r="F88" s="3335"/>
      <c r="G88" s="6"/>
      <c r="H88" s="2146"/>
      <c r="I88" s="2146"/>
      <c r="J88" s="2146"/>
      <c r="K88" s="2146"/>
      <c r="L88" s="2146"/>
      <c r="M88" s="2146"/>
      <c r="N88" s="2146"/>
      <c r="O88" s="2146"/>
      <c r="P88" s="2198"/>
      <c r="Q88" s="2198"/>
      <c r="R88" s="2198"/>
      <c r="S88" s="2198"/>
      <c r="T88" s="2198"/>
      <c r="U88" s="2198"/>
      <c r="V88" s="2198"/>
      <c r="W88" s="2146"/>
      <c r="X88" s="2198"/>
      <c r="Y88" s="2145"/>
      <c r="Z88" s="2145"/>
      <c r="AA88" s="2145"/>
      <c r="AB88" s="2145"/>
      <c r="AC88" s="2145"/>
      <c r="AD88" s="2145"/>
      <c r="AE88" s="2145"/>
      <c r="AF88" s="2145"/>
      <c r="AG88" s="2145"/>
      <c r="AH88" s="2144"/>
      <c r="AI88" s="2144"/>
      <c r="AJ88" s="2144"/>
      <c r="AK88" s="2144"/>
      <c r="AL88" s="2144"/>
      <c r="AM88" s="2144"/>
      <c r="AN88" s="2144"/>
      <c r="AO88" s="2144"/>
      <c r="AP88" s="2144"/>
      <c r="AQ88" s="2145"/>
      <c r="AR88" s="2145"/>
      <c r="CG88" s="40"/>
      <c r="CH88" s="40"/>
      <c r="CI88" s="40"/>
      <c r="CJ88" s="40"/>
    </row>
    <row r="89" spans="1:88" ht="16.350000000000001" customHeight="1" x14ac:dyDescent="0.2">
      <c r="A89" s="3340" t="s">
        <v>118</v>
      </c>
      <c r="B89" s="3341"/>
      <c r="C89" s="3341"/>
      <c r="D89" s="3341"/>
      <c r="E89" s="3341"/>
      <c r="F89" s="3342"/>
      <c r="G89" s="6"/>
      <c r="H89" s="2146"/>
      <c r="I89" s="2146"/>
      <c r="J89" s="2146"/>
      <c r="K89" s="2146"/>
      <c r="L89" s="2146"/>
      <c r="M89" s="2146"/>
      <c r="N89" s="2146"/>
      <c r="O89" s="2146"/>
      <c r="P89" s="2198"/>
      <c r="Q89" s="2198"/>
      <c r="R89" s="2198"/>
      <c r="S89" s="2198"/>
      <c r="T89" s="2198"/>
      <c r="U89" s="2198"/>
      <c r="V89" s="2198"/>
      <c r="W89" s="2146"/>
      <c r="X89" s="2198"/>
      <c r="Y89" s="2145"/>
      <c r="Z89" s="2145"/>
      <c r="AA89" s="2145"/>
      <c r="AB89" s="2145"/>
      <c r="AC89" s="2145"/>
      <c r="AD89" s="2145"/>
      <c r="AE89" s="2145"/>
      <c r="AF89" s="2145"/>
      <c r="AG89" s="2145"/>
      <c r="AH89" s="2144"/>
      <c r="AI89" s="2144"/>
      <c r="AJ89" s="2144"/>
      <c r="AK89" s="2144"/>
      <c r="AL89" s="2144"/>
      <c r="AM89" s="2144"/>
      <c r="AN89" s="2144"/>
      <c r="AO89" s="2144"/>
      <c r="AP89" s="2144"/>
      <c r="AQ89" s="2145"/>
      <c r="AR89" s="2145"/>
      <c r="CG89" s="40"/>
      <c r="CH89" s="40"/>
      <c r="CI89" s="40"/>
      <c r="CJ89" s="40"/>
    </row>
    <row r="90" spans="1:88" ht="16.350000000000001" customHeight="1" x14ac:dyDescent="0.2">
      <c r="A90" s="2199" t="s">
        <v>119</v>
      </c>
      <c r="B90" s="2200">
        <f>SUM(C90:D90)</f>
        <v>375</v>
      </c>
      <c r="C90" s="2201">
        <v>57</v>
      </c>
      <c r="D90" s="2202">
        <v>318</v>
      </c>
      <c r="E90" s="2203">
        <v>375</v>
      </c>
      <c r="F90" s="2201"/>
      <c r="G90" s="6"/>
      <c r="H90" s="2146"/>
      <c r="I90" s="2146"/>
      <c r="J90" s="2146"/>
      <c r="K90" s="2146"/>
      <c r="L90" s="2146"/>
      <c r="M90" s="2146"/>
      <c r="N90" s="2146"/>
      <c r="O90" s="2146"/>
      <c r="P90" s="2198"/>
      <c r="Q90" s="2198"/>
      <c r="R90" s="2198"/>
      <c r="S90" s="2198"/>
      <c r="T90" s="2198"/>
      <c r="U90" s="2198"/>
      <c r="V90" s="2198"/>
      <c r="W90" s="2146"/>
      <c r="X90" s="2198"/>
      <c r="Y90" s="2145"/>
      <c r="Z90" s="2145"/>
      <c r="AA90" s="2145"/>
      <c r="AB90" s="2145"/>
      <c r="AC90" s="2145"/>
      <c r="AD90" s="2145"/>
      <c r="AE90" s="2145"/>
      <c r="AF90" s="2145"/>
      <c r="AG90" s="2145"/>
      <c r="AH90" s="2144"/>
      <c r="AI90" s="2144"/>
      <c r="AJ90" s="2144"/>
      <c r="AK90" s="2144"/>
      <c r="AL90" s="2144"/>
      <c r="AM90" s="2144"/>
      <c r="AN90" s="2144"/>
      <c r="AO90" s="2144"/>
      <c r="AP90" s="2144"/>
      <c r="AQ90" s="2145"/>
      <c r="AR90" s="2145"/>
      <c r="CG90" s="40"/>
      <c r="CH90" s="40"/>
      <c r="CI90" s="40"/>
      <c r="CJ90" s="40"/>
    </row>
    <row r="91" spans="1:88" ht="16.350000000000001" customHeight="1" x14ac:dyDescent="0.2">
      <c r="A91" s="283" t="s">
        <v>120</v>
      </c>
      <c r="B91" s="263">
        <f>SUM(C91:D91)</f>
        <v>0</v>
      </c>
      <c r="C91" s="161"/>
      <c r="D91" s="284"/>
      <c r="E91" s="46"/>
      <c r="F91" s="161"/>
      <c r="G91" s="6"/>
      <c r="H91" s="2146"/>
      <c r="I91" s="2146"/>
      <c r="J91" s="2146"/>
      <c r="K91" s="2146"/>
      <c r="L91" s="2146"/>
      <c r="M91" s="2146"/>
      <c r="N91" s="2146"/>
      <c r="O91" s="2146"/>
      <c r="P91" s="2198"/>
      <c r="Q91" s="2198"/>
      <c r="R91" s="2198"/>
      <c r="S91" s="2198"/>
      <c r="T91" s="2198"/>
      <c r="U91" s="2198"/>
      <c r="V91" s="2198"/>
      <c r="W91" s="2146"/>
      <c r="X91" s="2198"/>
      <c r="Y91" s="2145"/>
      <c r="Z91" s="2145"/>
      <c r="AA91" s="2145"/>
      <c r="AB91" s="2145"/>
      <c r="AC91" s="2145"/>
      <c r="AD91" s="2145"/>
      <c r="AE91" s="2145"/>
      <c r="AF91" s="2145"/>
      <c r="AG91" s="2145"/>
      <c r="AH91" s="2144"/>
      <c r="AI91" s="2144"/>
      <c r="AJ91" s="2144"/>
      <c r="AK91" s="2144"/>
      <c r="AL91" s="2144"/>
      <c r="AM91" s="2144"/>
      <c r="AN91" s="2144"/>
      <c r="AO91" s="2144"/>
      <c r="AP91" s="2144"/>
      <c r="AQ91" s="2145"/>
      <c r="AR91" s="2145"/>
      <c r="CG91" s="40"/>
      <c r="CH91" s="40"/>
      <c r="CI91" s="40"/>
      <c r="CJ91" s="40"/>
    </row>
    <row r="92" spans="1:88" ht="16.350000000000001" customHeight="1" x14ac:dyDescent="0.2">
      <c r="A92" s="283" t="s">
        <v>121</v>
      </c>
      <c r="B92" s="263">
        <f>SUM(C92:D92)</f>
        <v>0</v>
      </c>
      <c r="C92" s="161"/>
      <c r="D92" s="284"/>
      <c r="E92" s="46"/>
      <c r="F92" s="161"/>
      <c r="G92" s="6"/>
      <c r="H92" s="2146"/>
      <c r="I92" s="2146"/>
      <c r="J92" s="2146"/>
      <c r="K92" s="2146"/>
      <c r="L92" s="2146"/>
      <c r="M92" s="2146"/>
      <c r="N92" s="2146"/>
      <c r="O92" s="2146"/>
      <c r="P92" s="2198"/>
      <c r="Q92" s="2198"/>
      <c r="R92" s="2198"/>
      <c r="S92" s="2198"/>
      <c r="T92" s="2198"/>
      <c r="U92" s="2198"/>
      <c r="V92" s="2198"/>
      <c r="W92" s="2146"/>
      <c r="X92" s="2198"/>
      <c r="Y92" s="2145"/>
      <c r="Z92" s="2145"/>
      <c r="AA92" s="2145"/>
      <c r="AB92" s="2145"/>
      <c r="AC92" s="2145"/>
      <c r="AD92" s="2145"/>
      <c r="AE92" s="2145"/>
      <c r="AF92" s="2145"/>
      <c r="AG92" s="2145"/>
      <c r="AH92" s="2144"/>
      <c r="AI92" s="2144"/>
      <c r="AJ92" s="2144"/>
      <c r="AK92" s="2144"/>
      <c r="AL92" s="2144"/>
      <c r="AM92" s="2144"/>
      <c r="AN92" s="2144"/>
      <c r="AO92" s="2144"/>
      <c r="AP92" s="2144"/>
      <c r="AQ92" s="2145"/>
      <c r="AR92" s="2145"/>
      <c r="CG92" s="40"/>
      <c r="CH92" s="40"/>
      <c r="CI92" s="40"/>
      <c r="CJ92" s="40"/>
    </row>
    <row r="93" spans="1:88" ht="16.350000000000001" customHeight="1" x14ac:dyDescent="0.2">
      <c r="A93" s="283" t="s">
        <v>122</v>
      </c>
      <c r="B93" s="263">
        <f>SUM(C93:D93)</f>
        <v>0</v>
      </c>
      <c r="C93" s="161"/>
      <c r="D93" s="284"/>
      <c r="E93" s="46"/>
      <c r="F93" s="161"/>
      <c r="G93" s="6"/>
      <c r="H93" s="2146"/>
      <c r="I93" s="2146"/>
      <c r="J93" s="2146"/>
      <c r="K93" s="2146"/>
      <c r="L93" s="2146"/>
      <c r="M93" s="2146"/>
      <c r="N93" s="2146"/>
      <c r="O93" s="2146"/>
      <c r="P93" s="2198"/>
      <c r="Q93" s="2198"/>
      <c r="R93" s="2198"/>
      <c r="S93" s="2198"/>
      <c r="T93" s="2198"/>
      <c r="U93" s="2198"/>
      <c r="V93" s="2198"/>
      <c r="W93" s="2146"/>
      <c r="X93" s="2198"/>
      <c r="Y93" s="2145"/>
      <c r="Z93" s="2145"/>
      <c r="AA93" s="2145"/>
      <c r="AB93" s="2145"/>
      <c r="AC93" s="2145"/>
      <c r="AD93" s="2145"/>
      <c r="AE93" s="2145"/>
      <c r="AF93" s="2145"/>
      <c r="AG93" s="2145"/>
      <c r="AH93" s="2144"/>
      <c r="AI93" s="2144"/>
      <c r="AJ93" s="2144"/>
      <c r="AK93" s="2144"/>
      <c r="AL93" s="2144"/>
      <c r="AM93" s="2144"/>
      <c r="AN93" s="2144"/>
      <c r="AO93" s="2144"/>
      <c r="AP93" s="2144"/>
      <c r="AQ93" s="2145"/>
      <c r="AR93" s="2145"/>
      <c r="CG93" s="40"/>
      <c r="CH93" s="40"/>
      <c r="CI93" s="40"/>
      <c r="CJ93" s="40"/>
    </row>
    <row r="94" spans="1:88" ht="16.350000000000001" customHeight="1" x14ac:dyDescent="0.2">
      <c r="A94" s="285" t="s">
        <v>123</v>
      </c>
      <c r="B94" s="286">
        <f>SUM(C94:D94)</f>
        <v>14</v>
      </c>
      <c r="C94" s="287"/>
      <c r="D94" s="2204">
        <v>14</v>
      </c>
      <c r="E94" s="190">
        <v>14</v>
      </c>
      <c r="F94" s="287"/>
      <c r="G94" s="6"/>
      <c r="H94" s="2146"/>
      <c r="I94" s="2146"/>
      <c r="J94" s="2146"/>
      <c r="K94" s="2146"/>
      <c r="L94" s="2146"/>
      <c r="M94" s="2146"/>
      <c r="N94" s="2146"/>
      <c r="O94" s="2146"/>
      <c r="P94" s="2198"/>
      <c r="Q94" s="2198"/>
      <c r="R94" s="2198"/>
      <c r="S94" s="2198"/>
      <c r="T94" s="2198"/>
      <c r="U94" s="2198"/>
      <c r="V94" s="2198"/>
      <c r="W94" s="2146"/>
      <c r="X94" s="2198"/>
      <c r="Y94" s="2145"/>
      <c r="Z94" s="2145"/>
      <c r="AA94" s="2145"/>
      <c r="AB94" s="2145"/>
      <c r="AC94" s="2145"/>
      <c r="AD94" s="2145"/>
      <c r="AE94" s="2145"/>
      <c r="AF94" s="2145"/>
      <c r="AG94" s="2145"/>
      <c r="AH94" s="2144"/>
      <c r="AI94" s="2144"/>
      <c r="AJ94" s="2144"/>
      <c r="AK94" s="2144"/>
      <c r="AL94" s="2144"/>
      <c r="AM94" s="2144"/>
      <c r="AN94" s="2144"/>
      <c r="AO94" s="2144"/>
      <c r="AP94" s="2144"/>
      <c r="AQ94" s="2145"/>
      <c r="AR94" s="2145"/>
      <c r="CG94" s="40"/>
      <c r="CH94" s="40"/>
      <c r="CI94" s="40"/>
      <c r="CJ94" s="40"/>
    </row>
    <row r="95" spans="1:88" ht="16.350000000000001" customHeight="1" x14ac:dyDescent="0.2">
      <c r="A95" s="3340" t="s">
        <v>124</v>
      </c>
      <c r="B95" s="3341"/>
      <c r="C95" s="3341"/>
      <c r="D95" s="3341"/>
      <c r="E95" s="3341"/>
      <c r="F95" s="3342"/>
      <c r="G95" s="6"/>
      <c r="H95" s="2146"/>
      <c r="I95" s="2146"/>
      <c r="J95" s="2146"/>
      <c r="K95" s="2146"/>
      <c r="L95" s="2146"/>
      <c r="M95" s="2146"/>
      <c r="N95" s="2146"/>
      <c r="O95" s="2146"/>
      <c r="P95" s="2198"/>
      <c r="Q95" s="2198"/>
      <c r="R95" s="2198"/>
      <c r="S95" s="2198"/>
      <c r="T95" s="2198"/>
      <c r="U95" s="2198"/>
      <c r="V95" s="2198"/>
      <c r="W95" s="2146"/>
      <c r="X95" s="2198"/>
      <c r="Y95" s="2145"/>
      <c r="Z95" s="2145"/>
      <c r="AA95" s="2145"/>
      <c r="AB95" s="2145"/>
      <c r="AC95" s="2145"/>
      <c r="AD95" s="2145"/>
      <c r="AE95" s="2145"/>
      <c r="AF95" s="2145"/>
      <c r="AG95" s="2145"/>
      <c r="AH95" s="2144"/>
      <c r="AI95" s="2144"/>
      <c r="AJ95" s="2144"/>
      <c r="AK95" s="2144"/>
      <c r="AL95" s="2144"/>
      <c r="AM95" s="2144"/>
      <c r="AN95" s="2144"/>
      <c r="AO95" s="2144"/>
      <c r="AP95" s="2144"/>
      <c r="AQ95" s="2145"/>
      <c r="AR95" s="2145"/>
      <c r="CG95" s="40"/>
      <c r="CH95" s="40"/>
      <c r="CI95" s="40"/>
      <c r="CJ95" s="40"/>
    </row>
    <row r="96" spans="1:88" ht="16.350000000000001" customHeight="1" x14ac:dyDescent="0.2">
      <c r="A96" s="2205" t="s">
        <v>125</v>
      </c>
      <c r="B96" s="2206">
        <f>SUM(C96:D96)</f>
        <v>2</v>
      </c>
      <c r="C96" s="2201"/>
      <c r="D96" s="2202">
        <v>2</v>
      </c>
      <c r="E96" s="2203">
        <v>2</v>
      </c>
      <c r="F96" s="2201"/>
      <c r="G96" s="6"/>
      <c r="H96" s="2146"/>
      <c r="I96" s="2146"/>
      <c r="J96" s="2146"/>
      <c r="K96" s="2146"/>
      <c r="L96" s="2146"/>
      <c r="M96" s="2146"/>
      <c r="N96" s="2146"/>
      <c r="O96" s="2146"/>
      <c r="P96" s="2198"/>
      <c r="Q96" s="2198"/>
      <c r="R96" s="2198"/>
      <c r="S96" s="2198"/>
      <c r="T96" s="2198"/>
      <c r="U96" s="2198"/>
      <c r="V96" s="2198"/>
      <c r="W96" s="2146"/>
      <c r="X96" s="2198"/>
      <c r="Y96" s="2145"/>
      <c r="Z96" s="2145"/>
      <c r="AA96" s="2145"/>
      <c r="AB96" s="2145"/>
      <c r="AC96" s="2145"/>
      <c r="AD96" s="2145"/>
      <c r="AE96" s="2145"/>
      <c r="AF96" s="2145"/>
      <c r="AG96" s="2145"/>
      <c r="AH96" s="2145"/>
      <c r="AI96" s="2145"/>
      <c r="AJ96" s="2145"/>
      <c r="AK96" s="2145"/>
      <c r="AL96" s="2145"/>
      <c r="AM96" s="2145"/>
      <c r="AN96" s="2145"/>
      <c r="AO96" s="2145"/>
      <c r="AP96" s="2145"/>
      <c r="AQ96" s="2145"/>
      <c r="AR96" s="2145"/>
      <c r="CG96" s="40"/>
      <c r="CH96" s="40"/>
      <c r="CI96" s="40"/>
      <c r="CJ96" s="40"/>
    </row>
    <row r="97" spans="1:104" ht="16.350000000000001" customHeight="1" x14ac:dyDescent="0.2">
      <c r="A97" s="290" t="s">
        <v>126</v>
      </c>
      <c r="B97" s="291">
        <f>SUM(C97:D97)</f>
        <v>0</v>
      </c>
      <c r="C97" s="161"/>
      <c r="D97" s="284"/>
      <c r="E97" s="46"/>
      <c r="F97" s="161"/>
      <c r="G97" s="6"/>
      <c r="H97" s="2146"/>
      <c r="I97" s="2146"/>
      <c r="J97" s="2146"/>
      <c r="K97" s="2146"/>
      <c r="L97" s="2146"/>
      <c r="M97" s="2146"/>
      <c r="N97" s="2146"/>
      <c r="O97" s="2146"/>
      <c r="P97" s="2198"/>
      <c r="Q97" s="2198"/>
      <c r="R97" s="2198"/>
      <c r="S97" s="2198"/>
      <c r="T97" s="2198"/>
      <c r="U97" s="2198"/>
      <c r="V97" s="2198"/>
      <c r="W97" s="2146"/>
      <c r="X97" s="2198"/>
      <c r="Y97" s="2145"/>
      <c r="Z97" s="2145"/>
      <c r="AA97" s="2145"/>
      <c r="AB97" s="2145"/>
      <c r="AC97" s="2145"/>
      <c r="AD97" s="2145"/>
      <c r="AE97" s="2145"/>
      <c r="AF97" s="2145"/>
      <c r="AG97" s="2145"/>
      <c r="AH97" s="2145"/>
      <c r="AI97" s="2145"/>
      <c r="AJ97" s="2145"/>
      <c r="AK97" s="2145"/>
      <c r="AL97" s="2145"/>
      <c r="AM97" s="2145"/>
      <c r="AN97" s="2145"/>
      <c r="AO97" s="2145"/>
      <c r="AP97" s="2145"/>
      <c r="AQ97" s="2145"/>
      <c r="AR97" s="2145"/>
      <c r="CG97" s="40"/>
      <c r="CH97" s="40"/>
      <c r="CI97" s="40"/>
      <c r="CJ97" s="40"/>
    </row>
    <row r="98" spans="1:104" ht="24.75" customHeight="1" x14ac:dyDescent="0.2">
      <c r="A98" s="2132" t="s">
        <v>127</v>
      </c>
      <c r="B98" s="292">
        <f>SUM(C98:D98)</f>
        <v>0</v>
      </c>
      <c r="C98" s="2207"/>
      <c r="D98" s="2204"/>
      <c r="E98" s="2135"/>
      <c r="F98" s="2207"/>
      <c r="G98" s="6"/>
      <c r="H98" s="2146"/>
      <c r="I98" s="2146"/>
      <c r="J98" s="2146"/>
      <c r="K98" s="2146"/>
      <c r="L98" s="2146"/>
      <c r="M98" s="2146"/>
      <c r="N98" s="2146"/>
      <c r="O98" s="2146"/>
      <c r="P98" s="2198"/>
      <c r="Q98" s="2198"/>
      <c r="R98" s="2198"/>
      <c r="S98" s="2198"/>
      <c r="T98" s="2198"/>
      <c r="U98" s="2198"/>
      <c r="V98" s="2198"/>
      <c r="W98" s="2146"/>
      <c r="X98" s="2198"/>
      <c r="Y98" s="2145"/>
      <c r="Z98" s="2145"/>
      <c r="AA98" s="2145"/>
      <c r="AB98" s="2145"/>
      <c r="AC98" s="2145"/>
      <c r="AD98" s="2145"/>
      <c r="AE98" s="2145"/>
      <c r="AF98" s="2145"/>
      <c r="AG98" s="2145"/>
      <c r="AH98" s="2145"/>
      <c r="AI98" s="2145"/>
      <c r="AJ98" s="2145"/>
      <c r="AK98" s="2145"/>
      <c r="AL98" s="2145"/>
      <c r="AM98" s="2145"/>
      <c r="AN98" s="2145"/>
      <c r="AO98" s="2145"/>
      <c r="AP98" s="2145"/>
      <c r="AQ98" s="2145"/>
      <c r="AR98" s="2145"/>
      <c r="CG98" s="40"/>
      <c r="CH98" s="40"/>
      <c r="CI98" s="40"/>
      <c r="CJ98" s="40"/>
    </row>
    <row r="99" spans="1:104" s="8" customFormat="1" ht="31.35" customHeight="1" x14ac:dyDescent="0.2">
      <c r="A99" s="2738" t="s">
        <v>128</v>
      </c>
      <c r="B99" s="2738"/>
      <c r="C99" s="2738"/>
      <c r="D99" s="2738"/>
      <c r="E99" s="2738"/>
      <c r="F99" s="2738"/>
      <c r="G99" s="2143"/>
      <c r="H99" s="2143"/>
      <c r="I99" s="2143"/>
      <c r="J99" s="2143"/>
      <c r="K99" s="2143"/>
      <c r="L99" s="2143"/>
      <c r="M99" s="2143"/>
      <c r="N99" s="2143"/>
      <c r="O99" s="2143"/>
      <c r="P99" s="2143"/>
      <c r="Q99" s="2208"/>
      <c r="R99" s="2208"/>
      <c r="S99" s="2208"/>
      <c r="T99" s="2208"/>
      <c r="U99" s="2208"/>
      <c r="V99" s="2208"/>
      <c r="W99" s="2143"/>
      <c r="X99" s="2208"/>
      <c r="Y99" s="2208"/>
      <c r="Z99" s="2208"/>
      <c r="AA99" s="2208"/>
      <c r="AB99" s="2208"/>
      <c r="AC99" s="2208"/>
      <c r="AD99" s="2208"/>
      <c r="AE99" s="2208"/>
      <c r="AF99" s="2208"/>
      <c r="AG99" s="2208"/>
      <c r="AH99" s="2208"/>
      <c r="AI99" s="2208"/>
      <c r="AJ99" s="2208"/>
      <c r="AK99" s="2208"/>
      <c r="AL99" s="2208"/>
      <c r="AM99" s="2208"/>
      <c r="AN99" s="2208"/>
      <c r="AO99" s="2208"/>
      <c r="AP99" s="2208"/>
      <c r="AQ99" s="2208"/>
      <c r="AR99" s="2208"/>
      <c r="BX99" s="4"/>
      <c r="BY99" s="4"/>
      <c r="BZ99" s="4"/>
      <c r="CA99" s="5"/>
      <c r="CB99" s="5"/>
      <c r="CC99" s="5"/>
      <c r="CD99" s="5"/>
      <c r="CE99" s="5"/>
      <c r="CF99" s="5"/>
      <c r="CG99" s="40"/>
      <c r="CH99" s="40"/>
      <c r="CI99" s="40"/>
      <c r="CJ99" s="40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4"/>
    </row>
    <row r="100" spans="1:104" ht="16.350000000000001" customHeight="1" x14ac:dyDescent="0.2">
      <c r="A100" s="3343" t="s">
        <v>129</v>
      </c>
      <c r="B100" s="3344" t="s">
        <v>130</v>
      </c>
      <c r="C100" s="3345"/>
      <c r="D100" s="3345"/>
      <c r="E100" s="3346"/>
      <c r="F100" s="3344" t="s">
        <v>131</v>
      </c>
      <c r="G100" s="3345"/>
      <c r="H100" s="3345"/>
      <c r="I100" s="3346"/>
      <c r="J100" s="3350" t="s">
        <v>132</v>
      </c>
      <c r="K100" s="3352" t="s">
        <v>133</v>
      </c>
      <c r="L100" s="3353"/>
      <c r="M100" s="3352" t="s">
        <v>134</v>
      </c>
      <c r="N100" s="3353"/>
      <c r="O100" s="6"/>
      <c r="P100" s="235"/>
      <c r="Q100" s="235"/>
      <c r="R100" s="235"/>
      <c r="S100" s="235"/>
      <c r="T100" s="235"/>
      <c r="U100" s="235"/>
      <c r="V100" s="6"/>
      <c r="W100" s="235"/>
      <c r="X100" s="2209"/>
      <c r="Y100" s="2165"/>
      <c r="Z100" s="2165"/>
      <c r="AA100" s="2165"/>
      <c r="AB100" s="2165"/>
      <c r="AC100" s="2165"/>
      <c r="AD100" s="2165"/>
      <c r="AE100" s="2165"/>
      <c r="AF100" s="2165"/>
      <c r="AG100" s="2165"/>
      <c r="AH100" s="2165"/>
      <c r="AI100" s="2145"/>
      <c r="AJ100" s="2145"/>
      <c r="AK100" s="2145"/>
      <c r="AL100" s="2145"/>
      <c r="AM100" s="2145"/>
      <c r="AN100" s="2145"/>
      <c r="AO100" s="2145"/>
      <c r="AP100" s="2145"/>
      <c r="AQ100" s="2145"/>
      <c r="AR100" s="2145"/>
      <c r="CG100" s="40"/>
      <c r="CH100" s="40"/>
      <c r="CI100" s="40"/>
      <c r="CJ100" s="40"/>
    </row>
    <row r="101" spans="1:104" ht="39" customHeight="1" x14ac:dyDescent="0.2">
      <c r="A101" s="2740"/>
      <c r="B101" s="3347"/>
      <c r="C101" s="2746"/>
      <c r="D101" s="2746"/>
      <c r="E101" s="3221"/>
      <c r="F101" s="2748"/>
      <c r="G101" s="2749"/>
      <c r="H101" s="2749"/>
      <c r="I101" s="2750"/>
      <c r="J101" s="2754"/>
      <c r="K101" s="3354"/>
      <c r="L101" s="3229"/>
      <c r="M101" s="3354"/>
      <c r="N101" s="3229"/>
      <c r="O101" s="6"/>
      <c r="P101" s="235"/>
      <c r="Q101" s="235"/>
      <c r="R101" s="235"/>
      <c r="S101" s="235"/>
      <c r="T101" s="235"/>
      <c r="U101" s="235"/>
      <c r="V101" s="6"/>
      <c r="W101" s="235"/>
      <c r="X101" s="2198"/>
      <c r="Y101" s="2145"/>
      <c r="Z101" s="2145"/>
      <c r="AA101" s="2145"/>
      <c r="AB101" s="2145"/>
      <c r="AC101" s="2145"/>
      <c r="AD101" s="2145"/>
      <c r="AE101" s="2145"/>
      <c r="AF101" s="2145"/>
      <c r="AG101" s="2145"/>
      <c r="AH101" s="2145"/>
      <c r="AI101" s="2145"/>
      <c r="AJ101" s="2145"/>
      <c r="AK101" s="2145"/>
      <c r="AL101" s="2145"/>
      <c r="AM101" s="2145"/>
      <c r="AN101" s="2145"/>
      <c r="AO101" s="2145"/>
      <c r="AP101" s="2145"/>
      <c r="AQ101" s="2145"/>
      <c r="AR101" s="2145"/>
      <c r="CG101" s="40"/>
      <c r="CH101" s="40"/>
      <c r="CI101" s="40"/>
      <c r="CJ101" s="40"/>
    </row>
    <row r="102" spans="1:104" ht="40.5" customHeight="1" x14ac:dyDescent="0.2">
      <c r="A102" s="3208"/>
      <c r="B102" s="2210" t="s">
        <v>135</v>
      </c>
      <c r="C102" s="2211" t="s">
        <v>136</v>
      </c>
      <c r="D102" s="2212" t="s">
        <v>137</v>
      </c>
      <c r="E102" s="2213" t="s">
        <v>138</v>
      </c>
      <c r="F102" s="2214" t="s">
        <v>139</v>
      </c>
      <c r="G102" s="2215" t="s">
        <v>140</v>
      </c>
      <c r="H102" s="2215" t="s">
        <v>137</v>
      </c>
      <c r="I102" s="2213" t="s">
        <v>138</v>
      </c>
      <c r="J102" s="3351"/>
      <c r="K102" s="2210" t="s">
        <v>135</v>
      </c>
      <c r="L102" s="2216" t="s">
        <v>136</v>
      </c>
      <c r="M102" s="2210" t="s">
        <v>139</v>
      </c>
      <c r="N102" s="2216" t="s">
        <v>141</v>
      </c>
      <c r="O102" s="6"/>
      <c r="P102" s="235"/>
      <c r="Q102" s="235"/>
      <c r="R102" s="235"/>
      <c r="S102" s="235"/>
      <c r="T102" s="235"/>
      <c r="U102" s="235"/>
      <c r="V102" s="6"/>
      <c r="W102" s="235"/>
      <c r="X102" s="2217"/>
      <c r="Y102" s="2218"/>
      <c r="Z102" s="2218"/>
      <c r="AA102" s="2218"/>
      <c r="AB102" s="2218"/>
      <c r="AC102" s="2218"/>
      <c r="AD102" s="2218"/>
      <c r="AE102" s="2218"/>
      <c r="AF102" s="2218"/>
      <c r="AG102" s="2218"/>
      <c r="AH102" s="2218"/>
      <c r="AI102" s="2218"/>
      <c r="AJ102" s="2218"/>
      <c r="AK102" s="2218"/>
      <c r="AL102" s="2218"/>
      <c r="AM102" s="2218"/>
      <c r="AN102" s="2218"/>
      <c r="AO102" s="2218"/>
      <c r="AP102" s="2218"/>
      <c r="AQ102" s="2218"/>
      <c r="AR102" s="2218"/>
      <c r="CG102" s="40"/>
      <c r="CH102" s="40"/>
      <c r="CI102" s="40"/>
      <c r="CJ102" s="40"/>
    </row>
    <row r="103" spans="1:104" ht="16.350000000000001" customHeight="1" x14ac:dyDescent="0.2">
      <c r="A103" s="2060" t="s">
        <v>142</v>
      </c>
      <c r="B103" s="2219">
        <v>10176</v>
      </c>
      <c r="C103" s="2220">
        <v>335</v>
      </c>
      <c r="D103" s="2221">
        <v>6538</v>
      </c>
      <c r="E103" s="2222">
        <v>3973</v>
      </c>
      <c r="F103" s="2219">
        <v>31627</v>
      </c>
      <c r="G103" s="2223">
        <v>350</v>
      </c>
      <c r="H103" s="2223">
        <v>20253</v>
      </c>
      <c r="I103" s="2220">
        <v>11024</v>
      </c>
      <c r="J103" s="2061">
        <v>6203</v>
      </c>
      <c r="K103" s="2219"/>
      <c r="L103" s="2061"/>
      <c r="M103" s="2219"/>
      <c r="N103" s="2061"/>
      <c r="O103" s="6" t="str">
        <f>CA103&amp;CB103&amp;CC103&amp;CD103</f>
        <v/>
      </c>
      <c r="P103" s="235"/>
      <c r="Q103" s="235"/>
      <c r="R103" s="235"/>
      <c r="S103" s="235"/>
      <c r="T103" s="235"/>
      <c r="U103" s="235"/>
      <c r="V103" s="6"/>
      <c r="W103" s="235"/>
      <c r="X103" s="2224"/>
      <c r="Y103" s="2056"/>
      <c r="Z103" s="2056"/>
      <c r="AA103" s="2056"/>
      <c r="AB103" s="2056"/>
      <c r="AC103" s="2056"/>
      <c r="AD103" s="2056"/>
      <c r="AE103" s="2056"/>
      <c r="AF103" s="2056"/>
      <c r="AG103" s="2056"/>
      <c r="AH103" s="2056"/>
      <c r="AI103" s="2056"/>
      <c r="AJ103" s="2056"/>
      <c r="AK103" s="2056"/>
      <c r="AL103" s="2056"/>
      <c r="AM103" s="2056"/>
      <c r="AN103" s="2056"/>
      <c r="AO103" s="2056"/>
      <c r="AP103" s="2056"/>
      <c r="AQ103" s="2056"/>
      <c r="AR103" s="2056"/>
      <c r="CA103" s="453" t="str">
        <f>IF(CG103=1,"* Las recetas totales despachadas a pacientes del PSC, deben ser menores o iguales al total de Recetas con Despacho Total. ","")</f>
        <v/>
      </c>
      <c r="CB103" s="453" t="str">
        <f>IF(CH103=1,"* Las recetas parciales despachadas a pacientes del PSC, deben ser menores o iguales al total de Recetas con Despacho Parcial. ","")</f>
        <v/>
      </c>
      <c r="CC103" s="453" t="str">
        <f>IF(CI103=1,"* Las prescripciones emitidas a pacientes del PSC, deben ser menores o iguales a las Prescripciones totales emitidas. ","")</f>
        <v/>
      </c>
      <c r="CD103" s="453" t="str">
        <f>IF(CJ103=1,"* Las prescripciones rechazadas a pacientes del PSC, deben ser menores o iguales a las Prescripciones totales rechazadas. ","")</f>
        <v/>
      </c>
      <c r="CG103" s="454">
        <f>IF(B103&lt;K103,1,0)</f>
        <v>0</v>
      </c>
      <c r="CH103" s="454">
        <f>IF(C103&lt;L103,1,0)</f>
        <v>0</v>
      </c>
      <c r="CI103" s="454">
        <f>IF(F103&lt;M103,1,0)</f>
        <v>0</v>
      </c>
      <c r="CJ103" s="454">
        <f>IF(G103&lt;N103,1,0)</f>
        <v>0</v>
      </c>
    </row>
    <row r="104" spans="1:104" ht="16.350000000000001" customHeight="1" x14ac:dyDescent="0.2">
      <c r="A104" s="310" t="s">
        <v>143</v>
      </c>
      <c r="B104" s="315">
        <v>1245</v>
      </c>
      <c r="C104" s="316">
        <v>97</v>
      </c>
      <c r="D104" s="312">
        <v>1342</v>
      </c>
      <c r="E104" s="314">
        <v>0</v>
      </c>
      <c r="F104" s="315">
        <v>2974</v>
      </c>
      <c r="G104" s="313">
        <v>110</v>
      </c>
      <c r="H104" s="313">
        <v>2864</v>
      </c>
      <c r="I104" s="316">
        <v>0</v>
      </c>
      <c r="J104" s="317">
        <v>1245</v>
      </c>
      <c r="K104" s="318"/>
      <c r="L104" s="319"/>
      <c r="M104" s="318"/>
      <c r="N104" s="319"/>
      <c r="O104" s="6"/>
      <c r="P104" s="235"/>
      <c r="Q104" s="235"/>
      <c r="R104" s="235"/>
      <c r="S104" s="235"/>
      <c r="T104" s="235"/>
      <c r="U104" s="235"/>
      <c r="V104" s="6"/>
      <c r="W104" s="235"/>
      <c r="X104" s="2224"/>
      <c r="Y104" s="2056"/>
      <c r="Z104" s="2056"/>
      <c r="AA104" s="2056"/>
      <c r="AB104" s="2056"/>
      <c r="AC104" s="2056"/>
      <c r="AD104" s="2056"/>
      <c r="AE104" s="2056"/>
      <c r="AF104" s="2056"/>
      <c r="AG104" s="2056"/>
      <c r="AH104" s="2056"/>
      <c r="AI104" s="2056"/>
      <c r="AJ104" s="2056"/>
      <c r="AK104" s="2056"/>
      <c r="AL104" s="2056"/>
      <c r="AM104" s="2056"/>
      <c r="AN104" s="2056"/>
      <c r="AO104" s="2056"/>
      <c r="AP104" s="2056"/>
      <c r="AQ104" s="2056"/>
      <c r="AR104" s="2056"/>
      <c r="CA104" s="453" t="str">
        <f>IF(CG104=1,"* Las recetas totales despachadas a pacientes del PSC, deben ser menores o iguales al total de Recetas con Despacho Total. ","")</f>
        <v/>
      </c>
      <c r="CB104" s="453" t="str">
        <f>IF(CH104=1,"* Las recetas parciales despachadas a pacientes del PSC, deben ser menores o iguales al total de Recetas con Despacho Parcial. ","")</f>
        <v/>
      </c>
      <c r="CC104" s="453" t="str">
        <f>IF(CI104=1,"* Las prescripciones emitidas a pacientes del PSC, deben ser menores o iguales a las Prescripciones totales emitidas. ","")</f>
        <v/>
      </c>
      <c r="CD104" s="453" t="str">
        <f>IF(CJ104=1,"* Las prescripciones rechazadas a pacientes del PSC, deben ser menores o iguales a las Prescripciones totales rechazadas. ","")</f>
        <v/>
      </c>
      <c r="CG104" s="454">
        <f t="shared" ref="CG104:CH105" si="8">IF(B104&lt;K104,1,0)</f>
        <v>0</v>
      </c>
      <c r="CH104" s="454">
        <f t="shared" si="8"/>
        <v>0</v>
      </c>
      <c r="CI104" s="454">
        <f t="shared" ref="CI104:CJ105" si="9">IF(F104&lt;M104,1,0)</f>
        <v>0</v>
      </c>
      <c r="CJ104" s="454">
        <f t="shared" si="9"/>
        <v>0</v>
      </c>
    </row>
    <row r="105" spans="1:104" ht="16.350000000000001" customHeight="1" x14ac:dyDescent="0.2">
      <c r="A105" s="310" t="s">
        <v>144</v>
      </c>
      <c r="B105" s="326">
        <v>990</v>
      </c>
      <c r="C105" s="327">
        <v>0</v>
      </c>
      <c r="D105" s="323">
        <v>990</v>
      </c>
      <c r="E105" s="325">
        <v>0</v>
      </c>
      <c r="F105" s="326">
        <v>990</v>
      </c>
      <c r="G105" s="324">
        <v>0</v>
      </c>
      <c r="H105" s="324">
        <v>990</v>
      </c>
      <c r="I105" s="327">
        <v>0</v>
      </c>
      <c r="J105" s="328">
        <v>990</v>
      </c>
      <c r="K105" s="329"/>
      <c r="L105" s="330"/>
      <c r="M105" s="329"/>
      <c r="N105" s="330"/>
      <c r="O105" s="6"/>
      <c r="P105" s="235"/>
      <c r="Q105" s="235"/>
      <c r="R105" s="235"/>
      <c r="S105" s="235"/>
      <c r="T105" s="235"/>
      <c r="U105" s="235"/>
      <c r="V105" s="6"/>
      <c r="W105" s="235"/>
      <c r="X105" s="2224"/>
      <c r="Y105" s="2056"/>
      <c r="Z105" s="2056"/>
      <c r="AA105" s="2056"/>
      <c r="AB105" s="2056"/>
      <c r="AC105" s="2056"/>
      <c r="AD105" s="2056"/>
      <c r="AE105" s="2056"/>
      <c r="AF105" s="2056"/>
      <c r="AG105" s="2056"/>
      <c r="AH105" s="2056"/>
      <c r="AI105" s="2056"/>
      <c r="AJ105" s="2056"/>
      <c r="AK105" s="2056"/>
      <c r="AL105" s="2056"/>
      <c r="AM105" s="2056"/>
      <c r="AN105" s="2056"/>
      <c r="AO105" s="2056"/>
      <c r="AP105" s="2056"/>
      <c r="AQ105" s="2056"/>
      <c r="AR105" s="2056"/>
      <c r="CA105" s="453" t="str">
        <f>IF(CG105=1,"* Las recetas totales despachadas a pacientes del PSC, deben ser menores o iguales al total de Recetas con Despacho Total. ","")</f>
        <v/>
      </c>
      <c r="CB105" s="453" t="str">
        <f>IF(CH105=1,"* Las recetas parciales despachadas a pacientes del PSC, deben ser menores o iguales al total de Recetas con Despacho Parcial. ","")</f>
        <v/>
      </c>
      <c r="CC105" s="453" t="str">
        <f>IF(CI105=1,"* Las prescripciones emitidas a pacientes del PSC, deben ser menores o iguales a las Prescripciones totales emitidas. ","")</f>
        <v/>
      </c>
      <c r="CD105" s="453" t="str">
        <f>IF(CJ105=1,"* Las prescripciones rechazadas a pacientes del PSC, deben ser menores o iguales a las Prescripciones totales rechazadas. ","")</f>
        <v/>
      </c>
      <c r="CG105" s="454">
        <f t="shared" si="8"/>
        <v>0</v>
      </c>
      <c r="CH105" s="454">
        <f t="shared" si="8"/>
        <v>0</v>
      </c>
      <c r="CI105" s="454">
        <f t="shared" si="9"/>
        <v>0</v>
      </c>
      <c r="CJ105" s="454">
        <f t="shared" si="9"/>
        <v>0</v>
      </c>
    </row>
    <row r="106" spans="1:104" ht="16.350000000000001" customHeight="1" x14ac:dyDescent="0.2">
      <c r="A106" s="2225" t="s">
        <v>32</v>
      </c>
      <c r="B106" s="2226">
        <f>SUM(B103:B105)</f>
        <v>12411</v>
      </c>
      <c r="C106" s="2227">
        <f>SUM(C103:C105)</f>
        <v>432</v>
      </c>
      <c r="D106" s="2228">
        <f t="shared" ref="D106:E106" si="10">SUM(D103:D105)</f>
        <v>8870</v>
      </c>
      <c r="E106" s="2227">
        <f t="shared" si="10"/>
        <v>3973</v>
      </c>
      <c r="F106" s="2226">
        <f>SUM(F103:F105)</f>
        <v>35591</v>
      </c>
      <c r="G106" s="2229">
        <f>SUM(G103:G105)</f>
        <v>460</v>
      </c>
      <c r="H106" s="2229">
        <f t="shared" ref="H106:I106" si="11">SUM(H103:H105)</f>
        <v>24107</v>
      </c>
      <c r="I106" s="2227">
        <f t="shared" si="11"/>
        <v>11024</v>
      </c>
      <c r="J106" s="2230">
        <f>SUM(J103:J105)</f>
        <v>8438</v>
      </c>
      <c r="K106" s="2226">
        <f>+K103</f>
        <v>0</v>
      </c>
      <c r="L106" s="2230">
        <f>+L103</f>
        <v>0</v>
      </c>
      <c r="M106" s="2226">
        <f>+M103</f>
        <v>0</v>
      </c>
      <c r="N106" s="2230">
        <f>+N103</f>
        <v>0</v>
      </c>
      <c r="O106" s="6"/>
      <c r="P106" s="235"/>
      <c r="Q106" s="235"/>
      <c r="R106" s="235"/>
      <c r="S106" s="235"/>
      <c r="T106" s="235"/>
      <c r="U106" s="235"/>
      <c r="V106" s="6"/>
      <c r="W106" s="235"/>
      <c r="X106" s="2231"/>
      <c r="Y106" s="2232"/>
      <c r="Z106" s="2232"/>
      <c r="AA106" s="2232"/>
      <c r="AB106" s="2232"/>
      <c r="AC106" s="2232"/>
      <c r="AD106" s="2232"/>
      <c r="AE106" s="2232"/>
      <c r="AF106" s="2232"/>
      <c r="AG106" s="2232"/>
      <c r="AH106" s="2232"/>
      <c r="AI106" s="2232"/>
      <c r="AJ106" s="2232"/>
      <c r="AK106" s="2232"/>
      <c r="AL106" s="2232"/>
      <c r="AM106" s="2232"/>
      <c r="AN106" s="2232"/>
      <c r="AO106" s="2232"/>
      <c r="AP106" s="2232"/>
      <c r="AQ106" s="2232"/>
      <c r="AR106" s="2232"/>
      <c r="CG106" s="40"/>
      <c r="CH106" s="40"/>
      <c r="CI106" s="40"/>
      <c r="CJ106" s="40"/>
    </row>
    <row r="107" spans="1:104" ht="31.35" customHeight="1" x14ac:dyDescent="0.2">
      <c r="A107" s="9" t="s">
        <v>145</v>
      </c>
      <c r="B107" s="2233"/>
      <c r="C107" s="2234"/>
      <c r="D107" s="342"/>
      <c r="E107" s="2235"/>
      <c r="F107" s="2235"/>
      <c r="G107" s="2007"/>
      <c r="H107" s="2007"/>
      <c r="I107" s="2008"/>
      <c r="J107" s="346"/>
      <c r="K107" s="2008"/>
      <c r="L107" s="346"/>
      <c r="M107" s="6"/>
      <c r="N107" s="6"/>
      <c r="O107" s="6"/>
      <c r="P107" s="6"/>
      <c r="Q107" s="235"/>
      <c r="R107" s="235"/>
      <c r="S107" s="235"/>
      <c r="T107" s="235"/>
      <c r="U107" s="235"/>
      <c r="V107" s="235"/>
      <c r="W107" s="6"/>
      <c r="X107" s="2236"/>
      <c r="Y107" s="2236"/>
      <c r="Z107" s="2237"/>
      <c r="AA107" s="2237"/>
      <c r="AB107" s="2237"/>
      <c r="AC107" s="2237"/>
      <c r="AD107" s="2237"/>
      <c r="AE107" s="2237"/>
      <c r="AF107" s="2237"/>
      <c r="AG107" s="2237"/>
      <c r="AH107" s="2237"/>
      <c r="AI107" s="2237"/>
      <c r="AJ107" s="2237"/>
      <c r="AK107" s="2237"/>
      <c r="AL107" s="2237"/>
      <c r="AM107" s="2237"/>
      <c r="AN107" s="2237"/>
      <c r="AO107" s="2237"/>
      <c r="AP107" s="2237"/>
      <c r="AQ107" s="2237"/>
      <c r="AR107" s="2237"/>
      <c r="CG107" s="40"/>
      <c r="CH107" s="40"/>
      <c r="CI107" s="40"/>
      <c r="CJ107" s="40"/>
    </row>
    <row r="108" spans="1:104" ht="31.35" customHeight="1" x14ac:dyDescent="0.2">
      <c r="A108" s="2896" t="s">
        <v>146</v>
      </c>
      <c r="B108" s="2898" t="s">
        <v>147</v>
      </c>
      <c r="C108" s="3337" t="s">
        <v>148</v>
      </c>
      <c r="D108" s="3338"/>
      <c r="E108" s="3338"/>
      <c r="F108" s="3338"/>
      <c r="G108" s="3338"/>
      <c r="H108" s="3338"/>
      <c r="I108" s="3338"/>
      <c r="J108" s="3338"/>
      <c r="K108" s="3338"/>
      <c r="L108" s="3339"/>
      <c r="M108" s="2898" t="s">
        <v>149</v>
      </c>
      <c r="N108" s="6"/>
      <c r="O108" s="342"/>
      <c r="P108" s="342"/>
      <c r="Q108" s="342"/>
      <c r="R108" s="235"/>
      <c r="S108" s="235"/>
      <c r="T108" s="235"/>
      <c r="U108" s="235"/>
      <c r="V108" s="235"/>
      <c r="W108" s="235"/>
      <c r="X108" s="235"/>
      <c r="Y108" s="235"/>
      <c r="Z108" s="2224"/>
      <c r="AA108" s="2056"/>
      <c r="AB108" s="2056"/>
      <c r="AC108" s="2056"/>
      <c r="AD108" s="2056"/>
      <c r="AE108" s="2056"/>
      <c r="AF108" s="2056"/>
      <c r="AG108" s="2056"/>
      <c r="AH108" s="2056"/>
      <c r="AI108" s="2056"/>
      <c r="AJ108" s="2056"/>
      <c r="AK108" s="2056"/>
      <c r="AL108" s="2056"/>
      <c r="AM108" s="2056"/>
      <c r="AN108" s="2056"/>
      <c r="AO108" s="2056"/>
      <c r="AP108" s="2056"/>
      <c r="AQ108" s="2056"/>
      <c r="AR108" s="2056"/>
      <c r="AS108" s="2056"/>
      <c r="AT108" s="2056"/>
      <c r="BX108" s="2"/>
      <c r="BZ108" s="3"/>
      <c r="CG108" s="40"/>
      <c r="CH108" s="40"/>
      <c r="CI108" s="40"/>
      <c r="CJ108" s="40"/>
    </row>
    <row r="109" spans="1:104" ht="35.25" customHeight="1" x14ac:dyDescent="0.2">
      <c r="A109" s="3206"/>
      <c r="B109" s="3208"/>
      <c r="C109" s="2238" t="s">
        <v>150</v>
      </c>
      <c r="D109" s="2239" t="s">
        <v>151</v>
      </c>
      <c r="E109" s="2239" t="s">
        <v>152</v>
      </c>
      <c r="F109" s="2239" t="s">
        <v>153</v>
      </c>
      <c r="G109" s="2239" t="s">
        <v>154</v>
      </c>
      <c r="H109" s="2240" t="s">
        <v>155</v>
      </c>
      <c r="I109" s="2240" t="s">
        <v>156</v>
      </c>
      <c r="J109" s="2239" t="s">
        <v>157</v>
      </c>
      <c r="K109" s="2240" t="s">
        <v>158</v>
      </c>
      <c r="L109" s="2241" t="s">
        <v>159</v>
      </c>
      <c r="M109" s="3208"/>
      <c r="N109" s="6"/>
      <c r="O109" s="342"/>
      <c r="P109" s="342"/>
      <c r="Q109" s="342"/>
      <c r="R109" s="235"/>
      <c r="S109" s="235"/>
      <c r="T109" s="235"/>
      <c r="U109" s="235"/>
      <c r="V109" s="235"/>
      <c r="W109" s="235"/>
      <c r="X109" s="235"/>
      <c r="Y109" s="235"/>
      <c r="Z109" s="2224"/>
      <c r="AA109" s="2056"/>
      <c r="AB109" s="2056"/>
      <c r="AC109" s="2056"/>
      <c r="AD109" s="2056"/>
      <c r="AE109" s="2056"/>
      <c r="AF109" s="2056"/>
      <c r="AG109" s="2056"/>
      <c r="AH109" s="2056"/>
      <c r="AI109" s="2056"/>
      <c r="AJ109" s="2056"/>
      <c r="AK109" s="2056"/>
      <c r="AL109" s="2056"/>
      <c r="AM109" s="2056"/>
      <c r="AN109" s="2056"/>
      <c r="AO109" s="2056"/>
      <c r="AP109" s="2056"/>
      <c r="AQ109" s="2056"/>
      <c r="AR109" s="2056"/>
      <c r="AS109" s="2056"/>
      <c r="AT109" s="2056"/>
      <c r="BX109" s="2"/>
      <c r="BZ109" s="3"/>
      <c r="CG109" s="40"/>
      <c r="CH109" s="40"/>
      <c r="CI109" s="40"/>
      <c r="CJ109" s="40"/>
    </row>
    <row r="110" spans="1:104" ht="16.350000000000001" customHeight="1" x14ac:dyDescent="0.2">
      <c r="A110" s="2062" t="s">
        <v>160</v>
      </c>
      <c r="B110" s="2220"/>
      <c r="C110" s="480"/>
      <c r="D110" s="2223"/>
      <c r="E110" s="2223"/>
      <c r="F110" s="2223"/>
      <c r="G110" s="2223"/>
      <c r="H110" s="2223"/>
      <c r="I110" s="2223"/>
      <c r="J110" s="2223"/>
      <c r="K110" s="2223"/>
      <c r="L110" s="2220"/>
      <c r="M110" s="2242"/>
      <c r="N110" s="6"/>
      <c r="O110" s="342"/>
      <c r="P110" s="342"/>
      <c r="Q110" s="342"/>
      <c r="R110" s="235"/>
      <c r="S110" s="235"/>
      <c r="T110" s="235"/>
      <c r="U110" s="235"/>
      <c r="V110" s="235"/>
      <c r="W110" s="235"/>
      <c r="X110" s="235"/>
      <c r="Y110" s="235"/>
      <c r="Z110" s="445"/>
      <c r="AA110" s="446"/>
      <c r="AB110" s="446"/>
      <c r="AC110" s="446"/>
      <c r="AD110" s="446"/>
      <c r="AE110" s="446"/>
      <c r="AF110" s="446"/>
      <c r="AG110" s="446"/>
      <c r="AH110" s="446"/>
      <c r="AI110" s="446"/>
      <c r="AJ110" s="446"/>
      <c r="AK110" s="446"/>
      <c r="AL110" s="446"/>
      <c r="AM110" s="446"/>
      <c r="AN110" s="446"/>
      <c r="AO110" s="446"/>
      <c r="AP110" s="446"/>
      <c r="AQ110" s="446"/>
      <c r="AR110" s="446"/>
      <c r="AS110" s="446"/>
      <c r="AT110" s="446"/>
      <c r="BX110" s="2"/>
      <c r="BZ110" s="3"/>
      <c r="CG110" s="40"/>
      <c r="CH110" s="40"/>
      <c r="CI110" s="40"/>
      <c r="CJ110" s="40"/>
    </row>
    <row r="111" spans="1:104" ht="16.350000000000001" customHeight="1" x14ac:dyDescent="0.2">
      <c r="A111" s="109" t="s">
        <v>161</v>
      </c>
      <c r="B111" s="327"/>
      <c r="C111" s="353"/>
      <c r="D111" s="324"/>
      <c r="E111" s="324"/>
      <c r="F111" s="324"/>
      <c r="G111" s="324"/>
      <c r="H111" s="324"/>
      <c r="I111" s="324"/>
      <c r="J111" s="324"/>
      <c r="K111" s="324"/>
      <c r="L111" s="327"/>
      <c r="M111" s="354"/>
      <c r="N111" s="346"/>
      <c r="O111" s="342"/>
      <c r="P111" s="342"/>
      <c r="Q111" s="342"/>
      <c r="R111" s="235"/>
      <c r="S111" s="235"/>
      <c r="T111" s="235"/>
      <c r="U111" s="235"/>
      <c r="V111" s="235"/>
      <c r="W111" s="235"/>
      <c r="X111" s="235"/>
      <c r="Y111" s="235"/>
      <c r="Z111" s="445"/>
      <c r="AA111" s="446"/>
      <c r="AB111" s="446"/>
      <c r="AC111" s="446"/>
      <c r="AD111" s="446"/>
      <c r="AE111" s="446"/>
      <c r="AF111" s="446"/>
      <c r="AG111" s="446"/>
      <c r="AH111" s="446"/>
      <c r="AI111" s="446"/>
      <c r="AJ111" s="446"/>
      <c r="AK111" s="446"/>
      <c r="AL111" s="446"/>
      <c r="AM111" s="446"/>
      <c r="AN111" s="446"/>
      <c r="AO111" s="446"/>
      <c r="AP111" s="446"/>
      <c r="AQ111" s="446"/>
      <c r="AR111" s="446"/>
      <c r="AS111" s="446"/>
      <c r="AT111" s="446"/>
      <c r="BX111" s="2"/>
      <c r="BZ111" s="3"/>
      <c r="CG111" s="40"/>
      <c r="CH111" s="40"/>
      <c r="CI111" s="40"/>
      <c r="CJ111" s="40"/>
    </row>
    <row r="112" spans="1:104" ht="16.350000000000001" customHeight="1" x14ac:dyDescent="0.2">
      <c r="A112" s="232" t="s">
        <v>162</v>
      </c>
      <c r="B112" s="355"/>
      <c r="C112" s="326"/>
      <c r="D112" s="356"/>
      <c r="E112" s="356"/>
      <c r="F112" s="356"/>
      <c r="G112" s="356"/>
      <c r="H112" s="356"/>
      <c r="I112" s="356"/>
      <c r="J112" s="356"/>
      <c r="K112" s="356"/>
      <c r="L112" s="355"/>
      <c r="M112" s="322"/>
      <c r="N112" s="2243"/>
      <c r="O112" s="342"/>
      <c r="P112" s="342"/>
      <c r="Q112" s="342"/>
      <c r="R112" s="235"/>
      <c r="S112" s="235"/>
      <c r="T112" s="235"/>
      <c r="U112" s="235"/>
      <c r="V112" s="235"/>
      <c r="W112" s="235"/>
      <c r="X112" s="235"/>
      <c r="Y112" s="235"/>
      <c r="Z112" s="445"/>
      <c r="AA112" s="446"/>
      <c r="AB112" s="446"/>
      <c r="AC112" s="446"/>
      <c r="AD112" s="446"/>
      <c r="AE112" s="446"/>
      <c r="AF112" s="446"/>
      <c r="AG112" s="446"/>
      <c r="AH112" s="446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6"/>
      <c r="AT112" s="446"/>
      <c r="BX112" s="2"/>
      <c r="BZ112" s="3"/>
      <c r="CG112" s="40"/>
      <c r="CH112" s="40"/>
      <c r="CI112" s="40"/>
      <c r="CJ112" s="40"/>
    </row>
    <row r="113" spans="1:88" ht="31.35" customHeight="1" x14ac:dyDescent="0.2">
      <c r="A113" s="10" t="s">
        <v>163</v>
      </c>
      <c r="B113" s="360"/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2244"/>
      <c r="AP113" s="2244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CG113" s="40"/>
      <c r="CH113" s="40"/>
      <c r="CI113" s="40"/>
      <c r="CJ113" s="40"/>
    </row>
    <row r="114" spans="1:88" ht="16.350000000000001" customHeight="1" x14ac:dyDescent="0.2">
      <c r="A114" s="2915" t="s">
        <v>164</v>
      </c>
      <c r="B114" s="2721" t="s">
        <v>4</v>
      </c>
      <c r="C114" s="2763"/>
      <c r="D114" s="2703"/>
      <c r="E114" s="3348" t="s">
        <v>5</v>
      </c>
      <c r="F114" s="3312"/>
      <c r="G114" s="3312"/>
      <c r="H114" s="3312"/>
      <c r="I114" s="3312"/>
      <c r="J114" s="3312"/>
      <c r="K114" s="3312"/>
      <c r="L114" s="3312"/>
      <c r="M114" s="3312"/>
      <c r="N114" s="3312"/>
      <c r="O114" s="3312"/>
      <c r="P114" s="3312"/>
      <c r="Q114" s="3312"/>
      <c r="R114" s="3312"/>
      <c r="S114" s="3312"/>
      <c r="T114" s="3312"/>
      <c r="U114" s="3312"/>
      <c r="V114" s="3312"/>
      <c r="W114" s="3312"/>
      <c r="X114" s="3312"/>
      <c r="Y114" s="3312"/>
      <c r="Z114" s="3312"/>
      <c r="AA114" s="3312"/>
      <c r="AB114" s="3312"/>
      <c r="AC114" s="3312"/>
      <c r="AD114" s="3312"/>
      <c r="AE114" s="3312"/>
      <c r="AF114" s="3312"/>
      <c r="AG114" s="3312"/>
      <c r="AH114" s="3312"/>
      <c r="AI114" s="3312"/>
      <c r="AJ114" s="3312"/>
      <c r="AK114" s="3312"/>
      <c r="AL114" s="3312"/>
      <c r="AM114" s="3312"/>
      <c r="AN114" s="3355"/>
      <c r="AO114" s="2703" t="s">
        <v>6</v>
      </c>
      <c r="AP114" s="2705" t="s">
        <v>165</v>
      </c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CG114" s="40"/>
      <c r="CH114" s="40"/>
      <c r="CI114" s="40"/>
      <c r="CJ114" s="40"/>
    </row>
    <row r="115" spans="1:88" ht="16.350000000000001" customHeight="1" x14ac:dyDescent="0.2">
      <c r="A115" s="2692"/>
      <c r="B115" s="3231"/>
      <c r="C115" s="2698"/>
      <c r="D115" s="3222"/>
      <c r="E115" s="3348" t="s">
        <v>11</v>
      </c>
      <c r="F115" s="3349"/>
      <c r="G115" s="3348" t="s">
        <v>12</v>
      </c>
      <c r="H115" s="3349"/>
      <c r="I115" s="3348" t="s">
        <v>13</v>
      </c>
      <c r="J115" s="3349"/>
      <c r="K115" s="3348" t="s">
        <v>14</v>
      </c>
      <c r="L115" s="3349"/>
      <c r="M115" s="3348" t="s">
        <v>15</v>
      </c>
      <c r="N115" s="3349"/>
      <c r="O115" s="3348" t="s">
        <v>16</v>
      </c>
      <c r="P115" s="3349"/>
      <c r="Q115" s="3312" t="s">
        <v>17</v>
      </c>
      <c r="R115" s="3349"/>
      <c r="S115" s="3348" t="s">
        <v>18</v>
      </c>
      <c r="T115" s="3349"/>
      <c r="U115" s="3348" t="s">
        <v>19</v>
      </c>
      <c r="V115" s="3349"/>
      <c r="W115" s="3348" t="s">
        <v>20</v>
      </c>
      <c r="X115" s="3349"/>
      <c r="Y115" s="3348" t="s">
        <v>21</v>
      </c>
      <c r="Z115" s="3349"/>
      <c r="AA115" s="3348" t="s">
        <v>22</v>
      </c>
      <c r="AB115" s="3349"/>
      <c r="AC115" s="3348" t="s">
        <v>23</v>
      </c>
      <c r="AD115" s="3349"/>
      <c r="AE115" s="3348" t="s">
        <v>24</v>
      </c>
      <c r="AF115" s="3349"/>
      <c r="AG115" s="3348" t="s">
        <v>25</v>
      </c>
      <c r="AH115" s="3349"/>
      <c r="AI115" s="3348" t="s">
        <v>26</v>
      </c>
      <c r="AJ115" s="3349"/>
      <c r="AK115" s="3348" t="s">
        <v>27</v>
      </c>
      <c r="AL115" s="3349"/>
      <c r="AM115" s="3312" t="s">
        <v>28</v>
      </c>
      <c r="AN115" s="3355"/>
      <c r="AO115" s="2703"/>
      <c r="AP115" s="2705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CG115" s="40"/>
      <c r="CH115" s="40"/>
      <c r="CI115" s="40"/>
      <c r="CJ115" s="40"/>
    </row>
    <row r="116" spans="1:88" ht="16.350000000000001" customHeight="1" x14ac:dyDescent="0.2">
      <c r="A116" s="3230"/>
      <c r="B116" s="2245" t="s">
        <v>29</v>
      </c>
      <c r="C116" s="2246" t="s">
        <v>30</v>
      </c>
      <c r="D116" s="1828" t="s">
        <v>31</v>
      </c>
      <c r="E116" s="2247" t="s">
        <v>30</v>
      </c>
      <c r="F116" s="2248" t="s">
        <v>31</v>
      </c>
      <c r="G116" s="2247" t="s">
        <v>30</v>
      </c>
      <c r="H116" s="2248" t="s">
        <v>31</v>
      </c>
      <c r="I116" s="2247" t="s">
        <v>30</v>
      </c>
      <c r="J116" s="2248" t="s">
        <v>31</v>
      </c>
      <c r="K116" s="2247" t="s">
        <v>30</v>
      </c>
      <c r="L116" s="2248" t="s">
        <v>31</v>
      </c>
      <c r="M116" s="2247" t="s">
        <v>30</v>
      </c>
      <c r="N116" s="2248" t="s">
        <v>31</v>
      </c>
      <c r="O116" s="2247" t="s">
        <v>30</v>
      </c>
      <c r="P116" s="2248" t="s">
        <v>31</v>
      </c>
      <c r="Q116" s="2247" t="s">
        <v>30</v>
      </c>
      <c r="R116" s="2248" t="s">
        <v>31</v>
      </c>
      <c r="S116" s="2247" t="s">
        <v>30</v>
      </c>
      <c r="T116" s="2248" t="s">
        <v>31</v>
      </c>
      <c r="U116" s="2247" t="s">
        <v>30</v>
      </c>
      <c r="V116" s="2248" t="s">
        <v>31</v>
      </c>
      <c r="W116" s="2247" t="s">
        <v>30</v>
      </c>
      <c r="X116" s="2248" t="s">
        <v>31</v>
      </c>
      <c r="Y116" s="2247" t="s">
        <v>30</v>
      </c>
      <c r="Z116" s="2248" t="s">
        <v>31</v>
      </c>
      <c r="AA116" s="2247" t="s">
        <v>30</v>
      </c>
      <c r="AB116" s="2248" t="s">
        <v>31</v>
      </c>
      <c r="AC116" s="2247" t="s">
        <v>30</v>
      </c>
      <c r="AD116" s="2248" t="s">
        <v>31</v>
      </c>
      <c r="AE116" s="2247" t="s">
        <v>30</v>
      </c>
      <c r="AF116" s="2248" t="s">
        <v>31</v>
      </c>
      <c r="AG116" s="2247" t="s">
        <v>30</v>
      </c>
      <c r="AH116" s="2248" t="s">
        <v>31</v>
      </c>
      <c r="AI116" s="2247" t="s">
        <v>30</v>
      </c>
      <c r="AJ116" s="2248" t="s">
        <v>31</v>
      </c>
      <c r="AK116" s="2247" t="s">
        <v>30</v>
      </c>
      <c r="AL116" s="2248" t="s">
        <v>31</v>
      </c>
      <c r="AM116" s="2247" t="s">
        <v>30</v>
      </c>
      <c r="AN116" s="2249" t="s">
        <v>31</v>
      </c>
      <c r="AO116" s="3222"/>
      <c r="AP116" s="3223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CG116" s="40"/>
      <c r="CH116" s="40"/>
      <c r="CI116" s="40"/>
      <c r="CJ116" s="40"/>
    </row>
    <row r="117" spans="1:88" ht="16.350000000000001" customHeight="1" x14ac:dyDescent="0.2">
      <c r="A117" s="363" t="s">
        <v>166</v>
      </c>
      <c r="B117" s="109">
        <f>SUM(C117:D117)</f>
        <v>0</v>
      </c>
      <c r="C117" s="364">
        <f>SUM(E117+G117+I117+K117+M117+O117+Q117+S117+U117+W117+Y117+AA117+AC117+AE117+AG117+AI117+AK117+AM117)</f>
        <v>0</v>
      </c>
      <c r="D117" s="365">
        <f>SUM(F117+H117+J117+L117+N117+P117+R117+T117+V117+X117+Z117+AB117+AD117+AF117+AH117+AJ117+AL117+AN117)</f>
        <v>0</v>
      </c>
      <c r="E117" s="65"/>
      <c r="F117" s="190"/>
      <c r="G117" s="65"/>
      <c r="H117" s="366"/>
      <c r="I117" s="65"/>
      <c r="J117" s="366"/>
      <c r="K117" s="65"/>
      <c r="L117" s="366"/>
      <c r="M117" s="65"/>
      <c r="N117" s="366"/>
      <c r="O117" s="65"/>
      <c r="P117" s="366"/>
      <c r="Q117" s="367"/>
      <c r="R117" s="366"/>
      <c r="S117" s="65"/>
      <c r="T117" s="366"/>
      <c r="U117" s="65"/>
      <c r="V117" s="366"/>
      <c r="W117" s="65"/>
      <c r="X117" s="366"/>
      <c r="Y117" s="65"/>
      <c r="Z117" s="366"/>
      <c r="AA117" s="65"/>
      <c r="AB117" s="366"/>
      <c r="AC117" s="65"/>
      <c r="AD117" s="366"/>
      <c r="AE117" s="65"/>
      <c r="AF117" s="366"/>
      <c r="AG117" s="65"/>
      <c r="AH117" s="366"/>
      <c r="AI117" s="65"/>
      <c r="AJ117" s="366"/>
      <c r="AK117" s="65"/>
      <c r="AL117" s="366"/>
      <c r="AM117" s="368"/>
      <c r="AN117" s="369"/>
      <c r="AO117" s="112"/>
      <c r="AP117" s="112"/>
      <c r="AQ117" s="162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8"/>
      <c r="BD117" s="8"/>
      <c r="BE117" s="8"/>
      <c r="BF117" s="8"/>
      <c r="CA117" s="39"/>
      <c r="CB117" s="39"/>
      <c r="CC117" s="39"/>
      <c r="CG117" s="40">
        <v>0</v>
      </c>
      <c r="CH117" s="40">
        <v>0</v>
      </c>
      <c r="CI117" s="40">
        <v>0</v>
      </c>
      <c r="CJ117" s="40"/>
    </row>
    <row r="118" spans="1:88" ht="16.350000000000001" customHeight="1" x14ac:dyDescent="0.2">
      <c r="A118" s="363" t="s">
        <v>167</v>
      </c>
      <c r="B118" s="109">
        <f>SUM(C118:D118)</f>
        <v>0</v>
      </c>
      <c r="C118" s="364">
        <f t="shared" ref="C118:D119" si="12">SUM(E118+G118+I118+K118+M118+O118+Q118+S118+U118+W118+Y118+AA118+AC118+AE118+AG118+AI118+AK118+AM118)</f>
        <v>0</v>
      </c>
      <c r="D118" s="365">
        <f t="shared" si="12"/>
        <v>0</v>
      </c>
      <c r="E118" s="45"/>
      <c r="F118" s="46"/>
      <c r="G118" s="45"/>
      <c r="H118" s="47"/>
      <c r="I118" s="45"/>
      <c r="J118" s="47"/>
      <c r="K118" s="45"/>
      <c r="L118" s="47"/>
      <c r="M118" s="45"/>
      <c r="N118" s="47"/>
      <c r="O118" s="45"/>
      <c r="P118" s="47"/>
      <c r="Q118" s="110"/>
      <c r="R118" s="47"/>
      <c r="S118" s="45"/>
      <c r="T118" s="47"/>
      <c r="U118" s="45"/>
      <c r="V118" s="47"/>
      <c r="W118" s="45"/>
      <c r="X118" s="47"/>
      <c r="Y118" s="45"/>
      <c r="Z118" s="47"/>
      <c r="AA118" s="45"/>
      <c r="AB118" s="47"/>
      <c r="AC118" s="45"/>
      <c r="AD118" s="47"/>
      <c r="AE118" s="45"/>
      <c r="AF118" s="47"/>
      <c r="AG118" s="45"/>
      <c r="AH118" s="47"/>
      <c r="AI118" s="45"/>
      <c r="AJ118" s="47"/>
      <c r="AK118" s="45"/>
      <c r="AL118" s="47"/>
      <c r="AM118" s="111"/>
      <c r="AN118" s="55"/>
      <c r="AO118" s="52"/>
      <c r="AP118" s="52"/>
      <c r="AQ118" s="162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8"/>
      <c r="BD118" s="8"/>
      <c r="BE118" s="8"/>
      <c r="BF118" s="8"/>
      <c r="CG118" s="40">
        <v>0</v>
      </c>
      <c r="CH118" s="40">
        <v>0</v>
      </c>
      <c r="CI118" s="40">
        <v>0</v>
      </c>
      <c r="CJ118" s="40"/>
    </row>
    <row r="119" spans="1:88" ht="16.350000000000001" customHeight="1" x14ac:dyDescent="0.2">
      <c r="A119" s="1829" t="s">
        <v>168</v>
      </c>
      <c r="B119" s="232">
        <f>SUM(C119:D119)</f>
        <v>0</v>
      </c>
      <c r="C119" s="371">
        <f t="shared" si="12"/>
        <v>0</v>
      </c>
      <c r="D119" s="372">
        <f t="shared" si="12"/>
        <v>0</v>
      </c>
      <c r="E119" s="88"/>
      <c r="F119" s="89"/>
      <c r="G119" s="88"/>
      <c r="H119" s="87"/>
      <c r="I119" s="88"/>
      <c r="J119" s="87"/>
      <c r="K119" s="88"/>
      <c r="L119" s="87"/>
      <c r="M119" s="88"/>
      <c r="N119" s="87"/>
      <c r="O119" s="88"/>
      <c r="P119" s="87"/>
      <c r="Q119" s="126"/>
      <c r="R119" s="87"/>
      <c r="S119" s="88"/>
      <c r="T119" s="87"/>
      <c r="U119" s="88"/>
      <c r="V119" s="87"/>
      <c r="W119" s="88"/>
      <c r="X119" s="87"/>
      <c r="Y119" s="88"/>
      <c r="Z119" s="87"/>
      <c r="AA119" s="88"/>
      <c r="AB119" s="87"/>
      <c r="AC119" s="88"/>
      <c r="AD119" s="87"/>
      <c r="AE119" s="88"/>
      <c r="AF119" s="87"/>
      <c r="AG119" s="88"/>
      <c r="AH119" s="87"/>
      <c r="AI119" s="88"/>
      <c r="AJ119" s="87"/>
      <c r="AK119" s="88"/>
      <c r="AL119" s="87"/>
      <c r="AM119" s="127"/>
      <c r="AN119" s="92"/>
      <c r="AO119" s="94"/>
      <c r="AP119" s="94"/>
      <c r="AQ119" s="162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8"/>
      <c r="BD119" s="8"/>
      <c r="BE119" s="8"/>
      <c r="BF119" s="8"/>
      <c r="CG119" s="40">
        <v>0</v>
      </c>
      <c r="CH119" s="40">
        <v>0</v>
      </c>
      <c r="CI119" s="40">
        <v>0</v>
      </c>
      <c r="CJ119" s="40"/>
    </row>
    <row r="120" spans="1:88" ht="31.35" customHeight="1" x14ac:dyDescent="0.2">
      <c r="A120" s="9" t="s">
        <v>169</v>
      </c>
      <c r="B120" s="373"/>
      <c r="C120" s="373"/>
      <c r="D120" s="6"/>
      <c r="E120" s="373"/>
      <c r="F120" s="6"/>
      <c r="G120" s="6"/>
      <c r="H120" s="6"/>
      <c r="I120" s="6"/>
      <c r="J120" s="6"/>
      <c r="K120" s="6"/>
      <c r="L120" s="374"/>
      <c r="M120" s="374"/>
      <c r="N120" s="374"/>
      <c r="O120" s="374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CG120" s="40"/>
      <c r="CH120" s="40"/>
      <c r="CI120" s="40"/>
      <c r="CJ120" s="40"/>
    </row>
    <row r="121" spans="1:88" ht="16.350000000000001" customHeight="1" x14ac:dyDescent="0.2">
      <c r="A121" s="3370" t="s">
        <v>170</v>
      </c>
      <c r="B121" s="2924"/>
      <c r="C121" s="3370" t="s">
        <v>32</v>
      </c>
      <c r="D121" s="2926"/>
      <c r="E121" s="2924"/>
      <c r="F121" s="3356" t="s">
        <v>171</v>
      </c>
      <c r="G121" s="3372"/>
      <c r="H121" s="3372"/>
      <c r="I121" s="3372"/>
      <c r="J121" s="3372"/>
      <c r="K121" s="3372"/>
      <c r="L121" s="3372"/>
      <c r="M121" s="3372"/>
      <c r="N121" s="3372"/>
      <c r="O121" s="3357"/>
      <c r="P121" s="2927" t="s">
        <v>7</v>
      </c>
      <c r="Q121" s="2924" t="s">
        <v>8</v>
      </c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CG121" s="40"/>
      <c r="CH121" s="40"/>
      <c r="CI121" s="40"/>
      <c r="CJ121" s="40"/>
    </row>
    <row r="122" spans="1:88" ht="24" customHeight="1" x14ac:dyDescent="0.2">
      <c r="A122" s="2785"/>
      <c r="B122" s="2777"/>
      <c r="C122" s="3371"/>
      <c r="D122" s="2788"/>
      <c r="E122" s="3239"/>
      <c r="F122" s="3356" t="s">
        <v>172</v>
      </c>
      <c r="G122" s="3373"/>
      <c r="H122" s="3356" t="s">
        <v>173</v>
      </c>
      <c r="I122" s="3373"/>
      <c r="J122" s="3374" t="s">
        <v>174</v>
      </c>
      <c r="K122" s="3375"/>
      <c r="L122" s="3374" t="s">
        <v>175</v>
      </c>
      <c r="M122" s="3375"/>
      <c r="N122" s="3356" t="s">
        <v>176</v>
      </c>
      <c r="O122" s="3357"/>
      <c r="P122" s="2774"/>
      <c r="Q122" s="2777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CG122" s="40"/>
      <c r="CH122" s="40"/>
      <c r="CI122" s="40"/>
      <c r="CJ122" s="40"/>
    </row>
    <row r="123" spans="1:88" ht="22.5" customHeight="1" x14ac:dyDescent="0.2">
      <c r="A123" s="3371"/>
      <c r="B123" s="3239"/>
      <c r="C123" s="2250" t="s">
        <v>29</v>
      </c>
      <c r="D123" s="2251" t="s">
        <v>30</v>
      </c>
      <c r="E123" s="2252" t="s">
        <v>31</v>
      </c>
      <c r="F123" s="2250" t="s">
        <v>30</v>
      </c>
      <c r="G123" s="2252" t="s">
        <v>31</v>
      </c>
      <c r="H123" s="2250" t="s">
        <v>30</v>
      </c>
      <c r="I123" s="2252" t="s">
        <v>31</v>
      </c>
      <c r="J123" s="2250" t="s">
        <v>30</v>
      </c>
      <c r="K123" s="2252" t="s">
        <v>31</v>
      </c>
      <c r="L123" s="2250" t="s">
        <v>30</v>
      </c>
      <c r="M123" s="2252" t="s">
        <v>31</v>
      </c>
      <c r="N123" s="2250" t="s">
        <v>30</v>
      </c>
      <c r="O123" s="2253" t="s">
        <v>31</v>
      </c>
      <c r="P123" s="3169"/>
      <c r="Q123" s="3239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CG123" s="40"/>
      <c r="CH123" s="40"/>
      <c r="CI123" s="40"/>
      <c r="CJ123" s="40"/>
    </row>
    <row r="124" spans="1:88" ht="16.350000000000001" customHeight="1" x14ac:dyDescent="0.2">
      <c r="A124" s="3358" t="s">
        <v>177</v>
      </c>
      <c r="B124" s="2254" t="s">
        <v>178</v>
      </c>
      <c r="C124" s="2255">
        <f t="shared" ref="C124:C130" si="13">SUM(D124:E124)</f>
        <v>0</v>
      </c>
      <c r="D124" s="2256">
        <f>SUM(F124+H124+J124+L124+N124)</f>
        <v>0</v>
      </c>
      <c r="E124" s="382">
        <f>SUM(G124+I124+K124+M124+O124)</f>
        <v>0</v>
      </c>
      <c r="F124" s="461"/>
      <c r="G124" s="462"/>
      <c r="H124" s="461"/>
      <c r="I124" s="462"/>
      <c r="J124" s="461"/>
      <c r="K124" s="462"/>
      <c r="L124" s="461"/>
      <c r="M124" s="462"/>
      <c r="N124" s="461"/>
      <c r="O124" s="463"/>
      <c r="P124" s="464"/>
      <c r="Q124" s="462"/>
      <c r="R124" s="3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CG124" s="40">
        <v>0</v>
      </c>
      <c r="CH124" s="40">
        <v>0</v>
      </c>
      <c r="CI124" s="40">
        <v>0</v>
      </c>
      <c r="CJ124" s="40">
        <v>0</v>
      </c>
    </row>
    <row r="125" spans="1:88" ht="16.350000000000001" customHeight="1" x14ac:dyDescent="0.2">
      <c r="A125" s="2721"/>
      <c r="B125" s="387" t="s">
        <v>179</v>
      </c>
      <c r="C125" s="388">
        <f>SUM(D125:E125)</f>
        <v>0</v>
      </c>
      <c r="D125" s="389">
        <f t="shared" ref="D125:E130" si="14">SUM(F125+H125+J125+L125+N125)</f>
        <v>0</v>
      </c>
      <c r="E125" s="390">
        <f t="shared" si="14"/>
        <v>0</v>
      </c>
      <c r="F125" s="2257"/>
      <c r="G125" s="2258"/>
      <c r="H125" s="2257"/>
      <c r="I125" s="2258"/>
      <c r="J125" s="2257"/>
      <c r="K125" s="2258"/>
      <c r="L125" s="2257"/>
      <c r="M125" s="2258"/>
      <c r="N125" s="2257"/>
      <c r="O125" s="2259"/>
      <c r="P125" s="2260"/>
      <c r="Q125" s="2258"/>
      <c r="R125" s="3"/>
      <c r="CG125" s="40"/>
      <c r="CH125" s="40"/>
      <c r="CI125" s="40"/>
      <c r="CJ125" s="40"/>
    </row>
    <row r="126" spans="1:88" ht="30.75" customHeight="1" thickBot="1" x14ac:dyDescent="0.3">
      <c r="A126" s="2768"/>
      <c r="B126" s="395" t="s">
        <v>180</v>
      </c>
      <c r="C126" s="396">
        <f t="shared" si="13"/>
        <v>0</v>
      </c>
      <c r="D126" s="397">
        <f>SUM(F126+H126+J126+L126+N126)</f>
        <v>0</v>
      </c>
      <c r="E126" s="398">
        <f t="shared" si="14"/>
        <v>0</v>
      </c>
      <c r="F126" s="2261"/>
      <c r="G126" s="2262"/>
      <c r="H126" s="2261"/>
      <c r="I126" s="2262"/>
      <c r="J126" s="2261"/>
      <c r="K126" s="2262"/>
      <c r="L126" s="2261"/>
      <c r="M126" s="2262"/>
      <c r="N126" s="2261"/>
      <c r="O126" s="2263"/>
      <c r="P126" s="2264"/>
      <c r="Q126" s="2262"/>
      <c r="R126" s="3"/>
      <c r="CG126" s="40"/>
      <c r="CH126" s="40"/>
      <c r="CI126" s="40"/>
      <c r="CJ126" s="40"/>
    </row>
    <row r="127" spans="1:88" ht="16.350000000000001" customHeight="1" thickTop="1" x14ac:dyDescent="0.2">
      <c r="A127" s="2769" t="s">
        <v>181</v>
      </c>
      <c r="B127" s="26" t="s">
        <v>72</v>
      </c>
      <c r="C127" s="403">
        <f t="shared" si="13"/>
        <v>0</v>
      </c>
      <c r="D127" s="404">
        <f t="shared" si="14"/>
        <v>0</v>
      </c>
      <c r="E127" s="382">
        <f t="shared" si="14"/>
        <v>0</v>
      </c>
      <c r="F127" s="461"/>
      <c r="G127" s="462"/>
      <c r="H127" s="461"/>
      <c r="I127" s="462"/>
      <c r="J127" s="461"/>
      <c r="K127" s="462"/>
      <c r="L127" s="461"/>
      <c r="M127" s="462"/>
      <c r="N127" s="461"/>
      <c r="O127" s="463"/>
      <c r="P127" s="464"/>
      <c r="Q127" s="462"/>
      <c r="R127" s="3"/>
      <c r="CG127" s="40"/>
      <c r="CH127" s="40"/>
      <c r="CI127" s="40"/>
      <c r="CJ127" s="40"/>
    </row>
    <row r="128" spans="1:88" ht="16.350000000000001" customHeight="1" x14ac:dyDescent="0.2">
      <c r="A128" s="2705"/>
      <c r="B128" s="26" t="s">
        <v>182</v>
      </c>
      <c r="C128" s="403">
        <f t="shared" si="13"/>
        <v>0</v>
      </c>
      <c r="D128" s="404">
        <f t="shared" si="14"/>
        <v>0</v>
      </c>
      <c r="E128" s="382">
        <f t="shared" si="14"/>
        <v>0</v>
      </c>
      <c r="F128" s="461"/>
      <c r="G128" s="462"/>
      <c r="H128" s="461"/>
      <c r="I128" s="462"/>
      <c r="J128" s="461"/>
      <c r="K128" s="462"/>
      <c r="L128" s="461"/>
      <c r="M128" s="462"/>
      <c r="N128" s="461"/>
      <c r="O128" s="463"/>
      <c r="P128" s="464"/>
      <c r="Q128" s="462"/>
      <c r="R128" s="3"/>
      <c r="CG128" s="40"/>
      <c r="CH128" s="40"/>
      <c r="CI128" s="40"/>
      <c r="CJ128" s="40"/>
    </row>
    <row r="129" spans="1:88" ht="16.350000000000001" customHeight="1" x14ac:dyDescent="0.2">
      <c r="A129" s="2705"/>
      <c r="B129" s="41" t="s">
        <v>183</v>
      </c>
      <c r="C129" s="388">
        <f t="shared" si="13"/>
        <v>0</v>
      </c>
      <c r="D129" s="389">
        <f t="shared" si="14"/>
        <v>0</v>
      </c>
      <c r="E129" s="390">
        <f t="shared" si="14"/>
        <v>0</v>
      </c>
      <c r="F129" s="2257"/>
      <c r="G129" s="2258"/>
      <c r="H129" s="2257"/>
      <c r="I129" s="2258"/>
      <c r="J129" s="2257"/>
      <c r="K129" s="2258"/>
      <c r="L129" s="2257"/>
      <c r="M129" s="2258"/>
      <c r="N129" s="2257"/>
      <c r="O129" s="2259"/>
      <c r="P129" s="2260"/>
      <c r="Q129" s="2258"/>
      <c r="R129" s="3"/>
      <c r="CG129" s="40"/>
      <c r="CH129" s="40"/>
      <c r="CI129" s="40"/>
      <c r="CJ129" s="40"/>
    </row>
    <row r="130" spans="1:88" ht="16.350000000000001" customHeight="1" x14ac:dyDescent="0.2">
      <c r="A130" s="3318"/>
      <c r="B130" s="405" t="s">
        <v>109</v>
      </c>
      <c r="C130" s="406">
        <f t="shared" si="13"/>
        <v>0</v>
      </c>
      <c r="D130" s="407">
        <f t="shared" si="14"/>
        <v>0</v>
      </c>
      <c r="E130" s="408">
        <f t="shared" si="14"/>
        <v>0</v>
      </c>
      <c r="F130" s="2265"/>
      <c r="G130" s="2266"/>
      <c r="H130" s="2265"/>
      <c r="I130" s="2266"/>
      <c r="J130" s="2265"/>
      <c r="K130" s="2266"/>
      <c r="L130" s="2265"/>
      <c r="M130" s="2266"/>
      <c r="N130" s="2265"/>
      <c r="O130" s="2267"/>
      <c r="P130" s="2268"/>
      <c r="Q130" s="2266"/>
      <c r="R130" s="3"/>
      <c r="CG130" s="40"/>
      <c r="CH130" s="40"/>
      <c r="CI130" s="40"/>
      <c r="CJ130" s="40"/>
    </row>
    <row r="131" spans="1:88" ht="27" customHeight="1" x14ac:dyDescent="0.25">
      <c r="A131" s="9" t="s">
        <v>184</v>
      </c>
      <c r="B131" s="413"/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CG131" s="40"/>
      <c r="CH131" s="40"/>
      <c r="CI131" s="40"/>
      <c r="CJ131" s="40"/>
    </row>
    <row r="132" spans="1:88" ht="16.5" customHeight="1" x14ac:dyDescent="0.2">
      <c r="A132" s="3359" t="s">
        <v>49</v>
      </c>
      <c r="B132" s="3359" t="s">
        <v>185</v>
      </c>
      <c r="C132" s="3361" t="s">
        <v>29</v>
      </c>
      <c r="D132" s="3361" t="s">
        <v>30</v>
      </c>
      <c r="E132" s="3363" t="s">
        <v>31</v>
      </c>
      <c r="F132" s="3365" t="s">
        <v>186</v>
      </c>
      <c r="G132" s="3366"/>
      <c r="H132" s="3366"/>
      <c r="I132" s="3366"/>
      <c r="J132" s="3366"/>
      <c r="K132" s="3366"/>
      <c r="L132" s="3366"/>
      <c r="M132" s="3366"/>
      <c r="N132" s="3366"/>
      <c r="O132" s="3366"/>
      <c r="P132" s="3366"/>
      <c r="Q132" s="3366"/>
      <c r="R132" s="3366"/>
      <c r="S132" s="3366"/>
      <c r="T132" s="3366"/>
      <c r="U132" s="3366"/>
      <c r="V132" s="3366"/>
      <c r="W132" s="3366"/>
      <c r="X132" s="3366"/>
      <c r="Y132" s="3366"/>
      <c r="Z132" s="3366"/>
      <c r="AA132" s="3366"/>
      <c r="AB132" s="3366"/>
      <c r="AC132" s="3366"/>
      <c r="AD132" s="3366"/>
      <c r="AE132" s="3366"/>
      <c r="AF132" s="3366"/>
      <c r="AG132" s="3366"/>
      <c r="AH132" s="3366"/>
      <c r="AI132" s="3366"/>
      <c r="AJ132" s="3366"/>
      <c r="AK132" s="3366"/>
      <c r="AL132" s="3366"/>
      <c r="AM132" s="3367"/>
      <c r="AN132" s="3361" t="s">
        <v>7</v>
      </c>
      <c r="AO132" s="3363" t="s">
        <v>8</v>
      </c>
      <c r="CG132" s="40"/>
      <c r="CH132" s="40"/>
      <c r="CI132" s="40"/>
      <c r="CJ132" s="40"/>
    </row>
    <row r="133" spans="1:88" ht="15" customHeight="1" x14ac:dyDescent="0.2">
      <c r="A133" s="2771"/>
      <c r="B133" s="2771"/>
      <c r="C133" s="2774"/>
      <c r="D133" s="2774"/>
      <c r="E133" s="2777"/>
      <c r="F133" s="3368" t="s">
        <v>187</v>
      </c>
      <c r="G133" s="3376"/>
      <c r="H133" s="3368" t="s">
        <v>188</v>
      </c>
      <c r="I133" s="3376"/>
      <c r="J133" s="3368" t="s">
        <v>189</v>
      </c>
      <c r="K133" s="3376"/>
      <c r="L133" s="3368" t="s">
        <v>190</v>
      </c>
      <c r="M133" s="3376"/>
      <c r="N133" s="3368" t="s">
        <v>191</v>
      </c>
      <c r="O133" s="3376"/>
      <c r="P133" s="3368" t="s">
        <v>192</v>
      </c>
      <c r="Q133" s="3369"/>
      <c r="R133" s="3368" t="s">
        <v>193</v>
      </c>
      <c r="S133" s="3369"/>
      <c r="T133" s="3368" t="s">
        <v>194</v>
      </c>
      <c r="U133" s="3369"/>
      <c r="V133" s="3368" t="s">
        <v>195</v>
      </c>
      <c r="W133" s="3369"/>
      <c r="X133" s="3368" t="s">
        <v>196</v>
      </c>
      <c r="Y133" s="3369"/>
      <c r="Z133" s="3368" t="s">
        <v>197</v>
      </c>
      <c r="AA133" s="3369"/>
      <c r="AB133" s="3368" t="s">
        <v>198</v>
      </c>
      <c r="AC133" s="3369"/>
      <c r="AD133" s="3368" t="s">
        <v>199</v>
      </c>
      <c r="AE133" s="3369"/>
      <c r="AF133" s="3368" t="s">
        <v>200</v>
      </c>
      <c r="AG133" s="3369"/>
      <c r="AH133" s="3368" t="s">
        <v>201</v>
      </c>
      <c r="AI133" s="3369"/>
      <c r="AJ133" s="3368" t="s">
        <v>202</v>
      </c>
      <c r="AK133" s="3369"/>
      <c r="AL133" s="3368" t="s">
        <v>203</v>
      </c>
      <c r="AM133" s="3377"/>
      <c r="AN133" s="2774"/>
      <c r="AO133" s="2777"/>
      <c r="CG133" s="40"/>
      <c r="CH133" s="40"/>
      <c r="CI133" s="40"/>
      <c r="CJ133" s="40"/>
    </row>
    <row r="134" spans="1:88" ht="15.75" customHeight="1" x14ac:dyDescent="0.2">
      <c r="A134" s="3360"/>
      <c r="B134" s="3360"/>
      <c r="C134" s="3362"/>
      <c r="D134" s="3362"/>
      <c r="E134" s="3364"/>
      <c r="F134" s="2269" t="s">
        <v>204</v>
      </c>
      <c r="G134" s="2270" t="s">
        <v>31</v>
      </c>
      <c r="H134" s="2269" t="s">
        <v>204</v>
      </c>
      <c r="I134" s="2270" t="s">
        <v>31</v>
      </c>
      <c r="J134" s="2269" t="s">
        <v>204</v>
      </c>
      <c r="K134" s="2270" t="s">
        <v>31</v>
      </c>
      <c r="L134" s="2269" t="s">
        <v>204</v>
      </c>
      <c r="M134" s="2270" t="s">
        <v>31</v>
      </c>
      <c r="N134" s="2269" t="s">
        <v>204</v>
      </c>
      <c r="O134" s="2270" t="s">
        <v>31</v>
      </c>
      <c r="P134" s="2269" t="s">
        <v>204</v>
      </c>
      <c r="Q134" s="2270" t="s">
        <v>31</v>
      </c>
      <c r="R134" s="2269" t="s">
        <v>204</v>
      </c>
      <c r="S134" s="2270" t="s">
        <v>31</v>
      </c>
      <c r="T134" s="2269" t="s">
        <v>204</v>
      </c>
      <c r="U134" s="2270" t="s">
        <v>31</v>
      </c>
      <c r="V134" s="2269" t="s">
        <v>204</v>
      </c>
      <c r="W134" s="2270" t="s">
        <v>31</v>
      </c>
      <c r="X134" s="2269" t="s">
        <v>204</v>
      </c>
      <c r="Y134" s="2270" t="s">
        <v>31</v>
      </c>
      <c r="Z134" s="2269" t="s">
        <v>204</v>
      </c>
      <c r="AA134" s="2270" t="s">
        <v>31</v>
      </c>
      <c r="AB134" s="2269" t="s">
        <v>204</v>
      </c>
      <c r="AC134" s="2270" t="s">
        <v>31</v>
      </c>
      <c r="AD134" s="2269" t="s">
        <v>204</v>
      </c>
      <c r="AE134" s="2270" t="s">
        <v>31</v>
      </c>
      <c r="AF134" s="2269" t="s">
        <v>204</v>
      </c>
      <c r="AG134" s="2270" t="s">
        <v>31</v>
      </c>
      <c r="AH134" s="2269" t="s">
        <v>204</v>
      </c>
      <c r="AI134" s="2270" t="s">
        <v>31</v>
      </c>
      <c r="AJ134" s="2269" t="s">
        <v>204</v>
      </c>
      <c r="AK134" s="2270" t="s">
        <v>31</v>
      </c>
      <c r="AL134" s="2269" t="s">
        <v>204</v>
      </c>
      <c r="AM134" s="2271" t="s">
        <v>31</v>
      </c>
      <c r="AN134" s="3362"/>
      <c r="AO134" s="3364"/>
      <c r="CG134" s="40"/>
      <c r="CH134" s="40"/>
      <c r="CI134" s="40"/>
      <c r="CJ134" s="40"/>
    </row>
    <row r="135" spans="1:88" x14ac:dyDescent="0.2">
      <c r="A135" s="3378" t="s">
        <v>72</v>
      </c>
      <c r="B135" s="2272" t="s">
        <v>205</v>
      </c>
      <c r="C135" s="2273">
        <f>SUM(D135:E135)</f>
        <v>0</v>
      </c>
      <c r="D135" s="2274">
        <f>+F135+H135+J135+L135+N135+P135+R135+T135+V135+X135+Z135+AB135+AD135+AF135+AH135+AJ135+AL135</f>
        <v>0</v>
      </c>
      <c r="E135" s="2275">
        <f>+G135+I135+K135+M135+O135+Q135+S135+U135+W135+Y135+AA135+AC135+AE135+AG135+AI135+AK135+AM135</f>
        <v>0</v>
      </c>
      <c r="F135" s="2276"/>
      <c r="G135" s="2277"/>
      <c r="H135" s="2276"/>
      <c r="I135" s="2277"/>
      <c r="J135" s="2276"/>
      <c r="K135" s="2277"/>
      <c r="L135" s="2276"/>
      <c r="M135" s="2277"/>
      <c r="N135" s="2276"/>
      <c r="O135" s="2277"/>
      <c r="P135" s="2276"/>
      <c r="Q135" s="2277"/>
      <c r="R135" s="2276"/>
      <c r="S135" s="2277"/>
      <c r="T135" s="2276"/>
      <c r="U135" s="2277"/>
      <c r="V135" s="2276"/>
      <c r="W135" s="2277"/>
      <c r="X135" s="2276"/>
      <c r="Y135" s="2277"/>
      <c r="Z135" s="2276"/>
      <c r="AA135" s="2277"/>
      <c r="AB135" s="2276"/>
      <c r="AC135" s="2277"/>
      <c r="AD135" s="2276"/>
      <c r="AE135" s="2277"/>
      <c r="AF135" s="2276"/>
      <c r="AG135" s="2277"/>
      <c r="AH135" s="2276"/>
      <c r="AI135" s="2277"/>
      <c r="AJ135" s="2276"/>
      <c r="AK135" s="2277"/>
      <c r="AL135" s="2276"/>
      <c r="AM135" s="2278"/>
      <c r="AN135" s="2279"/>
      <c r="AO135" s="2277"/>
      <c r="AP135" s="3"/>
      <c r="CG135" s="5">
        <v>0</v>
      </c>
      <c r="CH135" s="5">
        <v>0</v>
      </c>
      <c r="CI135" s="5">
        <v>0</v>
      </c>
      <c r="CJ135" s="5">
        <v>0</v>
      </c>
    </row>
    <row r="136" spans="1:88" x14ac:dyDescent="0.2">
      <c r="A136" s="2705"/>
      <c r="B136" s="109" t="s">
        <v>206</v>
      </c>
      <c r="C136" s="388">
        <f>SUM(D136:E136)</f>
        <v>0</v>
      </c>
      <c r="D136" s="389">
        <f t="shared" ref="D136:E148" si="15">+F136+H136+J136+L136+N136+P136+R136+T136+V136+X136+Z136+AB136+AD136+AF136+AH136+AJ136+AL136</f>
        <v>0</v>
      </c>
      <c r="E136" s="363">
        <f t="shared" si="15"/>
        <v>0</v>
      </c>
      <c r="F136" s="65"/>
      <c r="G136" s="190"/>
      <c r="H136" s="65"/>
      <c r="I136" s="190"/>
      <c r="J136" s="65"/>
      <c r="K136" s="190"/>
      <c r="L136" s="65"/>
      <c r="M136" s="190"/>
      <c r="N136" s="65"/>
      <c r="O136" s="190"/>
      <c r="P136" s="65"/>
      <c r="Q136" s="190"/>
      <c r="R136" s="65"/>
      <c r="S136" s="190"/>
      <c r="T136" s="65"/>
      <c r="U136" s="190"/>
      <c r="V136" s="65"/>
      <c r="W136" s="190"/>
      <c r="X136" s="65"/>
      <c r="Y136" s="190"/>
      <c r="Z136" s="65"/>
      <c r="AA136" s="190"/>
      <c r="AB136" s="65"/>
      <c r="AC136" s="190"/>
      <c r="AD136" s="65"/>
      <c r="AE136" s="190"/>
      <c r="AF136" s="65"/>
      <c r="AG136" s="190"/>
      <c r="AH136" s="65"/>
      <c r="AI136" s="190"/>
      <c r="AJ136" s="65"/>
      <c r="AK136" s="190"/>
      <c r="AL136" s="65"/>
      <c r="AM136" s="420"/>
      <c r="AN136" s="367"/>
      <c r="AO136" s="190"/>
      <c r="AP136" s="3"/>
    </row>
    <row r="137" spans="1:88" x14ac:dyDescent="0.2">
      <c r="A137" s="2705"/>
      <c r="B137" s="109" t="s">
        <v>207</v>
      </c>
      <c r="C137" s="388">
        <f t="shared" ref="C137:C148" si="16">SUM(D137:E137)</f>
        <v>0</v>
      </c>
      <c r="D137" s="389">
        <f t="shared" si="15"/>
        <v>0</v>
      </c>
      <c r="E137" s="363">
        <f t="shared" si="15"/>
        <v>0</v>
      </c>
      <c r="F137" s="45"/>
      <c r="G137" s="46"/>
      <c r="H137" s="45"/>
      <c r="I137" s="46"/>
      <c r="J137" s="45"/>
      <c r="K137" s="46"/>
      <c r="L137" s="45"/>
      <c r="M137" s="46"/>
      <c r="N137" s="45"/>
      <c r="O137" s="46"/>
      <c r="P137" s="45"/>
      <c r="Q137" s="46"/>
      <c r="R137" s="45"/>
      <c r="S137" s="46"/>
      <c r="T137" s="45"/>
      <c r="U137" s="46"/>
      <c r="V137" s="45"/>
      <c r="W137" s="46"/>
      <c r="X137" s="45"/>
      <c r="Y137" s="46"/>
      <c r="Z137" s="45"/>
      <c r="AA137" s="46"/>
      <c r="AB137" s="45"/>
      <c r="AC137" s="46"/>
      <c r="AD137" s="45"/>
      <c r="AE137" s="46"/>
      <c r="AF137" s="45"/>
      <c r="AG137" s="46"/>
      <c r="AH137" s="45"/>
      <c r="AI137" s="46"/>
      <c r="AJ137" s="45"/>
      <c r="AK137" s="46"/>
      <c r="AL137" s="45"/>
      <c r="AM137" s="421"/>
      <c r="AN137" s="110"/>
      <c r="AO137" s="46"/>
      <c r="AP137" s="3"/>
    </row>
    <row r="138" spans="1:88" x14ac:dyDescent="0.2">
      <c r="A138" s="2705"/>
      <c r="B138" s="109" t="s">
        <v>208</v>
      </c>
      <c r="C138" s="388">
        <f t="shared" si="16"/>
        <v>0</v>
      </c>
      <c r="D138" s="389">
        <f t="shared" si="15"/>
        <v>0</v>
      </c>
      <c r="E138" s="363">
        <f t="shared" si="15"/>
        <v>0</v>
      </c>
      <c r="F138" s="45"/>
      <c r="G138" s="46"/>
      <c r="H138" s="45"/>
      <c r="I138" s="46"/>
      <c r="J138" s="45"/>
      <c r="K138" s="46"/>
      <c r="L138" s="45"/>
      <c r="M138" s="46"/>
      <c r="N138" s="45"/>
      <c r="O138" s="46"/>
      <c r="P138" s="45"/>
      <c r="Q138" s="46"/>
      <c r="R138" s="45"/>
      <c r="S138" s="46"/>
      <c r="T138" s="45"/>
      <c r="U138" s="46"/>
      <c r="V138" s="45"/>
      <c r="W138" s="46"/>
      <c r="X138" s="45"/>
      <c r="Y138" s="46"/>
      <c r="Z138" s="45"/>
      <c r="AA138" s="46"/>
      <c r="AB138" s="45"/>
      <c r="AC138" s="46"/>
      <c r="AD138" s="45"/>
      <c r="AE138" s="46"/>
      <c r="AF138" s="45"/>
      <c r="AG138" s="46"/>
      <c r="AH138" s="45"/>
      <c r="AI138" s="46"/>
      <c r="AJ138" s="45"/>
      <c r="AK138" s="46"/>
      <c r="AL138" s="45"/>
      <c r="AM138" s="421"/>
      <c r="AN138" s="110"/>
      <c r="AO138" s="46"/>
      <c r="AP138" s="3"/>
    </row>
    <row r="139" spans="1:88" x14ac:dyDescent="0.2">
      <c r="A139" s="2705"/>
      <c r="B139" s="422" t="s">
        <v>209</v>
      </c>
      <c r="C139" s="388">
        <f t="shared" si="16"/>
        <v>0</v>
      </c>
      <c r="D139" s="389">
        <f t="shared" si="15"/>
        <v>0</v>
      </c>
      <c r="E139" s="363">
        <f t="shared" si="15"/>
        <v>0</v>
      </c>
      <c r="F139" s="45"/>
      <c r="G139" s="46"/>
      <c r="H139" s="45"/>
      <c r="I139" s="46"/>
      <c r="J139" s="45"/>
      <c r="K139" s="46"/>
      <c r="L139" s="45"/>
      <c r="M139" s="46"/>
      <c r="N139" s="45"/>
      <c r="O139" s="46"/>
      <c r="P139" s="45"/>
      <c r="Q139" s="46"/>
      <c r="R139" s="45"/>
      <c r="S139" s="46"/>
      <c r="T139" s="45"/>
      <c r="U139" s="46"/>
      <c r="V139" s="45"/>
      <c r="W139" s="46"/>
      <c r="X139" s="45"/>
      <c r="Y139" s="46"/>
      <c r="Z139" s="45"/>
      <c r="AA139" s="46"/>
      <c r="AB139" s="45"/>
      <c r="AC139" s="46"/>
      <c r="AD139" s="45"/>
      <c r="AE139" s="46"/>
      <c r="AF139" s="45"/>
      <c r="AG139" s="46"/>
      <c r="AH139" s="45"/>
      <c r="AI139" s="46"/>
      <c r="AJ139" s="45"/>
      <c r="AK139" s="46"/>
      <c r="AL139" s="45"/>
      <c r="AM139" s="421"/>
      <c r="AN139" s="110"/>
      <c r="AO139" s="46"/>
      <c r="AP139" s="3"/>
    </row>
    <row r="140" spans="1:88" x14ac:dyDescent="0.2">
      <c r="A140" s="2705"/>
      <c r="B140" s="109" t="s">
        <v>210</v>
      </c>
      <c r="C140" s="388">
        <f t="shared" si="16"/>
        <v>0</v>
      </c>
      <c r="D140" s="389">
        <f t="shared" si="15"/>
        <v>0</v>
      </c>
      <c r="E140" s="363">
        <f t="shared" si="15"/>
        <v>0</v>
      </c>
      <c r="F140" s="79"/>
      <c r="G140" s="73"/>
      <c r="H140" s="79"/>
      <c r="I140" s="73"/>
      <c r="J140" s="79"/>
      <c r="K140" s="73"/>
      <c r="L140" s="79"/>
      <c r="M140" s="73"/>
      <c r="N140" s="79"/>
      <c r="O140" s="73"/>
      <c r="P140" s="79"/>
      <c r="Q140" s="73"/>
      <c r="R140" s="79"/>
      <c r="S140" s="73"/>
      <c r="T140" s="79"/>
      <c r="U140" s="73"/>
      <c r="V140" s="79"/>
      <c r="W140" s="73"/>
      <c r="X140" s="79"/>
      <c r="Y140" s="73"/>
      <c r="Z140" s="79"/>
      <c r="AA140" s="73"/>
      <c r="AB140" s="79"/>
      <c r="AC140" s="73"/>
      <c r="AD140" s="79"/>
      <c r="AE140" s="73"/>
      <c r="AF140" s="79"/>
      <c r="AG140" s="73"/>
      <c r="AH140" s="79"/>
      <c r="AI140" s="73"/>
      <c r="AJ140" s="79"/>
      <c r="AK140" s="73"/>
      <c r="AL140" s="79"/>
      <c r="AM140" s="423"/>
      <c r="AN140" s="424"/>
      <c r="AO140" s="73"/>
      <c r="AP140" s="3"/>
    </row>
    <row r="141" spans="1:88" x14ac:dyDescent="0.2">
      <c r="A141" s="2705"/>
      <c r="B141" s="109" t="s">
        <v>211</v>
      </c>
      <c r="C141" s="388">
        <f t="shared" si="16"/>
        <v>0</v>
      </c>
      <c r="D141" s="389">
        <f t="shared" si="15"/>
        <v>0</v>
      </c>
      <c r="E141" s="363">
        <f t="shared" si="15"/>
        <v>0</v>
      </c>
      <c r="F141" s="79"/>
      <c r="G141" s="73"/>
      <c r="H141" s="79"/>
      <c r="I141" s="73"/>
      <c r="J141" s="79"/>
      <c r="K141" s="73"/>
      <c r="L141" s="79"/>
      <c r="M141" s="73"/>
      <c r="N141" s="79"/>
      <c r="O141" s="73"/>
      <c r="P141" s="79"/>
      <c r="Q141" s="73"/>
      <c r="R141" s="79"/>
      <c r="S141" s="73"/>
      <c r="T141" s="79"/>
      <c r="U141" s="73"/>
      <c r="V141" s="79"/>
      <c r="W141" s="73"/>
      <c r="X141" s="79"/>
      <c r="Y141" s="73"/>
      <c r="Z141" s="79"/>
      <c r="AA141" s="73"/>
      <c r="AB141" s="79"/>
      <c r="AC141" s="73"/>
      <c r="AD141" s="79"/>
      <c r="AE141" s="73"/>
      <c r="AF141" s="79"/>
      <c r="AG141" s="73"/>
      <c r="AH141" s="79"/>
      <c r="AI141" s="73"/>
      <c r="AJ141" s="79"/>
      <c r="AK141" s="73"/>
      <c r="AL141" s="79"/>
      <c r="AM141" s="423"/>
      <c r="AN141" s="424"/>
      <c r="AO141" s="73"/>
      <c r="AP141" s="3"/>
    </row>
    <row r="142" spans="1:88" x14ac:dyDescent="0.2">
      <c r="A142" s="3379"/>
      <c r="B142" s="232" t="s">
        <v>212</v>
      </c>
      <c r="C142" s="406">
        <f t="shared" si="16"/>
        <v>0</v>
      </c>
      <c r="D142" s="407">
        <f t="shared" si="15"/>
        <v>0</v>
      </c>
      <c r="E142" s="427">
        <f t="shared" si="15"/>
        <v>0</v>
      </c>
      <c r="F142" s="88"/>
      <c r="G142" s="89"/>
      <c r="H142" s="88"/>
      <c r="I142" s="89"/>
      <c r="J142" s="88"/>
      <c r="K142" s="89"/>
      <c r="L142" s="88"/>
      <c r="M142" s="89"/>
      <c r="N142" s="88"/>
      <c r="O142" s="89"/>
      <c r="P142" s="88"/>
      <c r="Q142" s="89"/>
      <c r="R142" s="88"/>
      <c r="S142" s="89"/>
      <c r="T142" s="88"/>
      <c r="U142" s="89"/>
      <c r="V142" s="88"/>
      <c r="W142" s="89"/>
      <c r="X142" s="88"/>
      <c r="Y142" s="89"/>
      <c r="Z142" s="88"/>
      <c r="AA142" s="89"/>
      <c r="AB142" s="88"/>
      <c r="AC142" s="89"/>
      <c r="AD142" s="88"/>
      <c r="AE142" s="89"/>
      <c r="AF142" s="88"/>
      <c r="AG142" s="89"/>
      <c r="AH142" s="88"/>
      <c r="AI142" s="89"/>
      <c r="AJ142" s="88"/>
      <c r="AK142" s="89"/>
      <c r="AL142" s="88"/>
      <c r="AM142" s="428"/>
      <c r="AN142" s="126"/>
      <c r="AO142" s="89"/>
      <c r="AP142" s="3"/>
    </row>
    <row r="143" spans="1:88" x14ac:dyDescent="0.2">
      <c r="A143" s="3378" t="s">
        <v>183</v>
      </c>
      <c r="B143" s="2272" t="s">
        <v>213</v>
      </c>
      <c r="C143" s="2273">
        <f t="shared" si="16"/>
        <v>2</v>
      </c>
      <c r="D143" s="2274">
        <f t="shared" si="15"/>
        <v>1</v>
      </c>
      <c r="E143" s="2275">
        <f t="shared" si="15"/>
        <v>1</v>
      </c>
      <c r="F143" s="2276"/>
      <c r="G143" s="2277"/>
      <c r="H143" s="2276"/>
      <c r="I143" s="2277"/>
      <c r="J143" s="2276"/>
      <c r="K143" s="2277"/>
      <c r="L143" s="2276"/>
      <c r="M143" s="2277"/>
      <c r="N143" s="2276"/>
      <c r="O143" s="2277"/>
      <c r="P143" s="2276"/>
      <c r="Q143" s="2277"/>
      <c r="R143" s="2276"/>
      <c r="S143" s="2277"/>
      <c r="T143" s="2276"/>
      <c r="U143" s="2277"/>
      <c r="V143" s="2276">
        <v>1</v>
      </c>
      <c r="W143" s="2277"/>
      <c r="X143" s="2276"/>
      <c r="Y143" s="2277"/>
      <c r="Z143" s="2276"/>
      <c r="AA143" s="2277"/>
      <c r="AB143" s="2276"/>
      <c r="AC143" s="2277">
        <v>1</v>
      </c>
      <c r="AD143" s="2276"/>
      <c r="AE143" s="2277"/>
      <c r="AF143" s="2276"/>
      <c r="AG143" s="2277"/>
      <c r="AH143" s="2276"/>
      <c r="AI143" s="2277"/>
      <c r="AJ143" s="2276"/>
      <c r="AK143" s="2277"/>
      <c r="AL143" s="2276"/>
      <c r="AM143" s="2278"/>
      <c r="AN143" s="2279">
        <v>0</v>
      </c>
      <c r="AO143" s="2277">
        <v>0</v>
      </c>
      <c r="AP143" s="3"/>
      <c r="CG143" s="5">
        <v>0</v>
      </c>
      <c r="CH143" s="5">
        <v>0</v>
      </c>
      <c r="CI143" s="5">
        <v>0</v>
      </c>
      <c r="CJ143" s="5">
        <v>0</v>
      </c>
    </row>
    <row r="144" spans="1:88" x14ac:dyDescent="0.2">
      <c r="A144" s="2705"/>
      <c r="B144" s="109" t="s">
        <v>207</v>
      </c>
      <c r="C144" s="388">
        <f t="shared" si="16"/>
        <v>6</v>
      </c>
      <c r="D144" s="389">
        <f t="shared" si="15"/>
        <v>1</v>
      </c>
      <c r="E144" s="363">
        <f>+G144+I144+K144+M144+O144+Q144+S144+U144+W144+Y144+AA144+AC144+AE144+AG144+AI144+AK144+AM144</f>
        <v>5</v>
      </c>
      <c r="F144" s="45"/>
      <c r="G144" s="46"/>
      <c r="H144" s="45"/>
      <c r="I144" s="46"/>
      <c r="J144" s="45"/>
      <c r="K144" s="46"/>
      <c r="L144" s="45"/>
      <c r="M144" s="46"/>
      <c r="N144" s="45"/>
      <c r="O144" s="46"/>
      <c r="P144" s="45"/>
      <c r="Q144" s="46"/>
      <c r="R144" s="45"/>
      <c r="S144" s="46">
        <v>1</v>
      </c>
      <c r="T144" s="45">
        <v>1</v>
      </c>
      <c r="U144" s="46">
        <v>1</v>
      </c>
      <c r="V144" s="45"/>
      <c r="W144" s="46"/>
      <c r="X144" s="45"/>
      <c r="Y144" s="46"/>
      <c r="Z144" s="45"/>
      <c r="AA144" s="46"/>
      <c r="AB144" s="45"/>
      <c r="AC144" s="46">
        <v>1</v>
      </c>
      <c r="AD144" s="45"/>
      <c r="AE144" s="46"/>
      <c r="AF144" s="45"/>
      <c r="AG144" s="46">
        <v>1</v>
      </c>
      <c r="AH144" s="45"/>
      <c r="AI144" s="46"/>
      <c r="AJ144" s="45"/>
      <c r="AK144" s="46"/>
      <c r="AL144" s="45"/>
      <c r="AM144" s="421">
        <v>1</v>
      </c>
      <c r="AN144" s="110">
        <v>0</v>
      </c>
      <c r="AO144" s="46">
        <v>0</v>
      </c>
      <c r="AP144" s="3"/>
    </row>
    <row r="145" spans="1:109" x14ac:dyDescent="0.2">
      <c r="A145" s="2705"/>
      <c r="B145" s="109" t="s">
        <v>208</v>
      </c>
      <c r="C145" s="388">
        <f>SUM(D145:E145)</f>
        <v>20</v>
      </c>
      <c r="D145" s="389">
        <f t="shared" si="15"/>
        <v>10</v>
      </c>
      <c r="E145" s="363">
        <f t="shared" si="15"/>
        <v>10</v>
      </c>
      <c r="F145" s="45">
        <v>1</v>
      </c>
      <c r="G145" s="46"/>
      <c r="H145" s="45"/>
      <c r="I145" s="46"/>
      <c r="J145" s="45">
        <v>1</v>
      </c>
      <c r="K145" s="46"/>
      <c r="L145" s="45"/>
      <c r="M145" s="46"/>
      <c r="N145" s="45"/>
      <c r="O145" s="46"/>
      <c r="P145" s="45"/>
      <c r="Q145" s="46">
        <v>1</v>
      </c>
      <c r="R145" s="45">
        <v>2</v>
      </c>
      <c r="S145" s="46">
        <v>3</v>
      </c>
      <c r="T145" s="45">
        <v>2</v>
      </c>
      <c r="U145" s="46">
        <v>2</v>
      </c>
      <c r="V145" s="45">
        <v>1</v>
      </c>
      <c r="W145" s="46">
        <v>2</v>
      </c>
      <c r="X145" s="45">
        <v>2</v>
      </c>
      <c r="Y145" s="46">
        <v>2</v>
      </c>
      <c r="Z145" s="45"/>
      <c r="AA145" s="46"/>
      <c r="AB145" s="45">
        <v>1</v>
      </c>
      <c r="AC145" s="46"/>
      <c r="AD145" s="45"/>
      <c r="AE145" s="46"/>
      <c r="AF145" s="45"/>
      <c r="AG145" s="46"/>
      <c r="AH145" s="45"/>
      <c r="AI145" s="46"/>
      <c r="AJ145" s="45"/>
      <c r="AK145" s="46"/>
      <c r="AL145" s="45"/>
      <c r="AM145" s="421"/>
      <c r="AN145" s="110">
        <v>0</v>
      </c>
      <c r="AO145" s="46">
        <v>0</v>
      </c>
      <c r="AP145" s="3"/>
    </row>
    <row r="146" spans="1:109" x14ac:dyDescent="0.2">
      <c r="A146" s="2705"/>
      <c r="B146" s="422" t="s">
        <v>209</v>
      </c>
      <c r="C146" s="388">
        <f t="shared" si="16"/>
        <v>0</v>
      </c>
      <c r="D146" s="389">
        <f>+F146+H146+J146+L146+N146+P146+R146+T146+V146+X146+Z146+AB146+AD146+AF146+AH146+AJ146+AL146</f>
        <v>0</v>
      </c>
      <c r="E146" s="363">
        <f t="shared" si="15"/>
        <v>0</v>
      </c>
      <c r="F146" s="45"/>
      <c r="G146" s="46"/>
      <c r="H146" s="45"/>
      <c r="I146" s="46"/>
      <c r="J146" s="45"/>
      <c r="K146" s="46"/>
      <c r="L146" s="45"/>
      <c r="M146" s="46"/>
      <c r="N146" s="45"/>
      <c r="O146" s="46"/>
      <c r="P146" s="45"/>
      <c r="Q146" s="46"/>
      <c r="R146" s="45"/>
      <c r="S146" s="46"/>
      <c r="T146" s="45"/>
      <c r="U146" s="46"/>
      <c r="V146" s="45"/>
      <c r="W146" s="46"/>
      <c r="X146" s="45"/>
      <c r="Y146" s="46"/>
      <c r="Z146" s="45"/>
      <c r="AA146" s="46"/>
      <c r="AB146" s="45"/>
      <c r="AC146" s="46"/>
      <c r="AD146" s="45"/>
      <c r="AE146" s="46"/>
      <c r="AF146" s="45"/>
      <c r="AG146" s="46"/>
      <c r="AH146" s="45"/>
      <c r="AI146" s="46"/>
      <c r="AJ146" s="45"/>
      <c r="AK146" s="46"/>
      <c r="AL146" s="45"/>
      <c r="AM146" s="421"/>
      <c r="AN146" s="110">
        <v>0</v>
      </c>
      <c r="AO146" s="46">
        <v>0</v>
      </c>
      <c r="AP146" s="3"/>
    </row>
    <row r="147" spans="1:109" x14ac:dyDescent="0.2">
      <c r="A147" s="2705"/>
      <c r="B147" s="109" t="s">
        <v>210</v>
      </c>
      <c r="C147" s="433">
        <f t="shared" si="16"/>
        <v>1</v>
      </c>
      <c r="D147" s="434">
        <f t="shared" si="15"/>
        <v>1</v>
      </c>
      <c r="E147" s="435">
        <f t="shared" si="15"/>
        <v>0</v>
      </c>
      <c r="F147" s="79"/>
      <c r="G147" s="73"/>
      <c r="H147" s="79"/>
      <c r="I147" s="73"/>
      <c r="J147" s="79"/>
      <c r="K147" s="73"/>
      <c r="L147" s="79"/>
      <c r="M147" s="73"/>
      <c r="N147" s="79"/>
      <c r="O147" s="73"/>
      <c r="P147" s="79"/>
      <c r="Q147" s="73"/>
      <c r="R147" s="79"/>
      <c r="S147" s="73"/>
      <c r="T147" s="79"/>
      <c r="U147" s="73"/>
      <c r="V147" s="79"/>
      <c r="W147" s="73"/>
      <c r="X147" s="79"/>
      <c r="Y147" s="73"/>
      <c r="Z147" s="79"/>
      <c r="AA147" s="73"/>
      <c r="AB147" s="79"/>
      <c r="AC147" s="73"/>
      <c r="AD147" s="79"/>
      <c r="AE147" s="73"/>
      <c r="AF147" s="79">
        <v>1</v>
      </c>
      <c r="AG147" s="73"/>
      <c r="AH147" s="79"/>
      <c r="AI147" s="73"/>
      <c r="AJ147" s="79"/>
      <c r="AK147" s="73"/>
      <c r="AL147" s="79"/>
      <c r="AM147" s="423"/>
      <c r="AN147" s="424">
        <v>0</v>
      </c>
      <c r="AO147" s="73">
        <v>0</v>
      </c>
      <c r="AP147" s="3"/>
    </row>
    <row r="148" spans="1:109" x14ac:dyDescent="0.2">
      <c r="A148" s="3379"/>
      <c r="B148" s="232" t="s">
        <v>212</v>
      </c>
      <c r="C148" s="406">
        <f t="shared" si="16"/>
        <v>0</v>
      </c>
      <c r="D148" s="407">
        <f t="shared" si="15"/>
        <v>0</v>
      </c>
      <c r="E148" s="427">
        <f t="shared" si="15"/>
        <v>0</v>
      </c>
      <c r="F148" s="88"/>
      <c r="G148" s="89"/>
      <c r="H148" s="88"/>
      <c r="I148" s="89"/>
      <c r="J148" s="88"/>
      <c r="K148" s="89"/>
      <c r="L148" s="88"/>
      <c r="M148" s="89"/>
      <c r="N148" s="88"/>
      <c r="O148" s="89"/>
      <c r="P148" s="88"/>
      <c r="Q148" s="89"/>
      <c r="R148" s="88"/>
      <c r="S148" s="89"/>
      <c r="T148" s="88"/>
      <c r="U148" s="89"/>
      <c r="V148" s="88"/>
      <c r="W148" s="89"/>
      <c r="X148" s="88"/>
      <c r="Y148" s="89"/>
      <c r="Z148" s="88"/>
      <c r="AA148" s="89"/>
      <c r="AB148" s="88"/>
      <c r="AC148" s="89"/>
      <c r="AD148" s="88"/>
      <c r="AE148" s="89"/>
      <c r="AF148" s="88"/>
      <c r="AG148" s="89"/>
      <c r="AH148" s="88"/>
      <c r="AI148" s="89"/>
      <c r="AJ148" s="88"/>
      <c r="AK148" s="89"/>
      <c r="AL148" s="88"/>
      <c r="AM148" s="428"/>
      <c r="AN148" s="126">
        <v>0</v>
      </c>
      <c r="AO148" s="89">
        <v>0</v>
      </c>
      <c r="AP148" s="3"/>
    </row>
    <row r="149" spans="1:109" ht="21.75" customHeight="1" x14ac:dyDescent="0.25">
      <c r="A149" s="9" t="s">
        <v>214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13"/>
    </row>
    <row r="150" spans="1:109" ht="17.25" customHeight="1" x14ac:dyDescent="0.2">
      <c r="A150" s="3378" t="s">
        <v>215</v>
      </c>
      <c r="B150" s="3380" t="s">
        <v>32</v>
      </c>
      <c r="C150" s="3365" t="s">
        <v>186</v>
      </c>
      <c r="D150" s="3366"/>
      <c r="E150" s="3366"/>
      <c r="F150" s="3366"/>
      <c r="G150" s="3366"/>
      <c r="H150" s="3366"/>
      <c r="I150" s="3366"/>
      <c r="J150" s="3366"/>
      <c r="K150" s="3366"/>
      <c r="L150" s="3366"/>
      <c r="M150" s="3366"/>
      <c r="N150" s="3366"/>
      <c r="O150" s="3366"/>
      <c r="P150" s="3366"/>
      <c r="Q150" s="3366"/>
      <c r="R150" s="3366"/>
      <c r="S150" s="3367"/>
      <c r="T150" s="3382" t="s">
        <v>7</v>
      </c>
      <c r="U150" s="3383" t="s">
        <v>8</v>
      </c>
      <c r="BX150" s="2"/>
      <c r="BY150" s="2"/>
      <c r="BZ150" s="2"/>
      <c r="CA150" s="2"/>
      <c r="CB150" s="2"/>
      <c r="CC150" s="3"/>
      <c r="CD150" s="3"/>
      <c r="CE150" s="4"/>
      <c r="DA150" s="5"/>
      <c r="DB150" s="5"/>
      <c r="DC150" s="5"/>
      <c r="DD150" s="5"/>
      <c r="DE150" s="5"/>
    </row>
    <row r="151" spans="1:109" ht="24" customHeight="1" x14ac:dyDescent="0.2">
      <c r="A151" s="3379"/>
      <c r="B151" s="3381"/>
      <c r="C151" s="2280" t="s">
        <v>216</v>
      </c>
      <c r="D151" s="2281" t="s">
        <v>217</v>
      </c>
      <c r="E151" s="2281" t="s">
        <v>218</v>
      </c>
      <c r="F151" s="2281" t="s">
        <v>69</v>
      </c>
      <c r="G151" s="2281" t="s">
        <v>219</v>
      </c>
      <c r="H151" s="2281" t="s">
        <v>220</v>
      </c>
      <c r="I151" s="2281" t="s">
        <v>221</v>
      </c>
      <c r="J151" s="2281" t="s">
        <v>222</v>
      </c>
      <c r="K151" s="2281" t="s">
        <v>223</v>
      </c>
      <c r="L151" s="2281" t="s">
        <v>224</v>
      </c>
      <c r="M151" s="2281" t="s">
        <v>225</v>
      </c>
      <c r="N151" s="2281" t="s">
        <v>226</v>
      </c>
      <c r="O151" s="2281" t="s">
        <v>227</v>
      </c>
      <c r="P151" s="2281" t="s">
        <v>228</v>
      </c>
      <c r="Q151" s="2281" t="s">
        <v>229</v>
      </c>
      <c r="R151" s="2281" t="s">
        <v>230</v>
      </c>
      <c r="S151" s="2282" t="s">
        <v>231</v>
      </c>
      <c r="T151" s="3382"/>
      <c r="U151" s="3383"/>
      <c r="BX151" s="2"/>
      <c r="BY151" s="2"/>
      <c r="BZ151" s="2"/>
      <c r="CA151" s="2"/>
      <c r="CB151" s="2"/>
      <c r="CC151" s="3"/>
      <c r="CD151" s="3"/>
      <c r="CE151" s="4"/>
      <c r="DA151" s="5"/>
      <c r="DB151" s="5"/>
      <c r="DC151" s="5"/>
      <c r="DD151" s="5"/>
      <c r="DE151" s="5"/>
    </row>
    <row r="152" spans="1:109" ht="29.25" customHeight="1" x14ac:dyDescent="0.2">
      <c r="A152" s="1869" t="s">
        <v>232</v>
      </c>
      <c r="B152" s="2283">
        <f>SUM(C152:S152)</f>
        <v>128</v>
      </c>
      <c r="C152" s="88">
        <v>0</v>
      </c>
      <c r="D152" s="145">
        <v>0</v>
      </c>
      <c r="E152" s="145">
        <v>0</v>
      </c>
      <c r="F152" s="145">
        <v>2</v>
      </c>
      <c r="G152" s="145">
        <v>1</v>
      </c>
      <c r="H152" s="145">
        <v>1</v>
      </c>
      <c r="I152" s="145">
        <v>8</v>
      </c>
      <c r="J152" s="145">
        <v>4</v>
      </c>
      <c r="K152" s="145">
        <v>2</v>
      </c>
      <c r="L152" s="145">
        <v>6</v>
      </c>
      <c r="M152" s="145">
        <v>9</v>
      </c>
      <c r="N152" s="145">
        <v>20</v>
      </c>
      <c r="O152" s="145">
        <v>13</v>
      </c>
      <c r="P152" s="145">
        <v>20</v>
      </c>
      <c r="Q152" s="145">
        <v>12</v>
      </c>
      <c r="R152" s="145">
        <v>14</v>
      </c>
      <c r="S152" s="428">
        <v>16</v>
      </c>
      <c r="T152" s="126">
        <v>0</v>
      </c>
      <c r="U152" s="167">
        <v>0</v>
      </c>
      <c r="BX152" s="2"/>
      <c r="BY152" s="2"/>
      <c r="BZ152" s="2"/>
      <c r="CA152" s="2"/>
      <c r="CB152" s="2"/>
      <c r="CC152" s="3"/>
      <c r="CD152" s="3"/>
      <c r="CE152" s="4"/>
      <c r="CG152" s="5" t="s">
        <v>233</v>
      </c>
      <c r="CL152" s="5">
        <v>0</v>
      </c>
      <c r="CM152" s="5">
        <v>1</v>
      </c>
      <c r="CN152" s="5">
        <v>0</v>
      </c>
      <c r="CO152" s="5">
        <v>0</v>
      </c>
      <c r="DA152" s="5"/>
      <c r="DB152" s="5"/>
      <c r="DC152" s="5"/>
      <c r="DD152" s="5"/>
      <c r="DE152" s="5"/>
    </row>
    <row r="204" spans="1:104" hidden="1" x14ac:dyDescent="0.2"/>
    <row r="205" spans="1:104" hidden="1" x14ac:dyDescent="0.2"/>
    <row r="206" spans="1:104" s="442" customFormat="1" ht="18.75" hidden="1" customHeight="1" x14ac:dyDescent="0.2">
      <c r="A206" s="442">
        <f>SUM(B12:D12,B31:B44,B48:B49,B54,B57,C82:E82,B96:B98,B106:F106,B110:B112,B117:B119,C124:C130,C83:C85,B77,B72:B73,B63:G64)</f>
        <v>61279</v>
      </c>
      <c r="B206" s="442">
        <f>SUM(CG13:CJ134)</f>
        <v>0</v>
      </c>
      <c r="BX206" s="443"/>
      <c r="BY206" s="443"/>
      <c r="BZ206" s="443"/>
      <c r="CA206" s="443"/>
      <c r="CB206" s="443"/>
      <c r="CC206" s="443"/>
      <c r="CD206" s="443"/>
      <c r="CE206" s="443"/>
      <c r="CF206" s="443"/>
      <c r="CG206" s="443"/>
      <c r="CH206" s="443"/>
      <c r="CI206" s="443"/>
      <c r="CJ206" s="443"/>
      <c r="CK206" s="443"/>
      <c r="CL206" s="443"/>
      <c r="CM206" s="443"/>
      <c r="CN206" s="443"/>
      <c r="CO206" s="443"/>
      <c r="CP206" s="443"/>
      <c r="CQ206" s="443"/>
      <c r="CR206" s="443"/>
      <c r="CS206" s="443"/>
      <c r="CT206" s="443"/>
      <c r="CU206" s="443"/>
      <c r="CV206" s="443"/>
      <c r="CW206" s="443"/>
      <c r="CX206" s="443"/>
      <c r="CY206" s="443"/>
      <c r="CZ206" s="443"/>
    </row>
    <row r="207" spans="1:104" hidden="1" x14ac:dyDescent="0.2"/>
    <row r="208" spans="1:104" hidden="1" x14ac:dyDescent="0.2"/>
  </sheetData>
  <mergeCells count="200">
    <mergeCell ref="A135:A142"/>
    <mergeCell ref="A143:A148"/>
    <mergeCell ref="A150:A151"/>
    <mergeCell ref="B150:B151"/>
    <mergeCell ref="C150:S150"/>
    <mergeCell ref="T150:T151"/>
    <mergeCell ref="U150:U151"/>
    <mergeCell ref="X133:Y133"/>
    <mergeCell ref="Z133:AA133"/>
    <mergeCell ref="AO132:AO134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AJ133:AK133"/>
    <mergeCell ref="AL133:AM133"/>
    <mergeCell ref="AB133:AC133"/>
    <mergeCell ref="AD133:AE133"/>
    <mergeCell ref="AF133:AG133"/>
    <mergeCell ref="AH133:AI133"/>
    <mergeCell ref="A114:A116"/>
    <mergeCell ref="B114:D115"/>
    <mergeCell ref="N122:O122"/>
    <mergeCell ref="A124:A126"/>
    <mergeCell ref="A127:A130"/>
    <mergeCell ref="A132:A134"/>
    <mergeCell ref="B132:B134"/>
    <mergeCell ref="C132:C134"/>
    <mergeCell ref="D132:D134"/>
    <mergeCell ref="E132:E134"/>
    <mergeCell ref="F132:AM132"/>
    <mergeCell ref="V133:W133"/>
    <mergeCell ref="A121:B123"/>
    <mergeCell ref="C121:E122"/>
    <mergeCell ref="F121:O121"/>
    <mergeCell ref="P121:P123"/>
    <mergeCell ref="Q121:Q123"/>
    <mergeCell ref="F122:G122"/>
    <mergeCell ref="H122:I122"/>
    <mergeCell ref="J122:K122"/>
    <mergeCell ref="L122:M122"/>
    <mergeCell ref="E114:AN114"/>
    <mergeCell ref="AN132:AN134"/>
    <mergeCell ref="AO114:AO116"/>
    <mergeCell ref="AP114:AP116"/>
    <mergeCell ref="E115:F115"/>
    <mergeCell ref="G115:H115"/>
    <mergeCell ref="I115:J115"/>
    <mergeCell ref="K115:L115"/>
    <mergeCell ref="M115:N115"/>
    <mergeCell ref="J100:J102"/>
    <mergeCell ref="K100:L101"/>
    <mergeCell ref="M100:N101"/>
    <mergeCell ref="AM115:AN115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108:A109"/>
    <mergeCell ref="B108:B109"/>
    <mergeCell ref="C108:L108"/>
    <mergeCell ref="M108:M109"/>
    <mergeCell ref="F87:F88"/>
    <mergeCell ref="A89:F89"/>
    <mergeCell ref="A95:F95"/>
    <mergeCell ref="A99:F99"/>
    <mergeCell ref="A100:A102"/>
    <mergeCell ref="B100:E101"/>
    <mergeCell ref="F100:I101"/>
    <mergeCell ref="A83:A84"/>
    <mergeCell ref="A87:A88"/>
    <mergeCell ref="B87:B88"/>
    <mergeCell ref="C87:C88"/>
    <mergeCell ref="D87:D88"/>
    <mergeCell ref="E87:E88"/>
    <mergeCell ref="X80:Y80"/>
    <mergeCell ref="Z80:AA80"/>
    <mergeCell ref="AB80:AC80"/>
    <mergeCell ref="AJ79:AJ81"/>
    <mergeCell ref="AK79:AK81"/>
    <mergeCell ref="F80:G80"/>
    <mergeCell ref="H80:I80"/>
    <mergeCell ref="J80:K80"/>
    <mergeCell ref="L80:M80"/>
    <mergeCell ref="N80:O80"/>
    <mergeCell ref="P80:Q80"/>
    <mergeCell ref="R80:S80"/>
    <mergeCell ref="T80:U80"/>
    <mergeCell ref="A78:G78"/>
    <mergeCell ref="A79:A81"/>
    <mergeCell ref="B79:B81"/>
    <mergeCell ref="C79:E80"/>
    <mergeCell ref="F79:AI79"/>
    <mergeCell ref="V80:W80"/>
    <mergeCell ref="AD80:AE80"/>
    <mergeCell ref="AF80:AG80"/>
    <mergeCell ref="AH80:AI80"/>
    <mergeCell ref="A66:A67"/>
    <mergeCell ref="B66:C66"/>
    <mergeCell ref="D66:E66"/>
    <mergeCell ref="Q52:Q53"/>
    <mergeCell ref="R52:R53"/>
    <mergeCell ref="A51:A53"/>
    <mergeCell ref="B51:D52"/>
    <mergeCell ref="E51:V51"/>
    <mergeCell ref="A75:A76"/>
    <mergeCell ref="B75:B76"/>
    <mergeCell ref="C75:C76"/>
    <mergeCell ref="D75:D76"/>
    <mergeCell ref="L52:L53"/>
    <mergeCell ref="M52:M53"/>
    <mergeCell ref="N52:N53"/>
    <mergeCell ref="O52:O53"/>
    <mergeCell ref="P52:P53"/>
    <mergeCell ref="A61:A62"/>
    <mergeCell ref="B61:C61"/>
    <mergeCell ref="D61:E61"/>
    <mergeCell ref="F61:G61"/>
    <mergeCell ref="W51:W53"/>
    <mergeCell ref="E52:E53"/>
    <mergeCell ref="F52:F53"/>
    <mergeCell ref="G52:G53"/>
    <mergeCell ref="H52:H53"/>
    <mergeCell ref="I52:I53"/>
    <mergeCell ref="J52:J53"/>
    <mergeCell ref="AM29:AN29"/>
    <mergeCell ref="A46:A47"/>
    <mergeCell ref="B46:B47"/>
    <mergeCell ref="C46:F46"/>
    <mergeCell ref="G46:J46"/>
    <mergeCell ref="L46:R46"/>
    <mergeCell ref="AA29:AB29"/>
    <mergeCell ref="AC29:AD29"/>
    <mergeCell ref="AE29:AF29"/>
    <mergeCell ref="AG29:AH29"/>
    <mergeCell ref="AI29:AJ29"/>
    <mergeCell ref="AK29:AL29"/>
    <mergeCell ref="S52:S53"/>
    <mergeCell ref="T52:T53"/>
    <mergeCell ref="U52:U53"/>
    <mergeCell ref="V52:V53"/>
    <mergeCell ref="K52:K53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A28:A30"/>
    <mergeCell ref="B28:D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errorTitle="Error" error="Favor Ingrese sólo Números." sqref="E13:AS26 E31:AS44 C48:J49 C55:W56 C58:W59 B63:G64 B68:E69 B72:B73 C77:D77 F82:AK85 C90:F94 C96:F98 B103:N105 B110:M112 E117:AP119 F124:Q130 F135:AO148 C152:U152" xr:uid="{B793C573-73FE-414C-B3B9-B28F93EA0116}">
      <formula1>0</formula1>
    </dataValidation>
    <dataValidation type="whole" allowBlank="1" showInputMessage="1" showErrorMessage="1" sqref="C132:E132" xr:uid="{299CFDAF-4310-4512-AD87-B80CF09BECA8}">
      <formula1>0</formula1>
      <formula2>1E+30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E20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5.7109375" style="2" customWidth="1"/>
    <col min="2" max="2" width="24" style="2" customWidth="1"/>
    <col min="3" max="3" width="12.5703125" style="2" customWidth="1"/>
    <col min="4" max="4" width="17.28515625" style="2" customWidth="1"/>
    <col min="5" max="5" width="16.28515625" style="2" customWidth="1"/>
    <col min="6" max="6" width="13.85546875" style="2" customWidth="1"/>
    <col min="7" max="7" width="12.28515625" style="2" customWidth="1"/>
    <col min="8" max="8" width="14.5703125" style="2" customWidth="1"/>
    <col min="9" max="9" width="12.28515625" style="2" customWidth="1"/>
    <col min="10" max="10" width="13.28515625" style="2" customWidth="1"/>
    <col min="11" max="11" width="11.42578125" style="2" customWidth="1"/>
    <col min="12" max="12" width="11.42578125" style="2"/>
    <col min="13" max="13" width="11.85546875" style="2" customWidth="1"/>
    <col min="14" max="14" width="13.85546875" style="2" customWidth="1"/>
    <col min="15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5" width="11.42578125" style="2"/>
    <col min="76" max="76" width="11.28515625" style="3" customWidth="1"/>
    <col min="77" max="77" width="11.85546875" style="3" customWidth="1"/>
    <col min="78" max="78" width="10.85546875" style="4" customWidth="1"/>
    <col min="79" max="103" width="10.85546875" style="5" hidden="1" customWidth="1"/>
    <col min="104" max="104" width="6.42578125" style="5" hidden="1" customWidth="1"/>
    <col min="105" max="105" width="10.85546875" style="2" customWidth="1"/>
    <col min="106" max="106" width="11.42578125" style="2" customWidth="1"/>
    <col min="107" max="16384" width="11.42578125" style="2"/>
  </cols>
  <sheetData>
    <row r="1" spans="1:104" ht="16.350000000000001" customHeight="1" x14ac:dyDescent="0.2">
      <c r="A1" s="1" t="s">
        <v>0</v>
      </c>
    </row>
    <row r="2" spans="1:104" ht="16.350000000000001" customHeight="1" x14ac:dyDescent="0.2">
      <c r="A2" s="1" t="str">
        <f>CONCATENATE("COMUNA: ",[11]NOMBRE!B2," - ","( ",[11]NOMBRE!C2,[11]NOMBRE!D2,[11]NOMBRE!E2,[11]NOMBRE!F2,[11]NOMBRE!G2," )")</f>
        <v>COMUNA: LINARES - ( 07401 )</v>
      </c>
    </row>
    <row r="3" spans="1:104" ht="16.350000000000001" customHeight="1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</row>
    <row r="4" spans="1:104" ht="16.350000000000001" customHeight="1" x14ac:dyDescent="0.2">
      <c r="A4" s="1" t="str">
        <f>CONCATENATE("MES: ",[11]NOMBRE!B6," - ","( ",[11]NOMBRE!C6,[11]NOMBRE!D6," )")</f>
        <v>MES: OCTUBRE - ( 10 )</v>
      </c>
    </row>
    <row r="5" spans="1:104" ht="16.350000000000001" customHeight="1" x14ac:dyDescent="0.2">
      <c r="A5" s="1" t="str">
        <f>CONCATENATE("AÑO: ",[11]NOMBRE!B7)</f>
        <v>AÑO: 2021</v>
      </c>
    </row>
    <row r="6" spans="1:104" ht="15" x14ac:dyDescent="0.2">
      <c r="A6" s="2690" t="s">
        <v>1</v>
      </c>
      <c r="B6" s="2690"/>
      <c r="C6" s="2690"/>
      <c r="D6" s="2690"/>
      <c r="E6" s="2690"/>
      <c r="F6" s="2690"/>
      <c r="G6" s="2690"/>
      <c r="H6" s="2690"/>
      <c r="I6" s="2690"/>
      <c r="J6" s="2690"/>
      <c r="K6" s="2690"/>
      <c r="L6" s="2690"/>
      <c r="M6" s="2690"/>
      <c r="N6" s="2690"/>
      <c r="O6" s="2690"/>
      <c r="P6" s="2690"/>
      <c r="Q6" s="2690"/>
      <c r="R6" s="2690"/>
      <c r="S6" s="2690"/>
      <c r="T6" s="2690"/>
      <c r="U6" s="2690"/>
      <c r="V6" s="2690"/>
      <c r="W6" s="269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04" ht="15" x14ac:dyDescent="0.2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04" ht="31.35" customHeight="1" x14ac:dyDescent="0.2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04" ht="20.100000000000001" customHeight="1" x14ac:dyDescent="0.2">
      <c r="A9" s="3384" t="s">
        <v>3</v>
      </c>
      <c r="B9" s="3386" t="s">
        <v>4</v>
      </c>
      <c r="C9" s="2935"/>
      <c r="D9" s="2936"/>
      <c r="E9" s="3388" t="s">
        <v>5</v>
      </c>
      <c r="F9" s="3389"/>
      <c r="G9" s="3389"/>
      <c r="H9" s="3389"/>
      <c r="I9" s="3389"/>
      <c r="J9" s="3389"/>
      <c r="K9" s="3389"/>
      <c r="L9" s="3389"/>
      <c r="M9" s="3389"/>
      <c r="N9" s="3389"/>
      <c r="O9" s="3389"/>
      <c r="P9" s="3389"/>
      <c r="Q9" s="3389"/>
      <c r="R9" s="3389"/>
      <c r="S9" s="3389"/>
      <c r="T9" s="3389"/>
      <c r="U9" s="3389"/>
      <c r="V9" s="3389"/>
      <c r="W9" s="3389"/>
      <c r="X9" s="3389"/>
      <c r="Y9" s="3389"/>
      <c r="Z9" s="3389"/>
      <c r="AA9" s="3389"/>
      <c r="AB9" s="3389"/>
      <c r="AC9" s="3389"/>
      <c r="AD9" s="3389"/>
      <c r="AE9" s="3389"/>
      <c r="AF9" s="3389"/>
      <c r="AG9" s="3389"/>
      <c r="AH9" s="3389"/>
      <c r="AI9" s="3389"/>
      <c r="AJ9" s="3389"/>
      <c r="AK9" s="3389"/>
      <c r="AL9" s="3389"/>
      <c r="AM9" s="3389"/>
      <c r="AN9" s="3390"/>
      <c r="AO9" s="2936" t="s">
        <v>6</v>
      </c>
      <c r="AP9" s="3378" t="s">
        <v>7</v>
      </c>
      <c r="AQ9" s="3378" t="s">
        <v>8</v>
      </c>
      <c r="AR9" s="2936" t="s">
        <v>9</v>
      </c>
      <c r="AS9" s="2936" t="s">
        <v>10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W9" s="3"/>
      <c r="BY9" s="4"/>
      <c r="CZ9" s="2"/>
    </row>
    <row r="10" spans="1:104" ht="20.100000000000001" customHeight="1" x14ac:dyDescent="0.2">
      <c r="A10" s="2692"/>
      <c r="B10" s="3387"/>
      <c r="C10" s="3259"/>
      <c r="D10" s="3222"/>
      <c r="E10" s="3388" t="s">
        <v>11</v>
      </c>
      <c r="F10" s="3391"/>
      <c r="G10" s="3368" t="s">
        <v>12</v>
      </c>
      <c r="H10" s="3369"/>
      <c r="I10" s="3368" t="s">
        <v>13</v>
      </c>
      <c r="J10" s="3369"/>
      <c r="K10" s="3368" t="s">
        <v>14</v>
      </c>
      <c r="L10" s="3369"/>
      <c r="M10" s="3368" t="s">
        <v>15</v>
      </c>
      <c r="N10" s="3369"/>
      <c r="O10" s="3368" t="s">
        <v>16</v>
      </c>
      <c r="P10" s="3369"/>
      <c r="Q10" s="3368" t="s">
        <v>17</v>
      </c>
      <c r="R10" s="3369"/>
      <c r="S10" s="3368" t="s">
        <v>18</v>
      </c>
      <c r="T10" s="3369"/>
      <c r="U10" s="3368" t="s">
        <v>19</v>
      </c>
      <c r="V10" s="3369"/>
      <c r="W10" s="3368" t="s">
        <v>20</v>
      </c>
      <c r="X10" s="3369"/>
      <c r="Y10" s="3368" t="s">
        <v>21</v>
      </c>
      <c r="Z10" s="3369"/>
      <c r="AA10" s="3368" t="s">
        <v>22</v>
      </c>
      <c r="AB10" s="3369"/>
      <c r="AC10" s="3368" t="s">
        <v>23</v>
      </c>
      <c r="AD10" s="3369"/>
      <c r="AE10" s="3368" t="s">
        <v>24</v>
      </c>
      <c r="AF10" s="3369"/>
      <c r="AG10" s="3368" t="s">
        <v>25</v>
      </c>
      <c r="AH10" s="3369"/>
      <c r="AI10" s="3368" t="s">
        <v>26</v>
      </c>
      <c r="AJ10" s="3369"/>
      <c r="AK10" s="3368" t="s">
        <v>27</v>
      </c>
      <c r="AL10" s="3369"/>
      <c r="AM10" s="3388" t="s">
        <v>28</v>
      </c>
      <c r="AN10" s="3390"/>
      <c r="AO10" s="2703"/>
      <c r="AP10" s="2705"/>
      <c r="AQ10" s="2705"/>
      <c r="AR10" s="2703"/>
      <c r="AS10" s="2703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W10" s="3"/>
      <c r="BY10" s="4"/>
      <c r="CZ10" s="2"/>
    </row>
    <row r="11" spans="1:104" ht="20.100000000000001" customHeight="1" x14ac:dyDescent="0.2">
      <c r="A11" s="3385"/>
      <c r="B11" s="2269" t="s">
        <v>29</v>
      </c>
      <c r="C11" s="2284" t="s">
        <v>30</v>
      </c>
      <c r="D11" s="2285" t="s">
        <v>31</v>
      </c>
      <c r="E11" s="2286" t="s">
        <v>30</v>
      </c>
      <c r="F11" s="2287" t="s">
        <v>31</v>
      </c>
      <c r="G11" s="2286" t="s">
        <v>30</v>
      </c>
      <c r="H11" s="2287" t="s">
        <v>31</v>
      </c>
      <c r="I11" s="2286" t="s">
        <v>30</v>
      </c>
      <c r="J11" s="2287" t="s">
        <v>31</v>
      </c>
      <c r="K11" s="2286" t="s">
        <v>30</v>
      </c>
      <c r="L11" s="2287" t="s">
        <v>31</v>
      </c>
      <c r="M11" s="2286" t="s">
        <v>30</v>
      </c>
      <c r="N11" s="2287" t="s">
        <v>31</v>
      </c>
      <c r="O11" s="2286" t="s">
        <v>30</v>
      </c>
      <c r="P11" s="2287" t="s">
        <v>31</v>
      </c>
      <c r="Q11" s="2286" t="s">
        <v>30</v>
      </c>
      <c r="R11" s="2287" t="s">
        <v>31</v>
      </c>
      <c r="S11" s="2286" t="s">
        <v>30</v>
      </c>
      <c r="T11" s="2287" t="s">
        <v>31</v>
      </c>
      <c r="U11" s="2286" t="s">
        <v>30</v>
      </c>
      <c r="V11" s="2287" t="s">
        <v>31</v>
      </c>
      <c r="W11" s="2286" t="s">
        <v>30</v>
      </c>
      <c r="X11" s="2287" t="s">
        <v>31</v>
      </c>
      <c r="Y11" s="2286" t="s">
        <v>30</v>
      </c>
      <c r="Z11" s="2287" t="s">
        <v>31</v>
      </c>
      <c r="AA11" s="2286" t="s">
        <v>30</v>
      </c>
      <c r="AB11" s="2287" t="s">
        <v>31</v>
      </c>
      <c r="AC11" s="2286" t="s">
        <v>30</v>
      </c>
      <c r="AD11" s="2287" t="s">
        <v>31</v>
      </c>
      <c r="AE11" s="2286" t="s">
        <v>30</v>
      </c>
      <c r="AF11" s="2287" t="s">
        <v>31</v>
      </c>
      <c r="AG11" s="2286" t="s">
        <v>30</v>
      </c>
      <c r="AH11" s="2287" t="s">
        <v>31</v>
      </c>
      <c r="AI11" s="2286" t="s">
        <v>30</v>
      </c>
      <c r="AJ11" s="2287" t="s">
        <v>31</v>
      </c>
      <c r="AK11" s="2286" t="s">
        <v>30</v>
      </c>
      <c r="AL11" s="2287" t="s">
        <v>31</v>
      </c>
      <c r="AM11" s="2286" t="s">
        <v>30</v>
      </c>
      <c r="AN11" s="2288" t="s">
        <v>31</v>
      </c>
      <c r="AO11" s="3222"/>
      <c r="AP11" s="3379"/>
      <c r="AQ11" s="3379"/>
      <c r="AR11" s="3222"/>
      <c r="AS11" s="3222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W11" s="3"/>
      <c r="BY11" s="4"/>
      <c r="CZ11" s="2"/>
    </row>
    <row r="12" spans="1:104" ht="16.350000000000001" customHeight="1" x14ac:dyDescent="0.2">
      <c r="A12" s="2289" t="s">
        <v>32</v>
      </c>
      <c r="B12" s="2290">
        <f>SUM(B13:B26)</f>
        <v>0</v>
      </c>
      <c r="C12" s="2291">
        <f>SUM(C13:C26)</f>
        <v>0</v>
      </c>
      <c r="D12" s="20">
        <f>SUM(D13:D26)</f>
        <v>0</v>
      </c>
      <c r="E12" s="2286">
        <f>SUM(E13:E26)</f>
        <v>0</v>
      </c>
      <c r="F12" s="21">
        <f t="shared" ref="F12:AO12" si="0">SUM(F13:F26)</f>
        <v>0</v>
      </c>
      <c r="G12" s="22">
        <f>SUM(G13:G26)</f>
        <v>0</v>
      </c>
      <c r="H12" s="21">
        <f t="shared" si="0"/>
        <v>0</v>
      </c>
      <c r="I12" s="2286">
        <f t="shared" si="0"/>
        <v>0</v>
      </c>
      <c r="J12" s="21">
        <f t="shared" si="0"/>
        <v>0</v>
      </c>
      <c r="K12" s="2286">
        <f t="shared" si="0"/>
        <v>0</v>
      </c>
      <c r="L12" s="21">
        <f t="shared" si="0"/>
        <v>0</v>
      </c>
      <c r="M12" s="2286">
        <f t="shared" si="0"/>
        <v>0</v>
      </c>
      <c r="N12" s="21">
        <f t="shared" si="0"/>
        <v>0</v>
      </c>
      <c r="O12" s="2286">
        <f t="shared" si="0"/>
        <v>0</v>
      </c>
      <c r="P12" s="21">
        <f t="shared" si="0"/>
        <v>0</v>
      </c>
      <c r="Q12" s="2286">
        <f t="shared" si="0"/>
        <v>0</v>
      </c>
      <c r="R12" s="21">
        <f t="shared" si="0"/>
        <v>0</v>
      </c>
      <c r="S12" s="2286">
        <f t="shared" si="0"/>
        <v>0</v>
      </c>
      <c r="T12" s="21">
        <f t="shared" si="0"/>
        <v>0</v>
      </c>
      <c r="U12" s="2286">
        <f>SUM(U13:U26)</f>
        <v>0</v>
      </c>
      <c r="V12" s="21">
        <f>SUM(V13:V26)</f>
        <v>0</v>
      </c>
      <c r="W12" s="2286">
        <f t="shared" si="0"/>
        <v>0</v>
      </c>
      <c r="X12" s="21">
        <f t="shared" si="0"/>
        <v>0</v>
      </c>
      <c r="Y12" s="2286">
        <f t="shared" si="0"/>
        <v>0</v>
      </c>
      <c r="Z12" s="21">
        <f t="shared" si="0"/>
        <v>0</v>
      </c>
      <c r="AA12" s="2286">
        <f t="shared" si="0"/>
        <v>0</v>
      </c>
      <c r="AB12" s="21">
        <f t="shared" si="0"/>
        <v>0</v>
      </c>
      <c r="AC12" s="2286">
        <f t="shared" si="0"/>
        <v>0</v>
      </c>
      <c r="AD12" s="21">
        <f t="shared" si="0"/>
        <v>0</v>
      </c>
      <c r="AE12" s="2286">
        <f t="shared" si="0"/>
        <v>0</v>
      </c>
      <c r="AF12" s="21">
        <f t="shared" si="0"/>
        <v>0</v>
      </c>
      <c r="AG12" s="2286">
        <f t="shared" si="0"/>
        <v>0</v>
      </c>
      <c r="AH12" s="21">
        <f t="shared" si="0"/>
        <v>0</v>
      </c>
      <c r="AI12" s="2286">
        <f t="shared" si="0"/>
        <v>0</v>
      </c>
      <c r="AJ12" s="21">
        <f t="shared" si="0"/>
        <v>0</v>
      </c>
      <c r="AK12" s="2286">
        <f t="shared" si="0"/>
        <v>0</v>
      </c>
      <c r="AL12" s="21">
        <f t="shared" si="0"/>
        <v>0</v>
      </c>
      <c r="AM12" s="2286">
        <f t="shared" si="0"/>
        <v>0</v>
      </c>
      <c r="AN12" s="23">
        <f t="shared" si="0"/>
        <v>0</v>
      </c>
      <c r="AO12" s="2287">
        <f t="shared" si="0"/>
        <v>0</v>
      </c>
      <c r="AP12" s="24">
        <f>SUM(AP13:AP26)</f>
        <v>0</v>
      </c>
      <c r="AQ12" s="2292">
        <f>SUM(AQ13:AQ26)</f>
        <v>0</v>
      </c>
      <c r="AR12" s="2287">
        <f>SUM(AR13:AR26)</f>
        <v>0</v>
      </c>
      <c r="AS12" s="2287">
        <f>SUM(AS13:AS26)</f>
        <v>0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W12" s="3"/>
      <c r="BY12" s="4"/>
      <c r="CZ12" s="2"/>
    </row>
    <row r="13" spans="1:104" ht="16.350000000000001" customHeight="1" x14ac:dyDescent="0.2">
      <c r="A13" s="26" t="s">
        <v>33</v>
      </c>
      <c r="B13" s="27">
        <f>SUM(C13:D13)</f>
        <v>0</v>
      </c>
      <c r="C13" s="2293">
        <f>SUM(E13+G13+I13+K13+M13+O13+Q13+S13+U13+W13+Y13+AA13+AC13+AE13+AG13+AI13+AK13+AM13)</f>
        <v>0</v>
      </c>
      <c r="D13" s="2294">
        <f>SUM(F13+H13+J13+L13+N13+P13+R13+T13+V13+X13+Z13+AB13+AD13+AF13+AH13+AJ13+AL13+AN13)</f>
        <v>0</v>
      </c>
      <c r="E13" s="2276"/>
      <c r="F13" s="2277"/>
      <c r="G13" s="2276"/>
      <c r="H13" s="2277"/>
      <c r="I13" s="2276"/>
      <c r="J13" s="2295"/>
      <c r="K13" s="2276"/>
      <c r="L13" s="2295"/>
      <c r="M13" s="2276"/>
      <c r="N13" s="2295"/>
      <c r="O13" s="2276"/>
      <c r="P13" s="2295"/>
      <c r="Q13" s="2276"/>
      <c r="R13" s="2295"/>
      <c r="S13" s="2276"/>
      <c r="T13" s="2295"/>
      <c r="U13" s="2276"/>
      <c r="V13" s="2295"/>
      <c r="W13" s="2276"/>
      <c r="X13" s="2295"/>
      <c r="Y13" s="2276"/>
      <c r="Z13" s="2295"/>
      <c r="AA13" s="2276"/>
      <c r="AB13" s="2295"/>
      <c r="AC13" s="2276"/>
      <c r="AD13" s="2295"/>
      <c r="AE13" s="2276"/>
      <c r="AF13" s="2295"/>
      <c r="AG13" s="2276"/>
      <c r="AH13" s="2295"/>
      <c r="AI13" s="2276"/>
      <c r="AJ13" s="2295"/>
      <c r="AK13" s="2276"/>
      <c r="AL13" s="2295"/>
      <c r="AM13" s="2296"/>
      <c r="AN13" s="2297"/>
      <c r="AO13" s="2277"/>
      <c r="AP13" s="2298"/>
      <c r="AQ13" s="2298"/>
      <c r="AR13" s="2299"/>
      <c r="AS13" s="2299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8"/>
      <c r="BE13" s="8"/>
      <c r="BF13" s="8"/>
      <c r="BW13" s="3"/>
      <c r="BY13" s="4"/>
      <c r="CA13" s="39"/>
      <c r="CG13" s="40">
        <v>0</v>
      </c>
      <c r="CH13" s="40"/>
      <c r="CI13" s="40">
        <v>0</v>
      </c>
      <c r="CJ13" s="40">
        <v>0</v>
      </c>
      <c r="CZ13" s="2"/>
    </row>
    <row r="14" spans="1:104" ht="16.350000000000001" customHeight="1" x14ac:dyDescent="0.2">
      <c r="A14" s="41" t="s">
        <v>34</v>
      </c>
      <c r="B14" s="42">
        <f t="shared" ref="B14:B26" si="1">SUM(C14:D14)</f>
        <v>0</v>
      </c>
      <c r="C14" s="43">
        <f>SUM(E14+G14+I14)</f>
        <v>0</v>
      </c>
      <c r="D14" s="44">
        <f>SUM(F14+H14+J14)</f>
        <v>0</v>
      </c>
      <c r="E14" s="45"/>
      <c r="F14" s="46"/>
      <c r="G14" s="45"/>
      <c r="H14" s="46"/>
      <c r="I14" s="45"/>
      <c r="J14" s="47"/>
      <c r="K14" s="48"/>
      <c r="L14" s="49"/>
      <c r="M14" s="48"/>
      <c r="N14" s="49"/>
      <c r="O14" s="48"/>
      <c r="P14" s="49"/>
      <c r="Q14" s="48"/>
      <c r="R14" s="49"/>
      <c r="S14" s="48"/>
      <c r="T14" s="49"/>
      <c r="U14" s="48"/>
      <c r="V14" s="49"/>
      <c r="W14" s="48"/>
      <c r="X14" s="49"/>
      <c r="Y14" s="48"/>
      <c r="Z14" s="49"/>
      <c r="AA14" s="48"/>
      <c r="AB14" s="49"/>
      <c r="AC14" s="48"/>
      <c r="AD14" s="49"/>
      <c r="AE14" s="48"/>
      <c r="AF14" s="49"/>
      <c r="AG14" s="48"/>
      <c r="AH14" s="49"/>
      <c r="AI14" s="48"/>
      <c r="AJ14" s="49"/>
      <c r="AK14" s="48"/>
      <c r="AL14" s="49"/>
      <c r="AM14" s="48"/>
      <c r="AN14" s="50"/>
      <c r="AO14" s="46"/>
      <c r="AP14" s="51"/>
      <c r="AQ14" s="51"/>
      <c r="AR14" s="52"/>
      <c r="AS14" s="52"/>
      <c r="AT14" s="37"/>
      <c r="AU14" s="38"/>
      <c r="AV14" s="38"/>
      <c r="AW14" s="38"/>
      <c r="AX14" s="38"/>
      <c r="AY14" s="38"/>
      <c r="AZ14" s="38"/>
      <c r="BA14" s="38"/>
      <c r="BB14" s="38"/>
      <c r="BC14" s="38"/>
      <c r="BD14" s="8"/>
      <c r="BE14" s="8"/>
      <c r="BF14" s="8"/>
      <c r="BW14" s="3"/>
      <c r="BY14" s="4"/>
      <c r="CA14" s="39"/>
      <c r="CG14" s="40">
        <v>0</v>
      </c>
      <c r="CH14" s="40"/>
      <c r="CI14" s="40">
        <v>0</v>
      </c>
      <c r="CJ14" s="40">
        <v>0</v>
      </c>
      <c r="CZ14" s="2"/>
    </row>
    <row r="15" spans="1:104" ht="16.350000000000001" customHeight="1" x14ac:dyDescent="0.2">
      <c r="A15" s="53" t="s">
        <v>35</v>
      </c>
      <c r="B15" s="42">
        <f t="shared" si="1"/>
        <v>0</v>
      </c>
      <c r="C15" s="43">
        <f>SUM(E15+G15+I15+K15+M15+O15+Q15+S15+U15+W15+Y15+AA15+AC15+AE15+AG15+AI15+AK15+AM15)</f>
        <v>0</v>
      </c>
      <c r="D15" s="44">
        <f>SUM(F15+H15+J15+L15+N15+P15+R15+T15+V15+X15+Z15+AB15+AD15+AF15+AH15+AJ15+AL15+AN15)</f>
        <v>0</v>
      </c>
      <c r="E15" s="45"/>
      <c r="F15" s="46"/>
      <c r="G15" s="45"/>
      <c r="H15" s="46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47"/>
      <c r="W15" s="45"/>
      <c r="X15" s="47"/>
      <c r="Y15" s="45"/>
      <c r="Z15" s="47"/>
      <c r="AA15" s="45"/>
      <c r="AB15" s="47"/>
      <c r="AC15" s="45"/>
      <c r="AD15" s="47"/>
      <c r="AE15" s="45"/>
      <c r="AF15" s="47"/>
      <c r="AG15" s="45"/>
      <c r="AH15" s="47"/>
      <c r="AI15" s="45"/>
      <c r="AJ15" s="47"/>
      <c r="AK15" s="45"/>
      <c r="AL15" s="47"/>
      <c r="AM15" s="54"/>
      <c r="AN15" s="55"/>
      <c r="AO15" s="46"/>
      <c r="AP15" s="51"/>
      <c r="AQ15" s="51"/>
      <c r="AR15" s="52"/>
      <c r="AS15" s="52"/>
      <c r="AT15" s="37"/>
      <c r="AU15" s="38"/>
      <c r="AV15" s="38"/>
      <c r="AW15" s="38"/>
      <c r="AX15" s="38"/>
      <c r="AY15" s="38"/>
      <c r="AZ15" s="38"/>
      <c r="BA15" s="38"/>
      <c r="BB15" s="38"/>
      <c r="BC15" s="38"/>
      <c r="BD15" s="8"/>
      <c r="BE15" s="8"/>
      <c r="BF15" s="8"/>
      <c r="BW15" s="3"/>
      <c r="BY15" s="4"/>
      <c r="CA15" s="39"/>
      <c r="CG15" s="40">
        <v>0</v>
      </c>
      <c r="CH15" s="40"/>
      <c r="CI15" s="40">
        <v>0</v>
      </c>
      <c r="CJ15" s="40">
        <v>0</v>
      </c>
      <c r="CZ15" s="2"/>
    </row>
    <row r="16" spans="1:104" ht="16.350000000000001" customHeight="1" x14ac:dyDescent="0.2">
      <c r="A16" s="56" t="s">
        <v>36</v>
      </c>
      <c r="B16" s="57">
        <f t="shared" si="1"/>
        <v>0</v>
      </c>
      <c r="C16" s="58">
        <f>SUM(I16+K16+M16+O16+Q16+S16+U16+W16+Y16+AA16+AC16+AE16+AG16+AI16+AK16+AM16)</f>
        <v>0</v>
      </c>
      <c r="D16" s="59">
        <f>SUM(J16+L16+N16+P16+R16+T16+V16+X16+Z16+AB16+AD16+AF16+AH16+AJ16+AL16+AN16)</f>
        <v>0</v>
      </c>
      <c r="E16" s="48"/>
      <c r="F16" s="49"/>
      <c r="G16" s="60"/>
      <c r="H16" s="61"/>
      <c r="I16" s="45"/>
      <c r="J16" s="47"/>
      <c r="K16" s="45"/>
      <c r="L16" s="47"/>
      <c r="M16" s="45"/>
      <c r="N16" s="47"/>
      <c r="O16" s="45"/>
      <c r="P16" s="47"/>
      <c r="Q16" s="45"/>
      <c r="R16" s="47"/>
      <c r="S16" s="45"/>
      <c r="T16" s="47"/>
      <c r="U16" s="45"/>
      <c r="V16" s="47"/>
      <c r="W16" s="45"/>
      <c r="X16" s="47"/>
      <c r="Y16" s="45"/>
      <c r="Z16" s="47"/>
      <c r="AA16" s="45"/>
      <c r="AB16" s="47"/>
      <c r="AC16" s="45"/>
      <c r="AD16" s="47"/>
      <c r="AE16" s="45"/>
      <c r="AF16" s="47"/>
      <c r="AG16" s="45"/>
      <c r="AH16" s="47"/>
      <c r="AI16" s="45"/>
      <c r="AJ16" s="47"/>
      <c r="AK16" s="45"/>
      <c r="AL16" s="47"/>
      <c r="AM16" s="54"/>
      <c r="AN16" s="55"/>
      <c r="AO16" s="46"/>
      <c r="AP16" s="51"/>
      <c r="AQ16" s="51"/>
      <c r="AR16" s="52"/>
      <c r="AS16" s="52"/>
      <c r="AT16" s="37"/>
      <c r="AU16" s="38"/>
      <c r="AV16" s="38"/>
      <c r="AW16" s="38"/>
      <c r="AX16" s="38"/>
      <c r="AY16" s="38"/>
      <c r="AZ16" s="38"/>
      <c r="BA16" s="38"/>
      <c r="BB16" s="38"/>
      <c r="BC16" s="38"/>
      <c r="BD16" s="8"/>
      <c r="BE16" s="8"/>
      <c r="BF16" s="8"/>
      <c r="BW16" s="3"/>
      <c r="BY16" s="4"/>
      <c r="CA16" s="39"/>
      <c r="CG16" s="40">
        <v>0</v>
      </c>
      <c r="CH16" s="40"/>
      <c r="CI16" s="40">
        <v>0</v>
      </c>
      <c r="CJ16" s="40">
        <v>0</v>
      </c>
      <c r="CZ16" s="2"/>
    </row>
    <row r="17" spans="1:104" ht="16.350000000000001" customHeight="1" x14ac:dyDescent="0.2">
      <c r="A17" s="62" t="s">
        <v>37</v>
      </c>
      <c r="B17" s="42">
        <f t="shared" si="1"/>
        <v>0</v>
      </c>
      <c r="C17" s="43">
        <f>SUM(U17+W17+Y17+AA17+AC17+AE17+AG17+AI17+AK17+AM17)</f>
        <v>0</v>
      </c>
      <c r="D17" s="44">
        <f>SUM(V17+X17+Z17+AB17+AD17+AF17+AH17+AJ17+AL17+AN17)</f>
        <v>0</v>
      </c>
      <c r="E17" s="48"/>
      <c r="F17" s="63"/>
      <c r="G17" s="48"/>
      <c r="H17" s="63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5"/>
      <c r="V17" s="47"/>
      <c r="W17" s="45"/>
      <c r="X17" s="47"/>
      <c r="Y17" s="45"/>
      <c r="Z17" s="47"/>
      <c r="AA17" s="45"/>
      <c r="AB17" s="47"/>
      <c r="AC17" s="45"/>
      <c r="AD17" s="47"/>
      <c r="AE17" s="45"/>
      <c r="AF17" s="47"/>
      <c r="AG17" s="45"/>
      <c r="AH17" s="47"/>
      <c r="AI17" s="45"/>
      <c r="AJ17" s="47"/>
      <c r="AK17" s="45"/>
      <c r="AL17" s="47"/>
      <c r="AM17" s="54"/>
      <c r="AN17" s="55"/>
      <c r="AO17" s="46"/>
      <c r="AP17" s="51"/>
      <c r="AQ17" s="51"/>
      <c r="AR17" s="52"/>
      <c r="AS17" s="52"/>
      <c r="AT17" s="37"/>
      <c r="AU17" s="38"/>
      <c r="AV17" s="38"/>
      <c r="AW17" s="38"/>
      <c r="AX17" s="38"/>
      <c r="AY17" s="38"/>
      <c r="AZ17" s="38"/>
      <c r="BA17" s="38"/>
      <c r="BB17" s="38"/>
      <c r="BC17" s="38"/>
      <c r="BD17" s="8"/>
      <c r="BE17" s="8"/>
      <c r="BF17" s="8"/>
      <c r="BW17" s="3"/>
      <c r="BY17" s="4"/>
      <c r="CA17" s="39"/>
      <c r="CG17" s="40">
        <v>0</v>
      </c>
      <c r="CH17" s="40"/>
      <c r="CI17" s="40">
        <v>0</v>
      </c>
      <c r="CJ17" s="40">
        <v>0</v>
      </c>
      <c r="CZ17" s="2"/>
    </row>
    <row r="18" spans="1:104" ht="16.350000000000001" customHeight="1" x14ac:dyDescent="0.2">
      <c r="A18" s="64" t="s">
        <v>38</v>
      </c>
      <c r="B18" s="42">
        <f t="shared" si="1"/>
        <v>0</v>
      </c>
      <c r="C18" s="43">
        <f>SUM(E18+G18+I18+K18+M18+O18+Q18+S18+U18+W18+Y18+AA18+AC18+AE18+AG18+AI18+AK18+AM18)</f>
        <v>0</v>
      </c>
      <c r="D18" s="44">
        <f>SUM(F18+H18+J18+L18+N18+P18+R18+T18+V18+X18+Z18+AB18+AD18+AF18+AH18+AJ18+AL18+AN18)</f>
        <v>0</v>
      </c>
      <c r="E18" s="45"/>
      <c r="F18" s="46"/>
      <c r="G18" s="45"/>
      <c r="H18" s="46"/>
      <c r="I18" s="45"/>
      <c r="J18" s="47"/>
      <c r="K18" s="65"/>
      <c r="L18" s="47"/>
      <c r="M18" s="45"/>
      <c r="N18" s="47"/>
      <c r="O18" s="45"/>
      <c r="P18" s="47"/>
      <c r="Q18" s="45"/>
      <c r="R18" s="47"/>
      <c r="S18" s="45"/>
      <c r="T18" s="47"/>
      <c r="U18" s="45"/>
      <c r="V18" s="47"/>
      <c r="W18" s="45"/>
      <c r="X18" s="47"/>
      <c r="Y18" s="45"/>
      <c r="Z18" s="47"/>
      <c r="AA18" s="45"/>
      <c r="AB18" s="47"/>
      <c r="AC18" s="45"/>
      <c r="AD18" s="47"/>
      <c r="AE18" s="45"/>
      <c r="AF18" s="47"/>
      <c r="AG18" s="45"/>
      <c r="AH18" s="47"/>
      <c r="AI18" s="45"/>
      <c r="AJ18" s="47"/>
      <c r="AK18" s="45"/>
      <c r="AL18" s="47"/>
      <c r="AM18" s="54"/>
      <c r="AN18" s="55"/>
      <c r="AO18" s="46"/>
      <c r="AP18" s="51"/>
      <c r="AQ18" s="51"/>
      <c r="AR18" s="52"/>
      <c r="AS18" s="52"/>
      <c r="AT18" s="37"/>
      <c r="AU18" s="38"/>
      <c r="AV18" s="38"/>
      <c r="AW18" s="38"/>
      <c r="AX18" s="38"/>
      <c r="AY18" s="38"/>
      <c r="AZ18" s="38"/>
      <c r="BA18" s="38"/>
      <c r="BB18" s="38"/>
      <c r="BC18" s="38"/>
      <c r="BD18" s="8"/>
      <c r="BE18" s="8"/>
      <c r="BF18" s="8"/>
      <c r="BW18" s="3"/>
      <c r="BY18" s="4"/>
      <c r="CA18" s="39"/>
      <c r="CG18" s="40">
        <v>0</v>
      </c>
      <c r="CH18" s="40"/>
      <c r="CI18" s="40">
        <v>0</v>
      </c>
      <c r="CJ18" s="40">
        <v>0</v>
      </c>
      <c r="CZ18" s="2"/>
    </row>
    <row r="19" spans="1:104" ht="16.350000000000001" customHeight="1" x14ac:dyDescent="0.2">
      <c r="A19" s="66" t="s">
        <v>39</v>
      </c>
      <c r="B19" s="42">
        <f>SUM(C19:D19)</f>
        <v>0</v>
      </c>
      <c r="C19" s="67"/>
      <c r="D19" s="68">
        <f>SUM(L19+N19+P19+R19+T19+V19+X19+Z19+AB19+AD19+AF19)</f>
        <v>0</v>
      </c>
      <c r="E19" s="60"/>
      <c r="F19" s="61"/>
      <c r="G19" s="60"/>
      <c r="H19" s="61"/>
      <c r="I19" s="60"/>
      <c r="J19" s="69"/>
      <c r="K19" s="48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0"/>
      <c r="AA19" s="71"/>
      <c r="AB19" s="70"/>
      <c r="AC19" s="71"/>
      <c r="AD19" s="70"/>
      <c r="AE19" s="71"/>
      <c r="AF19" s="70"/>
      <c r="AG19" s="60"/>
      <c r="AH19" s="69"/>
      <c r="AI19" s="60"/>
      <c r="AJ19" s="69"/>
      <c r="AK19" s="60"/>
      <c r="AL19" s="69"/>
      <c r="AM19" s="72"/>
      <c r="AN19" s="50"/>
      <c r="AO19" s="73"/>
      <c r="AP19" s="74"/>
      <c r="AQ19" s="74"/>
      <c r="AR19" s="75"/>
      <c r="AS19" s="75"/>
      <c r="AT19" s="37"/>
      <c r="AU19" s="38"/>
      <c r="AV19" s="38"/>
      <c r="AW19" s="38"/>
      <c r="AX19" s="38"/>
      <c r="AY19" s="38"/>
      <c r="AZ19" s="38"/>
      <c r="BA19" s="38"/>
      <c r="BB19" s="38"/>
      <c r="BC19" s="38"/>
      <c r="BD19" s="8"/>
      <c r="BE19" s="8"/>
      <c r="BF19" s="8"/>
      <c r="BW19" s="3"/>
      <c r="BY19" s="4"/>
      <c r="CA19" s="39"/>
      <c r="CG19" s="40">
        <v>0</v>
      </c>
      <c r="CH19" s="40"/>
      <c r="CI19" s="40">
        <v>0</v>
      </c>
      <c r="CJ19" s="40">
        <v>0</v>
      </c>
      <c r="CZ19" s="2"/>
    </row>
    <row r="20" spans="1:104" ht="16.350000000000001" customHeight="1" x14ac:dyDescent="0.2">
      <c r="A20" s="66" t="s">
        <v>40</v>
      </c>
      <c r="B20" s="42">
        <f>SUM(C20:D20)</f>
        <v>0</v>
      </c>
      <c r="C20" s="67"/>
      <c r="D20" s="44">
        <f>SUM(F20+H20+J20+L20+N20+P20+R20+T20+V20+X20+Z20+AB20+AD20+AF20+AH20+AJ20+AL20+AN20)</f>
        <v>0</v>
      </c>
      <c r="E20" s="60"/>
      <c r="F20" s="46"/>
      <c r="G20" s="60"/>
      <c r="H20" s="46"/>
      <c r="I20" s="60"/>
      <c r="J20" s="70"/>
      <c r="K20" s="60"/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71"/>
      <c r="X20" s="70"/>
      <c r="Y20" s="71"/>
      <c r="Z20" s="70"/>
      <c r="AA20" s="71"/>
      <c r="AB20" s="70"/>
      <c r="AC20" s="71"/>
      <c r="AD20" s="70"/>
      <c r="AE20" s="71"/>
      <c r="AF20" s="70"/>
      <c r="AG20" s="71"/>
      <c r="AH20" s="70"/>
      <c r="AI20" s="71"/>
      <c r="AJ20" s="70"/>
      <c r="AK20" s="71"/>
      <c r="AL20" s="70"/>
      <c r="AM20" s="71"/>
      <c r="AN20" s="76"/>
      <c r="AO20" s="73"/>
      <c r="AP20" s="74"/>
      <c r="AQ20" s="74"/>
      <c r="AR20" s="75"/>
      <c r="AS20" s="75"/>
      <c r="AT20" s="37"/>
      <c r="AU20" s="38"/>
      <c r="AV20" s="38"/>
      <c r="AW20" s="38"/>
      <c r="AX20" s="38"/>
      <c r="AY20" s="38"/>
      <c r="AZ20" s="38"/>
      <c r="BA20" s="38"/>
      <c r="BB20" s="38"/>
      <c r="BC20" s="38"/>
      <c r="BD20" s="8"/>
      <c r="BE20" s="8"/>
      <c r="BF20" s="8"/>
      <c r="BW20" s="3"/>
      <c r="BY20" s="4"/>
      <c r="CA20" s="39"/>
      <c r="CG20" s="40">
        <v>0</v>
      </c>
      <c r="CH20" s="40"/>
      <c r="CI20" s="40">
        <v>0</v>
      </c>
      <c r="CJ20" s="40">
        <v>0</v>
      </c>
      <c r="CZ20" s="2"/>
    </row>
    <row r="21" spans="1:104" ht="16.350000000000001" customHeight="1" x14ac:dyDescent="0.2">
      <c r="A21" s="66" t="s">
        <v>41</v>
      </c>
      <c r="B21" s="77">
        <f t="shared" si="1"/>
        <v>0</v>
      </c>
      <c r="C21" s="78">
        <f>SUM(O21+Q21+S21+U21+W21+Y21+AA21)</f>
        <v>0</v>
      </c>
      <c r="D21" s="44">
        <f>SUM(P21+R21+T21+V21+X21+Z21+AB21)</f>
        <v>0</v>
      </c>
      <c r="E21" s="60"/>
      <c r="F21" s="61"/>
      <c r="G21" s="60"/>
      <c r="H21" s="61"/>
      <c r="I21" s="60"/>
      <c r="J21" s="69"/>
      <c r="K21" s="48"/>
      <c r="L21" s="69"/>
      <c r="M21" s="60"/>
      <c r="N21" s="69"/>
      <c r="O21" s="79"/>
      <c r="P21" s="70"/>
      <c r="Q21" s="79"/>
      <c r="R21" s="70"/>
      <c r="S21" s="79"/>
      <c r="T21" s="70"/>
      <c r="U21" s="79"/>
      <c r="V21" s="70"/>
      <c r="W21" s="79"/>
      <c r="X21" s="70"/>
      <c r="Y21" s="79"/>
      <c r="Z21" s="70"/>
      <c r="AA21" s="79"/>
      <c r="AB21" s="70"/>
      <c r="AC21" s="60"/>
      <c r="AD21" s="69"/>
      <c r="AE21" s="60"/>
      <c r="AF21" s="69"/>
      <c r="AG21" s="71"/>
      <c r="AH21" s="69"/>
      <c r="AI21" s="60"/>
      <c r="AJ21" s="69"/>
      <c r="AK21" s="60"/>
      <c r="AL21" s="69"/>
      <c r="AM21" s="72"/>
      <c r="AN21" s="50"/>
      <c r="AO21" s="73"/>
      <c r="AP21" s="74"/>
      <c r="AQ21" s="74"/>
      <c r="AR21" s="75"/>
      <c r="AS21" s="75"/>
      <c r="AT21" s="37"/>
      <c r="AU21" s="38"/>
      <c r="AV21" s="38"/>
      <c r="AW21" s="38"/>
      <c r="AX21" s="38"/>
      <c r="AY21" s="38"/>
      <c r="AZ21" s="38"/>
      <c r="BA21" s="38"/>
      <c r="BB21" s="38"/>
      <c r="BC21" s="38"/>
      <c r="BD21" s="8"/>
      <c r="BE21" s="8"/>
      <c r="BF21" s="8"/>
      <c r="BW21" s="3"/>
      <c r="BY21" s="4"/>
      <c r="CA21" s="39"/>
      <c r="CG21" s="40">
        <v>0</v>
      </c>
      <c r="CH21" s="40"/>
      <c r="CI21" s="40">
        <v>0</v>
      </c>
      <c r="CJ21" s="40">
        <v>0</v>
      </c>
      <c r="CZ21" s="2"/>
    </row>
    <row r="22" spans="1:104" ht="16.350000000000001" customHeight="1" x14ac:dyDescent="0.2">
      <c r="A22" s="66" t="s">
        <v>42</v>
      </c>
      <c r="B22" s="77">
        <f t="shared" si="1"/>
        <v>0</v>
      </c>
      <c r="C22" s="78">
        <f>SUM(E22+G22+I22+K22+M22+O22+Q22+S22+U22+W22+Y22+AA22+AC22+AE22+AG22+AI22+AK22+AM22)</f>
        <v>0</v>
      </c>
      <c r="D22" s="68">
        <f>SUM(F22+H22+J22+L22+N22+P22+R22+T22+V22+X22+Z22+AB22+AD22+AF22+AH22+AJ22+AL22+AN22)</f>
        <v>0</v>
      </c>
      <c r="E22" s="79"/>
      <c r="F22" s="73"/>
      <c r="G22" s="79"/>
      <c r="H22" s="73"/>
      <c r="I22" s="79"/>
      <c r="J22" s="70"/>
      <c r="K22" s="65"/>
      <c r="L22" s="70"/>
      <c r="M22" s="79"/>
      <c r="N22" s="70"/>
      <c r="O22" s="79"/>
      <c r="P22" s="70"/>
      <c r="Q22" s="79"/>
      <c r="R22" s="70"/>
      <c r="S22" s="79"/>
      <c r="T22" s="70"/>
      <c r="U22" s="79"/>
      <c r="V22" s="70"/>
      <c r="W22" s="79"/>
      <c r="X22" s="70"/>
      <c r="Y22" s="79"/>
      <c r="Z22" s="70"/>
      <c r="AA22" s="79"/>
      <c r="AB22" s="70"/>
      <c r="AC22" s="79"/>
      <c r="AD22" s="70"/>
      <c r="AE22" s="79"/>
      <c r="AF22" s="70"/>
      <c r="AG22" s="79"/>
      <c r="AH22" s="70"/>
      <c r="AI22" s="79"/>
      <c r="AJ22" s="70"/>
      <c r="AK22" s="79"/>
      <c r="AL22" s="70"/>
      <c r="AM22" s="80"/>
      <c r="AN22" s="76"/>
      <c r="AO22" s="73"/>
      <c r="AP22" s="74"/>
      <c r="AQ22" s="74"/>
      <c r="AR22" s="75"/>
      <c r="AS22" s="75"/>
      <c r="AT22" s="37"/>
      <c r="AU22" s="38"/>
      <c r="AV22" s="38"/>
      <c r="AW22" s="38"/>
      <c r="AX22" s="38"/>
      <c r="AY22" s="38"/>
      <c r="AZ22" s="38"/>
      <c r="BA22" s="38"/>
      <c r="BB22" s="38"/>
      <c r="BC22" s="38"/>
      <c r="BD22" s="8"/>
      <c r="BE22" s="8"/>
      <c r="BF22" s="8"/>
      <c r="BW22" s="3"/>
      <c r="BY22" s="4"/>
      <c r="CG22" s="40">
        <v>0</v>
      </c>
      <c r="CH22" s="40"/>
      <c r="CI22" s="40">
        <v>0</v>
      </c>
      <c r="CJ22" s="40">
        <v>0</v>
      </c>
      <c r="CZ22" s="2"/>
    </row>
    <row r="23" spans="1:104" ht="16.350000000000001" customHeight="1" x14ac:dyDescent="0.2">
      <c r="A23" s="62" t="s">
        <v>43</v>
      </c>
      <c r="B23" s="77">
        <f t="shared" si="1"/>
        <v>0</v>
      </c>
      <c r="C23" s="78">
        <f>SUM(E23+G23+I23+K23+M23+O23+Q23+S23+U23+W23+Y23+AA23+AC23+AE23+AG23+AI23+AK23+AM23)</f>
        <v>0</v>
      </c>
      <c r="D23" s="68">
        <f>SUM(F23+H23+J23+L23+N23+P23+R23+T23+V23+X23+Z23+AB23+AD23+AF23+AH23+AJ23+AL23+AN23)</f>
        <v>0</v>
      </c>
      <c r="E23" s="79"/>
      <c r="F23" s="73"/>
      <c r="G23" s="79"/>
      <c r="H23" s="73"/>
      <c r="I23" s="79"/>
      <c r="J23" s="70"/>
      <c r="K23" s="65"/>
      <c r="L23" s="70"/>
      <c r="M23" s="79"/>
      <c r="N23" s="70"/>
      <c r="O23" s="79"/>
      <c r="P23" s="70"/>
      <c r="Q23" s="79"/>
      <c r="R23" s="70"/>
      <c r="S23" s="79"/>
      <c r="T23" s="70"/>
      <c r="U23" s="79"/>
      <c r="V23" s="70"/>
      <c r="W23" s="79"/>
      <c r="X23" s="70"/>
      <c r="Y23" s="79"/>
      <c r="Z23" s="70"/>
      <c r="AA23" s="79"/>
      <c r="AB23" s="70"/>
      <c r="AC23" s="79"/>
      <c r="AD23" s="70"/>
      <c r="AE23" s="79"/>
      <c r="AF23" s="70"/>
      <c r="AG23" s="79"/>
      <c r="AH23" s="70"/>
      <c r="AI23" s="79"/>
      <c r="AJ23" s="70"/>
      <c r="AK23" s="79"/>
      <c r="AL23" s="70"/>
      <c r="AM23" s="80"/>
      <c r="AN23" s="76"/>
      <c r="AO23" s="73"/>
      <c r="AP23" s="74"/>
      <c r="AQ23" s="74"/>
      <c r="AR23" s="75"/>
      <c r="AS23" s="75"/>
      <c r="AT23" s="37"/>
      <c r="AU23" s="38"/>
      <c r="AV23" s="38"/>
      <c r="AW23" s="38"/>
      <c r="AX23" s="38"/>
      <c r="AY23" s="38"/>
      <c r="AZ23" s="38"/>
      <c r="BA23" s="38"/>
      <c r="BB23" s="38"/>
      <c r="BC23" s="38"/>
      <c r="BD23" s="8"/>
      <c r="BE23" s="8"/>
      <c r="BF23" s="8"/>
      <c r="BW23" s="3"/>
      <c r="BY23" s="4"/>
      <c r="CG23" s="40">
        <v>0</v>
      </c>
      <c r="CH23" s="40"/>
      <c r="CI23" s="40">
        <v>0</v>
      </c>
      <c r="CJ23" s="40">
        <v>0</v>
      </c>
      <c r="CZ23" s="2"/>
    </row>
    <row r="24" spans="1:104" ht="16.350000000000001" customHeight="1" x14ac:dyDescent="0.2">
      <c r="A24" s="62" t="s">
        <v>44</v>
      </c>
      <c r="B24" s="42">
        <f t="shared" si="1"/>
        <v>0</v>
      </c>
      <c r="C24" s="43">
        <f>SUM(G24+I24+K24+M24+O24+Q24+S24+U24+W24+Y24+AA24+AC24+AE24+AG24+AI24+AK24+AM24)</f>
        <v>0</v>
      </c>
      <c r="D24" s="44">
        <f>SUM(H24+J24+L24+N24+P24+R24+T24+V24+X24+Z24+AB24+AD24+AF24+AH24+AJ24+AL24+AN24)</f>
        <v>0</v>
      </c>
      <c r="E24" s="48"/>
      <c r="F24" s="49"/>
      <c r="G24" s="79"/>
      <c r="H24" s="73"/>
      <c r="I24" s="79"/>
      <c r="J24" s="70"/>
      <c r="K24" s="65"/>
      <c r="L24" s="70"/>
      <c r="M24" s="79"/>
      <c r="N24" s="70"/>
      <c r="O24" s="79"/>
      <c r="P24" s="70"/>
      <c r="Q24" s="79"/>
      <c r="R24" s="70"/>
      <c r="S24" s="79"/>
      <c r="T24" s="70"/>
      <c r="U24" s="79"/>
      <c r="V24" s="70"/>
      <c r="W24" s="79"/>
      <c r="X24" s="70"/>
      <c r="Y24" s="79"/>
      <c r="Z24" s="70"/>
      <c r="AA24" s="79"/>
      <c r="AB24" s="70"/>
      <c r="AC24" s="79"/>
      <c r="AD24" s="70"/>
      <c r="AE24" s="79"/>
      <c r="AF24" s="70"/>
      <c r="AG24" s="79"/>
      <c r="AH24" s="70"/>
      <c r="AI24" s="79"/>
      <c r="AJ24" s="70"/>
      <c r="AK24" s="79"/>
      <c r="AL24" s="70"/>
      <c r="AM24" s="80"/>
      <c r="AN24" s="76"/>
      <c r="AO24" s="73"/>
      <c r="AP24" s="74"/>
      <c r="AQ24" s="74"/>
      <c r="AR24" s="75"/>
      <c r="AS24" s="75"/>
      <c r="AT24" s="37"/>
      <c r="AU24" s="38"/>
      <c r="AV24" s="38"/>
      <c r="AW24" s="38"/>
      <c r="AX24" s="38"/>
      <c r="AY24" s="38"/>
      <c r="AZ24" s="38"/>
      <c r="BA24" s="38"/>
      <c r="BB24" s="38"/>
      <c r="BC24" s="38"/>
      <c r="BD24" s="8"/>
      <c r="BE24" s="8"/>
      <c r="BF24" s="8"/>
      <c r="BW24" s="3"/>
      <c r="BY24" s="4"/>
      <c r="CG24" s="40">
        <v>0</v>
      </c>
      <c r="CH24" s="40"/>
      <c r="CI24" s="40">
        <v>0</v>
      </c>
      <c r="CJ24" s="40">
        <v>0</v>
      </c>
      <c r="CZ24" s="2"/>
    </row>
    <row r="25" spans="1:104" ht="16.350000000000001" customHeight="1" x14ac:dyDescent="0.2">
      <c r="A25" s="62" t="s">
        <v>45</v>
      </c>
      <c r="B25" s="42">
        <f t="shared" si="1"/>
        <v>0</v>
      </c>
      <c r="C25" s="43">
        <f>SUM(M25+O25+Q25+S25+U25+W25+Y25+AA25+AC25+AE25+AG25+AI25+AK25+AM25)</f>
        <v>0</v>
      </c>
      <c r="D25" s="44">
        <f>SUM(N25+P25+R25+T25+V25+X25+Z25+AB25+AD25+AF25+AH25+AJ25+AL25+AN25)</f>
        <v>0</v>
      </c>
      <c r="E25" s="81"/>
      <c r="F25" s="69"/>
      <c r="G25" s="60"/>
      <c r="H25" s="61"/>
      <c r="I25" s="60"/>
      <c r="J25" s="61"/>
      <c r="K25" s="60"/>
      <c r="L25" s="61"/>
      <c r="M25" s="79"/>
      <c r="N25" s="70"/>
      <c r="O25" s="79"/>
      <c r="P25" s="70"/>
      <c r="Q25" s="79"/>
      <c r="R25" s="70"/>
      <c r="S25" s="79"/>
      <c r="T25" s="70"/>
      <c r="U25" s="79"/>
      <c r="V25" s="70"/>
      <c r="W25" s="79"/>
      <c r="X25" s="70"/>
      <c r="Y25" s="79"/>
      <c r="Z25" s="70"/>
      <c r="AA25" s="79"/>
      <c r="AB25" s="70"/>
      <c r="AC25" s="79"/>
      <c r="AD25" s="70"/>
      <c r="AE25" s="79"/>
      <c r="AF25" s="70"/>
      <c r="AG25" s="79"/>
      <c r="AH25" s="70"/>
      <c r="AI25" s="79"/>
      <c r="AJ25" s="70"/>
      <c r="AK25" s="79"/>
      <c r="AL25" s="70"/>
      <c r="AM25" s="80"/>
      <c r="AN25" s="76"/>
      <c r="AO25" s="73"/>
      <c r="AP25" s="74"/>
      <c r="AQ25" s="74"/>
      <c r="AR25" s="75"/>
      <c r="AS25" s="75"/>
      <c r="AT25" s="37"/>
      <c r="AU25" s="38"/>
      <c r="AV25" s="38"/>
      <c r="AW25" s="38"/>
      <c r="AX25" s="38"/>
      <c r="AY25" s="38"/>
      <c r="AZ25" s="38"/>
      <c r="BA25" s="38"/>
      <c r="BB25" s="38"/>
      <c r="BC25" s="38"/>
      <c r="BD25" s="8"/>
      <c r="BE25" s="8"/>
      <c r="BF25" s="8"/>
      <c r="BW25" s="3"/>
      <c r="BY25" s="4"/>
      <c r="CG25" s="40">
        <v>0</v>
      </c>
      <c r="CH25" s="40"/>
      <c r="CI25" s="40">
        <v>0</v>
      </c>
      <c r="CJ25" s="40">
        <v>0</v>
      </c>
      <c r="CZ25" s="2"/>
    </row>
    <row r="26" spans="1:104" ht="16.350000000000001" customHeight="1" x14ac:dyDescent="0.2">
      <c r="A26" s="82" t="s">
        <v>46</v>
      </c>
      <c r="B26" s="2300">
        <f t="shared" si="1"/>
        <v>0</v>
      </c>
      <c r="C26" s="1455">
        <f>SUM(E26+G26+I26+K26+M26+O26+Q26+S26+U26+W26+Y26+AA26+AC26+AE26+AG26+AI26+AK26+AM26)</f>
        <v>0</v>
      </c>
      <c r="D26" s="1887">
        <f>SUM(F26+H26+J26+L26+N26+P26+R26+T26+V26+X26+Z26+AB26+AD26+AF26+AH26+AJ26+AL26+AN26)</f>
        <v>0</v>
      </c>
      <c r="E26" s="2301"/>
      <c r="F26" s="87"/>
      <c r="G26" s="88"/>
      <c r="H26" s="89"/>
      <c r="I26" s="88"/>
      <c r="J26" s="87"/>
      <c r="K26" s="2302"/>
      <c r="L26" s="87"/>
      <c r="M26" s="88"/>
      <c r="N26" s="87"/>
      <c r="O26" s="88"/>
      <c r="P26" s="87"/>
      <c r="Q26" s="88"/>
      <c r="R26" s="87"/>
      <c r="S26" s="88"/>
      <c r="T26" s="87"/>
      <c r="U26" s="88"/>
      <c r="V26" s="87"/>
      <c r="W26" s="88"/>
      <c r="X26" s="87"/>
      <c r="Y26" s="88"/>
      <c r="Z26" s="87"/>
      <c r="AA26" s="88"/>
      <c r="AB26" s="87"/>
      <c r="AC26" s="88"/>
      <c r="AD26" s="87"/>
      <c r="AE26" s="88"/>
      <c r="AF26" s="87"/>
      <c r="AG26" s="88"/>
      <c r="AH26" s="87"/>
      <c r="AI26" s="88"/>
      <c r="AJ26" s="87"/>
      <c r="AK26" s="88"/>
      <c r="AL26" s="87"/>
      <c r="AM26" s="91"/>
      <c r="AN26" s="92"/>
      <c r="AO26" s="89"/>
      <c r="AP26" s="93"/>
      <c r="AQ26" s="93"/>
      <c r="AR26" s="94"/>
      <c r="AS26" s="94"/>
      <c r="AT26" s="37"/>
      <c r="AU26" s="38"/>
      <c r="AV26" s="38"/>
      <c r="AW26" s="38"/>
      <c r="AX26" s="38"/>
      <c r="AY26" s="38"/>
      <c r="AZ26" s="38"/>
      <c r="BA26" s="38"/>
      <c r="BB26" s="38"/>
      <c r="BC26" s="38"/>
      <c r="BD26" s="8"/>
      <c r="BE26" s="8"/>
      <c r="BF26" s="8"/>
      <c r="BW26" s="3"/>
      <c r="BY26" s="4"/>
      <c r="CG26" s="40">
        <v>0</v>
      </c>
      <c r="CH26" s="40"/>
      <c r="CI26" s="40">
        <v>0</v>
      </c>
      <c r="CJ26" s="40">
        <v>0</v>
      </c>
      <c r="CZ26" s="2"/>
    </row>
    <row r="27" spans="1:104" ht="31.35" customHeight="1" x14ac:dyDescent="0.2">
      <c r="A27" s="9" t="s">
        <v>47</v>
      </c>
      <c r="B27" s="10"/>
      <c r="C27" s="10"/>
      <c r="D27" s="10"/>
      <c r="E27" s="10"/>
      <c r="F27" s="2303"/>
      <c r="G27" s="2303" t="s">
        <v>48</v>
      </c>
      <c r="H27" s="2304"/>
      <c r="I27" s="2304"/>
      <c r="J27" s="2303"/>
      <c r="K27" s="2303"/>
      <c r="L27" s="2303"/>
      <c r="M27" s="2303"/>
      <c r="N27" s="2303"/>
      <c r="O27" s="2303"/>
      <c r="P27" s="2303"/>
      <c r="Q27" s="2303"/>
      <c r="R27" s="2303"/>
      <c r="S27" s="2303"/>
      <c r="T27" s="2303"/>
      <c r="U27" s="2303"/>
      <c r="V27" s="2303"/>
      <c r="W27" s="2303"/>
      <c r="X27" s="2303"/>
      <c r="Y27" s="2305"/>
      <c r="Z27" s="2305"/>
      <c r="AA27" s="2305"/>
      <c r="AB27" s="2305"/>
      <c r="AC27" s="2305"/>
      <c r="AD27" s="2305"/>
      <c r="AE27" s="2305"/>
      <c r="AF27" s="2305"/>
      <c r="AG27" s="2305"/>
      <c r="AH27" s="2305"/>
      <c r="AI27" s="2305"/>
      <c r="AJ27" s="2305"/>
      <c r="AK27" s="2305"/>
      <c r="AL27" s="2305"/>
      <c r="AM27" s="2305"/>
      <c r="AN27" s="2305"/>
      <c r="AO27" s="2305"/>
      <c r="AP27" s="915"/>
      <c r="AQ27" s="916"/>
      <c r="AR27" s="10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CG27" s="40"/>
      <c r="CH27" s="40"/>
      <c r="CI27" s="40"/>
      <c r="CJ27" s="40"/>
    </row>
    <row r="28" spans="1:104" ht="20.100000000000001" customHeight="1" x14ac:dyDescent="0.2">
      <c r="A28" s="3384" t="s">
        <v>49</v>
      </c>
      <c r="B28" s="3386" t="s">
        <v>4</v>
      </c>
      <c r="C28" s="2935"/>
      <c r="D28" s="2936"/>
      <c r="E28" s="3388" t="s">
        <v>5</v>
      </c>
      <c r="F28" s="3389"/>
      <c r="G28" s="3389"/>
      <c r="H28" s="3389"/>
      <c r="I28" s="3389"/>
      <c r="J28" s="3389"/>
      <c r="K28" s="3389"/>
      <c r="L28" s="3389"/>
      <c r="M28" s="3389"/>
      <c r="N28" s="3389"/>
      <c r="O28" s="3389"/>
      <c r="P28" s="3389"/>
      <c r="Q28" s="3389"/>
      <c r="R28" s="3389"/>
      <c r="S28" s="3389"/>
      <c r="T28" s="3389"/>
      <c r="U28" s="3389"/>
      <c r="V28" s="3389"/>
      <c r="W28" s="3389"/>
      <c r="X28" s="3389"/>
      <c r="Y28" s="3389"/>
      <c r="Z28" s="3389"/>
      <c r="AA28" s="3389"/>
      <c r="AB28" s="3389"/>
      <c r="AC28" s="3389"/>
      <c r="AD28" s="3389"/>
      <c r="AE28" s="3389"/>
      <c r="AF28" s="3389"/>
      <c r="AG28" s="3389"/>
      <c r="AH28" s="3389"/>
      <c r="AI28" s="3389"/>
      <c r="AJ28" s="3389"/>
      <c r="AK28" s="3389"/>
      <c r="AL28" s="3389"/>
      <c r="AM28" s="3389"/>
      <c r="AN28" s="3390"/>
      <c r="AO28" s="2936" t="s">
        <v>6</v>
      </c>
      <c r="AP28" s="3378" t="s">
        <v>7</v>
      </c>
      <c r="AQ28" s="3378" t="s">
        <v>8</v>
      </c>
      <c r="AR28" s="3378" t="s">
        <v>50</v>
      </c>
      <c r="AS28" s="2936" t="s">
        <v>9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X28" s="2"/>
      <c r="CG28" s="40"/>
      <c r="CH28" s="40"/>
      <c r="CI28" s="40"/>
      <c r="CJ28" s="40"/>
    </row>
    <row r="29" spans="1:104" ht="20.100000000000001" customHeight="1" x14ac:dyDescent="0.2">
      <c r="A29" s="2692"/>
      <c r="B29" s="3387"/>
      <c r="C29" s="3259"/>
      <c r="D29" s="3222"/>
      <c r="E29" s="3388" t="s">
        <v>11</v>
      </c>
      <c r="F29" s="3391"/>
      <c r="G29" s="3388" t="s">
        <v>12</v>
      </c>
      <c r="H29" s="3391"/>
      <c r="I29" s="3388" t="s">
        <v>13</v>
      </c>
      <c r="J29" s="3391"/>
      <c r="K29" s="3388" t="s">
        <v>14</v>
      </c>
      <c r="L29" s="3391"/>
      <c r="M29" s="3388" t="s">
        <v>15</v>
      </c>
      <c r="N29" s="3391"/>
      <c r="O29" s="3388" t="s">
        <v>16</v>
      </c>
      <c r="P29" s="3391"/>
      <c r="Q29" s="3389" t="s">
        <v>17</v>
      </c>
      <c r="R29" s="3391"/>
      <c r="S29" s="3388" t="s">
        <v>18</v>
      </c>
      <c r="T29" s="3391"/>
      <c r="U29" s="3388" t="s">
        <v>19</v>
      </c>
      <c r="V29" s="3391"/>
      <c r="W29" s="3388" t="s">
        <v>20</v>
      </c>
      <c r="X29" s="3391"/>
      <c r="Y29" s="3388" t="s">
        <v>21</v>
      </c>
      <c r="Z29" s="3391"/>
      <c r="AA29" s="3388" t="s">
        <v>22</v>
      </c>
      <c r="AB29" s="3391"/>
      <c r="AC29" s="3389" t="s">
        <v>23</v>
      </c>
      <c r="AD29" s="3391"/>
      <c r="AE29" s="3388" t="s">
        <v>24</v>
      </c>
      <c r="AF29" s="3391"/>
      <c r="AG29" s="3389" t="s">
        <v>25</v>
      </c>
      <c r="AH29" s="3391"/>
      <c r="AI29" s="3388" t="s">
        <v>26</v>
      </c>
      <c r="AJ29" s="3391"/>
      <c r="AK29" s="3389" t="s">
        <v>27</v>
      </c>
      <c r="AL29" s="3391"/>
      <c r="AM29" s="3389" t="s">
        <v>28</v>
      </c>
      <c r="AN29" s="3390"/>
      <c r="AO29" s="2703"/>
      <c r="AP29" s="2705"/>
      <c r="AQ29" s="2705"/>
      <c r="AR29" s="2705"/>
      <c r="AS29" s="2703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X29" s="2"/>
      <c r="CG29" s="40"/>
      <c r="CH29" s="40"/>
      <c r="CI29" s="40"/>
      <c r="CJ29" s="40"/>
    </row>
    <row r="30" spans="1:104" ht="20.100000000000001" customHeight="1" x14ac:dyDescent="0.2">
      <c r="A30" s="3385"/>
      <c r="B30" s="2269" t="s">
        <v>29</v>
      </c>
      <c r="C30" s="2284" t="s">
        <v>30</v>
      </c>
      <c r="D30" s="1828" t="s">
        <v>31</v>
      </c>
      <c r="E30" s="2269" t="s">
        <v>30</v>
      </c>
      <c r="F30" s="917" t="s">
        <v>31</v>
      </c>
      <c r="G30" s="2269" t="s">
        <v>30</v>
      </c>
      <c r="H30" s="917" t="s">
        <v>31</v>
      </c>
      <c r="I30" s="2269" t="s">
        <v>30</v>
      </c>
      <c r="J30" s="917" t="s">
        <v>31</v>
      </c>
      <c r="K30" s="2269" t="s">
        <v>30</v>
      </c>
      <c r="L30" s="917" t="s">
        <v>31</v>
      </c>
      <c r="M30" s="2269" t="s">
        <v>30</v>
      </c>
      <c r="N30" s="917" t="s">
        <v>31</v>
      </c>
      <c r="O30" s="2269" t="s">
        <v>30</v>
      </c>
      <c r="P30" s="917" t="s">
        <v>31</v>
      </c>
      <c r="Q30" s="2269" t="s">
        <v>30</v>
      </c>
      <c r="R30" s="917" t="s">
        <v>31</v>
      </c>
      <c r="S30" s="2269" t="s">
        <v>30</v>
      </c>
      <c r="T30" s="917" t="s">
        <v>31</v>
      </c>
      <c r="U30" s="2269" t="s">
        <v>30</v>
      </c>
      <c r="V30" s="917" t="s">
        <v>31</v>
      </c>
      <c r="W30" s="2269" t="s">
        <v>30</v>
      </c>
      <c r="X30" s="917" t="s">
        <v>31</v>
      </c>
      <c r="Y30" s="2269" t="s">
        <v>30</v>
      </c>
      <c r="Z30" s="917" t="s">
        <v>31</v>
      </c>
      <c r="AA30" s="2269" t="s">
        <v>30</v>
      </c>
      <c r="AB30" s="917" t="s">
        <v>31</v>
      </c>
      <c r="AC30" s="2269" t="s">
        <v>30</v>
      </c>
      <c r="AD30" s="917" t="s">
        <v>31</v>
      </c>
      <c r="AE30" s="2269" t="s">
        <v>30</v>
      </c>
      <c r="AF30" s="917" t="s">
        <v>31</v>
      </c>
      <c r="AG30" s="2269" t="s">
        <v>30</v>
      </c>
      <c r="AH30" s="917" t="s">
        <v>31</v>
      </c>
      <c r="AI30" s="2269" t="s">
        <v>30</v>
      </c>
      <c r="AJ30" s="917" t="s">
        <v>31</v>
      </c>
      <c r="AK30" s="2306" t="s">
        <v>30</v>
      </c>
      <c r="AL30" s="917" t="s">
        <v>31</v>
      </c>
      <c r="AM30" s="2269" t="s">
        <v>30</v>
      </c>
      <c r="AN30" s="2307" t="s">
        <v>31</v>
      </c>
      <c r="AO30" s="3222"/>
      <c r="AP30" s="3379"/>
      <c r="AQ30" s="3379"/>
      <c r="AR30" s="3379"/>
      <c r="AS30" s="3222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X30" s="2"/>
      <c r="CG30" s="40"/>
      <c r="CH30" s="40"/>
      <c r="CI30" s="40"/>
      <c r="CJ30" s="40"/>
    </row>
    <row r="31" spans="1:104" ht="16.350000000000001" customHeight="1" x14ac:dyDescent="0.2">
      <c r="A31" s="2272" t="s">
        <v>51</v>
      </c>
      <c r="B31" s="2308">
        <f t="shared" ref="B31:B44" si="2">SUM(C31:D31)</f>
        <v>0</v>
      </c>
      <c r="C31" s="2293">
        <f>SUM(E31+G31+I31+K31+M31+O31+Q31+S31+U31+W31+Y31+AA31+AC31+AE31+AG31+AI31+AK31+AM31)</f>
        <v>0</v>
      </c>
      <c r="D31" s="2294">
        <f>SUM(F31+H31+J31+L31+N31+P31+R31+T31+V31+X31+Z31+AB31+AD31+AF31+AH31+AJ31+AL31+AN31)</f>
        <v>0</v>
      </c>
      <c r="E31" s="2276"/>
      <c r="F31" s="2277"/>
      <c r="G31" s="2276"/>
      <c r="H31" s="2295"/>
      <c r="I31" s="2276"/>
      <c r="J31" s="2295"/>
      <c r="K31" s="2276"/>
      <c r="L31" s="2295"/>
      <c r="M31" s="2276"/>
      <c r="N31" s="2295"/>
      <c r="O31" s="2276"/>
      <c r="P31" s="2295"/>
      <c r="Q31" s="2279"/>
      <c r="R31" s="2295"/>
      <c r="S31" s="2276"/>
      <c r="T31" s="2295"/>
      <c r="U31" s="2276"/>
      <c r="V31" s="2295"/>
      <c r="W31" s="2276"/>
      <c r="X31" s="2295"/>
      <c r="Y31" s="2276"/>
      <c r="Z31" s="2295"/>
      <c r="AA31" s="2276"/>
      <c r="AB31" s="2295"/>
      <c r="AC31" s="2279"/>
      <c r="AD31" s="2295"/>
      <c r="AE31" s="2276"/>
      <c r="AF31" s="2295"/>
      <c r="AG31" s="2279"/>
      <c r="AH31" s="2295"/>
      <c r="AI31" s="2276"/>
      <c r="AJ31" s="2295"/>
      <c r="AK31" s="2279"/>
      <c r="AL31" s="2295"/>
      <c r="AM31" s="2309"/>
      <c r="AN31" s="2297"/>
      <c r="AO31" s="2299"/>
      <c r="AP31" s="2298"/>
      <c r="AQ31" s="2298"/>
      <c r="AR31" s="2298"/>
      <c r="AS31" s="2299"/>
      <c r="AT31" s="37"/>
      <c r="AU31" s="38"/>
      <c r="AV31" s="38"/>
      <c r="AW31" s="38"/>
      <c r="AX31" s="38"/>
      <c r="AY31" s="38"/>
      <c r="AZ31" s="38"/>
      <c r="BA31" s="38"/>
      <c r="BB31" s="38"/>
      <c r="BC31" s="8"/>
      <c r="BD31" s="8"/>
      <c r="BE31" s="8"/>
      <c r="BF31" s="8"/>
      <c r="BG31" s="8"/>
      <c r="BX31" s="2"/>
      <c r="CA31" s="39"/>
      <c r="CB31" s="39"/>
      <c r="CG31" s="40">
        <v>0</v>
      </c>
      <c r="CH31" s="40">
        <v>0</v>
      </c>
      <c r="CI31" s="40"/>
      <c r="CJ31" s="40"/>
    </row>
    <row r="32" spans="1:104" ht="16.350000000000001" customHeight="1" x14ac:dyDescent="0.2">
      <c r="A32" s="109" t="s">
        <v>52</v>
      </c>
      <c r="B32" s="42">
        <f t="shared" si="2"/>
        <v>0</v>
      </c>
      <c r="C32" s="43">
        <f t="shared" ref="C32:D33" si="3">SUM(E32+G32+I32+K32+M32+O32+Q32+S32+U32+W32+Y32+AA32+AC32+AE32+AG32+AI32+AK32+AM32)</f>
        <v>0</v>
      </c>
      <c r="D32" s="44">
        <f t="shared" si="3"/>
        <v>0</v>
      </c>
      <c r="E32" s="45"/>
      <c r="F32" s="46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110"/>
      <c r="R32" s="47"/>
      <c r="S32" s="45"/>
      <c r="T32" s="47"/>
      <c r="U32" s="45"/>
      <c r="V32" s="47"/>
      <c r="W32" s="45"/>
      <c r="X32" s="47"/>
      <c r="Y32" s="45"/>
      <c r="Z32" s="47"/>
      <c r="AA32" s="45"/>
      <c r="AB32" s="47"/>
      <c r="AC32" s="110"/>
      <c r="AD32" s="47"/>
      <c r="AE32" s="45"/>
      <c r="AF32" s="47"/>
      <c r="AG32" s="110"/>
      <c r="AH32" s="47"/>
      <c r="AI32" s="45"/>
      <c r="AJ32" s="47"/>
      <c r="AK32" s="110"/>
      <c r="AL32" s="47"/>
      <c r="AM32" s="111"/>
      <c r="AN32" s="55"/>
      <c r="AO32" s="112"/>
      <c r="AP32" s="113"/>
      <c r="AQ32" s="113"/>
      <c r="AR32" s="113"/>
      <c r="AS32" s="112"/>
      <c r="AT32" s="37"/>
      <c r="AU32" s="38"/>
      <c r="AV32" s="38"/>
      <c r="AW32" s="38"/>
      <c r="AX32" s="38"/>
      <c r="AY32" s="38"/>
      <c r="AZ32" s="38"/>
      <c r="BA32" s="38"/>
      <c r="BB32" s="38"/>
      <c r="BC32" s="8"/>
      <c r="BD32" s="8"/>
      <c r="BE32" s="8"/>
      <c r="BF32" s="8"/>
      <c r="BG32" s="8"/>
      <c r="BX32" s="2"/>
      <c r="CB32" s="39"/>
      <c r="CG32" s="40">
        <v>0</v>
      </c>
      <c r="CH32" s="40">
        <v>0</v>
      </c>
      <c r="CI32" s="40"/>
      <c r="CJ32" s="40"/>
    </row>
    <row r="33" spans="1:88" ht="16.350000000000001" customHeight="1" x14ac:dyDescent="0.2">
      <c r="A33" s="114" t="s">
        <v>53</v>
      </c>
      <c r="B33" s="42">
        <f t="shared" si="2"/>
        <v>0</v>
      </c>
      <c r="C33" s="43">
        <f t="shared" si="3"/>
        <v>0</v>
      </c>
      <c r="D33" s="68">
        <f t="shared" si="3"/>
        <v>0</v>
      </c>
      <c r="E33" s="45"/>
      <c r="F33" s="46"/>
      <c r="G33" s="45"/>
      <c r="H33" s="47"/>
      <c r="I33" s="45"/>
      <c r="J33" s="47"/>
      <c r="K33" s="45"/>
      <c r="L33" s="47"/>
      <c r="M33" s="45"/>
      <c r="N33" s="47"/>
      <c r="O33" s="45"/>
      <c r="P33" s="47"/>
      <c r="Q33" s="110"/>
      <c r="R33" s="47"/>
      <c r="S33" s="45"/>
      <c r="T33" s="47"/>
      <c r="U33" s="45"/>
      <c r="V33" s="47"/>
      <c r="W33" s="45"/>
      <c r="X33" s="47"/>
      <c r="Y33" s="45"/>
      <c r="Z33" s="47"/>
      <c r="AA33" s="45"/>
      <c r="AB33" s="47"/>
      <c r="AC33" s="110"/>
      <c r="AD33" s="47"/>
      <c r="AE33" s="45"/>
      <c r="AF33" s="47"/>
      <c r="AG33" s="110"/>
      <c r="AH33" s="47"/>
      <c r="AI33" s="45"/>
      <c r="AJ33" s="47"/>
      <c r="AK33" s="110"/>
      <c r="AL33" s="47"/>
      <c r="AM33" s="111"/>
      <c r="AN33" s="55"/>
      <c r="AO33" s="52"/>
      <c r="AP33" s="51"/>
      <c r="AQ33" s="51"/>
      <c r="AR33" s="51"/>
      <c r="AS33" s="52"/>
      <c r="AT33" s="37"/>
      <c r="AU33" s="38"/>
      <c r="AV33" s="38"/>
      <c r="AW33" s="38"/>
      <c r="AX33" s="38"/>
      <c r="AY33" s="38"/>
      <c r="AZ33" s="38"/>
      <c r="BA33" s="38"/>
      <c r="BB33" s="38"/>
      <c r="BC33" s="8"/>
      <c r="BD33" s="8"/>
      <c r="BE33" s="8"/>
      <c r="BF33" s="8"/>
      <c r="BG33" s="8"/>
      <c r="BX33" s="2"/>
      <c r="CB33" s="39"/>
      <c r="CG33" s="40">
        <v>0</v>
      </c>
      <c r="CH33" s="40">
        <v>0</v>
      </c>
      <c r="CI33" s="40"/>
      <c r="CJ33" s="40"/>
    </row>
    <row r="34" spans="1:88" ht="16.350000000000001" customHeight="1" x14ac:dyDescent="0.2">
      <c r="A34" s="114" t="s">
        <v>54</v>
      </c>
      <c r="B34" s="42">
        <f t="shared" si="2"/>
        <v>0</v>
      </c>
      <c r="C34" s="43">
        <f>SUM(O34+Q34+S34+U34+W34+Y34+AA34)</f>
        <v>0</v>
      </c>
      <c r="D34" s="68">
        <f>SUM(P34+R34+T34+V34+X34+Z34+AB34)</f>
        <v>0</v>
      </c>
      <c r="E34" s="60"/>
      <c r="F34" s="61"/>
      <c r="G34" s="60"/>
      <c r="H34" s="69"/>
      <c r="I34" s="60"/>
      <c r="J34" s="69"/>
      <c r="K34" s="60"/>
      <c r="L34" s="69"/>
      <c r="M34" s="60"/>
      <c r="N34" s="69"/>
      <c r="O34" s="45"/>
      <c r="P34" s="47"/>
      <c r="Q34" s="110"/>
      <c r="R34" s="47"/>
      <c r="S34" s="45"/>
      <c r="T34" s="47"/>
      <c r="U34" s="45"/>
      <c r="V34" s="47"/>
      <c r="W34" s="45"/>
      <c r="X34" s="47"/>
      <c r="Y34" s="45"/>
      <c r="Z34" s="47"/>
      <c r="AA34" s="45"/>
      <c r="AB34" s="70"/>
      <c r="AC34" s="115"/>
      <c r="AD34" s="69"/>
      <c r="AE34" s="60"/>
      <c r="AF34" s="69"/>
      <c r="AG34" s="115"/>
      <c r="AH34" s="69"/>
      <c r="AI34" s="60"/>
      <c r="AJ34" s="69"/>
      <c r="AK34" s="115"/>
      <c r="AL34" s="69"/>
      <c r="AM34" s="116"/>
      <c r="AN34" s="50"/>
      <c r="AO34" s="52"/>
      <c r="AP34" s="51"/>
      <c r="AQ34" s="51"/>
      <c r="AR34" s="51"/>
      <c r="AS34" s="52"/>
      <c r="AT34" s="37"/>
      <c r="AU34" s="38"/>
      <c r="AV34" s="38"/>
      <c r="AW34" s="38"/>
      <c r="AX34" s="38"/>
      <c r="AY34" s="38"/>
      <c r="AZ34" s="38"/>
      <c r="BA34" s="38"/>
      <c r="BB34" s="38"/>
      <c r="BC34" s="8"/>
      <c r="BD34" s="8"/>
      <c r="BE34" s="8"/>
      <c r="BF34" s="8"/>
      <c r="BG34" s="8"/>
      <c r="BX34" s="2"/>
      <c r="CB34" s="39"/>
      <c r="CG34" s="40">
        <v>0</v>
      </c>
      <c r="CH34" s="40">
        <v>0</v>
      </c>
      <c r="CI34" s="40"/>
      <c r="CJ34" s="40"/>
    </row>
    <row r="35" spans="1:88" ht="16.350000000000001" customHeight="1" x14ac:dyDescent="0.2">
      <c r="A35" s="114" t="s">
        <v>55</v>
      </c>
      <c r="B35" s="42">
        <f>SUM(C35:D35)</f>
        <v>0</v>
      </c>
      <c r="C35" s="43">
        <f>SUM(E35+G35+I35+K35+M35+O35+Q35+S35+U35+W35+Y35+AA35+AC35+AE35+AG35+AI35+AK35+AM35)</f>
        <v>0</v>
      </c>
      <c r="D35" s="68">
        <f t="shared" ref="C35:D44" si="4">SUM(F35+H35+J35+L35+N35+P35+R35+T35+V35+X35+Z35+AB35+AD35+AF35+AH35+AJ35+AL35+AN35)</f>
        <v>0</v>
      </c>
      <c r="E35" s="45"/>
      <c r="F35" s="46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110"/>
      <c r="R35" s="47"/>
      <c r="S35" s="45"/>
      <c r="T35" s="47"/>
      <c r="U35" s="45"/>
      <c r="V35" s="47"/>
      <c r="W35" s="45"/>
      <c r="X35" s="47"/>
      <c r="Y35" s="45"/>
      <c r="Z35" s="47"/>
      <c r="AA35" s="45"/>
      <c r="AB35" s="47"/>
      <c r="AC35" s="110"/>
      <c r="AD35" s="47"/>
      <c r="AE35" s="45"/>
      <c r="AF35" s="47"/>
      <c r="AG35" s="110"/>
      <c r="AH35" s="47"/>
      <c r="AI35" s="45"/>
      <c r="AJ35" s="47"/>
      <c r="AK35" s="110"/>
      <c r="AL35" s="47"/>
      <c r="AM35" s="111"/>
      <c r="AN35" s="55"/>
      <c r="AO35" s="112"/>
      <c r="AP35" s="113"/>
      <c r="AQ35" s="113"/>
      <c r="AR35" s="113"/>
      <c r="AS35" s="112"/>
      <c r="AT35" s="37"/>
      <c r="AU35" s="38"/>
      <c r="AV35" s="38"/>
      <c r="AW35" s="38"/>
      <c r="AX35" s="38"/>
      <c r="AY35" s="38"/>
      <c r="AZ35" s="38"/>
      <c r="BA35" s="38"/>
      <c r="BB35" s="38"/>
      <c r="BC35" s="8"/>
      <c r="BD35" s="8"/>
      <c r="BE35" s="8"/>
      <c r="BF35" s="8"/>
      <c r="BG35" s="8"/>
      <c r="BX35" s="2"/>
      <c r="CB35" s="39"/>
      <c r="CG35" s="40">
        <v>0</v>
      </c>
      <c r="CH35" s="40">
        <v>0</v>
      </c>
      <c r="CI35" s="40"/>
      <c r="CJ35" s="40"/>
    </row>
    <row r="36" spans="1:88" ht="16.350000000000001" customHeight="1" x14ac:dyDescent="0.2">
      <c r="A36" s="114" t="s">
        <v>56</v>
      </c>
      <c r="B36" s="117">
        <f>SUM(C36:D36)</f>
        <v>0</v>
      </c>
      <c r="C36" s="118">
        <f>SUM(K36+M36+O36+Q36+S36+U36+W36+Y36+AA36+AC36+AE36+AG36+AI36+AK36+AM36)</f>
        <v>0</v>
      </c>
      <c r="D36" s="68">
        <f>SUM(L36+N36+P36+R36+T36+V36+X36+Z36+AB36+AD36+AF36+AH36+AJ36+AL36+AN36)</f>
        <v>0</v>
      </c>
      <c r="E36" s="448"/>
      <c r="F36" s="449"/>
      <c r="G36" s="448"/>
      <c r="H36" s="450"/>
      <c r="I36" s="448"/>
      <c r="J36" s="450"/>
      <c r="K36" s="45"/>
      <c r="L36" s="47"/>
      <c r="M36" s="45"/>
      <c r="N36" s="47"/>
      <c r="O36" s="45"/>
      <c r="P36" s="47"/>
      <c r="Q36" s="110"/>
      <c r="R36" s="47"/>
      <c r="S36" s="45"/>
      <c r="T36" s="47"/>
      <c r="U36" s="45"/>
      <c r="V36" s="47"/>
      <c r="W36" s="45"/>
      <c r="X36" s="47"/>
      <c r="Y36" s="45"/>
      <c r="Z36" s="47"/>
      <c r="AA36" s="45"/>
      <c r="AB36" s="47"/>
      <c r="AC36" s="110"/>
      <c r="AD36" s="47"/>
      <c r="AE36" s="45"/>
      <c r="AF36" s="47"/>
      <c r="AG36" s="110"/>
      <c r="AH36" s="47"/>
      <c r="AI36" s="45"/>
      <c r="AJ36" s="47"/>
      <c r="AK36" s="110"/>
      <c r="AL36" s="47"/>
      <c r="AM36" s="111"/>
      <c r="AN36" s="55"/>
      <c r="AO36" s="112"/>
      <c r="AP36" s="113"/>
      <c r="AQ36" s="113"/>
      <c r="AR36" s="113"/>
      <c r="AS36" s="112"/>
      <c r="AT36" s="37"/>
      <c r="AU36" s="38"/>
      <c r="AV36" s="38"/>
      <c r="AW36" s="38"/>
      <c r="AX36" s="38"/>
      <c r="AY36" s="38"/>
      <c r="AZ36" s="38"/>
      <c r="BA36" s="38"/>
      <c r="BB36" s="38"/>
      <c r="BC36" s="8"/>
      <c r="BD36" s="8"/>
      <c r="BE36" s="8"/>
      <c r="BF36" s="8"/>
      <c r="BG36" s="8"/>
      <c r="BX36" s="2"/>
      <c r="CB36" s="39"/>
      <c r="CG36" s="40">
        <v>0</v>
      </c>
      <c r="CH36" s="40">
        <v>0</v>
      </c>
      <c r="CI36" s="40"/>
      <c r="CJ36" s="40"/>
    </row>
    <row r="37" spans="1:88" ht="16.350000000000001" customHeight="1" x14ac:dyDescent="0.2">
      <c r="A37" s="62" t="s">
        <v>57</v>
      </c>
      <c r="B37" s="42">
        <f t="shared" si="2"/>
        <v>0</v>
      </c>
      <c r="C37" s="43">
        <f t="shared" si="4"/>
        <v>0</v>
      </c>
      <c r="D37" s="44">
        <f t="shared" si="4"/>
        <v>0</v>
      </c>
      <c r="E37" s="45"/>
      <c r="F37" s="46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110"/>
      <c r="R37" s="47"/>
      <c r="S37" s="45"/>
      <c r="T37" s="47"/>
      <c r="U37" s="45"/>
      <c r="V37" s="47"/>
      <c r="W37" s="45"/>
      <c r="X37" s="47"/>
      <c r="Y37" s="45"/>
      <c r="Z37" s="47"/>
      <c r="AA37" s="45"/>
      <c r="AB37" s="47"/>
      <c r="AC37" s="110"/>
      <c r="AD37" s="47"/>
      <c r="AE37" s="45"/>
      <c r="AF37" s="47"/>
      <c r="AG37" s="110"/>
      <c r="AH37" s="47"/>
      <c r="AI37" s="45"/>
      <c r="AJ37" s="47"/>
      <c r="AK37" s="110"/>
      <c r="AL37" s="47"/>
      <c r="AM37" s="111"/>
      <c r="AN37" s="55"/>
      <c r="AO37" s="52"/>
      <c r="AP37" s="51"/>
      <c r="AQ37" s="51"/>
      <c r="AR37" s="51"/>
      <c r="AS37" s="52"/>
      <c r="AT37" s="37"/>
      <c r="AU37" s="38"/>
      <c r="AV37" s="38"/>
      <c r="AW37" s="38"/>
      <c r="AX37" s="38"/>
      <c r="AY37" s="38"/>
      <c r="AZ37" s="38"/>
      <c r="BA37" s="38"/>
      <c r="BB37" s="38"/>
      <c r="BC37" s="8"/>
      <c r="BD37" s="8"/>
      <c r="BE37" s="8"/>
      <c r="BF37" s="8"/>
      <c r="BG37" s="8"/>
      <c r="BX37" s="2"/>
      <c r="CG37" s="40">
        <v>0</v>
      </c>
      <c r="CH37" s="40">
        <v>0</v>
      </c>
      <c r="CI37" s="40"/>
      <c r="CJ37" s="40"/>
    </row>
    <row r="38" spans="1:88" ht="16.350000000000001" customHeight="1" x14ac:dyDescent="0.2">
      <c r="A38" s="62" t="s">
        <v>58</v>
      </c>
      <c r="B38" s="42">
        <f>SUM(C38:D38)</f>
        <v>0</v>
      </c>
      <c r="C38" s="43">
        <f>SUM(E38+G38+I38+K38+M38+O38+Q38+S38+U38+W38+Y38+AA38+AC38+AE38+AG38+AI38+AK38+AM38)</f>
        <v>0</v>
      </c>
      <c r="D38" s="44">
        <f>SUM(F38+H38+J38+L38+N38+P38+R38+T38+V38+X38+Z38+AB38+AD38+AF38+AH38+AJ38+AL38+AN38)</f>
        <v>0</v>
      </c>
      <c r="E38" s="45"/>
      <c r="F38" s="46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110"/>
      <c r="R38" s="47"/>
      <c r="S38" s="45"/>
      <c r="T38" s="47"/>
      <c r="U38" s="45"/>
      <c r="V38" s="47"/>
      <c r="W38" s="45"/>
      <c r="X38" s="47"/>
      <c r="Y38" s="45"/>
      <c r="Z38" s="47"/>
      <c r="AA38" s="45"/>
      <c r="AB38" s="47"/>
      <c r="AC38" s="110"/>
      <c r="AD38" s="47"/>
      <c r="AE38" s="45"/>
      <c r="AF38" s="47"/>
      <c r="AG38" s="110"/>
      <c r="AH38" s="47"/>
      <c r="AI38" s="45"/>
      <c r="AJ38" s="47"/>
      <c r="AK38" s="110"/>
      <c r="AL38" s="47"/>
      <c r="AM38" s="111"/>
      <c r="AN38" s="55"/>
      <c r="AO38" s="52"/>
      <c r="AP38" s="51"/>
      <c r="AQ38" s="51"/>
      <c r="AR38" s="51"/>
      <c r="AS38" s="52"/>
      <c r="AT38" s="37"/>
      <c r="AU38" s="38"/>
      <c r="AV38" s="38"/>
      <c r="AW38" s="38"/>
      <c r="AX38" s="38"/>
      <c r="AY38" s="38"/>
      <c r="AZ38" s="38"/>
      <c r="BA38" s="38"/>
      <c r="BB38" s="38"/>
      <c r="BC38" s="8"/>
      <c r="BD38" s="8"/>
      <c r="BE38" s="8"/>
      <c r="BF38" s="8"/>
      <c r="BG38" s="8"/>
      <c r="BX38" s="2"/>
      <c r="CG38" s="40"/>
      <c r="CH38" s="40"/>
      <c r="CI38" s="40"/>
      <c r="CJ38" s="40"/>
    </row>
    <row r="39" spans="1:88" ht="16.350000000000001" customHeight="1" x14ac:dyDescent="0.2">
      <c r="A39" s="62" t="s">
        <v>59</v>
      </c>
      <c r="B39" s="42">
        <f>SUM(C39:D39)</f>
        <v>0</v>
      </c>
      <c r="C39" s="43">
        <f>SUM(E39+G39+I39+K39+M39+O39+Q39+S39+U39+W39+Y39+AA39+AC39+AE39+AG39+AI39+AK39+AM39)</f>
        <v>0</v>
      </c>
      <c r="D39" s="44">
        <f>SUM(F39+H39+J39+L39+N39+P39+R39+T39+V39+X39+Z39+AB39+AD39+AF39+AH39+AJ39+AL39+AN39)</f>
        <v>0</v>
      </c>
      <c r="E39" s="45"/>
      <c r="F39" s="46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110"/>
      <c r="R39" s="47"/>
      <c r="S39" s="45"/>
      <c r="T39" s="47"/>
      <c r="U39" s="45"/>
      <c r="V39" s="47"/>
      <c r="W39" s="45"/>
      <c r="X39" s="47"/>
      <c r="Y39" s="45"/>
      <c r="Z39" s="47"/>
      <c r="AA39" s="45"/>
      <c r="AB39" s="47"/>
      <c r="AC39" s="110"/>
      <c r="AD39" s="47"/>
      <c r="AE39" s="45"/>
      <c r="AF39" s="47"/>
      <c r="AG39" s="110"/>
      <c r="AH39" s="47"/>
      <c r="AI39" s="45"/>
      <c r="AJ39" s="47"/>
      <c r="AK39" s="110"/>
      <c r="AL39" s="47"/>
      <c r="AM39" s="111"/>
      <c r="AN39" s="55"/>
      <c r="AO39" s="52"/>
      <c r="AP39" s="51"/>
      <c r="AQ39" s="51"/>
      <c r="AR39" s="51"/>
      <c r="AS39" s="52"/>
      <c r="AT39" s="37"/>
      <c r="AU39" s="38"/>
      <c r="AV39" s="38"/>
      <c r="AW39" s="38"/>
      <c r="AX39" s="38"/>
      <c r="AY39" s="38"/>
      <c r="AZ39" s="38"/>
      <c r="BA39" s="38"/>
      <c r="BB39" s="38"/>
      <c r="BC39" s="8"/>
      <c r="BD39" s="8"/>
      <c r="BE39" s="8"/>
      <c r="BF39" s="8"/>
      <c r="BG39" s="8"/>
      <c r="BX39" s="2"/>
      <c r="CG39" s="40"/>
      <c r="CH39" s="40"/>
      <c r="CI39" s="40"/>
      <c r="CJ39" s="40"/>
    </row>
    <row r="40" spans="1:88" ht="16.350000000000001" customHeight="1" x14ac:dyDescent="0.2">
      <c r="A40" s="62" t="s">
        <v>60</v>
      </c>
      <c r="B40" s="42">
        <f t="shared" si="2"/>
        <v>0</v>
      </c>
      <c r="C40" s="43">
        <f t="shared" si="4"/>
        <v>0</v>
      </c>
      <c r="D40" s="44">
        <f t="shared" si="4"/>
        <v>0</v>
      </c>
      <c r="E40" s="45"/>
      <c r="F40" s="46"/>
      <c r="G40" s="45"/>
      <c r="H40" s="47"/>
      <c r="I40" s="45"/>
      <c r="J40" s="47"/>
      <c r="K40" s="45"/>
      <c r="L40" s="47"/>
      <c r="M40" s="45"/>
      <c r="N40" s="47"/>
      <c r="O40" s="45"/>
      <c r="P40" s="47"/>
      <c r="Q40" s="110"/>
      <c r="R40" s="47"/>
      <c r="S40" s="45"/>
      <c r="T40" s="47"/>
      <c r="U40" s="45"/>
      <c r="V40" s="47"/>
      <c r="W40" s="45"/>
      <c r="X40" s="47"/>
      <c r="Y40" s="45"/>
      <c r="Z40" s="47"/>
      <c r="AA40" s="45"/>
      <c r="AB40" s="47"/>
      <c r="AC40" s="110"/>
      <c r="AD40" s="47"/>
      <c r="AE40" s="45"/>
      <c r="AF40" s="47"/>
      <c r="AG40" s="110"/>
      <c r="AH40" s="47"/>
      <c r="AI40" s="45"/>
      <c r="AJ40" s="47"/>
      <c r="AK40" s="110"/>
      <c r="AL40" s="47"/>
      <c r="AM40" s="111"/>
      <c r="AN40" s="55"/>
      <c r="AO40" s="52"/>
      <c r="AP40" s="51"/>
      <c r="AQ40" s="51"/>
      <c r="AR40" s="51"/>
      <c r="AS40" s="52"/>
      <c r="AT40" s="37"/>
      <c r="AU40" s="38"/>
      <c r="AV40" s="38"/>
      <c r="AW40" s="38"/>
      <c r="AX40" s="38"/>
      <c r="AY40" s="38"/>
      <c r="AZ40" s="38"/>
      <c r="BA40" s="38"/>
      <c r="BB40" s="38"/>
      <c r="BC40" s="8"/>
      <c r="BD40" s="8"/>
      <c r="BE40" s="8"/>
      <c r="BF40" s="8"/>
      <c r="BG40" s="8"/>
      <c r="BX40" s="2"/>
      <c r="CG40" s="40"/>
      <c r="CH40" s="40"/>
      <c r="CI40" s="40"/>
      <c r="CJ40" s="40"/>
    </row>
    <row r="41" spans="1:88" ht="16.350000000000001" customHeight="1" x14ac:dyDescent="0.2">
      <c r="A41" s="62" t="s">
        <v>61</v>
      </c>
      <c r="B41" s="42">
        <f t="shared" si="2"/>
        <v>0</v>
      </c>
      <c r="C41" s="43">
        <f t="shared" si="4"/>
        <v>0</v>
      </c>
      <c r="D41" s="44">
        <f t="shared" si="4"/>
        <v>0</v>
      </c>
      <c r="E41" s="45"/>
      <c r="F41" s="46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110"/>
      <c r="R41" s="47"/>
      <c r="S41" s="45"/>
      <c r="T41" s="47"/>
      <c r="U41" s="45"/>
      <c r="V41" s="47"/>
      <c r="W41" s="45"/>
      <c r="X41" s="47"/>
      <c r="Y41" s="45"/>
      <c r="Z41" s="47"/>
      <c r="AA41" s="45"/>
      <c r="AB41" s="47"/>
      <c r="AC41" s="110"/>
      <c r="AD41" s="47"/>
      <c r="AE41" s="45"/>
      <c r="AF41" s="47"/>
      <c r="AG41" s="110"/>
      <c r="AH41" s="47"/>
      <c r="AI41" s="45"/>
      <c r="AJ41" s="47"/>
      <c r="AK41" s="110"/>
      <c r="AL41" s="47"/>
      <c r="AM41" s="111"/>
      <c r="AN41" s="55"/>
      <c r="AO41" s="75"/>
      <c r="AP41" s="74"/>
      <c r="AQ41" s="74"/>
      <c r="AR41" s="74"/>
      <c r="AS41" s="75"/>
      <c r="AT41" s="37"/>
      <c r="AU41" s="38"/>
      <c r="AV41" s="38"/>
      <c r="AW41" s="38"/>
      <c r="AX41" s="38"/>
      <c r="AY41" s="38"/>
      <c r="AZ41" s="38"/>
      <c r="BA41" s="38"/>
      <c r="BB41" s="38"/>
      <c r="BC41" s="8"/>
      <c r="BD41" s="8"/>
      <c r="BE41" s="8"/>
      <c r="BF41" s="8"/>
      <c r="BG41" s="8"/>
      <c r="BX41" s="2"/>
      <c r="CG41" s="40"/>
      <c r="CH41" s="40"/>
      <c r="CI41" s="40"/>
      <c r="CJ41" s="40"/>
    </row>
    <row r="42" spans="1:88" ht="16.350000000000001" customHeight="1" x14ac:dyDescent="0.2">
      <c r="A42" s="62" t="s">
        <v>62</v>
      </c>
      <c r="B42" s="42">
        <f t="shared" si="2"/>
        <v>0</v>
      </c>
      <c r="C42" s="43">
        <f t="shared" si="4"/>
        <v>0</v>
      </c>
      <c r="D42" s="44">
        <f t="shared" si="4"/>
        <v>0</v>
      </c>
      <c r="E42" s="45"/>
      <c r="F42" s="46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110"/>
      <c r="R42" s="47"/>
      <c r="S42" s="45"/>
      <c r="T42" s="47"/>
      <c r="U42" s="45"/>
      <c r="V42" s="47"/>
      <c r="W42" s="45"/>
      <c r="X42" s="47"/>
      <c r="Y42" s="45"/>
      <c r="Z42" s="47"/>
      <c r="AA42" s="45"/>
      <c r="AB42" s="47"/>
      <c r="AC42" s="110"/>
      <c r="AD42" s="47"/>
      <c r="AE42" s="45"/>
      <c r="AF42" s="47"/>
      <c r="AG42" s="110"/>
      <c r="AH42" s="47"/>
      <c r="AI42" s="45"/>
      <c r="AJ42" s="47"/>
      <c r="AK42" s="110"/>
      <c r="AL42" s="47"/>
      <c r="AM42" s="111"/>
      <c r="AN42" s="55"/>
      <c r="AO42" s="75"/>
      <c r="AP42" s="74"/>
      <c r="AQ42" s="74"/>
      <c r="AR42" s="74"/>
      <c r="AS42" s="75"/>
      <c r="AT42" s="37"/>
      <c r="AU42" s="38"/>
      <c r="AV42" s="38"/>
      <c r="AW42" s="38"/>
      <c r="AX42" s="38"/>
      <c r="AY42" s="38"/>
      <c r="AZ42" s="38"/>
      <c r="BA42" s="38"/>
      <c r="BB42" s="38"/>
      <c r="BC42" s="8"/>
      <c r="BD42" s="8"/>
      <c r="BE42" s="8"/>
      <c r="BF42" s="8"/>
      <c r="BG42" s="8"/>
      <c r="BX42" s="2"/>
      <c r="CG42" s="40"/>
      <c r="CH42" s="40"/>
      <c r="CI42" s="40"/>
      <c r="CJ42" s="40"/>
    </row>
    <row r="43" spans="1:88" ht="16.350000000000001" customHeight="1" x14ac:dyDescent="0.2">
      <c r="A43" s="62" t="s">
        <v>63</v>
      </c>
      <c r="B43" s="42">
        <f t="shared" si="2"/>
        <v>0</v>
      </c>
      <c r="C43" s="43">
        <f t="shared" si="4"/>
        <v>0</v>
      </c>
      <c r="D43" s="44">
        <f t="shared" si="4"/>
        <v>0</v>
      </c>
      <c r="E43" s="45"/>
      <c r="F43" s="46"/>
      <c r="G43" s="45"/>
      <c r="H43" s="47"/>
      <c r="I43" s="45"/>
      <c r="J43" s="47"/>
      <c r="K43" s="45"/>
      <c r="L43" s="47"/>
      <c r="M43" s="45"/>
      <c r="N43" s="47"/>
      <c r="O43" s="45"/>
      <c r="P43" s="47"/>
      <c r="Q43" s="110"/>
      <c r="R43" s="47"/>
      <c r="S43" s="45"/>
      <c r="T43" s="47"/>
      <c r="U43" s="45"/>
      <c r="V43" s="47"/>
      <c r="W43" s="45"/>
      <c r="X43" s="47"/>
      <c r="Y43" s="45"/>
      <c r="Z43" s="47"/>
      <c r="AA43" s="45"/>
      <c r="AB43" s="47"/>
      <c r="AC43" s="110"/>
      <c r="AD43" s="47"/>
      <c r="AE43" s="45"/>
      <c r="AF43" s="47"/>
      <c r="AG43" s="110"/>
      <c r="AH43" s="47"/>
      <c r="AI43" s="45"/>
      <c r="AJ43" s="47"/>
      <c r="AK43" s="110"/>
      <c r="AL43" s="47"/>
      <c r="AM43" s="111"/>
      <c r="AN43" s="55"/>
      <c r="AO43" s="75"/>
      <c r="AP43" s="74"/>
      <c r="AQ43" s="74"/>
      <c r="AR43" s="74"/>
      <c r="AS43" s="75"/>
      <c r="AT43" s="37"/>
      <c r="AU43" s="38"/>
      <c r="AV43" s="38"/>
      <c r="AW43" s="38"/>
      <c r="AX43" s="38"/>
      <c r="AY43" s="38"/>
      <c r="AZ43" s="38"/>
      <c r="BA43" s="38"/>
      <c r="BB43" s="38"/>
      <c r="BC43" s="8"/>
      <c r="BD43" s="8"/>
      <c r="BE43" s="8"/>
      <c r="BF43" s="8"/>
      <c r="BG43" s="8"/>
      <c r="BX43" s="2"/>
      <c r="CG43" s="40"/>
      <c r="CH43" s="40"/>
      <c r="CI43" s="40"/>
      <c r="CJ43" s="40"/>
    </row>
    <row r="44" spans="1:88" ht="16.350000000000001" customHeight="1" x14ac:dyDescent="0.2">
      <c r="A44" s="122" t="s">
        <v>64</v>
      </c>
      <c r="B44" s="123">
        <f t="shared" si="2"/>
        <v>0</v>
      </c>
      <c r="C44" s="124">
        <f t="shared" si="4"/>
        <v>0</v>
      </c>
      <c r="D44" s="125">
        <f t="shared" si="4"/>
        <v>0</v>
      </c>
      <c r="E44" s="88"/>
      <c r="F44" s="89"/>
      <c r="G44" s="88"/>
      <c r="H44" s="87"/>
      <c r="I44" s="88"/>
      <c r="J44" s="87"/>
      <c r="K44" s="88"/>
      <c r="L44" s="87"/>
      <c r="M44" s="88"/>
      <c r="N44" s="87"/>
      <c r="O44" s="88"/>
      <c r="P44" s="87"/>
      <c r="Q44" s="126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126"/>
      <c r="AD44" s="87"/>
      <c r="AE44" s="88"/>
      <c r="AF44" s="87"/>
      <c r="AG44" s="126"/>
      <c r="AH44" s="87"/>
      <c r="AI44" s="88"/>
      <c r="AJ44" s="87"/>
      <c r="AK44" s="126"/>
      <c r="AL44" s="87"/>
      <c r="AM44" s="127"/>
      <c r="AN44" s="92"/>
      <c r="AO44" s="94"/>
      <c r="AP44" s="93"/>
      <c r="AQ44" s="93"/>
      <c r="AR44" s="93"/>
      <c r="AS44" s="94"/>
      <c r="AT44" s="37"/>
      <c r="AU44" s="38"/>
      <c r="AV44" s="38"/>
      <c r="AW44" s="38"/>
      <c r="AX44" s="38"/>
      <c r="AY44" s="38"/>
      <c r="AZ44" s="38"/>
      <c r="BA44" s="38"/>
      <c r="BB44" s="38"/>
      <c r="BC44" s="8"/>
      <c r="BD44" s="8"/>
      <c r="BE44" s="8"/>
      <c r="BF44" s="8"/>
      <c r="BG44" s="8"/>
      <c r="BX44" s="2"/>
      <c r="CG44" s="40"/>
      <c r="CH44" s="40"/>
      <c r="CI44" s="40"/>
      <c r="CJ44" s="40"/>
    </row>
    <row r="45" spans="1:88" ht="31.35" customHeight="1" x14ac:dyDescent="0.2">
      <c r="A45" s="9" t="s">
        <v>65</v>
      </c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28"/>
      <c r="AP45" s="129"/>
      <c r="AQ45" s="467"/>
      <c r="AR45" s="46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CG45" s="40"/>
      <c r="CH45" s="40"/>
      <c r="CI45" s="40"/>
      <c r="CJ45" s="40"/>
    </row>
    <row r="46" spans="1:88" ht="16.350000000000001" customHeight="1" x14ac:dyDescent="0.25">
      <c r="A46" s="3384" t="s">
        <v>49</v>
      </c>
      <c r="B46" s="3378" t="s">
        <v>4</v>
      </c>
      <c r="C46" s="3368" t="s">
        <v>66</v>
      </c>
      <c r="D46" s="3376"/>
      <c r="E46" s="3376"/>
      <c r="F46" s="3369"/>
      <c r="G46" s="3368" t="s">
        <v>67</v>
      </c>
      <c r="H46" s="3376"/>
      <c r="I46" s="3376"/>
      <c r="J46" s="3369"/>
      <c r="K46" s="6"/>
      <c r="L46" s="2711"/>
      <c r="M46" s="2711"/>
      <c r="N46" s="2711"/>
      <c r="O46" s="2711"/>
      <c r="P46" s="2711"/>
      <c r="Q46" s="2711"/>
      <c r="R46" s="2711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469"/>
      <c r="AR46" s="133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CG46" s="40"/>
      <c r="CH46" s="40"/>
      <c r="CI46" s="40"/>
      <c r="CJ46" s="40"/>
    </row>
    <row r="47" spans="1:88" ht="27.75" customHeight="1" x14ac:dyDescent="0.2">
      <c r="A47" s="3319"/>
      <c r="B47" s="3318"/>
      <c r="C47" s="2310" t="s">
        <v>68</v>
      </c>
      <c r="D47" s="2310" t="s">
        <v>69</v>
      </c>
      <c r="E47" s="2284" t="s">
        <v>70</v>
      </c>
      <c r="F47" s="2285" t="s">
        <v>71</v>
      </c>
      <c r="G47" s="2310" t="s">
        <v>68</v>
      </c>
      <c r="H47" s="2310" t="s">
        <v>69</v>
      </c>
      <c r="I47" s="2284" t="s">
        <v>70</v>
      </c>
      <c r="J47" s="2285" t="s">
        <v>71</v>
      </c>
      <c r="K47" s="6"/>
      <c r="L47" s="2311"/>
      <c r="M47" s="2311"/>
      <c r="N47" s="2312"/>
      <c r="O47" s="2311"/>
      <c r="P47" s="2311"/>
      <c r="Q47" s="2311"/>
      <c r="R47" s="2311"/>
      <c r="S47" s="2311"/>
      <c r="T47" s="2311"/>
      <c r="U47" s="2311"/>
      <c r="V47" s="2311"/>
      <c r="W47" s="2311"/>
      <c r="X47" s="2311"/>
      <c r="Y47" s="2311"/>
      <c r="Z47" s="2311"/>
      <c r="AA47" s="2311"/>
      <c r="AB47" s="2311"/>
      <c r="AC47" s="2311"/>
      <c r="AD47" s="2311"/>
      <c r="AE47" s="2311"/>
      <c r="AF47" s="2311"/>
      <c r="AG47" s="2311"/>
      <c r="AH47" s="2311"/>
      <c r="AI47" s="2311"/>
      <c r="AJ47" s="2311"/>
      <c r="AK47" s="2311"/>
      <c r="AL47" s="2311"/>
      <c r="AM47" s="2311"/>
      <c r="AN47" s="2311"/>
      <c r="AO47" s="2311"/>
      <c r="AP47" s="2311"/>
      <c r="AQ47" s="2313"/>
      <c r="AR47" s="2313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CG47" s="40"/>
      <c r="CH47" s="40"/>
      <c r="CI47" s="40"/>
      <c r="CJ47" s="40"/>
    </row>
    <row r="48" spans="1:88" ht="16.350000000000001" customHeight="1" x14ac:dyDescent="0.2">
      <c r="A48" s="138" t="s">
        <v>72</v>
      </c>
      <c r="B48" s="139">
        <f>SUM(C48:J48)</f>
        <v>0</v>
      </c>
      <c r="C48" s="2276"/>
      <c r="D48" s="2314"/>
      <c r="E48" s="2314"/>
      <c r="F48" s="2277"/>
      <c r="G48" s="2276"/>
      <c r="H48" s="2314"/>
      <c r="I48" s="2314"/>
      <c r="J48" s="2295"/>
      <c r="K48" s="141"/>
      <c r="L48" s="2315"/>
      <c r="M48" s="2315"/>
      <c r="N48" s="2316"/>
      <c r="O48" s="2315"/>
      <c r="P48" s="2315"/>
      <c r="Q48" s="2315"/>
      <c r="R48" s="2315"/>
      <c r="S48" s="2315"/>
      <c r="T48" s="2315"/>
      <c r="U48" s="2315"/>
      <c r="V48" s="2315"/>
      <c r="W48" s="2315"/>
      <c r="X48" s="2317"/>
      <c r="Y48" s="2317"/>
      <c r="Z48" s="2317"/>
      <c r="AA48" s="2317"/>
      <c r="AB48" s="2317"/>
      <c r="AC48" s="2317"/>
      <c r="AD48" s="2317"/>
      <c r="AE48" s="2317"/>
      <c r="AF48" s="2317"/>
      <c r="AG48" s="2317"/>
      <c r="AH48" s="2317"/>
      <c r="AI48" s="2317"/>
      <c r="AJ48" s="2317"/>
      <c r="AK48" s="2317"/>
      <c r="AL48" s="2317"/>
      <c r="AM48" s="2317"/>
      <c r="AN48" s="2317"/>
      <c r="AO48" s="2317"/>
      <c r="AP48" s="2317"/>
      <c r="AQ48" s="2318"/>
      <c r="AR48" s="231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CG48" s="40"/>
      <c r="CH48" s="40"/>
      <c r="CI48" s="40"/>
      <c r="CJ48" s="40"/>
    </row>
    <row r="49" spans="1:88" ht="16.350000000000001" customHeight="1" x14ac:dyDescent="0.2">
      <c r="A49" s="82" t="s">
        <v>73</v>
      </c>
      <c r="B49" s="144">
        <f>SUM(C49:J49)</f>
        <v>0</v>
      </c>
      <c r="C49" s="88"/>
      <c r="D49" s="145"/>
      <c r="E49" s="145"/>
      <c r="F49" s="89"/>
      <c r="G49" s="88"/>
      <c r="H49" s="145"/>
      <c r="I49" s="145"/>
      <c r="J49" s="87"/>
      <c r="K49" s="141"/>
      <c r="L49" s="2315"/>
      <c r="M49" s="2315"/>
      <c r="N49" s="2319"/>
      <c r="O49" s="2315"/>
      <c r="P49" s="2315"/>
      <c r="Q49" s="2315"/>
      <c r="R49" s="2315"/>
      <c r="S49" s="2315"/>
      <c r="T49" s="2315"/>
      <c r="U49" s="2315"/>
      <c r="V49" s="2315"/>
      <c r="W49" s="2315"/>
      <c r="X49" s="2317"/>
      <c r="Y49" s="2317"/>
      <c r="Z49" s="2317"/>
      <c r="AA49" s="2317"/>
      <c r="AB49" s="2317"/>
      <c r="AC49" s="2317"/>
      <c r="AD49" s="2317"/>
      <c r="AE49" s="2317"/>
      <c r="AF49" s="2317"/>
      <c r="AG49" s="2317"/>
      <c r="AH49" s="2317"/>
      <c r="AI49" s="2317"/>
      <c r="AJ49" s="2317"/>
      <c r="AK49" s="2317"/>
      <c r="AL49" s="2317"/>
      <c r="AM49" s="2317"/>
      <c r="AN49" s="2317"/>
      <c r="AO49" s="2317"/>
      <c r="AP49" s="2317"/>
      <c r="AQ49" s="2318"/>
      <c r="AR49" s="231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CG49" s="40"/>
      <c r="CH49" s="40"/>
      <c r="CI49" s="40"/>
      <c r="CJ49" s="40"/>
    </row>
    <row r="50" spans="1:88" ht="31.35" customHeight="1" x14ac:dyDescent="0.2">
      <c r="A50" s="147" t="s">
        <v>74</v>
      </c>
      <c r="B50" s="147"/>
      <c r="C50" s="147"/>
      <c r="D50" s="147"/>
      <c r="E50" s="147"/>
      <c r="F50" s="147"/>
      <c r="G50" s="2320"/>
      <c r="H50" s="2320"/>
      <c r="I50" s="2320"/>
      <c r="J50" s="2320"/>
      <c r="K50" s="2320"/>
      <c r="L50" s="2320"/>
      <c r="M50" s="2320"/>
      <c r="N50" s="2320"/>
      <c r="O50" s="2321"/>
      <c r="P50" s="147"/>
      <c r="Q50" s="2320"/>
      <c r="R50" s="2320"/>
      <c r="S50" s="2321"/>
      <c r="T50" s="147"/>
      <c r="U50" s="2320"/>
      <c r="V50" s="2321"/>
      <c r="W50" s="14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2317"/>
      <c r="AM50" s="2322"/>
      <c r="AN50" s="2322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CG50" s="40"/>
      <c r="CH50" s="40"/>
      <c r="CI50" s="40"/>
      <c r="CJ50" s="40"/>
    </row>
    <row r="51" spans="1:88" ht="16.350000000000001" customHeight="1" x14ac:dyDescent="0.2">
      <c r="A51" s="3384" t="s">
        <v>75</v>
      </c>
      <c r="B51" s="3386" t="s">
        <v>32</v>
      </c>
      <c r="C51" s="2935"/>
      <c r="D51" s="2936"/>
      <c r="E51" s="3388" t="s">
        <v>5</v>
      </c>
      <c r="F51" s="3389"/>
      <c r="G51" s="3389"/>
      <c r="H51" s="3389"/>
      <c r="I51" s="3389"/>
      <c r="J51" s="3389"/>
      <c r="K51" s="3389"/>
      <c r="L51" s="3389"/>
      <c r="M51" s="3389"/>
      <c r="N51" s="3389"/>
      <c r="O51" s="3389"/>
      <c r="P51" s="3389"/>
      <c r="Q51" s="3389"/>
      <c r="R51" s="3389"/>
      <c r="S51" s="3389"/>
      <c r="T51" s="3389"/>
      <c r="U51" s="3389"/>
      <c r="V51" s="3391"/>
      <c r="W51" s="3378" t="s">
        <v>6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CG51" s="40"/>
      <c r="CH51" s="40"/>
      <c r="CI51" s="40"/>
      <c r="CJ51" s="40"/>
    </row>
    <row r="52" spans="1:88" ht="16.350000000000001" customHeight="1" x14ac:dyDescent="0.2">
      <c r="A52" s="2692"/>
      <c r="B52" s="3323"/>
      <c r="C52" s="2698"/>
      <c r="D52" s="3321"/>
      <c r="E52" s="3378" t="s">
        <v>11</v>
      </c>
      <c r="F52" s="2935" t="s">
        <v>12</v>
      </c>
      <c r="G52" s="3378" t="s">
        <v>13</v>
      </c>
      <c r="H52" s="2935" t="s">
        <v>14</v>
      </c>
      <c r="I52" s="3378" t="s">
        <v>15</v>
      </c>
      <c r="J52" s="2935" t="s">
        <v>16</v>
      </c>
      <c r="K52" s="3378" t="s">
        <v>17</v>
      </c>
      <c r="L52" s="2935" t="s">
        <v>18</v>
      </c>
      <c r="M52" s="3378" t="s">
        <v>19</v>
      </c>
      <c r="N52" s="2935" t="s">
        <v>20</v>
      </c>
      <c r="O52" s="3378" t="s">
        <v>21</v>
      </c>
      <c r="P52" s="2935" t="s">
        <v>22</v>
      </c>
      <c r="Q52" s="3378" t="s">
        <v>23</v>
      </c>
      <c r="R52" s="2935" t="s">
        <v>24</v>
      </c>
      <c r="S52" s="3378" t="s">
        <v>25</v>
      </c>
      <c r="T52" s="2935" t="s">
        <v>26</v>
      </c>
      <c r="U52" s="3378" t="s">
        <v>27</v>
      </c>
      <c r="V52" s="2936" t="s">
        <v>28</v>
      </c>
      <c r="W52" s="270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CG52" s="40"/>
      <c r="CH52" s="40"/>
      <c r="CI52" s="40"/>
      <c r="CJ52" s="40"/>
    </row>
    <row r="53" spans="1:88" ht="16.350000000000001" customHeight="1" x14ac:dyDescent="0.2">
      <c r="A53" s="3319"/>
      <c r="B53" s="2323" t="s">
        <v>29</v>
      </c>
      <c r="C53" s="502" t="s">
        <v>30</v>
      </c>
      <c r="D53" s="2323" t="s">
        <v>31</v>
      </c>
      <c r="E53" s="3318"/>
      <c r="F53" s="2698"/>
      <c r="G53" s="3318"/>
      <c r="H53" s="2698"/>
      <c r="I53" s="3318"/>
      <c r="J53" s="2698"/>
      <c r="K53" s="3318"/>
      <c r="L53" s="2698"/>
      <c r="M53" s="3318"/>
      <c r="N53" s="2698"/>
      <c r="O53" s="3318"/>
      <c r="P53" s="2698"/>
      <c r="Q53" s="3318"/>
      <c r="R53" s="2698"/>
      <c r="S53" s="3318"/>
      <c r="T53" s="2698"/>
      <c r="U53" s="3318"/>
      <c r="V53" s="3321"/>
      <c r="W53" s="331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CG53" s="40"/>
      <c r="CH53" s="40"/>
      <c r="CI53" s="40"/>
      <c r="CJ53" s="40"/>
    </row>
    <row r="54" spans="1:88" ht="16.350000000000001" customHeight="1" x14ac:dyDescent="0.2">
      <c r="A54" s="2324" t="s">
        <v>76</v>
      </c>
      <c r="B54" s="2325">
        <f>SUM(B55:B56)</f>
        <v>0</v>
      </c>
      <c r="C54" s="2326">
        <f>SUM(C55:C56)</f>
        <v>0</v>
      </c>
      <c r="D54" s="2327">
        <f t="shared" ref="D54:W54" si="5">SUM(D55:D56)</f>
        <v>0</v>
      </c>
      <c r="E54" s="2272">
        <f t="shared" si="5"/>
        <v>0</v>
      </c>
      <c r="F54" s="2328">
        <f t="shared" si="5"/>
        <v>0</v>
      </c>
      <c r="G54" s="2272">
        <f t="shared" si="5"/>
        <v>0</v>
      </c>
      <c r="H54" s="2328">
        <f t="shared" si="5"/>
        <v>0</v>
      </c>
      <c r="I54" s="2272">
        <f t="shared" si="5"/>
        <v>0</v>
      </c>
      <c r="J54" s="2328">
        <f t="shared" si="5"/>
        <v>0</v>
      </c>
      <c r="K54" s="2272">
        <f t="shared" si="5"/>
        <v>0</v>
      </c>
      <c r="L54" s="2328">
        <f t="shared" si="5"/>
        <v>0</v>
      </c>
      <c r="M54" s="2272">
        <f t="shared" si="5"/>
        <v>0</v>
      </c>
      <c r="N54" s="2328">
        <f t="shared" si="5"/>
        <v>0</v>
      </c>
      <c r="O54" s="2272">
        <f t="shared" si="5"/>
        <v>0</v>
      </c>
      <c r="P54" s="2328">
        <f t="shared" si="5"/>
        <v>0</v>
      </c>
      <c r="Q54" s="2272">
        <f t="shared" si="5"/>
        <v>0</v>
      </c>
      <c r="R54" s="2328">
        <f t="shared" si="5"/>
        <v>0</v>
      </c>
      <c r="S54" s="2272">
        <f t="shared" si="5"/>
        <v>0</v>
      </c>
      <c r="T54" s="2328">
        <f t="shared" si="5"/>
        <v>0</v>
      </c>
      <c r="U54" s="2272">
        <f t="shared" si="5"/>
        <v>0</v>
      </c>
      <c r="V54" s="2328">
        <f t="shared" si="5"/>
        <v>0</v>
      </c>
      <c r="W54" s="2272">
        <f t="shared" si="5"/>
        <v>0</v>
      </c>
      <c r="X54" s="100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CG54" s="40">
        <v>0</v>
      </c>
      <c r="CH54" s="40">
        <v>0</v>
      </c>
      <c r="CI54" s="40">
        <v>0</v>
      </c>
      <c r="CJ54" s="40"/>
    </row>
    <row r="55" spans="1:88" ht="16.350000000000001" customHeight="1" x14ac:dyDescent="0.2">
      <c r="A55" s="53" t="s">
        <v>72</v>
      </c>
      <c r="B55" s="158">
        <f>SUM(E55:V55)</f>
        <v>0</v>
      </c>
      <c r="C55" s="2329"/>
      <c r="D55" s="2330"/>
      <c r="E55" s="161"/>
      <c r="F55" s="111"/>
      <c r="G55" s="161"/>
      <c r="H55" s="111"/>
      <c r="I55" s="161"/>
      <c r="J55" s="111"/>
      <c r="K55" s="161"/>
      <c r="L55" s="111"/>
      <c r="M55" s="161"/>
      <c r="N55" s="111"/>
      <c r="O55" s="161"/>
      <c r="P55" s="111"/>
      <c r="Q55" s="161"/>
      <c r="R55" s="111"/>
      <c r="S55" s="161"/>
      <c r="T55" s="111"/>
      <c r="U55" s="161"/>
      <c r="V55" s="111"/>
      <c r="W55" s="161"/>
      <c r="X55" s="162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8"/>
      <c r="AK55" s="8"/>
      <c r="CA55" s="39"/>
      <c r="CC55" s="39"/>
      <c r="CG55" s="40">
        <v>0</v>
      </c>
      <c r="CH55" s="40">
        <v>0</v>
      </c>
      <c r="CI55" s="40">
        <v>0</v>
      </c>
      <c r="CJ55" s="40"/>
    </row>
    <row r="56" spans="1:88" ht="16.350000000000001" customHeight="1" x14ac:dyDescent="0.2">
      <c r="A56" s="163" t="s">
        <v>77</v>
      </c>
      <c r="B56" s="164">
        <f>SUM(E56:V56)</f>
        <v>0</v>
      </c>
      <c r="C56" s="2331"/>
      <c r="D56" s="2332"/>
      <c r="E56" s="167"/>
      <c r="F56" s="127"/>
      <c r="G56" s="167"/>
      <c r="H56" s="127"/>
      <c r="I56" s="167"/>
      <c r="J56" s="127"/>
      <c r="K56" s="167"/>
      <c r="L56" s="127"/>
      <c r="M56" s="167"/>
      <c r="N56" s="127"/>
      <c r="O56" s="167"/>
      <c r="P56" s="127"/>
      <c r="Q56" s="167"/>
      <c r="R56" s="127"/>
      <c r="S56" s="167"/>
      <c r="T56" s="127"/>
      <c r="U56" s="167"/>
      <c r="V56" s="127"/>
      <c r="W56" s="167"/>
      <c r="X56" s="162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8"/>
      <c r="AK56" s="8"/>
      <c r="CG56" s="40">
        <v>0</v>
      </c>
      <c r="CH56" s="40">
        <v>0</v>
      </c>
      <c r="CI56" s="40">
        <v>0</v>
      </c>
      <c r="CJ56" s="40"/>
    </row>
    <row r="57" spans="1:88" ht="16.350000000000001" customHeight="1" x14ac:dyDescent="0.2">
      <c r="A57" s="168" t="s">
        <v>78</v>
      </c>
      <c r="B57" s="169">
        <f>SUM(B58:B59)</f>
        <v>0</v>
      </c>
      <c r="C57" s="170">
        <f t="shared" ref="C57:W57" si="6">SUM(C58:C59)</f>
        <v>0</v>
      </c>
      <c r="D57" s="171">
        <f t="shared" si="6"/>
        <v>0</v>
      </c>
      <c r="E57" s="114">
        <f t="shared" si="6"/>
        <v>0</v>
      </c>
      <c r="F57" s="172">
        <f t="shared" si="6"/>
        <v>0</v>
      </c>
      <c r="G57" s="114">
        <f t="shared" si="6"/>
        <v>0</v>
      </c>
      <c r="H57" s="172">
        <f t="shared" si="6"/>
        <v>0</v>
      </c>
      <c r="I57" s="114">
        <f t="shared" si="6"/>
        <v>0</v>
      </c>
      <c r="J57" s="172">
        <f t="shared" si="6"/>
        <v>0</v>
      </c>
      <c r="K57" s="114">
        <f t="shared" si="6"/>
        <v>0</v>
      </c>
      <c r="L57" s="172">
        <f t="shared" si="6"/>
        <v>0</v>
      </c>
      <c r="M57" s="114">
        <f t="shared" si="6"/>
        <v>0</v>
      </c>
      <c r="N57" s="172">
        <f t="shared" si="6"/>
        <v>0</v>
      </c>
      <c r="O57" s="114">
        <f t="shared" si="6"/>
        <v>0</v>
      </c>
      <c r="P57" s="172">
        <f t="shared" si="6"/>
        <v>0</v>
      </c>
      <c r="Q57" s="114">
        <f t="shared" si="6"/>
        <v>0</v>
      </c>
      <c r="R57" s="172">
        <f t="shared" si="6"/>
        <v>0</v>
      </c>
      <c r="S57" s="114">
        <f t="shared" si="6"/>
        <v>0</v>
      </c>
      <c r="T57" s="172">
        <f t="shared" si="6"/>
        <v>0</v>
      </c>
      <c r="U57" s="114">
        <f t="shared" si="6"/>
        <v>0</v>
      </c>
      <c r="V57" s="172">
        <f t="shared" si="6"/>
        <v>0</v>
      </c>
      <c r="W57" s="2272">
        <f t="shared" si="6"/>
        <v>0</v>
      </c>
      <c r="X57" s="100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CG57" s="40">
        <v>0</v>
      </c>
      <c r="CH57" s="40">
        <v>0</v>
      </c>
      <c r="CI57" s="40">
        <v>0</v>
      </c>
      <c r="CJ57" s="40"/>
    </row>
    <row r="58" spans="1:88" ht="16.350000000000001" customHeight="1" x14ac:dyDescent="0.2">
      <c r="A58" s="53" t="s">
        <v>72</v>
      </c>
      <c r="B58" s="158">
        <f>SUM(E58:V58)</f>
        <v>0</v>
      </c>
      <c r="C58" s="2329"/>
      <c r="D58" s="2330"/>
      <c r="E58" s="161"/>
      <c r="F58" s="111"/>
      <c r="G58" s="161"/>
      <c r="H58" s="111"/>
      <c r="I58" s="161"/>
      <c r="J58" s="111"/>
      <c r="K58" s="161"/>
      <c r="L58" s="111"/>
      <c r="M58" s="161"/>
      <c r="N58" s="111"/>
      <c r="O58" s="161"/>
      <c r="P58" s="111"/>
      <c r="Q58" s="161"/>
      <c r="R58" s="111"/>
      <c r="S58" s="161"/>
      <c r="T58" s="111"/>
      <c r="U58" s="161"/>
      <c r="V58" s="111"/>
      <c r="W58" s="161"/>
      <c r="X58" s="162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8"/>
      <c r="AK58" s="8"/>
      <c r="CG58" s="40">
        <v>0</v>
      </c>
      <c r="CH58" s="40">
        <v>0</v>
      </c>
      <c r="CI58" s="40">
        <v>0</v>
      </c>
      <c r="CJ58" s="40"/>
    </row>
    <row r="59" spans="1:88" ht="16.350000000000001" customHeight="1" x14ac:dyDescent="0.2">
      <c r="A59" s="163" t="s">
        <v>77</v>
      </c>
      <c r="B59" s="164">
        <f>SUM(E59:V59)</f>
        <v>0</v>
      </c>
      <c r="C59" s="2331"/>
      <c r="D59" s="2331"/>
      <c r="E59" s="167"/>
      <c r="F59" s="127"/>
      <c r="G59" s="167"/>
      <c r="H59" s="127"/>
      <c r="I59" s="167"/>
      <c r="J59" s="127"/>
      <c r="K59" s="167"/>
      <c r="L59" s="127"/>
      <c r="M59" s="167"/>
      <c r="N59" s="127"/>
      <c r="O59" s="167"/>
      <c r="P59" s="127"/>
      <c r="Q59" s="167"/>
      <c r="R59" s="127"/>
      <c r="S59" s="167"/>
      <c r="T59" s="127"/>
      <c r="U59" s="167"/>
      <c r="V59" s="127"/>
      <c r="W59" s="167"/>
      <c r="X59" s="16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8"/>
      <c r="AK59" s="8"/>
      <c r="CG59" s="40">
        <v>0</v>
      </c>
      <c r="CH59" s="40">
        <v>0</v>
      </c>
      <c r="CI59" s="40">
        <v>0</v>
      </c>
      <c r="CJ59" s="40"/>
    </row>
    <row r="60" spans="1:88" ht="31.35" customHeight="1" x14ac:dyDescent="0.2">
      <c r="A60" s="147" t="s">
        <v>79</v>
      </c>
      <c r="B60" s="147"/>
      <c r="C60" s="147"/>
      <c r="D60" s="147"/>
      <c r="E60" s="147"/>
      <c r="F60" s="9"/>
      <c r="G60" s="9"/>
      <c r="H60" s="173"/>
      <c r="I60" s="173"/>
      <c r="J60" s="2333"/>
      <c r="K60" s="2334"/>
      <c r="L60" s="2335"/>
      <c r="M60" s="2334"/>
      <c r="N60" s="6"/>
      <c r="O60" s="6"/>
      <c r="P60" s="6"/>
      <c r="Q60" s="6"/>
      <c r="R60" s="6"/>
      <c r="S60" s="6"/>
      <c r="T60" s="6"/>
      <c r="U60" s="6"/>
      <c r="V60" s="6"/>
      <c r="W60" s="6"/>
      <c r="X60" s="177"/>
      <c r="Y60" s="177"/>
      <c r="Z60" s="177"/>
      <c r="AA60" s="470"/>
      <c r="AB60" s="1098"/>
      <c r="AC60" s="470"/>
      <c r="AD60" s="177"/>
      <c r="AE60" s="1098"/>
      <c r="AF60" s="470"/>
      <c r="AG60" s="470"/>
      <c r="AH60" s="470"/>
      <c r="AI60" s="1098"/>
      <c r="AJ60" s="100"/>
      <c r="AK60" s="180"/>
      <c r="AL60" s="2317"/>
      <c r="AM60" s="2322"/>
      <c r="AN60" s="2322"/>
      <c r="CG60" s="40"/>
      <c r="CH60" s="40"/>
      <c r="CI60" s="40"/>
      <c r="CJ60" s="40"/>
    </row>
    <row r="61" spans="1:88" ht="16.350000000000001" customHeight="1" x14ac:dyDescent="0.2">
      <c r="A61" s="3393" t="s">
        <v>75</v>
      </c>
      <c r="B61" s="3368" t="s">
        <v>80</v>
      </c>
      <c r="C61" s="3369"/>
      <c r="D61" s="3368" t="s">
        <v>81</v>
      </c>
      <c r="E61" s="3376"/>
      <c r="F61" s="3378" t="s">
        <v>82</v>
      </c>
      <c r="G61" s="3378"/>
      <c r="H61" s="100"/>
      <c r="I61" s="10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28"/>
      <c r="V61" s="1099"/>
      <c r="W61" s="128"/>
      <c r="X61" s="2336"/>
      <c r="Y61" s="2336"/>
      <c r="Z61" s="2336"/>
      <c r="AA61" s="470"/>
      <c r="AB61" s="2336"/>
      <c r="AC61" s="470"/>
      <c r="AD61" s="2336"/>
      <c r="AE61" s="470"/>
      <c r="AF61" s="470"/>
      <c r="AG61" s="2337"/>
      <c r="AH61" s="470"/>
      <c r="AI61" s="2337"/>
      <c r="AJ61" s="2336"/>
      <c r="AK61" s="2337"/>
      <c r="AL61" s="2338"/>
      <c r="AM61" s="2339"/>
      <c r="AN61" s="2339"/>
      <c r="CG61" s="40"/>
      <c r="CH61" s="40"/>
      <c r="CI61" s="40"/>
      <c r="CJ61" s="40"/>
    </row>
    <row r="62" spans="1:88" ht="36" customHeight="1" x14ac:dyDescent="0.2">
      <c r="A62" s="3318"/>
      <c r="B62" s="2340" t="s">
        <v>83</v>
      </c>
      <c r="C62" s="2341" t="s">
        <v>84</v>
      </c>
      <c r="D62" s="2340" t="s">
        <v>83</v>
      </c>
      <c r="E62" s="2342" t="s">
        <v>84</v>
      </c>
      <c r="F62" s="2340" t="s">
        <v>83</v>
      </c>
      <c r="G62" s="2343" t="s">
        <v>84</v>
      </c>
      <c r="H62" s="6" t="s">
        <v>85</v>
      </c>
      <c r="I62" s="6"/>
      <c r="J62" s="2344"/>
      <c r="K62" s="2345"/>
      <c r="L62" s="2345"/>
      <c r="M62" s="2345"/>
      <c r="N62" s="2345"/>
      <c r="O62" s="2345"/>
      <c r="P62" s="2345"/>
      <c r="Q62" s="2346"/>
      <c r="R62" s="2346"/>
      <c r="S62" s="2346"/>
      <c r="T62" s="2346"/>
      <c r="U62" s="2346"/>
      <c r="V62" s="2346"/>
      <c r="W62" s="2346"/>
      <c r="X62" s="2346"/>
      <c r="Y62" s="2346"/>
      <c r="Z62" s="2346"/>
      <c r="AA62" s="2346"/>
      <c r="AB62" s="2346"/>
      <c r="AC62" s="2346"/>
      <c r="AD62" s="2346"/>
      <c r="AE62" s="2346"/>
      <c r="AF62" s="2346"/>
      <c r="AG62" s="2346"/>
      <c r="AH62" s="2346"/>
      <c r="AI62" s="2346"/>
      <c r="AJ62" s="2346"/>
      <c r="AK62" s="2346"/>
      <c r="AL62" s="2346"/>
      <c r="AM62" s="2346"/>
      <c r="AN62" s="2346"/>
      <c r="AO62" s="2346"/>
      <c r="AP62" s="2345"/>
      <c r="AQ62" s="2347"/>
      <c r="AR62" s="2347"/>
      <c r="CG62" s="40"/>
      <c r="CH62" s="40"/>
      <c r="CI62" s="40"/>
      <c r="CJ62" s="40"/>
    </row>
    <row r="63" spans="1:88" ht="16.350000000000001" customHeight="1" x14ac:dyDescent="0.2">
      <c r="A63" s="2348" t="s">
        <v>86</v>
      </c>
      <c r="B63" s="2349"/>
      <c r="C63" s="2350"/>
      <c r="D63" s="2349"/>
      <c r="E63" s="2350"/>
      <c r="F63" s="65"/>
      <c r="G63" s="190"/>
      <c r="H63" s="162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2337"/>
      <c r="U63" s="2337"/>
      <c r="V63" s="2346"/>
      <c r="W63" s="2346"/>
      <c r="X63" s="2346"/>
      <c r="Y63" s="2346"/>
      <c r="Z63" s="2346"/>
      <c r="AA63" s="2346"/>
      <c r="AB63" s="2346"/>
      <c r="AC63" s="2346"/>
      <c r="AD63" s="2346"/>
      <c r="AE63" s="2346"/>
      <c r="AF63" s="2346"/>
      <c r="AG63" s="2346"/>
      <c r="AH63" s="2346"/>
      <c r="AI63" s="2346"/>
      <c r="AJ63" s="2346"/>
      <c r="AK63" s="2346"/>
      <c r="AL63" s="2346"/>
      <c r="AM63" s="2346"/>
      <c r="AN63" s="2346"/>
      <c r="AO63" s="2346"/>
      <c r="AP63" s="2347"/>
      <c r="AQ63" s="2347"/>
      <c r="AR63" s="2347"/>
      <c r="CA63" s="39"/>
      <c r="CB63" s="39"/>
      <c r="CC63" s="39"/>
      <c r="CG63" s="40">
        <f>IF(B63&lt;C63,1,0)</f>
        <v>0</v>
      </c>
      <c r="CH63" s="40">
        <f>IF(D63&lt;E63,1,0)</f>
        <v>0</v>
      </c>
      <c r="CI63" s="40">
        <f>IF(F63&lt;G63,1,0)</f>
        <v>0</v>
      </c>
      <c r="CJ63" s="40"/>
    </row>
    <row r="64" spans="1:88" ht="25.35" customHeight="1" x14ac:dyDescent="0.2">
      <c r="A64" s="2132" t="s">
        <v>87</v>
      </c>
      <c r="B64" s="2133"/>
      <c r="C64" s="2134"/>
      <c r="D64" s="2133"/>
      <c r="E64" s="2134"/>
      <c r="F64" s="2133"/>
      <c r="G64" s="2135"/>
      <c r="H64" s="162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2337"/>
      <c r="U64" s="2337"/>
      <c r="V64" s="2346"/>
      <c r="W64" s="2346"/>
      <c r="X64" s="2346"/>
      <c r="Y64" s="2346"/>
      <c r="Z64" s="2346"/>
      <c r="AA64" s="2346"/>
      <c r="AB64" s="2346"/>
      <c r="AC64" s="2346"/>
      <c r="AD64" s="2346"/>
      <c r="AE64" s="2346"/>
      <c r="AF64" s="2346"/>
      <c r="AG64" s="2346"/>
      <c r="AH64" s="2346"/>
      <c r="AI64" s="2346"/>
      <c r="AJ64" s="2346"/>
      <c r="AK64" s="2346"/>
      <c r="AL64" s="2346"/>
      <c r="AM64" s="2346"/>
      <c r="AN64" s="2346"/>
      <c r="AO64" s="2346"/>
      <c r="AP64" s="2347"/>
      <c r="AQ64" s="2347"/>
      <c r="AR64" s="2347"/>
      <c r="CA64" s="39"/>
      <c r="CB64" s="39"/>
      <c r="CC64" s="39"/>
      <c r="CG64" s="40">
        <f>IF(B64&lt;C64,1,0)</f>
        <v>0</v>
      </c>
      <c r="CH64" s="40">
        <f>IF(D64&lt;E64,1,0)</f>
        <v>0</v>
      </c>
      <c r="CI64" s="40">
        <f>IF(F64&lt;G64,1,0)</f>
        <v>0</v>
      </c>
      <c r="CJ64" s="40"/>
    </row>
    <row r="65" spans="1:88" ht="25.35" customHeight="1" x14ac:dyDescent="0.2">
      <c r="A65" s="9" t="s">
        <v>88</v>
      </c>
      <c r="B65" s="451"/>
      <c r="C65" s="451"/>
      <c r="D65" s="451"/>
      <c r="E65" s="451"/>
      <c r="F65" s="451"/>
      <c r="G65" s="451"/>
      <c r="H65" s="452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2337"/>
      <c r="U65" s="2337"/>
      <c r="V65" s="2346"/>
      <c r="W65" s="2346"/>
      <c r="X65" s="2346"/>
      <c r="Y65" s="2346"/>
      <c r="Z65" s="2346"/>
      <c r="AA65" s="2346"/>
      <c r="AB65" s="2346"/>
      <c r="AC65" s="2346"/>
      <c r="AD65" s="2346"/>
      <c r="AE65" s="2346"/>
      <c r="AF65" s="2346"/>
      <c r="AG65" s="2346"/>
      <c r="AH65" s="2346"/>
      <c r="AI65" s="2346"/>
      <c r="AJ65" s="2346"/>
      <c r="AK65" s="2346"/>
      <c r="AL65" s="2346"/>
      <c r="AM65" s="2346"/>
      <c r="AN65" s="2346"/>
      <c r="AO65" s="2346"/>
      <c r="AP65" s="2347"/>
      <c r="AQ65" s="2347"/>
      <c r="AR65" s="2347"/>
      <c r="CA65" s="39"/>
      <c r="CB65" s="39"/>
      <c r="CC65" s="39"/>
      <c r="CG65" s="40"/>
      <c r="CH65" s="40"/>
      <c r="CI65" s="40"/>
      <c r="CJ65" s="40"/>
    </row>
    <row r="66" spans="1:88" ht="25.35" customHeight="1" x14ac:dyDescent="0.2">
      <c r="A66" s="3383" t="s">
        <v>75</v>
      </c>
      <c r="B66" s="3383" t="s">
        <v>89</v>
      </c>
      <c r="C66" s="3383"/>
      <c r="D66" s="3383" t="s">
        <v>90</v>
      </c>
      <c r="E66" s="3383"/>
      <c r="F66" s="451"/>
      <c r="G66" s="451"/>
      <c r="H66" s="452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2337"/>
      <c r="U66" s="2337"/>
      <c r="V66" s="2346"/>
      <c r="W66" s="2346"/>
      <c r="X66" s="2346"/>
      <c r="Y66" s="2346"/>
      <c r="Z66" s="2346"/>
      <c r="AA66" s="2346"/>
      <c r="AB66" s="2346"/>
      <c r="AC66" s="2346"/>
      <c r="AD66" s="2346"/>
      <c r="AE66" s="2346"/>
      <c r="AF66" s="2346"/>
      <c r="AG66" s="2346"/>
      <c r="AH66" s="2346"/>
      <c r="AI66" s="2346"/>
      <c r="AJ66" s="2346"/>
      <c r="AK66" s="2346"/>
      <c r="AL66" s="2346"/>
      <c r="AM66" s="2346"/>
      <c r="AN66" s="2346"/>
      <c r="AO66" s="2346"/>
      <c r="AP66" s="2347"/>
      <c r="AQ66" s="2347"/>
      <c r="AR66" s="2347"/>
      <c r="CA66" s="39"/>
      <c r="CB66" s="39"/>
      <c r="CC66" s="39"/>
      <c r="CG66" s="40"/>
      <c r="CH66" s="40"/>
      <c r="CI66" s="40"/>
      <c r="CJ66" s="40"/>
    </row>
    <row r="67" spans="1:88" ht="28.5" customHeight="1" x14ac:dyDescent="0.2">
      <c r="A67" s="3383"/>
      <c r="B67" s="2351" t="s">
        <v>91</v>
      </c>
      <c r="C67" s="2352" t="s">
        <v>84</v>
      </c>
      <c r="D67" s="2351" t="s">
        <v>91</v>
      </c>
      <c r="E67" s="2352" t="s">
        <v>84</v>
      </c>
      <c r="F67" s="451"/>
      <c r="G67" s="451"/>
      <c r="H67" s="452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2353"/>
      <c r="U67" s="2353"/>
      <c r="V67" s="2317"/>
      <c r="W67" s="2317"/>
      <c r="X67" s="2317"/>
      <c r="Y67" s="2317"/>
      <c r="Z67" s="2317"/>
      <c r="AA67" s="2317"/>
      <c r="AB67" s="2317"/>
      <c r="AC67" s="2317"/>
      <c r="AD67" s="2317"/>
      <c r="AE67" s="2317"/>
      <c r="AF67" s="2317"/>
      <c r="AG67" s="2317"/>
      <c r="AH67" s="2317"/>
      <c r="AI67" s="2317"/>
      <c r="AJ67" s="2317"/>
      <c r="AK67" s="2317"/>
      <c r="AL67" s="2317"/>
      <c r="AM67" s="2317"/>
      <c r="AN67" s="2317"/>
      <c r="AO67" s="2317"/>
      <c r="AP67" s="2322"/>
      <c r="AQ67" s="2322"/>
      <c r="AR67" s="2322"/>
      <c r="CA67" s="39"/>
      <c r="CB67" s="39"/>
      <c r="CC67" s="39"/>
      <c r="CG67" s="40"/>
      <c r="CH67" s="40"/>
      <c r="CI67" s="40"/>
      <c r="CJ67" s="40"/>
    </row>
    <row r="68" spans="1:88" ht="25.35" customHeight="1" x14ac:dyDescent="0.2">
      <c r="A68" s="2354" t="s">
        <v>86</v>
      </c>
      <c r="B68" s="2355"/>
      <c r="C68" s="2356"/>
      <c r="D68" s="2357"/>
      <c r="E68" s="2358"/>
      <c r="F68" s="451"/>
      <c r="G68" s="451"/>
      <c r="H68" s="452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2353"/>
      <c r="U68" s="2353"/>
      <c r="V68" s="2317"/>
      <c r="W68" s="2317"/>
      <c r="X68" s="2317"/>
      <c r="Y68" s="2317"/>
      <c r="Z68" s="2317"/>
      <c r="AA68" s="2317"/>
      <c r="AB68" s="2317"/>
      <c r="AC68" s="2317"/>
      <c r="AD68" s="2317"/>
      <c r="AE68" s="2317"/>
      <c r="AF68" s="2317"/>
      <c r="AG68" s="2317"/>
      <c r="AH68" s="2317"/>
      <c r="AI68" s="2317"/>
      <c r="AJ68" s="2317"/>
      <c r="AK68" s="2317"/>
      <c r="AL68" s="2317"/>
      <c r="AM68" s="2317"/>
      <c r="AN68" s="2317"/>
      <c r="AO68" s="2317"/>
      <c r="AP68" s="2322"/>
      <c r="AQ68" s="2322"/>
      <c r="AR68" s="2322"/>
      <c r="CA68" s="39"/>
      <c r="CB68" s="39"/>
      <c r="CC68" s="39"/>
      <c r="CG68" s="40"/>
      <c r="CH68" s="40"/>
      <c r="CI68" s="40"/>
      <c r="CJ68" s="40"/>
    </row>
    <row r="69" spans="1:88" ht="25.35" customHeight="1" x14ac:dyDescent="0.2">
      <c r="A69" s="207" t="s">
        <v>92</v>
      </c>
      <c r="B69" s="208"/>
      <c r="C69" s="209"/>
      <c r="D69" s="210"/>
      <c r="E69" s="211"/>
      <c r="F69" s="451"/>
      <c r="G69" s="451"/>
      <c r="H69" s="452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2353"/>
      <c r="U69" s="2353"/>
      <c r="V69" s="2317"/>
      <c r="W69" s="2317"/>
      <c r="X69" s="2317"/>
      <c r="Y69" s="2317"/>
      <c r="Z69" s="2317"/>
      <c r="AA69" s="2317"/>
      <c r="AB69" s="2317"/>
      <c r="AC69" s="2317"/>
      <c r="AD69" s="2317"/>
      <c r="AE69" s="2317"/>
      <c r="AF69" s="2317"/>
      <c r="AG69" s="2317"/>
      <c r="AH69" s="2317"/>
      <c r="AI69" s="2317"/>
      <c r="AJ69" s="2317"/>
      <c r="AK69" s="2317"/>
      <c r="AL69" s="2317"/>
      <c r="AM69" s="2317"/>
      <c r="AN69" s="2317"/>
      <c r="AO69" s="2317"/>
      <c r="AP69" s="2322"/>
      <c r="AQ69" s="2322"/>
      <c r="AR69" s="2322"/>
      <c r="CA69" s="39"/>
      <c r="CB69" s="39"/>
      <c r="CC69" s="39"/>
      <c r="CG69" s="40"/>
      <c r="CH69" s="40"/>
      <c r="CI69" s="40"/>
      <c r="CJ69" s="40"/>
    </row>
    <row r="70" spans="1:88" ht="31.35" customHeight="1" x14ac:dyDescent="0.2">
      <c r="A70" s="147" t="s">
        <v>93</v>
      </c>
      <c r="B70" s="10"/>
      <c r="C70" s="10"/>
      <c r="D70" s="10"/>
      <c r="E70" s="213"/>
      <c r="F70" s="213"/>
      <c r="G70" s="213"/>
      <c r="H70" s="100"/>
      <c r="I70" s="100"/>
      <c r="J70" s="2353"/>
      <c r="K70" s="2353"/>
      <c r="L70" s="2353"/>
      <c r="M70" s="2353"/>
      <c r="N70" s="2353"/>
      <c r="O70" s="2353"/>
      <c r="P70" s="2353"/>
      <c r="Q70" s="2353"/>
      <c r="R70" s="2353"/>
      <c r="S70" s="2353"/>
      <c r="T70" s="2353"/>
      <c r="U70" s="2353"/>
      <c r="V70" s="2315"/>
      <c r="W70" s="2315"/>
      <c r="X70" s="2317"/>
      <c r="Y70" s="2317"/>
      <c r="Z70" s="2317"/>
      <c r="AA70" s="2317"/>
      <c r="AB70" s="2317"/>
      <c r="AC70" s="2317"/>
      <c r="AD70" s="2317"/>
      <c r="AE70" s="2317"/>
      <c r="AF70" s="2317"/>
      <c r="AG70" s="2317"/>
      <c r="AH70" s="2317"/>
      <c r="AI70" s="2317"/>
      <c r="AJ70" s="2317"/>
      <c r="AK70" s="2317"/>
      <c r="AL70" s="2317"/>
      <c r="AM70" s="2317"/>
      <c r="AN70" s="2317"/>
      <c r="AO70" s="2317"/>
      <c r="AP70" s="2322"/>
      <c r="AQ70" s="2322"/>
      <c r="AR70" s="2322"/>
      <c r="CG70" s="40"/>
      <c r="CH70" s="40"/>
      <c r="CI70" s="40"/>
      <c r="CJ70" s="40"/>
    </row>
    <row r="71" spans="1:88" ht="16.350000000000001" customHeight="1" x14ac:dyDescent="0.2">
      <c r="A71" s="2359" t="s">
        <v>49</v>
      </c>
      <c r="B71" s="2359" t="s">
        <v>32</v>
      </c>
      <c r="C71" s="216"/>
      <c r="D71" s="217"/>
      <c r="E71" s="217"/>
      <c r="F71" s="217"/>
      <c r="G71" s="217"/>
      <c r="H71" s="100"/>
      <c r="I71" s="100"/>
      <c r="J71" s="2353"/>
      <c r="K71" s="2353"/>
      <c r="L71" s="2360"/>
      <c r="M71" s="2360"/>
      <c r="N71" s="2353"/>
      <c r="O71" s="2353"/>
      <c r="P71" s="2353"/>
      <c r="Q71" s="2353"/>
      <c r="R71" s="2353"/>
      <c r="S71" s="2353"/>
      <c r="T71" s="2353"/>
      <c r="U71" s="2353"/>
      <c r="V71" s="2315"/>
      <c r="W71" s="2315"/>
      <c r="X71" s="2317"/>
      <c r="Y71" s="2317"/>
      <c r="Z71" s="2317"/>
      <c r="AA71" s="2317"/>
      <c r="AB71" s="2317"/>
      <c r="AC71" s="2317"/>
      <c r="AD71" s="2317"/>
      <c r="AE71" s="2317"/>
      <c r="AF71" s="2317"/>
      <c r="AG71" s="2317"/>
      <c r="AH71" s="2317"/>
      <c r="AI71" s="2317"/>
      <c r="AJ71" s="2317"/>
      <c r="AK71" s="2317"/>
      <c r="AL71" s="2317"/>
      <c r="AM71" s="2317"/>
      <c r="AN71" s="2317"/>
      <c r="AO71" s="2317"/>
      <c r="AP71" s="2322"/>
      <c r="AQ71" s="2322"/>
      <c r="AR71" s="2322"/>
      <c r="CG71" s="40"/>
      <c r="CH71" s="40"/>
      <c r="CI71" s="40"/>
      <c r="CJ71" s="40"/>
    </row>
    <row r="72" spans="1:88" ht="16.350000000000001" customHeight="1" x14ac:dyDescent="0.2">
      <c r="A72" s="2361" t="s">
        <v>72</v>
      </c>
      <c r="B72" s="2298"/>
      <c r="C72" s="216"/>
      <c r="D72" s="217"/>
      <c r="E72" s="217"/>
      <c r="F72" s="217"/>
      <c r="G72" s="217"/>
      <c r="H72" s="6"/>
      <c r="I72" s="128"/>
      <c r="J72" s="2315"/>
      <c r="K72" s="2315"/>
      <c r="L72" s="2362"/>
      <c r="M72" s="2362"/>
      <c r="N72" s="2315"/>
      <c r="O72" s="2315"/>
      <c r="P72" s="2315"/>
      <c r="Q72" s="2315"/>
      <c r="R72" s="2315"/>
      <c r="S72" s="2315"/>
      <c r="T72" s="2315"/>
      <c r="U72" s="2315"/>
      <c r="V72" s="2315"/>
      <c r="W72" s="2315"/>
      <c r="X72" s="2317"/>
      <c r="Y72" s="2317"/>
      <c r="Z72" s="2317"/>
      <c r="AA72" s="2317"/>
      <c r="AB72" s="2317"/>
      <c r="AC72" s="2317"/>
      <c r="AD72" s="2317"/>
      <c r="AE72" s="2317"/>
      <c r="AF72" s="2317"/>
      <c r="AG72" s="2317"/>
      <c r="AH72" s="2317"/>
      <c r="AI72" s="2317"/>
      <c r="AJ72" s="2317"/>
      <c r="AK72" s="2317"/>
      <c r="AL72" s="2317"/>
      <c r="AM72" s="2317"/>
      <c r="AN72" s="2317"/>
      <c r="AO72" s="2317"/>
      <c r="AP72" s="2322"/>
      <c r="AQ72" s="2322"/>
      <c r="AR72" s="2322"/>
      <c r="CG72" s="40"/>
      <c r="CH72" s="40"/>
      <c r="CI72" s="40"/>
      <c r="CJ72" s="40"/>
    </row>
    <row r="73" spans="1:88" ht="16.350000000000001" customHeight="1" x14ac:dyDescent="0.2">
      <c r="A73" s="82" t="s">
        <v>94</v>
      </c>
      <c r="B73" s="93"/>
      <c r="C73" s="9"/>
      <c r="D73" s="222"/>
      <c r="E73" s="9"/>
      <c r="F73" s="1124"/>
      <c r="G73" s="224"/>
      <c r="H73" s="6"/>
      <c r="I73" s="6"/>
      <c r="J73" s="2315"/>
      <c r="K73" s="2315"/>
      <c r="L73" s="2315"/>
      <c r="M73" s="2315"/>
      <c r="N73" s="2315"/>
      <c r="O73" s="2315"/>
      <c r="P73" s="2315"/>
      <c r="Q73" s="2315"/>
      <c r="R73" s="2315"/>
      <c r="S73" s="2315"/>
      <c r="T73" s="2315"/>
      <c r="U73" s="2315"/>
      <c r="V73" s="2315"/>
      <c r="W73" s="2315"/>
      <c r="X73" s="2317"/>
      <c r="Y73" s="2317"/>
      <c r="Z73" s="2317"/>
      <c r="AA73" s="2317"/>
      <c r="AB73" s="2317"/>
      <c r="AC73" s="2317"/>
      <c r="AD73" s="2317"/>
      <c r="AE73" s="2317"/>
      <c r="AF73" s="2317"/>
      <c r="AG73" s="2317"/>
      <c r="AH73" s="2317"/>
      <c r="AI73" s="2317"/>
      <c r="AJ73" s="2317"/>
      <c r="AK73" s="2317"/>
      <c r="AL73" s="2317"/>
      <c r="AM73" s="2317"/>
      <c r="AN73" s="2317"/>
      <c r="AO73" s="2317"/>
      <c r="AP73" s="2322"/>
      <c r="AQ73" s="2322"/>
      <c r="AR73" s="2322"/>
      <c r="CG73" s="40"/>
      <c r="CH73" s="40"/>
      <c r="CI73" s="40"/>
      <c r="CJ73" s="40"/>
    </row>
    <row r="74" spans="1:88" ht="31.35" customHeight="1" x14ac:dyDescent="0.2">
      <c r="A74" s="9" t="s">
        <v>95</v>
      </c>
      <c r="B74" s="9"/>
      <c r="C74" s="2363"/>
      <c r="D74" s="2363"/>
      <c r="E74" s="6"/>
      <c r="F74" s="6"/>
      <c r="G74" s="6"/>
      <c r="H74" s="6"/>
      <c r="I74" s="6"/>
      <c r="J74" s="2315"/>
      <c r="K74" s="2315"/>
      <c r="L74" s="2315"/>
      <c r="M74" s="2315"/>
      <c r="N74" s="2315"/>
      <c r="O74" s="2315"/>
      <c r="P74" s="2315"/>
      <c r="Q74" s="2315"/>
      <c r="R74" s="2315"/>
      <c r="S74" s="2315"/>
      <c r="T74" s="2315"/>
      <c r="U74" s="2315"/>
      <c r="V74" s="2315"/>
      <c r="W74" s="2364"/>
      <c r="X74" s="2317"/>
      <c r="Y74" s="2317"/>
      <c r="Z74" s="2317"/>
      <c r="AA74" s="2317"/>
      <c r="AB74" s="2317"/>
      <c r="AC74" s="2317"/>
      <c r="AD74" s="2317"/>
      <c r="AE74" s="2317"/>
      <c r="AF74" s="2365"/>
      <c r="AG74" s="2317"/>
      <c r="AH74" s="2366"/>
      <c r="AI74" s="2317"/>
      <c r="AJ74" s="2317"/>
      <c r="AK74" s="2317"/>
      <c r="AL74" s="2317"/>
      <c r="AM74" s="2317"/>
      <c r="AN74" s="2317"/>
      <c r="AO74" s="2317"/>
      <c r="AP74" s="2322"/>
      <c r="AQ74" s="2322"/>
      <c r="AR74" s="2322"/>
      <c r="CG74" s="40"/>
      <c r="CH74" s="40"/>
      <c r="CI74" s="40"/>
      <c r="CJ74" s="40"/>
    </row>
    <row r="75" spans="1:88" ht="16.350000000000001" customHeight="1" x14ac:dyDescent="0.2">
      <c r="A75" s="3392" t="s">
        <v>96</v>
      </c>
      <c r="B75" s="3393" t="s">
        <v>32</v>
      </c>
      <c r="C75" s="3394" t="s">
        <v>97</v>
      </c>
      <c r="D75" s="3395" t="s">
        <v>98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2317"/>
      <c r="Y75" s="2317"/>
      <c r="Z75" s="2317"/>
      <c r="AA75" s="2317"/>
      <c r="AB75" s="2317"/>
      <c r="AC75" s="2317"/>
      <c r="AD75" s="2317"/>
      <c r="AE75" s="2317"/>
      <c r="AF75" s="2365"/>
      <c r="AG75" s="2317"/>
      <c r="AH75" s="2317"/>
      <c r="AI75" s="2317"/>
      <c r="AJ75" s="2317"/>
      <c r="AK75" s="2317"/>
      <c r="AL75" s="2317"/>
      <c r="AM75" s="2317"/>
      <c r="AN75" s="2317"/>
      <c r="AO75" s="2317"/>
      <c r="AP75" s="2322"/>
      <c r="AQ75" s="2322"/>
      <c r="AR75" s="2322"/>
      <c r="CG75" s="40"/>
      <c r="CH75" s="40"/>
      <c r="CI75" s="40"/>
      <c r="CJ75" s="40"/>
    </row>
    <row r="76" spans="1:88" ht="16.350000000000001" customHeight="1" x14ac:dyDescent="0.2">
      <c r="A76" s="3319"/>
      <c r="B76" s="3318"/>
      <c r="C76" s="3325"/>
      <c r="D76" s="332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2317"/>
      <c r="Y76" s="2317"/>
      <c r="Z76" s="2317"/>
      <c r="AA76" s="2317"/>
      <c r="AB76" s="2317"/>
      <c r="AC76" s="2317"/>
      <c r="AD76" s="2317"/>
      <c r="AE76" s="2317"/>
      <c r="AF76" s="2367"/>
      <c r="AG76" s="2368"/>
      <c r="AH76" s="2368"/>
      <c r="AI76" s="2317"/>
      <c r="AJ76" s="2317"/>
      <c r="AK76" s="2317"/>
      <c r="AL76" s="2317"/>
      <c r="AM76" s="2317"/>
      <c r="AN76" s="2317"/>
      <c r="AO76" s="2317"/>
      <c r="AP76" s="2322"/>
      <c r="AQ76" s="2322"/>
      <c r="AR76" s="2322"/>
      <c r="CG76" s="40"/>
      <c r="CH76" s="40"/>
      <c r="CI76" s="40"/>
      <c r="CJ76" s="40"/>
    </row>
    <row r="77" spans="1:88" ht="25.5" customHeight="1" x14ac:dyDescent="0.2">
      <c r="A77" s="2369" t="s">
        <v>99</v>
      </c>
      <c r="B77" s="232">
        <f>SUM(C77:D77)</f>
        <v>0</v>
      </c>
      <c r="C77" s="2370"/>
      <c r="D77" s="237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2315"/>
      <c r="AJ77" s="2315"/>
      <c r="AK77" s="2315"/>
      <c r="AL77" s="2315"/>
      <c r="AM77" s="2315"/>
      <c r="AN77" s="2315"/>
      <c r="AO77" s="2315"/>
      <c r="AP77" s="2322"/>
      <c r="AQ77" s="2322"/>
      <c r="AR77" s="2322"/>
      <c r="CG77" s="40"/>
      <c r="CH77" s="40"/>
      <c r="CI77" s="40"/>
      <c r="CJ77" s="40"/>
    </row>
    <row r="78" spans="1:88" ht="31.35" customHeight="1" x14ac:dyDescent="0.2">
      <c r="A78" s="2717" t="s">
        <v>100</v>
      </c>
      <c r="B78" s="2717"/>
      <c r="C78" s="2717"/>
      <c r="D78" s="2717"/>
      <c r="E78" s="2717"/>
      <c r="F78" s="2717"/>
      <c r="G78" s="2717"/>
      <c r="H78" s="10"/>
      <c r="I78" s="10"/>
      <c r="J78" s="10"/>
      <c r="K78" s="10"/>
      <c r="L78" s="10"/>
      <c r="M78" s="10"/>
      <c r="N78" s="6"/>
      <c r="O78" s="6"/>
      <c r="P78" s="6"/>
      <c r="Q78" s="235"/>
      <c r="R78" s="235"/>
      <c r="S78" s="235"/>
      <c r="T78" s="235"/>
      <c r="U78" s="235"/>
      <c r="V78" s="235"/>
      <c r="W78" s="6"/>
      <c r="X78" s="235"/>
      <c r="Y78" s="235"/>
      <c r="Z78" s="236"/>
      <c r="AA78" s="2163"/>
      <c r="AB78" s="2163"/>
      <c r="AC78" s="2163"/>
      <c r="AD78" s="2163"/>
      <c r="AE78" s="2164"/>
      <c r="AF78" s="2164"/>
      <c r="AG78" s="2164"/>
      <c r="AH78" s="1136"/>
      <c r="AI78" s="2322"/>
      <c r="AJ78" s="2322"/>
      <c r="AK78" s="2322"/>
      <c r="AL78" s="2322"/>
      <c r="AM78" s="2322"/>
      <c r="AN78" s="2322"/>
      <c r="AO78" s="2322"/>
      <c r="AP78" s="2322"/>
      <c r="AQ78" s="2322"/>
      <c r="AR78" s="2322"/>
      <c r="CG78" s="40"/>
      <c r="CH78" s="40"/>
      <c r="CI78" s="40"/>
      <c r="CJ78" s="40"/>
    </row>
    <row r="79" spans="1:88" ht="16.350000000000001" customHeight="1" x14ac:dyDescent="0.2">
      <c r="A79" s="3396" t="s">
        <v>49</v>
      </c>
      <c r="B79" s="3386" t="s">
        <v>101</v>
      </c>
      <c r="C79" s="3386" t="s">
        <v>32</v>
      </c>
      <c r="D79" s="2935"/>
      <c r="E79" s="2936"/>
      <c r="F79" s="3397" t="s">
        <v>5</v>
      </c>
      <c r="G79" s="3398"/>
      <c r="H79" s="3398"/>
      <c r="I79" s="3398"/>
      <c r="J79" s="3398"/>
      <c r="K79" s="3398"/>
      <c r="L79" s="3398"/>
      <c r="M79" s="3398"/>
      <c r="N79" s="3398"/>
      <c r="O79" s="3398"/>
      <c r="P79" s="3398"/>
      <c r="Q79" s="3398"/>
      <c r="R79" s="3398"/>
      <c r="S79" s="3398"/>
      <c r="T79" s="3398"/>
      <c r="U79" s="3398"/>
      <c r="V79" s="3398"/>
      <c r="W79" s="3398"/>
      <c r="X79" s="3398"/>
      <c r="Y79" s="3398"/>
      <c r="Z79" s="3398"/>
      <c r="AA79" s="3398"/>
      <c r="AB79" s="3398"/>
      <c r="AC79" s="3398"/>
      <c r="AD79" s="3398"/>
      <c r="AE79" s="3398"/>
      <c r="AF79" s="3398"/>
      <c r="AG79" s="3398"/>
      <c r="AH79" s="3398"/>
      <c r="AI79" s="3399"/>
      <c r="AJ79" s="3401" t="s">
        <v>102</v>
      </c>
      <c r="AK79" s="2936" t="s">
        <v>103</v>
      </c>
      <c r="AL79" s="2317"/>
      <c r="AM79" s="2317"/>
      <c r="AN79" s="2317"/>
      <c r="AO79" s="2317"/>
      <c r="AP79" s="2317"/>
      <c r="AQ79" s="2317"/>
      <c r="AR79" s="2317"/>
      <c r="AS79" s="2322"/>
      <c r="AT79" s="2322"/>
      <c r="BX79" s="2"/>
      <c r="BY79" s="2"/>
      <c r="BZ79" s="3"/>
      <c r="CG79" s="40"/>
      <c r="CH79" s="40"/>
      <c r="CI79" s="40"/>
      <c r="CJ79" s="40"/>
    </row>
    <row r="80" spans="1:88" ht="16.350000000000001" customHeight="1" x14ac:dyDescent="0.2">
      <c r="A80" s="2719"/>
      <c r="B80" s="2721"/>
      <c r="C80" s="3323"/>
      <c r="D80" s="2698"/>
      <c r="E80" s="3321"/>
      <c r="F80" s="3397" t="s">
        <v>104</v>
      </c>
      <c r="G80" s="3400"/>
      <c r="H80" s="3397" t="s">
        <v>105</v>
      </c>
      <c r="I80" s="3400"/>
      <c r="J80" s="3397" t="s">
        <v>13</v>
      </c>
      <c r="K80" s="3400"/>
      <c r="L80" s="3397" t="s">
        <v>14</v>
      </c>
      <c r="M80" s="3400"/>
      <c r="N80" s="3397" t="s">
        <v>106</v>
      </c>
      <c r="O80" s="3400"/>
      <c r="P80" s="3397">
        <v>19</v>
      </c>
      <c r="Q80" s="3400"/>
      <c r="R80" s="3397" t="s">
        <v>16</v>
      </c>
      <c r="S80" s="3400"/>
      <c r="T80" s="3397" t="s">
        <v>17</v>
      </c>
      <c r="U80" s="3400"/>
      <c r="V80" s="3397" t="s">
        <v>18</v>
      </c>
      <c r="W80" s="3400"/>
      <c r="X80" s="3397" t="s">
        <v>19</v>
      </c>
      <c r="Y80" s="3400"/>
      <c r="Z80" s="3397" t="s">
        <v>20</v>
      </c>
      <c r="AA80" s="3400"/>
      <c r="AB80" s="3397" t="s">
        <v>21</v>
      </c>
      <c r="AC80" s="3400"/>
      <c r="AD80" s="3397" t="s">
        <v>22</v>
      </c>
      <c r="AE80" s="3400"/>
      <c r="AF80" s="3397" t="s">
        <v>23</v>
      </c>
      <c r="AG80" s="3400"/>
      <c r="AH80" s="3397" t="s">
        <v>24</v>
      </c>
      <c r="AI80" s="3399"/>
      <c r="AJ80" s="2723"/>
      <c r="AK80" s="2703"/>
      <c r="AL80" s="2317"/>
      <c r="AM80" s="2315"/>
      <c r="AN80" s="2317"/>
      <c r="AO80" s="2317"/>
      <c r="AP80" s="2317"/>
      <c r="AQ80" s="2317"/>
      <c r="AR80" s="2317"/>
      <c r="AS80" s="2322"/>
      <c r="AT80" s="2322"/>
      <c r="BX80" s="2"/>
      <c r="BY80" s="2"/>
      <c r="BZ80" s="3"/>
      <c r="CG80" s="40"/>
      <c r="CH80" s="40"/>
      <c r="CI80" s="40"/>
      <c r="CJ80" s="40"/>
    </row>
    <row r="81" spans="1:88" ht="24.75" customHeight="1" x14ac:dyDescent="0.2">
      <c r="A81" s="3329"/>
      <c r="B81" s="3323"/>
      <c r="C81" s="2340" t="s">
        <v>29</v>
      </c>
      <c r="D81" s="2284" t="s">
        <v>30</v>
      </c>
      <c r="E81" s="2343" t="s">
        <v>31</v>
      </c>
      <c r="F81" s="2340" t="s">
        <v>30</v>
      </c>
      <c r="G81" s="2343" t="s">
        <v>31</v>
      </c>
      <c r="H81" s="2372" t="s">
        <v>30</v>
      </c>
      <c r="I81" s="2343" t="s">
        <v>31</v>
      </c>
      <c r="J81" s="2340" t="s">
        <v>30</v>
      </c>
      <c r="K81" s="2343" t="s">
        <v>31</v>
      </c>
      <c r="L81" s="2340" t="s">
        <v>30</v>
      </c>
      <c r="M81" s="2343" t="s">
        <v>31</v>
      </c>
      <c r="N81" s="2340" t="s">
        <v>30</v>
      </c>
      <c r="O81" s="2343" t="s">
        <v>31</v>
      </c>
      <c r="P81" s="2340" t="s">
        <v>30</v>
      </c>
      <c r="Q81" s="2343" t="s">
        <v>31</v>
      </c>
      <c r="R81" s="2340" t="s">
        <v>30</v>
      </c>
      <c r="S81" s="2343" t="s">
        <v>31</v>
      </c>
      <c r="T81" s="2340" t="s">
        <v>30</v>
      </c>
      <c r="U81" s="2343" t="s">
        <v>31</v>
      </c>
      <c r="V81" s="2340" t="s">
        <v>30</v>
      </c>
      <c r="W81" s="2343" t="s">
        <v>31</v>
      </c>
      <c r="X81" s="2340" t="s">
        <v>30</v>
      </c>
      <c r="Y81" s="2343" t="s">
        <v>31</v>
      </c>
      <c r="Z81" s="2340" t="s">
        <v>30</v>
      </c>
      <c r="AA81" s="2343" t="s">
        <v>31</v>
      </c>
      <c r="AB81" s="2340" t="s">
        <v>30</v>
      </c>
      <c r="AC81" s="2343" t="s">
        <v>31</v>
      </c>
      <c r="AD81" s="2340" t="s">
        <v>30</v>
      </c>
      <c r="AE81" s="2343" t="s">
        <v>31</v>
      </c>
      <c r="AF81" s="2340" t="s">
        <v>30</v>
      </c>
      <c r="AG81" s="2343" t="s">
        <v>31</v>
      </c>
      <c r="AH81" s="2340" t="s">
        <v>30</v>
      </c>
      <c r="AI81" s="2373" t="s">
        <v>31</v>
      </c>
      <c r="AJ81" s="3332"/>
      <c r="AK81" s="3321"/>
      <c r="AL81" s="2374"/>
      <c r="AM81" s="2311"/>
      <c r="AN81" s="2374"/>
      <c r="AO81" s="2374"/>
      <c r="AP81" s="2374"/>
      <c r="AQ81" s="2374"/>
      <c r="AR81" s="2374"/>
      <c r="AS81" s="2375"/>
      <c r="AT81" s="2375"/>
      <c r="BX81" s="2"/>
      <c r="BY81" s="2"/>
      <c r="BZ81" s="3"/>
      <c r="CG81" s="40"/>
      <c r="CH81" s="40"/>
      <c r="CI81" s="40"/>
      <c r="CJ81" s="40"/>
    </row>
    <row r="82" spans="1:88" ht="16.350000000000001" customHeight="1" x14ac:dyDescent="0.2">
      <c r="A82" s="2376" t="s">
        <v>107</v>
      </c>
      <c r="B82" s="244" t="s">
        <v>108</v>
      </c>
      <c r="C82" s="2377">
        <f>SUM(D82:E82)</f>
        <v>0</v>
      </c>
      <c r="D82" s="2378">
        <f>SUM(F82,H82,J82,L82,N82,P82,R82,T82,V82,X82,Z82,AB82,AD82,AF82,AH82)</f>
        <v>0</v>
      </c>
      <c r="E82" s="2379">
        <f>SUM(G82,I82,K82,M82,O82,Q82,S82,U82,W82,Y82,AA82,AC82,AE82,AG82,AI82)</f>
        <v>0</v>
      </c>
      <c r="F82" s="2173"/>
      <c r="G82" s="2174"/>
      <c r="H82" s="2175"/>
      <c r="I82" s="2174"/>
      <c r="J82" s="2173"/>
      <c r="K82" s="2176"/>
      <c r="L82" s="2173"/>
      <c r="M82" s="2176"/>
      <c r="N82" s="2173"/>
      <c r="O82" s="2176"/>
      <c r="P82" s="2173"/>
      <c r="Q82" s="2176"/>
      <c r="R82" s="2173"/>
      <c r="S82" s="2176"/>
      <c r="T82" s="2173"/>
      <c r="U82" s="2176"/>
      <c r="V82" s="2173"/>
      <c r="W82" s="2176"/>
      <c r="X82" s="2173"/>
      <c r="Y82" s="2176"/>
      <c r="Z82" s="2173"/>
      <c r="AA82" s="2176"/>
      <c r="AB82" s="2173"/>
      <c r="AC82" s="2176"/>
      <c r="AD82" s="2173"/>
      <c r="AE82" s="2176"/>
      <c r="AF82" s="2173"/>
      <c r="AG82" s="2176"/>
      <c r="AH82" s="2173"/>
      <c r="AI82" s="2177"/>
      <c r="AJ82" s="2178"/>
      <c r="AK82" s="2174"/>
      <c r="AL82" s="2380"/>
      <c r="AM82" s="2311"/>
      <c r="AN82" s="2374"/>
      <c r="AO82" s="2374"/>
      <c r="AP82" s="2374"/>
      <c r="AQ82" s="2374"/>
      <c r="AR82" s="2374"/>
      <c r="AS82" s="2375"/>
      <c r="AT82" s="2375"/>
      <c r="BX82" s="2"/>
      <c r="BY82" s="2"/>
      <c r="BZ82" s="3"/>
      <c r="CG82" s="40">
        <v>0</v>
      </c>
      <c r="CH82" s="40">
        <v>0</v>
      </c>
      <c r="CI82" s="40"/>
      <c r="CJ82" s="40"/>
    </row>
    <row r="83" spans="1:88" ht="16.350000000000001" customHeight="1" x14ac:dyDescent="0.2">
      <c r="A83" s="3402" t="s">
        <v>109</v>
      </c>
      <c r="B83" s="2381" t="s">
        <v>110</v>
      </c>
      <c r="C83" s="27">
        <f>SUM(D83:E83)</f>
        <v>0</v>
      </c>
      <c r="D83" s="256">
        <f t="shared" ref="D83:E85" si="7">SUM(F83,H83,J83,L83,N83,P83,R83,T83,V83,X83,Z83,AB83,AD83,AF83,AH83)</f>
        <v>0</v>
      </c>
      <c r="E83" s="256">
        <f t="shared" si="7"/>
        <v>0</v>
      </c>
      <c r="F83" s="257"/>
      <c r="G83" s="258"/>
      <c r="H83" s="259"/>
      <c r="I83" s="258"/>
      <c r="J83" s="257"/>
      <c r="K83" s="260"/>
      <c r="L83" s="257"/>
      <c r="M83" s="260"/>
      <c r="N83" s="257"/>
      <c r="O83" s="260"/>
      <c r="P83" s="257"/>
      <c r="Q83" s="260"/>
      <c r="R83" s="257"/>
      <c r="S83" s="260"/>
      <c r="T83" s="257"/>
      <c r="U83" s="260"/>
      <c r="V83" s="257"/>
      <c r="W83" s="260"/>
      <c r="X83" s="257"/>
      <c r="Y83" s="260"/>
      <c r="Z83" s="257"/>
      <c r="AA83" s="260"/>
      <c r="AB83" s="257"/>
      <c r="AC83" s="260"/>
      <c r="AD83" s="257"/>
      <c r="AE83" s="260"/>
      <c r="AF83" s="257"/>
      <c r="AG83" s="260"/>
      <c r="AH83" s="257"/>
      <c r="AI83" s="261"/>
      <c r="AJ83" s="262"/>
      <c r="AK83" s="258"/>
      <c r="AL83" s="2380"/>
      <c r="AM83" s="2311"/>
      <c r="AN83" s="2374"/>
      <c r="AO83" s="2374"/>
      <c r="AP83" s="2374"/>
      <c r="AQ83" s="2374"/>
      <c r="AR83" s="2374"/>
      <c r="AS83" s="2375"/>
      <c r="AT83" s="2375"/>
      <c r="BX83" s="2"/>
      <c r="BY83" s="2"/>
      <c r="BZ83" s="3"/>
      <c r="CG83" s="40">
        <v>0</v>
      </c>
      <c r="CH83" s="40">
        <v>0</v>
      </c>
      <c r="CI83" s="40"/>
      <c r="CJ83" s="40"/>
    </row>
    <row r="84" spans="1:88" ht="25.35" customHeight="1" x14ac:dyDescent="0.2">
      <c r="A84" s="3402"/>
      <c r="B84" s="263" t="s">
        <v>111</v>
      </c>
      <c r="C84" s="77">
        <f>SUM(D84:E84)</f>
        <v>0</v>
      </c>
      <c r="D84" s="256">
        <f t="shared" si="7"/>
        <v>0</v>
      </c>
      <c r="E84" s="256">
        <f t="shared" si="7"/>
        <v>0</v>
      </c>
      <c r="F84" s="264"/>
      <c r="G84" s="265"/>
      <c r="H84" s="266"/>
      <c r="I84" s="265"/>
      <c r="J84" s="264"/>
      <c r="K84" s="267"/>
      <c r="L84" s="264"/>
      <c r="M84" s="267"/>
      <c r="N84" s="264"/>
      <c r="O84" s="267"/>
      <c r="P84" s="264"/>
      <c r="Q84" s="267"/>
      <c r="R84" s="264"/>
      <c r="S84" s="267"/>
      <c r="T84" s="264"/>
      <c r="U84" s="267"/>
      <c r="V84" s="264"/>
      <c r="W84" s="267"/>
      <c r="X84" s="264"/>
      <c r="Y84" s="267"/>
      <c r="Z84" s="264"/>
      <c r="AA84" s="267"/>
      <c r="AB84" s="264"/>
      <c r="AC84" s="267"/>
      <c r="AD84" s="264"/>
      <c r="AE84" s="267"/>
      <c r="AF84" s="264"/>
      <c r="AG84" s="267"/>
      <c r="AH84" s="264"/>
      <c r="AI84" s="268"/>
      <c r="AJ84" s="269"/>
      <c r="AK84" s="265"/>
      <c r="AL84" s="2382"/>
      <c r="AM84" s="2315"/>
      <c r="AN84" s="2317"/>
      <c r="AO84" s="2317"/>
      <c r="AP84" s="2317"/>
      <c r="AQ84" s="2317"/>
      <c r="AR84" s="2317"/>
      <c r="AS84" s="2322"/>
      <c r="AT84" s="2322"/>
      <c r="BX84" s="2"/>
      <c r="BY84" s="2"/>
      <c r="BZ84" s="3"/>
      <c r="CG84" s="40"/>
      <c r="CH84" s="40"/>
      <c r="CI84" s="40"/>
      <c r="CJ84" s="40"/>
    </row>
    <row r="85" spans="1:88" ht="16.350000000000001" customHeight="1" x14ac:dyDescent="0.2">
      <c r="A85" s="2383" t="s">
        <v>60</v>
      </c>
      <c r="B85" s="2384" t="s">
        <v>112</v>
      </c>
      <c r="C85" s="2377">
        <f>SUM(D85:E85)</f>
        <v>0</v>
      </c>
      <c r="D85" s="2378">
        <f t="shared" si="7"/>
        <v>0</v>
      </c>
      <c r="E85" s="2379">
        <f t="shared" si="7"/>
        <v>0</v>
      </c>
      <c r="F85" s="2385"/>
      <c r="G85" s="2386"/>
      <c r="H85" s="2387"/>
      <c r="I85" s="2386"/>
      <c r="J85" s="2385"/>
      <c r="K85" s="2388"/>
      <c r="L85" s="2385"/>
      <c r="M85" s="2388"/>
      <c r="N85" s="2385"/>
      <c r="O85" s="2388"/>
      <c r="P85" s="2385"/>
      <c r="Q85" s="2388"/>
      <c r="R85" s="2385"/>
      <c r="S85" s="2388"/>
      <c r="T85" s="2385"/>
      <c r="U85" s="2388"/>
      <c r="V85" s="2385"/>
      <c r="W85" s="2388"/>
      <c r="X85" s="2385"/>
      <c r="Y85" s="2388"/>
      <c r="Z85" s="2385"/>
      <c r="AA85" s="2388"/>
      <c r="AB85" s="2385"/>
      <c r="AC85" s="2388"/>
      <c r="AD85" s="2385"/>
      <c r="AE85" s="2388"/>
      <c r="AF85" s="2385"/>
      <c r="AG85" s="2388"/>
      <c r="AH85" s="2385"/>
      <c r="AI85" s="2389"/>
      <c r="AJ85" s="2390"/>
      <c r="AK85" s="2386"/>
      <c r="AL85" s="2380"/>
      <c r="AM85" s="2311"/>
      <c r="AN85" s="2374"/>
      <c r="AO85" s="2374"/>
      <c r="AP85" s="2374"/>
      <c r="AQ85" s="2374"/>
      <c r="AR85" s="2374"/>
      <c r="AS85" s="2375"/>
      <c r="AT85" s="2375"/>
      <c r="BX85" s="2"/>
      <c r="BY85" s="2"/>
      <c r="BZ85" s="3"/>
      <c r="CG85" s="40"/>
      <c r="CH85" s="40"/>
      <c r="CI85" s="40"/>
      <c r="CJ85" s="40"/>
    </row>
    <row r="86" spans="1:88" ht="31.35" customHeight="1" x14ac:dyDescent="0.2">
      <c r="A86" s="9" t="s">
        <v>113</v>
      </c>
      <c r="B86" s="6"/>
      <c r="C86" s="1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35"/>
      <c r="R86" s="235"/>
      <c r="S86" s="235"/>
      <c r="T86" s="235"/>
      <c r="U86" s="235"/>
      <c r="V86" s="235"/>
      <c r="W86" s="6"/>
      <c r="X86" s="235"/>
      <c r="Y86" s="235"/>
      <c r="Z86" s="2196"/>
      <c r="AA86" s="236"/>
      <c r="AB86" s="477"/>
      <c r="AC86" s="477"/>
      <c r="AD86" s="477"/>
      <c r="AE86" s="477"/>
      <c r="AF86" s="477"/>
      <c r="AG86" s="2375"/>
      <c r="AH86" s="128"/>
      <c r="AI86" s="2374"/>
      <c r="AJ86" s="2374"/>
      <c r="AK86" s="2374"/>
      <c r="AL86" s="2374"/>
      <c r="AM86" s="2374"/>
      <c r="AN86" s="2374"/>
      <c r="AO86" s="2374"/>
      <c r="AP86" s="2374"/>
      <c r="AQ86" s="2375"/>
      <c r="AR86" s="2375"/>
      <c r="CG86" s="40"/>
      <c r="CH86" s="40"/>
      <c r="CI86" s="40"/>
      <c r="CJ86" s="40"/>
    </row>
    <row r="87" spans="1:88" ht="16.350000000000001" customHeight="1" x14ac:dyDescent="0.2">
      <c r="A87" s="3402" t="s">
        <v>96</v>
      </c>
      <c r="B87" s="3403" t="s">
        <v>32</v>
      </c>
      <c r="C87" s="3403" t="s">
        <v>114</v>
      </c>
      <c r="D87" s="3404" t="s">
        <v>115</v>
      </c>
      <c r="E87" s="3405" t="s">
        <v>116</v>
      </c>
      <c r="F87" s="3403" t="s">
        <v>117</v>
      </c>
      <c r="G87" s="6"/>
      <c r="H87" s="2311"/>
      <c r="I87" s="2311"/>
      <c r="J87" s="2311"/>
      <c r="K87" s="2311"/>
      <c r="L87" s="2311"/>
      <c r="M87" s="2311"/>
      <c r="N87" s="2311"/>
      <c r="O87" s="2311"/>
      <c r="P87" s="2391"/>
      <c r="Q87" s="2391"/>
      <c r="R87" s="2391"/>
      <c r="S87" s="2391"/>
      <c r="T87" s="2391"/>
      <c r="U87" s="2391"/>
      <c r="V87" s="2391"/>
      <c r="W87" s="2311"/>
      <c r="X87" s="2391"/>
      <c r="Y87" s="2375"/>
      <c r="Z87" s="2375"/>
      <c r="AA87" s="2375"/>
      <c r="AB87" s="2375"/>
      <c r="AC87" s="2375"/>
      <c r="AD87" s="2375"/>
      <c r="AE87" s="2375"/>
      <c r="AF87" s="2375"/>
      <c r="AG87" s="2375"/>
      <c r="AH87" s="2374"/>
      <c r="AI87" s="2374"/>
      <c r="AJ87" s="2374"/>
      <c r="AK87" s="2374"/>
      <c r="AL87" s="2374"/>
      <c r="AM87" s="2374"/>
      <c r="AN87" s="2374"/>
      <c r="AO87" s="2374"/>
      <c r="AP87" s="2374"/>
      <c r="AQ87" s="2375"/>
      <c r="AR87" s="2375"/>
      <c r="CG87" s="40"/>
      <c r="CH87" s="40"/>
      <c r="CI87" s="40"/>
      <c r="CJ87" s="40"/>
    </row>
    <row r="88" spans="1:88" ht="45.75" customHeight="1" x14ac:dyDescent="0.2">
      <c r="A88" s="3402"/>
      <c r="B88" s="3403"/>
      <c r="C88" s="3403"/>
      <c r="D88" s="3404"/>
      <c r="E88" s="3405"/>
      <c r="F88" s="3403"/>
      <c r="G88" s="6"/>
      <c r="H88" s="2311"/>
      <c r="I88" s="2311"/>
      <c r="J88" s="2311"/>
      <c r="K88" s="2311"/>
      <c r="L88" s="2311"/>
      <c r="M88" s="2311"/>
      <c r="N88" s="2311"/>
      <c r="O88" s="2311"/>
      <c r="P88" s="2391"/>
      <c r="Q88" s="2391"/>
      <c r="R88" s="2391"/>
      <c r="S88" s="2391"/>
      <c r="T88" s="2391"/>
      <c r="U88" s="2391"/>
      <c r="V88" s="2391"/>
      <c r="W88" s="2311"/>
      <c r="X88" s="2391"/>
      <c r="Y88" s="2375"/>
      <c r="Z88" s="2375"/>
      <c r="AA88" s="2375"/>
      <c r="AB88" s="2375"/>
      <c r="AC88" s="2375"/>
      <c r="AD88" s="2375"/>
      <c r="AE88" s="2375"/>
      <c r="AF88" s="2375"/>
      <c r="AG88" s="2375"/>
      <c r="AH88" s="2374"/>
      <c r="AI88" s="2374"/>
      <c r="AJ88" s="2374"/>
      <c r="AK88" s="2374"/>
      <c r="AL88" s="2374"/>
      <c r="AM88" s="2374"/>
      <c r="AN88" s="2374"/>
      <c r="AO88" s="2374"/>
      <c r="AP88" s="2374"/>
      <c r="AQ88" s="2375"/>
      <c r="AR88" s="2375"/>
      <c r="CG88" s="40"/>
      <c r="CH88" s="40"/>
      <c r="CI88" s="40"/>
      <c r="CJ88" s="40"/>
    </row>
    <row r="89" spans="1:88" ht="16.350000000000001" customHeight="1" x14ac:dyDescent="0.2">
      <c r="A89" s="3411" t="s">
        <v>118</v>
      </c>
      <c r="B89" s="3412"/>
      <c r="C89" s="3412"/>
      <c r="D89" s="3412"/>
      <c r="E89" s="3412"/>
      <c r="F89" s="3413"/>
      <c r="G89" s="6"/>
      <c r="H89" s="2315"/>
      <c r="I89" s="2315"/>
      <c r="J89" s="2315"/>
      <c r="K89" s="2315"/>
      <c r="L89" s="2315"/>
      <c r="M89" s="2315"/>
      <c r="N89" s="2315"/>
      <c r="O89" s="2315"/>
      <c r="P89" s="2392"/>
      <c r="Q89" s="2392"/>
      <c r="R89" s="2392"/>
      <c r="S89" s="2392"/>
      <c r="T89" s="2392"/>
      <c r="U89" s="2392"/>
      <c r="V89" s="2392"/>
      <c r="W89" s="2315"/>
      <c r="X89" s="2392"/>
      <c r="Y89" s="2322"/>
      <c r="Z89" s="2322"/>
      <c r="AA89" s="2322"/>
      <c r="AB89" s="2322"/>
      <c r="AC89" s="2322"/>
      <c r="AD89" s="2322"/>
      <c r="AE89" s="2322"/>
      <c r="AF89" s="2322"/>
      <c r="AG89" s="2322"/>
      <c r="AH89" s="2317"/>
      <c r="AI89" s="2317"/>
      <c r="AJ89" s="2317"/>
      <c r="AK89" s="2317"/>
      <c r="AL89" s="2317"/>
      <c r="AM89" s="2317"/>
      <c r="AN89" s="2317"/>
      <c r="AO89" s="2317"/>
      <c r="AP89" s="2317"/>
      <c r="AQ89" s="2322"/>
      <c r="AR89" s="2322"/>
      <c r="CG89" s="40"/>
      <c r="CH89" s="40"/>
      <c r="CI89" s="40"/>
      <c r="CJ89" s="40"/>
    </row>
    <row r="90" spans="1:88" ht="16.350000000000001" customHeight="1" x14ac:dyDescent="0.2">
      <c r="A90" s="2393" t="s">
        <v>119</v>
      </c>
      <c r="B90" s="2394">
        <f>SUM(C90:D90)</f>
        <v>374</v>
      </c>
      <c r="C90" s="2395">
        <v>57</v>
      </c>
      <c r="D90" s="2396">
        <v>317</v>
      </c>
      <c r="E90" s="2397">
        <v>374</v>
      </c>
      <c r="F90" s="2395"/>
      <c r="G90" s="6"/>
      <c r="H90" s="2311"/>
      <c r="I90" s="2311"/>
      <c r="J90" s="2311"/>
      <c r="K90" s="2311"/>
      <c r="L90" s="2311"/>
      <c r="M90" s="2311"/>
      <c r="N90" s="2311"/>
      <c r="O90" s="2311"/>
      <c r="P90" s="2391"/>
      <c r="Q90" s="2391"/>
      <c r="R90" s="2391"/>
      <c r="S90" s="2391"/>
      <c r="T90" s="2391"/>
      <c r="U90" s="2391"/>
      <c r="V90" s="2391"/>
      <c r="W90" s="2311"/>
      <c r="X90" s="2391"/>
      <c r="Y90" s="2375"/>
      <c r="Z90" s="2375"/>
      <c r="AA90" s="2375"/>
      <c r="AB90" s="2375"/>
      <c r="AC90" s="2375"/>
      <c r="AD90" s="2375"/>
      <c r="AE90" s="2375"/>
      <c r="AF90" s="2375"/>
      <c r="AG90" s="2375"/>
      <c r="AH90" s="2374"/>
      <c r="AI90" s="2374"/>
      <c r="AJ90" s="2374"/>
      <c r="AK90" s="2374"/>
      <c r="AL90" s="2374"/>
      <c r="AM90" s="2374"/>
      <c r="AN90" s="2374"/>
      <c r="AO90" s="2374"/>
      <c r="AP90" s="2374"/>
      <c r="AQ90" s="2375"/>
      <c r="AR90" s="2375"/>
      <c r="CG90" s="40"/>
      <c r="CH90" s="40"/>
      <c r="CI90" s="40"/>
      <c r="CJ90" s="40"/>
    </row>
    <row r="91" spans="1:88" ht="16.350000000000001" customHeight="1" x14ac:dyDescent="0.2">
      <c r="A91" s="283" t="s">
        <v>120</v>
      </c>
      <c r="B91" s="263">
        <f>SUM(C91:D91)</f>
        <v>0</v>
      </c>
      <c r="C91" s="161"/>
      <c r="D91" s="284"/>
      <c r="E91" s="46"/>
      <c r="F91" s="161"/>
      <c r="G91" s="6"/>
      <c r="H91" s="2311"/>
      <c r="I91" s="2311"/>
      <c r="J91" s="2311"/>
      <c r="K91" s="2311"/>
      <c r="L91" s="2311"/>
      <c r="M91" s="2311"/>
      <c r="N91" s="2311"/>
      <c r="O91" s="2311"/>
      <c r="P91" s="2391"/>
      <c r="Q91" s="2391"/>
      <c r="R91" s="2391"/>
      <c r="S91" s="2391"/>
      <c r="T91" s="2391"/>
      <c r="U91" s="2391"/>
      <c r="V91" s="2391"/>
      <c r="W91" s="2311"/>
      <c r="X91" s="2391"/>
      <c r="Y91" s="2375"/>
      <c r="Z91" s="2375"/>
      <c r="AA91" s="2375"/>
      <c r="AB91" s="2375"/>
      <c r="AC91" s="2375"/>
      <c r="AD91" s="2375"/>
      <c r="AE91" s="2375"/>
      <c r="AF91" s="2375"/>
      <c r="AG91" s="2375"/>
      <c r="AH91" s="2374"/>
      <c r="AI91" s="2374"/>
      <c r="AJ91" s="2374"/>
      <c r="AK91" s="2374"/>
      <c r="AL91" s="2374"/>
      <c r="AM91" s="2374"/>
      <c r="AN91" s="2374"/>
      <c r="AO91" s="2374"/>
      <c r="AP91" s="2374"/>
      <c r="AQ91" s="2375"/>
      <c r="AR91" s="2375"/>
      <c r="CG91" s="40"/>
      <c r="CH91" s="40"/>
      <c r="CI91" s="40"/>
      <c r="CJ91" s="40"/>
    </row>
    <row r="92" spans="1:88" ht="16.350000000000001" customHeight="1" x14ac:dyDescent="0.2">
      <c r="A92" s="283" t="s">
        <v>121</v>
      </c>
      <c r="B92" s="263">
        <f>SUM(C92:D92)</f>
        <v>0</v>
      </c>
      <c r="C92" s="161"/>
      <c r="D92" s="284"/>
      <c r="E92" s="46"/>
      <c r="F92" s="161"/>
      <c r="G92" s="6"/>
      <c r="H92" s="2311"/>
      <c r="I92" s="2311"/>
      <c r="J92" s="2311"/>
      <c r="K92" s="2311"/>
      <c r="L92" s="2311"/>
      <c r="M92" s="2311"/>
      <c r="N92" s="2311"/>
      <c r="O92" s="2311"/>
      <c r="P92" s="2391"/>
      <c r="Q92" s="2391"/>
      <c r="R92" s="2391"/>
      <c r="S92" s="2391"/>
      <c r="T92" s="2391"/>
      <c r="U92" s="2391"/>
      <c r="V92" s="2391"/>
      <c r="W92" s="2311"/>
      <c r="X92" s="2391"/>
      <c r="Y92" s="2375"/>
      <c r="Z92" s="2375"/>
      <c r="AA92" s="2375"/>
      <c r="AB92" s="2375"/>
      <c r="AC92" s="2375"/>
      <c r="AD92" s="2375"/>
      <c r="AE92" s="2375"/>
      <c r="AF92" s="2375"/>
      <c r="AG92" s="2375"/>
      <c r="AH92" s="2374"/>
      <c r="AI92" s="2374"/>
      <c r="AJ92" s="2374"/>
      <c r="AK92" s="2374"/>
      <c r="AL92" s="2374"/>
      <c r="AM92" s="2374"/>
      <c r="AN92" s="2374"/>
      <c r="AO92" s="2374"/>
      <c r="AP92" s="2374"/>
      <c r="AQ92" s="2375"/>
      <c r="AR92" s="2375"/>
      <c r="CG92" s="40"/>
      <c r="CH92" s="40"/>
      <c r="CI92" s="40"/>
      <c r="CJ92" s="40"/>
    </row>
    <row r="93" spans="1:88" ht="16.350000000000001" customHeight="1" x14ac:dyDescent="0.2">
      <c r="A93" s="283" t="s">
        <v>122</v>
      </c>
      <c r="B93" s="263">
        <f>SUM(C93:D93)</f>
        <v>0</v>
      </c>
      <c r="C93" s="161"/>
      <c r="D93" s="284"/>
      <c r="E93" s="46"/>
      <c r="F93" s="161"/>
      <c r="G93" s="6"/>
      <c r="H93" s="2311"/>
      <c r="I93" s="2311"/>
      <c r="J93" s="2311"/>
      <c r="K93" s="2311"/>
      <c r="L93" s="2311"/>
      <c r="M93" s="2311"/>
      <c r="N93" s="2311"/>
      <c r="O93" s="2311"/>
      <c r="P93" s="2391"/>
      <c r="Q93" s="2391"/>
      <c r="R93" s="2391"/>
      <c r="S93" s="2391"/>
      <c r="T93" s="2391"/>
      <c r="U93" s="2391"/>
      <c r="V93" s="2391"/>
      <c r="W93" s="2311"/>
      <c r="X93" s="2391"/>
      <c r="Y93" s="2375"/>
      <c r="Z93" s="2375"/>
      <c r="AA93" s="2375"/>
      <c r="AB93" s="2375"/>
      <c r="AC93" s="2375"/>
      <c r="AD93" s="2375"/>
      <c r="AE93" s="2375"/>
      <c r="AF93" s="2375"/>
      <c r="AG93" s="2375"/>
      <c r="AH93" s="2374"/>
      <c r="AI93" s="2374"/>
      <c r="AJ93" s="2374"/>
      <c r="AK93" s="2374"/>
      <c r="AL93" s="2374"/>
      <c r="AM93" s="2374"/>
      <c r="AN93" s="2374"/>
      <c r="AO93" s="2374"/>
      <c r="AP93" s="2374"/>
      <c r="AQ93" s="2375"/>
      <c r="AR93" s="2375"/>
      <c r="CG93" s="40"/>
      <c r="CH93" s="40"/>
      <c r="CI93" s="40"/>
      <c r="CJ93" s="40"/>
    </row>
    <row r="94" spans="1:88" ht="16.350000000000001" customHeight="1" x14ac:dyDescent="0.2">
      <c r="A94" s="285" t="s">
        <v>123</v>
      </c>
      <c r="B94" s="286">
        <f>SUM(C94:D94)</f>
        <v>14</v>
      </c>
      <c r="C94" s="287"/>
      <c r="D94" s="2204">
        <v>14</v>
      </c>
      <c r="E94" s="190">
        <v>14</v>
      </c>
      <c r="F94" s="287"/>
      <c r="G94" s="6"/>
      <c r="H94" s="2311"/>
      <c r="I94" s="2311"/>
      <c r="J94" s="2311"/>
      <c r="K94" s="2311"/>
      <c r="L94" s="2311"/>
      <c r="M94" s="2311"/>
      <c r="N94" s="2311"/>
      <c r="O94" s="2311"/>
      <c r="P94" s="2391"/>
      <c r="Q94" s="2391"/>
      <c r="R94" s="2391"/>
      <c r="S94" s="2391"/>
      <c r="T94" s="2391"/>
      <c r="U94" s="2391"/>
      <c r="V94" s="2391"/>
      <c r="W94" s="2311"/>
      <c r="X94" s="2391"/>
      <c r="Y94" s="2375"/>
      <c r="Z94" s="2375"/>
      <c r="AA94" s="2375"/>
      <c r="AB94" s="2375"/>
      <c r="AC94" s="2375"/>
      <c r="AD94" s="2375"/>
      <c r="AE94" s="2375"/>
      <c r="AF94" s="2375"/>
      <c r="AG94" s="2375"/>
      <c r="AH94" s="2374"/>
      <c r="AI94" s="2374"/>
      <c r="AJ94" s="2374"/>
      <c r="AK94" s="2374"/>
      <c r="AL94" s="2374"/>
      <c r="AM94" s="2374"/>
      <c r="AN94" s="2374"/>
      <c r="AO94" s="2374"/>
      <c r="AP94" s="2374"/>
      <c r="AQ94" s="2375"/>
      <c r="AR94" s="2375"/>
      <c r="CG94" s="40"/>
      <c r="CH94" s="40"/>
      <c r="CI94" s="40"/>
      <c r="CJ94" s="40"/>
    </row>
    <row r="95" spans="1:88" ht="16.350000000000001" customHeight="1" x14ac:dyDescent="0.2">
      <c r="A95" s="3411" t="s">
        <v>124</v>
      </c>
      <c r="B95" s="3412"/>
      <c r="C95" s="3412"/>
      <c r="D95" s="3412"/>
      <c r="E95" s="3412"/>
      <c r="F95" s="3413"/>
      <c r="G95" s="6"/>
      <c r="H95" s="2311"/>
      <c r="I95" s="2311"/>
      <c r="J95" s="2311"/>
      <c r="K95" s="2311"/>
      <c r="L95" s="2311"/>
      <c r="M95" s="2311"/>
      <c r="N95" s="2311"/>
      <c r="O95" s="2311"/>
      <c r="P95" s="2391"/>
      <c r="Q95" s="2391"/>
      <c r="R95" s="2391"/>
      <c r="S95" s="2391"/>
      <c r="T95" s="2391"/>
      <c r="U95" s="2391"/>
      <c r="V95" s="2391"/>
      <c r="W95" s="2311"/>
      <c r="X95" s="2391"/>
      <c r="Y95" s="2375"/>
      <c r="Z95" s="2375"/>
      <c r="AA95" s="2375"/>
      <c r="AB95" s="2375"/>
      <c r="AC95" s="2375"/>
      <c r="AD95" s="2375"/>
      <c r="AE95" s="2375"/>
      <c r="AF95" s="2375"/>
      <c r="AG95" s="2375"/>
      <c r="AH95" s="2374"/>
      <c r="AI95" s="2374"/>
      <c r="AJ95" s="2374"/>
      <c r="AK95" s="2374"/>
      <c r="AL95" s="2374"/>
      <c r="AM95" s="2374"/>
      <c r="AN95" s="2374"/>
      <c r="AO95" s="2374"/>
      <c r="AP95" s="2374"/>
      <c r="AQ95" s="2375"/>
      <c r="AR95" s="2375"/>
      <c r="CG95" s="40"/>
      <c r="CH95" s="40"/>
      <c r="CI95" s="40"/>
      <c r="CJ95" s="40"/>
    </row>
    <row r="96" spans="1:88" ht="16.350000000000001" customHeight="1" x14ac:dyDescent="0.2">
      <c r="A96" s="2398" t="s">
        <v>125</v>
      </c>
      <c r="B96" s="2399">
        <f>SUM(C96:D96)</f>
        <v>1</v>
      </c>
      <c r="C96" s="2395"/>
      <c r="D96" s="2396">
        <v>1</v>
      </c>
      <c r="E96" s="2397">
        <v>1</v>
      </c>
      <c r="F96" s="2395"/>
      <c r="G96" s="6"/>
      <c r="H96" s="2311"/>
      <c r="I96" s="2311"/>
      <c r="J96" s="2311"/>
      <c r="K96" s="2311"/>
      <c r="L96" s="2311"/>
      <c r="M96" s="2311"/>
      <c r="N96" s="2311"/>
      <c r="O96" s="2311"/>
      <c r="P96" s="2391"/>
      <c r="Q96" s="2391"/>
      <c r="R96" s="2391"/>
      <c r="S96" s="2391"/>
      <c r="T96" s="2391"/>
      <c r="U96" s="2391"/>
      <c r="V96" s="2391"/>
      <c r="W96" s="2311"/>
      <c r="X96" s="2391"/>
      <c r="Y96" s="2375"/>
      <c r="Z96" s="2375"/>
      <c r="AA96" s="2375"/>
      <c r="AB96" s="2375"/>
      <c r="AC96" s="2375"/>
      <c r="AD96" s="2375"/>
      <c r="AE96" s="2375"/>
      <c r="AF96" s="2375"/>
      <c r="AG96" s="2375"/>
      <c r="AH96" s="2375"/>
      <c r="AI96" s="2375"/>
      <c r="AJ96" s="2375"/>
      <c r="AK96" s="2375"/>
      <c r="AL96" s="2375"/>
      <c r="AM96" s="2375"/>
      <c r="AN96" s="2375"/>
      <c r="AO96" s="2375"/>
      <c r="AP96" s="2375"/>
      <c r="AQ96" s="2375"/>
      <c r="AR96" s="2375"/>
      <c r="CG96" s="40"/>
      <c r="CH96" s="40"/>
      <c r="CI96" s="40"/>
      <c r="CJ96" s="40"/>
    </row>
    <row r="97" spans="1:104" ht="16.350000000000001" customHeight="1" x14ac:dyDescent="0.2">
      <c r="A97" s="290" t="s">
        <v>126</v>
      </c>
      <c r="B97" s="291">
        <f>SUM(C97:D97)</f>
        <v>0</v>
      </c>
      <c r="C97" s="161"/>
      <c r="D97" s="284"/>
      <c r="E97" s="46"/>
      <c r="F97" s="161"/>
      <c r="G97" s="6"/>
      <c r="H97" s="2311"/>
      <c r="I97" s="2311"/>
      <c r="J97" s="2311"/>
      <c r="K97" s="2311"/>
      <c r="L97" s="2311"/>
      <c r="M97" s="2311"/>
      <c r="N97" s="2311"/>
      <c r="O97" s="2311"/>
      <c r="P97" s="2391"/>
      <c r="Q97" s="2391"/>
      <c r="R97" s="2391"/>
      <c r="S97" s="2391"/>
      <c r="T97" s="2391"/>
      <c r="U97" s="2391"/>
      <c r="V97" s="2391"/>
      <c r="W97" s="2311"/>
      <c r="X97" s="2391"/>
      <c r="Y97" s="2375"/>
      <c r="Z97" s="2375"/>
      <c r="AA97" s="2375"/>
      <c r="AB97" s="2375"/>
      <c r="AC97" s="2375"/>
      <c r="AD97" s="2375"/>
      <c r="AE97" s="2375"/>
      <c r="AF97" s="2375"/>
      <c r="AG97" s="2375"/>
      <c r="AH97" s="2375"/>
      <c r="AI97" s="2375"/>
      <c r="AJ97" s="2375"/>
      <c r="AK97" s="2375"/>
      <c r="AL97" s="2375"/>
      <c r="AM97" s="2375"/>
      <c r="AN97" s="2375"/>
      <c r="AO97" s="2375"/>
      <c r="AP97" s="2375"/>
      <c r="AQ97" s="2375"/>
      <c r="AR97" s="2375"/>
      <c r="CG97" s="40"/>
      <c r="CH97" s="40"/>
      <c r="CI97" s="40"/>
      <c r="CJ97" s="40"/>
    </row>
    <row r="98" spans="1:104" ht="24.75" customHeight="1" x14ac:dyDescent="0.2">
      <c r="A98" s="2132" t="s">
        <v>127</v>
      </c>
      <c r="B98" s="292">
        <f>SUM(C98:D98)</f>
        <v>0</v>
      </c>
      <c r="C98" s="2207"/>
      <c r="D98" s="2204"/>
      <c r="E98" s="2135"/>
      <c r="F98" s="2207"/>
      <c r="G98" s="6"/>
      <c r="H98" s="2311"/>
      <c r="I98" s="2311"/>
      <c r="J98" s="2311"/>
      <c r="K98" s="2311"/>
      <c r="L98" s="2311"/>
      <c r="M98" s="2311"/>
      <c r="N98" s="2311"/>
      <c r="O98" s="2311"/>
      <c r="P98" s="2391"/>
      <c r="Q98" s="2391"/>
      <c r="R98" s="2391"/>
      <c r="S98" s="2391"/>
      <c r="T98" s="2391"/>
      <c r="U98" s="2391"/>
      <c r="V98" s="2391"/>
      <c r="W98" s="2311"/>
      <c r="X98" s="2391"/>
      <c r="Y98" s="2375"/>
      <c r="Z98" s="2375"/>
      <c r="AA98" s="2375"/>
      <c r="AB98" s="2375"/>
      <c r="AC98" s="2375"/>
      <c r="AD98" s="2375"/>
      <c r="AE98" s="2375"/>
      <c r="AF98" s="2375"/>
      <c r="AG98" s="2375"/>
      <c r="AH98" s="2375"/>
      <c r="AI98" s="2375"/>
      <c r="AJ98" s="2375"/>
      <c r="AK98" s="2375"/>
      <c r="AL98" s="2375"/>
      <c r="AM98" s="2375"/>
      <c r="AN98" s="2375"/>
      <c r="AO98" s="2375"/>
      <c r="AP98" s="2375"/>
      <c r="AQ98" s="2375"/>
      <c r="AR98" s="2375"/>
      <c r="CG98" s="40"/>
      <c r="CH98" s="40"/>
      <c r="CI98" s="40"/>
      <c r="CJ98" s="40"/>
    </row>
    <row r="99" spans="1:104" s="8" customFormat="1" ht="31.35" customHeight="1" x14ac:dyDescent="0.2">
      <c r="A99" s="2738" t="s">
        <v>128</v>
      </c>
      <c r="B99" s="2738"/>
      <c r="C99" s="2738"/>
      <c r="D99" s="2738"/>
      <c r="E99" s="2738"/>
      <c r="F99" s="2738"/>
      <c r="G99" s="2400"/>
      <c r="H99" s="2400"/>
      <c r="I99" s="2400"/>
      <c r="J99" s="2400"/>
      <c r="K99" s="2400"/>
      <c r="L99" s="2400"/>
      <c r="M99" s="2400"/>
      <c r="N99" s="2400"/>
      <c r="O99" s="2400"/>
      <c r="P99" s="2400"/>
      <c r="Q99" s="2313"/>
      <c r="R99" s="2313"/>
      <c r="S99" s="2313"/>
      <c r="T99" s="2313"/>
      <c r="U99" s="2313"/>
      <c r="V99" s="2313"/>
      <c r="W99" s="2400"/>
      <c r="X99" s="2313"/>
      <c r="Y99" s="2313"/>
      <c r="Z99" s="2313"/>
      <c r="AA99" s="2313"/>
      <c r="AB99" s="2313"/>
      <c r="AC99" s="2313"/>
      <c r="AD99" s="2313"/>
      <c r="AE99" s="2313"/>
      <c r="AF99" s="2313"/>
      <c r="AG99" s="2313"/>
      <c r="AH99" s="2313"/>
      <c r="AI99" s="2313"/>
      <c r="AJ99" s="2313"/>
      <c r="AK99" s="2313"/>
      <c r="AL99" s="2313"/>
      <c r="AM99" s="2313"/>
      <c r="AN99" s="2313"/>
      <c r="AO99" s="2313"/>
      <c r="AP99" s="2313"/>
      <c r="AQ99" s="2313"/>
      <c r="AR99" s="2313"/>
      <c r="BX99" s="4"/>
      <c r="BY99" s="4"/>
      <c r="BZ99" s="4"/>
      <c r="CA99" s="5"/>
      <c r="CB99" s="5"/>
      <c r="CC99" s="5"/>
      <c r="CD99" s="5"/>
      <c r="CE99" s="5"/>
      <c r="CF99" s="5"/>
      <c r="CG99" s="40"/>
      <c r="CH99" s="40"/>
      <c r="CI99" s="40"/>
      <c r="CJ99" s="40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4"/>
    </row>
    <row r="100" spans="1:104" ht="16.350000000000001" customHeight="1" x14ac:dyDescent="0.2">
      <c r="A100" s="3414" t="s">
        <v>129</v>
      </c>
      <c r="B100" s="3416" t="s">
        <v>130</v>
      </c>
      <c r="C100" s="3417"/>
      <c r="D100" s="3417"/>
      <c r="E100" s="3418"/>
      <c r="F100" s="3416" t="s">
        <v>131</v>
      </c>
      <c r="G100" s="3417"/>
      <c r="H100" s="3417"/>
      <c r="I100" s="3418"/>
      <c r="J100" s="3420" t="s">
        <v>132</v>
      </c>
      <c r="K100" s="3422" t="s">
        <v>133</v>
      </c>
      <c r="L100" s="3423"/>
      <c r="M100" s="3422" t="s">
        <v>134</v>
      </c>
      <c r="N100" s="3423"/>
      <c r="O100" s="6"/>
      <c r="P100" s="235"/>
      <c r="Q100" s="235"/>
      <c r="R100" s="235"/>
      <c r="S100" s="235"/>
      <c r="T100" s="235"/>
      <c r="U100" s="235"/>
      <c r="V100" s="6"/>
      <c r="W100" s="235"/>
      <c r="X100" s="1162"/>
      <c r="Y100" s="1136"/>
      <c r="Z100" s="1136"/>
      <c r="AA100" s="1136"/>
      <c r="AB100" s="1136"/>
      <c r="AC100" s="1136"/>
      <c r="AD100" s="1136"/>
      <c r="AE100" s="1136"/>
      <c r="AF100" s="1136"/>
      <c r="AG100" s="1136"/>
      <c r="AH100" s="1136"/>
      <c r="AI100" s="2375"/>
      <c r="AJ100" s="2375"/>
      <c r="AK100" s="2375"/>
      <c r="AL100" s="2375"/>
      <c r="AM100" s="2375"/>
      <c r="AN100" s="2375"/>
      <c r="AO100" s="2375"/>
      <c r="AP100" s="2375"/>
      <c r="AQ100" s="2375"/>
      <c r="AR100" s="2375"/>
      <c r="CG100" s="40"/>
      <c r="CH100" s="40"/>
      <c r="CI100" s="40"/>
      <c r="CJ100" s="40"/>
    </row>
    <row r="101" spans="1:104" ht="39" customHeight="1" x14ac:dyDescent="0.2">
      <c r="A101" s="2740"/>
      <c r="B101" s="3419"/>
      <c r="C101" s="2746"/>
      <c r="D101" s="2746"/>
      <c r="E101" s="3221"/>
      <c r="F101" s="2748"/>
      <c r="G101" s="2749"/>
      <c r="H101" s="2749"/>
      <c r="I101" s="2750"/>
      <c r="J101" s="2754"/>
      <c r="K101" s="3424"/>
      <c r="L101" s="3229"/>
      <c r="M101" s="3424"/>
      <c r="N101" s="3229"/>
      <c r="O101" s="6"/>
      <c r="P101" s="235"/>
      <c r="Q101" s="235"/>
      <c r="R101" s="235"/>
      <c r="S101" s="235"/>
      <c r="T101" s="235"/>
      <c r="U101" s="235"/>
      <c r="V101" s="6"/>
      <c r="W101" s="235"/>
      <c r="X101" s="2391"/>
      <c r="Y101" s="2375"/>
      <c r="Z101" s="2375"/>
      <c r="AA101" s="2375"/>
      <c r="AB101" s="2375"/>
      <c r="AC101" s="2375"/>
      <c r="AD101" s="2375"/>
      <c r="AE101" s="2375"/>
      <c r="AF101" s="2375"/>
      <c r="AG101" s="2375"/>
      <c r="AH101" s="2375"/>
      <c r="AI101" s="2375"/>
      <c r="AJ101" s="2375"/>
      <c r="AK101" s="2375"/>
      <c r="AL101" s="2375"/>
      <c r="AM101" s="2375"/>
      <c r="AN101" s="2375"/>
      <c r="AO101" s="2375"/>
      <c r="AP101" s="2375"/>
      <c r="AQ101" s="2375"/>
      <c r="AR101" s="2375"/>
      <c r="CG101" s="40"/>
      <c r="CH101" s="40"/>
      <c r="CI101" s="40"/>
      <c r="CJ101" s="40"/>
    </row>
    <row r="102" spans="1:104" ht="40.5" customHeight="1" x14ac:dyDescent="0.2">
      <c r="A102" s="3415"/>
      <c r="B102" s="2401" t="s">
        <v>135</v>
      </c>
      <c r="C102" s="2402" t="s">
        <v>136</v>
      </c>
      <c r="D102" s="2403" t="s">
        <v>137</v>
      </c>
      <c r="E102" s="2404" t="s">
        <v>138</v>
      </c>
      <c r="F102" s="2405" t="s">
        <v>139</v>
      </c>
      <c r="G102" s="2406" t="s">
        <v>140</v>
      </c>
      <c r="H102" s="2406" t="s">
        <v>137</v>
      </c>
      <c r="I102" s="2404" t="s">
        <v>138</v>
      </c>
      <c r="J102" s="3421"/>
      <c r="K102" s="2401" t="s">
        <v>135</v>
      </c>
      <c r="L102" s="2407" t="s">
        <v>136</v>
      </c>
      <c r="M102" s="2401" t="s">
        <v>139</v>
      </c>
      <c r="N102" s="2407" t="s">
        <v>141</v>
      </c>
      <c r="O102" s="6"/>
      <c r="P102" s="235"/>
      <c r="Q102" s="235"/>
      <c r="R102" s="235"/>
      <c r="S102" s="235"/>
      <c r="T102" s="235"/>
      <c r="U102" s="235"/>
      <c r="V102" s="6"/>
      <c r="W102" s="235"/>
      <c r="X102" s="2408"/>
      <c r="Y102" s="2409"/>
      <c r="Z102" s="2409"/>
      <c r="AA102" s="2409"/>
      <c r="AB102" s="2409"/>
      <c r="AC102" s="2409"/>
      <c r="AD102" s="2409"/>
      <c r="AE102" s="2409"/>
      <c r="AF102" s="2409"/>
      <c r="AG102" s="2409"/>
      <c r="AH102" s="2409"/>
      <c r="AI102" s="2409"/>
      <c r="AJ102" s="2409"/>
      <c r="AK102" s="2409"/>
      <c r="AL102" s="2409"/>
      <c r="AM102" s="2409"/>
      <c r="AN102" s="2409"/>
      <c r="AO102" s="2409"/>
      <c r="AP102" s="2409"/>
      <c r="AQ102" s="2409"/>
      <c r="AR102" s="2409"/>
      <c r="CG102" s="40"/>
      <c r="CH102" s="40"/>
      <c r="CI102" s="40"/>
      <c r="CJ102" s="40"/>
    </row>
    <row r="103" spans="1:104" ht="16.350000000000001" customHeight="1" x14ac:dyDescent="0.2">
      <c r="A103" s="2410" t="s">
        <v>142</v>
      </c>
      <c r="B103" s="2411">
        <v>10104</v>
      </c>
      <c r="C103" s="2412">
        <v>422</v>
      </c>
      <c r="D103" s="2413">
        <v>6650</v>
      </c>
      <c r="E103" s="2414">
        <v>3876</v>
      </c>
      <c r="F103" s="2411">
        <v>32130</v>
      </c>
      <c r="G103" s="2415">
        <v>467</v>
      </c>
      <c r="H103" s="2415">
        <v>20680</v>
      </c>
      <c r="I103" s="2412">
        <v>10983</v>
      </c>
      <c r="J103" s="2416">
        <v>6228</v>
      </c>
      <c r="K103" s="2411"/>
      <c r="L103" s="2416"/>
      <c r="M103" s="2411"/>
      <c r="N103" s="2416"/>
      <c r="O103" s="6" t="str">
        <f>CA103&amp;CB103&amp;CC103&amp;CD103</f>
        <v/>
      </c>
      <c r="P103" s="235"/>
      <c r="Q103" s="235"/>
      <c r="R103" s="235"/>
      <c r="S103" s="235"/>
      <c r="T103" s="235"/>
      <c r="U103" s="235"/>
      <c r="V103" s="6"/>
      <c r="W103" s="235"/>
      <c r="X103" s="2408"/>
      <c r="Y103" s="2409"/>
      <c r="Z103" s="2409"/>
      <c r="AA103" s="2409"/>
      <c r="AB103" s="2409"/>
      <c r="AC103" s="2409"/>
      <c r="AD103" s="2409"/>
      <c r="AE103" s="2409"/>
      <c r="AF103" s="2409"/>
      <c r="AG103" s="2409"/>
      <c r="AH103" s="2409"/>
      <c r="AI103" s="2409"/>
      <c r="AJ103" s="2409"/>
      <c r="AK103" s="2409"/>
      <c r="AL103" s="2409"/>
      <c r="AM103" s="2409"/>
      <c r="AN103" s="2409"/>
      <c r="AO103" s="2409"/>
      <c r="AP103" s="2409"/>
      <c r="AQ103" s="2409"/>
      <c r="AR103" s="2409"/>
      <c r="CA103" s="453" t="str">
        <f>IF(CG103=1,"* Las recetas totales despachadas a pacientes del PSC, deben ser menores o iguales al total de Recetas con Despacho Total. ","")</f>
        <v/>
      </c>
      <c r="CB103" s="453" t="str">
        <f>IF(CH103=1,"* Las recetas parciales despachadas a pacientes del PSC, deben ser menores o iguales al total de Recetas con Despacho Parcial. ","")</f>
        <v/>
      </c>
      <c r="CC103" s="453" t="str">
        <f>IF(CI103=1,"* Las prescripciones emitidas a pacientes del PSC, deben ser menores o iguales a las Prescripciones totales emitidas. ","")</f>
        <v/>
      </c>
      <c r="CD103" s="453" t="str">
        <f>IF(CJ103=1,"* Las prescripciones rechazadas a pacientes del PSC, deben ser menores o iguales a las Prescripciones totales rechazadas. ","")</f>
        <v/>
      </c>
      <c r="CG103" s="454">
        <f>IF(B103&lt;K103,1,0)</f>
        <v>0</v>
      </c>
      <c r="CH103" s="454">
        <f>IF(C103&lt;L103,1,0)</f>
        <v>0</v>
      </c>
      <c r="CI103" s="454">
        <f>IF(F103&lt;M103,1,0)</f>
        <v>0</v>
      </c>
      <c r="CJ103" s="454">
        <f>IF(G103&lt;N103,1,0)</f>
        <v>0</v>
      </c>
    </row>
    <row r="104" spans="1:104" ht="16.350000000000001" customHeight="1" x14ac:dyDescent="0.2">
      <c r="A104" s="310" t="s">
        <v>143</v>
      </c>
      <c r="B104" s="315">
        <v>1122</v>
      </c>
      <c r="C104" s="316">
        <v>126</v>
      </c>
      <c r="D104" s="312">
        <v>1248</v>
      </c>
      <c r="E104" s="314">
        <v>0</v>
      </c>
      <c r="F104" s="315">
        <v>2590</v>
      </c>
      <c r="G104" s="313">
        <v>141</v>
      </c>
      <c r="H104" s="313">
        <v>2449</v>
      </c>
      <c r="I104" s="316">
        <v>0</v>
      </c>
      <c r="J104" s="317">
        <v>1122</v>
      </c>
      <c r="K104" s="318"/>
      <c r="L104" s="319"/>
      <c r="M104" s="318"/>
      <c r="N104" s="319"/>
      <c r="O104" s="6"/>
      <c r="P104" s="235"/>
      <c r="Q104" s="235"/>
      <c r="R104" s="235"/>
      <c r="S104" s="235"/>
      <c r="T104" s="235"/>
      <c r="U104" s="235"/>
      <c r="V104" s="6"/>
      <c r="W104" s="235"/>
      <c r="X104" s="2408"/>
      <c r="Y104" s="2409"/>
      <c r="Z104" s="2409"/>
      <c r="AA104" s="2409"/>
      <c r="AB104" s="2409"/>
      <c r="AC104" s="2409"/>
      <c r="AD104" s="2409"/>
      <c r="AE104" s="2409"/>
      <c r="AF104" s="2409"/>
      <c r="AG104" s="2409"/>
      <c r="AH104" s="2409"/>
      <c r="AI104" s="2409"/>
      <c r="AJ104" s="2409"/>
      <c r="AK104" s="2409"/>
      <c r="AL104" s="2409"/>
      <c r="AM104" s="2409"/>
      <c r="AN104" s="2409"/>
      <c r="AO104" s="2409"/>
      <c r="AP104" s="2409"/>
      <c r="AQ104" s="2409"/>
      <c r="AR104" s="2409"/>
      <c r="CA104" s="453" t="str">
        <f>IF(CG104=1,"* Las recetas totales despachadas a pacientes del PSC, deben ser menores o iguales al total de Recetas con Despacho Total. ","")</f>
        <v/>
      </c>
      <c r="CB104" s="453" t="str">
        <f>IF(CH104=1,"* Las recetas parciales despachadas a pacientes del PSC, deben ser menores o iguales al total de Recetas con Despacho Parcial. ","")</f>
        <v/>
      </c>
      <c r="CC104" s="453" t="str">
        <f>IF(CI104=1,"* Las prescripciones emitidas a pacientes del PSC, deben ser menores o iguales a las Prescripciones totales emitidas. ","")</f>
        <v/>
      </c>
      <c r="CD104" s="453" t="str">
        <f>IF(CJ104=1,"* Las prescripciones rechazadas a pacientes del PSC, deben ser menores o iguales a las Prescripciones totales rechazadas. ","")</f>
        <v/>
      </c>
      <c r="CG104" s="454">
        <f t="shared" ref="CG104:CH105" si="8">IF(B104&lt;K104,1,0)</f>
        <v>0</v>
      </c>
      <c r="CH104" s="454">
        <f t="shared" si="8"/>
        <v>0</v>
      </c>
      <c r="CI104" s="454">
        <f t="shared" ref="CI104:CJ105" si="9">IF(F104&lt;M104,1,0)</f>
        <v>0</v>
      </c>
      <c r="CJ104" s="454">
        <f t="shared" si="9"/>
        <v>0</v>
      </c>
    </row>
    <row r="105" spans="1:104" ht="16.350000000000001" customHeight="1" x14ac:dyDescent="0.2">
      <c r="A105" s="310" t="s">
        <v>144</v>
      </c>
      <c r="B105" s="326">
        <v>991</v>
      </c>
      <c r="C105" s="327">
        <v>0</v>
      </c>
      <c r="D105" s="323">
        <v>991</v>
      </c>
      <c r="E105" s="325">
        <v>0</v>
      </c>
      <c r="F105" s="326">
        <v>991</v>
      </c>
      <c r="G105" s="324">
        <v>0</v>
      </c>
      <c r="H105" s="324">
        <v>991</v>
      </c>
      <c r="I105" s="327">
        <v>0</v>
      </c>
      <c r="J105" s="328">
        <v>991</v>
      </c>
      <c r="K105" s="329"/>
      <c r="L105" s="330"/>
      <c r="M105" s="329"/>
      <c r="N105" s="330"/>
      <c r="O105" s="6"/>
      <c r="P105" s="235"/>
      <c r="Q105" s="235"/>
      <c r="R105" s="235"/>
      <c r="S105" s="235"/>
      <c r="T105" s="235"/>
      <c r="U105" s="235"/>
      <c r="V105" s="6"/>
      <c r="W105" s="235"/>
      <c r="X105" s="2408"/>
      <c r="Y105" s="2409"/>
      <c r="Z105" s="2409"/>
      <c r="AA105" s="2409"/>
      <c r="AB105" s="2409"/>
      <c r="AC105" s="2409"/>
      <c r="AD105" s="2409"/>
      <c r="AE105" s="2409"/>
      <c r="AF105" s="2409"/>
      <c r="AG105" s="2409"/>
      <c r="AH105" s="2409"/>
      <c r="AI105" s="2409"/>
      <c r="AJ105" s="2409"/>
      <c r="AK105" s="2409"/>
      <c r="AL105" s="2409"/>
      <c r="AM105" s="2409"/>
      <c r="AN105" s="2409"/>
      <c r="AO105" s="2409"/>
      <c r="AP105" s="2409"/>
      <c r="AQ105" s="2409"/>
      <c r="AR105" s="2409"/>
      <c r="CA105" s="453" t="str">
        <f>IF(CG105=1,"* Las recetas totales despachadas a pacientes del PSC, deben ser menores o iguales al total de Recetas con Despacho Total. ","")</f>
        <v/>
      </c>
      <c r="CB105" s="453" t="str">
        <f>IF(CH105=1,"* Las recetas parciales despachadas a pacientes del PSC, deben ser menores o iguales al total de Recetas con Despacho Parcial. ","")</f>
        <v/>
      </c>
      <c r="CC105" s="453" t="str">
        <f>IF(CI105=1,"* Las prescripciones emitidas a pacientes del PSC, deben ser menores o iguales a las Prescripciones totales emitidas. ","")</f>
        <v/>
      </c>
      <c r="CD105" s="453" t="str">
        <f>IF(CJ105=1,"* Las prescripciones rechazadas a pacientes del PSC, deben ser menores o iguales a las Prescripciones totales rechazadas. ","")</f>
        <v/>
      </c>
      <c r="CG105" s="454">
        <f t="shared" si="8"/>
        <v>0</v>
      </c>
      <c r="CH105" s="454">
        <f t="shared" si="8"/>
        <v>0</v>
      </c>
      <c r="CI105" s="454">
        <f t="shared" si="9"/>
        <v>0</v>
      </c>
      <c r="CJ105" s="454">
        <f t="shared" si="9"/>
        <v>0</v>
      </c>
    </row>
    <row r="106" spans="1:104" ht="16.350000000000001" customHeight="1" x14ac:dyDescent="0.2">
      <c r="A106" s="2417" t="s">
        <v>32</v>
      </c>
      <c r="B106" s="2418">
        <f>SUM(B103:B105)</f>
        <v>12217</v>
      </c>
      <c r="C106" s="2419">
        <f>SUM(C103:C105)</f>
        <v>548</v>
      </c>
      <c r="D106" s="2420">
        <f t="shared" ref="D106:E106" si="10">SUM(D103:D105)</f>
        <v>8889</v>
      </c>
      <c r="E106" s="2419">
        <f t="shared" si="10"/>
        <v>3876</v>
      </c>
      <c r="F106" s="2418">
        <f>SUM(F103:F105)</f>
        <v>35711</v>
      </c>
      <c r="G106" s="2421">
        <f>SUM(G103:G105)</f>
        <v>608</v>
      </c>
      <c r="H106" s="2421">
        <f t="shared" ref="H106:I106" si="11">SUM(H103:H105)</f>
        <v>24120</v>
      </c>
      <c r="I106" s="2419">
        <f t="shared" si="11"/>
        <v>10983</v>
      </c>
      <c r="J106" s="2422">
        <f>SUM(J103:J105)</f>
        <v>8341</v>
      </c>
      <c r="K106" s="2418">
        <f>+K103</f>
        <v>0</v>
      </c>
      <c r="L106" s="2422">
        <f>+L103</f>
        <v>0</v>
      </c>
      <c r="M106" s="2418">
        <f>+M103</f>
        <v>0</v>
      </c>
      <c r="N106" s="2422">
        <f>+N103</f>
        <v>0</v>
      </c>
      <c r="O106" s="6"/>
      <c r="P106" s="235"/>
      <c r="Q106" s="235"/>
      <c r="R106" s="235"/>
      <c r="S106" s="235"/>
      <c r="T106" s="235"/>
      <c r="U106" s="235"/>
      <c r="V106" s="6"/>
      <c r="W106" s="235"/>
      <c r="X106" s="2423"/>
      <c r="Y106" s="2424"/>
      <c r="Z106" s="2424"/>
      <c r="AA106" s="2424"/>
      <c r="AB106" s="2424"/>
      <c r="AC106" s="2424"/>
      <c r="AD106" s="2424"/>
      <c r="AE106" s="2424"/>
      <c r="AF106" s="2424"/>
      <c r="AG106" s="2424"/>
      <c r="AH106" s="2424"/>
      <c r="AI106" s="2424"/>
      <c r="AJ106" s="2424"/>
      <c r="AK106" s="2424"/>
      <c r="AL106" s="2424"/>
      <c r="AM106" s="2424"/>
      <c r="AN106" s="2424"/>
      <c r="AO106" s="2424"/>
      <c r="AP106" s="2424"/>
      <c r="AQ106" s="2424"/>
      <c r="AR106" s="2424"/>
      <c r="CG106" s="40"/>
      <c r="CH106" s="40"/>
      <c r="CI106" s="40"/>
      <c r="CJ106" s="40"/>
    </row>
    <row r="107" spans="1:104" ht="31.35" customHeight="1" x14ac:dyDescent="0.2">
      <c r="A107" s="9" t="s">
        <v>145</v>
      </c>
      <c r="B107" s="2425"/>
      <c r="C107" s="2426"/>
      <c r="D107" s="342"/>
      <c r="E107" s="2427"/>
      <c r="F107" s="2427"/>
      <c r="G107" s="2007"/>
      <c r="H107" s="2007"/>
      <c r="I107" s="2008"/>
      <c r="J107" s="346"/>
      <c r="K107" s="2008"/>
      <c r="L107" s="346"/>
      <c r="M107" s="6"/>
      <c r="N107" s="6"/>
      <c r="O107" s="6"/>
      <c r="P107" s="6"/>
      <c r="Q107" s="235"/>
      <c r="R107" s="235"/>
      <c r="S107" s="235"/>
      <c r="T107" s="235"/>
      <c r="U107" s="235"/>
      <c r="V107" s="235"/>
      <c r="W107" s="6"/>
      <c r="X107" s="2391"/>
      <c r="Y107" s="2391"/>
      <c r="Z107" s="2375"/>
      <c r="AA107" s="2375"/>
      <c r="AB107" s="2375"/>
      <c r="AC107" s="2375"/>
      <c r="AD107" s="2375"/>
      <c r="AE107" s="2375"/>
      <c r="AF107" s="2375"/>
      <c r="AG107" s="2375"/>
      <c r="AH107" s="2375"/>
      <c r="AI107" s="2375"/>
      <c r="AJ107" s="2375"/>
      <c r="AK107" s="2375"/>
      <c r="AL107" s="2375"/>
      <c r="AM107" s="2375"/>
      <c r="AN107" s="2375"/>
      <c r="AO107" s="2375"/>
      <c r="AP107" s="2375"/>
      <c r="AQ107" s="2375"/>
      <c r="AR107" s="2375"/>
      <c r="CG107" s="40"/>
      <c r="CH107" s="40"/>
      <c r="CI107" s="40"/>
      <c r="CJ107" s="40"/>
    </row>
    <row r="108" spans="1:104" ht="31.35" customHeight="1" x14ac:dyDescent="0.2">
      <c r="A108" s="3406" t="s">
        <v>146</v>
      </c>
      <c r="B108" s="3407" t="s">
        <v>147</v>
      </c>
      <c r="C108" s="3408" t="s">
        <v>148</v>
      </c>
      <c r="D108" s="3409"/>
      <c r="E108" s="3409"/>
      <c r="F108" s="3409"/>
      <c r="G108" s="3409"/>
      <c r="H108" s="3409"/>
      <c r="I108" s="3409"/>
      <c r="J108" s="3409"/>
      <c r="K108" s="3409"/>
      <c r="L108" s="3410"/>
      <c r="M108" s="3407" t="s">
        <v>149</v>
      </c>
      <c r="N108" s="6"/>
      <c r="O108" s="342"/>
      <c r="P108" s="342"/>
      <c r="Q108" s="342"/>
      <c r="R108" s="235"/>
      <c r="S108" s="235"/>
      <c r="T108" s="235"/>
      <c r="U108" s="235"/>
      <c r="V108" s="235"/>
      <c r="W108" s="235"/>
      <c r="X108" s="235"/>
      <c r="Y108" s="235"/>
      <c r="Z108" s="2391"/>
      <c r="AA108" s="2375"/>
      <c r="AB108" s="2375"/>
      <c r="AC108" s="2375"/>
      <c r="AD108" s="2375"/>
      <c r="AE108" s="2375"/>
      <c r="AF108" s="2375"/>
      <c r="AG108" s="2375"/>
      <c r="AH108" s="2375"/>
      <c r="AI108" s="2375"/>
      <c r="AJ108" s="2375"/>
      <c r="AK108" s="2375"/>
      <c r="AL108" s="2375"/>
      <c r="AM108" s="2375"/>
      <c r="AN108" s="2375"/>
      <c r="AO108" s="2375"/>
      <c r="AP108" s="2375"/>
      <c r="AQ108" s="2375"/>
      <c r="AR108" s="2375"/>
      <c r="AS108" s="2375"/>
      <c r="AT108" s="2375"/>
      <c r="BX108" s="2"/>
      <c r="BZ108" s="3"/>
      <c r="CG108" s="40"/>
      <c r="CH108" s="40"/>
      <c r="CI108" s="40"/>
      <c r="CJ108" s="40"/>
    </row>
    <row r="109" spans="1:104" ht="35.25" customHeight="1" x14ac:dyDescent="0.2">
      <c r="A109" s="3206"/>
      <c r="B109" s="3208"/>
      <c r="C109" s="2428" t="s">
        <v>150</v>
      </c>
      <c r="D109" s="2429" t="s">
        <v>151</v>
      </c>
      <c r="E109" s="2429" t="s">
        <v>152</v>
      </c>
      <c r="F109" s="2429" t="s">
        <v>153</v>
      </c>
      <c r="G109" s="2429" t="s">
        <v>154</v>
      </c>
      <c r="H109" s="2430" t="s">
        <v>155</v>
      </c>
      <c r="I109" s="2430" t="s">
        <v>156</v>
      </c>
      <c r="J109" s="2429" t="s">
        <v>157</v>
      </c>
      <c r="K109" s="2430" t="s">
        <v>158</v>
      </c>
      <c r="L109" s="2431" t="s">
        <v>159</v>
      </c>
      <c r="M109" s="3208"/>
      <c r="N109" s="6"/>
      <c r="O109" s="342"/>
      <c r="P109" s="342"/>
      <c r="Q109" s="342"/>
      <c r="R109" s="235"/>
      <c r="S109" s="235"/>
      <c r="T109" s="235"/>
      <c r="U109" s="235"/>
      <c r="V109" s="235"/>
      <c r="W109" s="235"/>
      <c r="X109" s="235"/>
      <c r="Y109" s="235"/>
      <c r="Z109" s="2391"/>
      <c r="AA109" s="2375"/>
      <c r="AB109" s="2375"/>
      <c r="AC109" s="2375"/>
      <c r="AD109" s="2375"/>
      <c r="AE109" s="2375"/>
      <c r="AF109" s="2375"/>
      <c r="AG109" s="2375"/>
      <c r="AH109" s="2375"/>
      <c r="AI109" s="2375"/>
      <c r="AJ109" s="2375"/>
      <c r="AK109" s="2375"/>
      <c r="AL109" s="2375"/>
      <c r="AM109" s="2375"/>
      <c r="AN109" s="2375"/>
      <c r="AO109" s="2375"/>
      <c r="AP109" s="2375"/>
      <c r="AQ109" s="2375"/>
      <c r="AR109" s="2375"/>
      <c r="AS109" s="2375"/>
      <c r="AT109" s="2375"/>
      <c r="BX109" s="2"/>
      <c r="BZ109" s="3"/>
      <c r="CG109" s="40"/>
      <c r="CH109" s="40"/>
      <c r="CI109" s="40"/>
      <c r="CJ109" s="40"/>
    </row>
    <row r="110" spans="1:104" ht="16.350000000000001" customHeight="1" x14ac:dyDescent="0.2">
      <c r="A110" s="2432" t="s">
        <v>160</v>
      </c>
      <c r="B110" s="2433"/>
      <c r="C110" s="2434"/>
      <c r="D110" s="2435"/>
      <c r="E110" s="2435"/>
      <c r="F110" s="2435"/>
      <c r="G110" s="2435"/>
      <c r="H110" s="2435"/>
      <c r="I110" s="2435"/>
      <c r="J110" s="2435"/>
      <c r="K110" s="2435"/>
      <c r="L110" s="2433"/>
      <c r="M110" s="2436"/>
      <c r="N110" s="6"/>
      <c r="O110" s="342"/>
      <c r="P110" s="342"/>
      <c r="Q110" s="342"/>
      <c r="R110" s="235"/>
      <c r="S110" s="235"/>
      <c r="T110" s="235"/>
      <c r="U110" s="235"/>
      <c r="V110" s="235"/>
      <c r="W110" s="235"/>
      <c r="X110" s="235"/>
      <c r="Y110" s="235"/>
      <c r="Z110" s="2391"/>
      <c r="AA110" s="2375"/>
      <c r="AB110" s="2375"/>
      <c r="AC110" s="2375"/>
      <c r="AD110" s="2375"/>
      <c r="AE110" s="2375"/>
      <c r="AF110" s="2375"/>
      <c r="AG110" s="2375"/>
      <c r="AH110" s="2375"/>
      <c r="AI110" s="2375"/>
      <c r="AJ110" s="2375"/>
      <c r="AK110" s="2375"/>
      <c r="AL110" s="2375"/>
      <c r="AM110" s="2375"/>
      <c r="AN110" s="2375"/>
      <c r="AO110" s="2375"/>
      <c r="AP110" s="2375"/>
      <c r="AQ110" s="2375"/>
      <c r="AR110" s="2375"/>
      <c r="AS110" s="2375"/>
      <c r="AT110" s="2375"/>
      <c r="BX110" s="2"/>
      <c r="BZ110" s="3"/>
      <c r="CG110" s="40"/>
      <c r="CH110" s="40"/>
      <c r="CI110" s="40"/>
      <c r="CJ110" s="40"/>
    </row>
    <row r="111" spans="1:104" ht="16.350000000000001" customHeight="1" x14ac:dyDescent="0.2">
      <c r="A111" s="109" t="s">
        <v>161</v>
      </c>
      <c r="B111" s="327"/>
      <c r="C111" s="353"/>
      <c r="D111" s="324"/>
      <c r="E111" s="324"/>
      <c r="F111" s="324"/>
      <c r="G111" s="324"/>
      <c r="H111" s="324"/>
      <c r="I111" s="324"/>
      <c r="J111" s="324"/>
      <c r="K111" s="324"/>
      <c r="L111" s="327"/>
      <c r="M111" s="354"/>
      <c r="N111" s="346"/>
      <c r="O111" s="342"/>
      <c r="P111" s="342"/>
      <c r="Q111" s="342"/>
      <c r="R111" s="235"/>
      <c r="S111" s="235"/>
      <c r="T111" s="235"/>
      <c r="U111" s="235"/>
      <c r="V111" s="235"/>
      <c r="W111" s="235"/>
      <c r="X111" s="235"/>
      <c r="Y111" s="235"/>
      <c r="Z111" s="2391"/>
      <c r="AA111" s="2375"/>
      <c r="AB111" s="2375"/>
      <c r="AC111" s="2375"/>
      <c r="AD111" s="2375"/>
      <c r="AE111" s="2375"/>
      <c r="AF111" s="2375"/>
      <c r="AG111" s="2375"/>
      <c r="AH111" s="2375"/>
      <c r="AI111" s="2375"/>
      <c r="AJ111" s="2375"/>
      <c r="AK111" s="2375"/>
      <c r="AL111" s="2375"/>
      <c r="AM111" s="2375"/>
      <c r="AN111" s="2375"/>
      <c r="AO111" s="2375"/>
      <c r="AP111" s="2375"/>
      <c r="AQ111" s="2375"/>
      <c r="AR111" s="2375"/>
      <c r="AS111" s="2375"/>
      <c r="AT111" s="2375"/>
      <c r="BX111" s="2"/>
      <c r="BZ111" s="3"/>
      <c r="CG111" s="40"/>
      <c r="CH111" s="40"/>
      <c r="CI111" s="40"/>
      <c r="CJ111" s="40"/>
    </row>
    <row r="112" spans="1:104" ht="16.350000000000001" customHeight="1" x14ac:dyDescent="0.2">
      <c r="A112" s="232" t="s">
        <v>162</v>
      </c>
      <c r="B112" s="355"/>
      <c r="C112" s="326"/>
      <c r="D112" s="356"/>
      <c r="E112" s="356"/>
      <c r="F112" s="356"/>
      <c r="G112" s="356"/>
      <c r="H112" s="356"/>
      <c r="I112" s="356"/>
      <c r="J112" s="356"/>
      <c r="K112" s="356"/>
      <c r="L112" s="355"/>
      <c r="M112" s="322"/>
      <c r="N112" s="2437"/>
      <c r="O112" s="342"/>
      <c r="P112" s="342"/>
      <c r="Q112" s="342"/>
      <c r="R112" s="235"/>
      <c r="S112" s="235"/>
      <c r="T112" s="235"/>
      <c r="U112" s="235"/>
      <c r="V112" s="235"/>
      <c r="W112" s="235"/>
      <c r="X112" s="235"/>
      <c r="Y112" s="235"/>
      <c r="Z112" s="2391"/>
      <c r="AA112" s="2375"/>
      <c r="AB112" s="2375"/>
      <c r="AC112" s="2375"/>
      <c r="AD112" s="2375"/>
      <c r="AE112" s="2375"/>
      <c r="AF112" s="2375"/>
      <c r="AG112" s="2375"/>
      <c r="AH112" s="2375"/>
      <c r="AI112" s="2375"/>
      <c r="AJ112" s="2375"/>
      <c r="AK112" s="2375"/>
      <c r="AL112" s="2375"/>
      <c r="AM112" s="2375"/>
      <c r="AN112" s="2375"/>
      <c r="AO112" s="2375"/>
      <c r="AP112" s="2375"/>
      <c r="AQ112" s="2375"/>
      <c r="AR112" s="2375"/>
      <c r="AS112" s="2375"/>
      <c r="AT112" s="2375"/>
      <c r="BX112" s="2"/>
      <c r="BZ112" s="3"/>
      <c r="CG112" s="40"/>
      <c r="CH112" s="40"/>
      <c r="CI112" s="40"/>
      <c r="CJ112" s="40"/>
    </row>
    <row r="113" spans="1:88" ht="31.35" customHeight="1" x14ac:dyDescent="0.2">
      <c r="A113" s="10" t="s">
        <v>163</v>
      </c>
      <c r="B113" s="360"/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2438"/>
      <c r="AP113" s="243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CG113" s="40"/>
      <c r="CH113" s="40"/>
      <c r="CI113" s="40"/>
      <c r="CJ113" s="40"/>
    </row>
    <row r="114" spans="1:88" ht="16.350000000000001" customHeight="1" x14ac:dyDescent="0.2">
      <c r="A114" s="3392" t="s">
        <v>164</v>
      </c>
      <c r="B114" s="2721" t="s">
        <v>4</v>
      </c>
      <c r="C114" s="2763"/>
      <c r="D114" s="2703"/>
      <c r="E114" s="3397" t="s">
        <v>5</v>
      </c>
      <c r="F114" s="3398"/>
      <c r="G114" s="3398"/>
      <c r="H114" s="3398"/>
      <c r="I114" s="3398"/>
      <c r="J114" s="3398"/>
      <c r="K114" s="3398"/>
      <c r="L114" s="3398"/>
      <c r="M114" s="3398"/>
      <c r="N114" s="3398"/>
      <c r="O114" s="3398"/>
      <c r="P114" s="3398"/>
      <c r="Q114" s="3398"/>
      <c r="R114" s="3398"/>
      <c r="S114" s="3398"/>
      <c r="T114" s="3398"/>
      <c r="U114" s="3398"/>
      <c r="V114" s="3398"/>
      <c r="W114" s="3398"/>
      <c r="X114" s="3398"/>
      <c r="Y114" s="3398"/>
      <c r="Z114" s="3398"/>
      <c r="AA114" s="3398"/>
      <c r="AB114" s="3398"/>
      <c r="AC114" s="3398"/>
      <c r="AD114" s="3398"/>
      <c r="AE114" s="3398"/>
      <c r="AF114" s="3398"/>
      <c r="AG114" s="3398"/>
      <c r="AH114" s="3398"/>
      <c r="AI114" s="3398"/>
      <c r="AJ114" s="3398"/>
      <c r="AK114" s="3398"/>
      <c r="AL114" s="3398"/>
      <c r="AM114" s="3398"/>
      <c r="AN114" s="3399"/>
      <c r="AO114" s="2703" t="s">
        <v>6</v>
      </c>
      <c r="AP114" s="2705" t="s">
        <v>165</v>
      </c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CG114" s="40"/>
      <c r="CH114" s="40"/>
      <c r="CI114" s="40"/>
      <c r="CJ114" s="40"/>
    </row>
    <row r="115" spans="1:88" ht="16.350000000000001" customHeight="1" x14ac:dyDescent="0.2">
      <c r="A115" s="2692"/>
      <c r="B115" s="3231"/>
      <c r="C115" s="2698"/>
      <c r="D115" s="3222"/>
      <c r="E115" s="3397" t="s">
        <v>11</v>
      </c>
      <c r="F115" s="3400"/>
      <c r="G115" s="3397" t="s">
        <v>12</v>
      </c>
      <c r="H115" s="3400"/>
      <c r="I115" s="3397" t="s">
        <v>13</v>
      </c>
      <c r="J115" s="3400"/>
      <c r="K115" s="3397" t="s">
        <v>14</v>
      </c>
      <c r="L115" s="3400"/>
      <c r="M115" s="3397" t="s">
        <v>15</v>
      </c>
      <c r="N115" s="3400"/>
      <c r="O115" s="3397" t="s">
        <v>16</v>
      </c>
      <c r="P115" s="3400"/>
      <c r="Q115" s="3398" t="s">
        <v>17</v>
      </c>
      <c r="R115" s="3400"/>
      <c r="S115" s="3397" t="s">
        <v>18</v>
      </c>
      <c r="T115" s="3400"/>
      <c r="U115" s="3397" t="s">
        <v>19</v>
      </c>
      <c r="V115" s="3400"/>
      <c r="W115" s="3397" t="s">
        <v>20</v>
      </c>
      <c r="X115" s="3400"/>
      <c r="Y115" s="3397" t="s">
        <v>21</v>
      </c>
      <c r="Z115" s="3400"/>
      <c r="AA115" s="3397" t="s">
        <v>22</v>
      </c>
      <c r="AB115" s="3400"/>
      <c r="AC115" s="3397" t="s">
        <v>23</v>
      </c>
      <c r="AD115" s="3400"/>
      <c r="AE115" s="3397" t="s">
        <v>24</v>
      </c>
      <c r="AF115" s="3400"/>
      <c r="AG115" s="3397" t="s">
        <v>25</v>
      </c>
      <c r="AH115" s="3400"/>
      <c r="AI115" s="3397" t="s">
        <v>26</v>
      </c>
      <c r="AJ115" s="3400"/>
      <c r="AK115" s="3397" t="s">
        <v>27</v>
      </c>
      <c r="AL115" s="3400"/>
      <c r="AM115" s="3398" t="s">
        <v>28</v>
      </c>
      <c r="AN115" s="3399"/>
      <c r="AO115" s="2703"/>
      <c r="AP115" s="2705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CG115" s="40"/>
      <c r="CH115" s="40"/>
      <c r="CI115" s="40"/>
      <c r="CJ115" s="40"/>
    </row>
    <row r="116" spans="1:88" ht="16.350000000000001" customHeight="1" x14ac:dyDescent="0.2">
      <c r="A116" s="3230"/>
      <c r="B116" s="2439" t="s">
        <v>29</v>
      </c>
      <c r="C116" s="2372" t="s">
        <v>30</v>
      </c>
      <c r="D116" s="1828" t="s">
        <v>31</v>
      </c>
      <c r="E116" s="2340" t="s">
        <v>30</v>
      </c>
      <c r="F116" s="2343" t="s">
        <v>31</v>
      </c>
      <c r="G116" s="2340" t="s">
        <v>30</v>
      </c>
      <c r="H116" s="2343" t="s">
        <v>31</v>
      </c>
      <c r="I116" s="2340" t="s">
        <v>30</v>
      </c>
      <c r="J116" s="2343" t="s">
        <v>31</v>
      </c>
      <c r="K116" s="2340" t="s">
        <v>30</v>
      </c>
      <c r="L116" s="2343" t="s">
        <v>31</v>
      </c>
      <c r="M116" s="2340" t="s">
        <v>30</v>
      </c>
      <c r="N116" s="2343" t="s">
        <v>31</v>
      </c>
      <c r="O116" s="2340" t="s">
        <v>30</v>
      </c>
      <c r="P116" s="2343" t="s">
        <v>31</v>
      </c>
      <c r="Q116" s="2340" t="s">
        <v>30</v>
      </c>
      <c r="R116" s="2343" t="s">
        <v>31</v>
      </c>
      <c r="S116" s="2340" t="s">
        <v>30</v>
      </c>
      <c r="T116" s="2343" t="s">
        <v>31</v>
      </c>
      <c r="U116" s="2340" t="s">
        <v>30</v>
      </c>
      <c r="V116" s="2343" t="s">
        <v>31</v>
      </c>
      <c r="W116" s="2340" t="s">
        <v>30</v>
      </c>
      <c r="X116" s="2343" t="s">
        <v>31</v>
      </c>
      <c r="Y116" s="2340" t="s">
        <v>30</v>
      </c>
      <c r="Z116" s="2343" t="s">
        <v>31</v>
      </c>
      <c r="AA116" s="2340" t="s">
        <v>30</v>
      </c>
      <c r="AB116" s="2343" t="s">
        <v>31</v>
      </c>
      <c r="AC116" s="2340" t="s">
        <v>30</v>
      </c>
      <c r="AD116" s="2343" t="s">
        <v>31</v>
      </c>
      <c r="AE116" s="2340" t="s">
        <v>30</v>
      </c>
      <c r="AF116" s="2343" t="s">
        <v>31</v>
      </c>
      <c r="AG116" s="2340" t="s">
        <v>30</v>
      </c>
      <c r="AH116" s="2343" t="s">
        <v>31</v>
      </c>
      <c r="AI116" s="2340" t="s">
        <v>30</v>
      </c>
      <c r="AJ116" s="2343" t="s">
        <v>31</v>
      </c>
      <c r="AK116" s="2340" t="s">
        <v>30</v>
      </c>
      <c r="AL116" s="2343" t="s">
        <v>31</v>
      </c>
      <c r="AM116" s="2340" t="s">
        <v>30</v>
      </c>
      <c r="AN116" s="2373" t="s">
        <v>31</v>
      </c>
      <c r="AO116" s="3222"/>
      <c r="AP116" s="3223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CG116" s="40"/>
      <c r="CH116" s="40"/>
      <c r="CI116" s="40"/>
      <c r="CJ116" s="40"/>
    </row>
    <row r="117" spans="1:88" ht="16.350000000000001" customHeight="1" x14ac:dyDescent="0.2">
      <c r="A117" s="363" t="s">
        <v>166</v>
      </c>
      <c r="B117" s="109">
        <f>SUM(C117:D117)</f>
        <v>0</v>
      </c>
      <c r="C117" s="364">
        <f>SUM(E117+G117+I117+K117+M117+O117+Q117+S117+U117+W117+Y117+AA117+AC117+AE117+AG117+AI117+AK117+AM117)</f>
        <v>0</v>
      </c>
      <c r="D117" s="365">
        <f>SUM(F117+H117+J117+L117+N117+P117+R117+T117+V117+X117+Z117+AB117+AD117+AF117+AH117+AJ117+AL117+AN117)</f>
        <v>0</v>
      </c>
      <c r="E117" s="65"/>
      <c r="F117" s="190"/>
      <c r="G117" s="65"/>
      <c r="H117" s="366"/>
      <c r="I117" s="65"/>
      <c r="J117" s="366"/>
      <c r="K117" s="65"/>
      <c r="L117" s="366"/>
      <c r="M117" s="65"/>
      <c r="N117" s="366"/>
      <c r="O117" s="65"/>
      <c r="P117" s="366"/>
      <c r="Q117" s="367"/>
      <c r="R117" s="366"/>
      <c r="S117" s="65"/>
      <c r="T117" s="366"/>
      <c r="U117" s="65"/>
      <c r="V117" s="366"/>
      <c r="W117" s="65"/>
      <c r="X117" s="366"/>
      <c r="Y117" s="65"/>
      <c r="Z117" s="366"/>
      <c r="AA117" s="65"/>
      <c r="AB117" s="366"/>
      <c r="AC117" s="65"/>
      <c r="AD117" s="366"/>
      <c r="AE117" s="65"/>
      <c r="AF117" s="366"/>
      <c r="AG117" s="65"/>
      <c r="AH117" s="366"/>
      <c r="AI117" s="65"/>
      <c r="AJ117" s="366"/>
      <c r="AK117" s="65"/>
      <c r="AL117" s="366"/>
      <c r="AM117" s="368"/>
      <c r="AN117" s="369"/>
      <c r="AO117" s="112"/>
      <c r="AP117" s="112"/>
      <c r="AQ117" s="162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8"/>
      <c r="BD117" s="8"/>
      <c r="BE117" s="8"/>
      <c r="BF117" s="8"/>
      <c r="CA117" s="39"/>
      <c r="CB117" s="39"/>
      <c r="CC117" s="39"/>
      <c r="CG117" s="40">
        <v>0</v>
      </c>
      <c r="CH117" s="40">
        <v>0</v>
      </c>
      <c r="CI117" s="40">
        <v>0</v>
      </c>
      <c r="CJ117" s="40"/>
    </row>
    <row r="118" spans="1:88" ht="16.350000000000001" customHeight="1" x14ac:dyDescent="0.2">
      <c r="A118" s="363" t="s">
        <v>167</v>
      </c>
      <c r="B118" s="109">
        <f>SUM(C118:D118)</f>
        <v>0</v>
      </c>
      <c r="C118" s="364">
        <f t="shared" ref="C118:D119" si="12">SUM(E118+G118+I118+K118+M118+O118+Q118+S118+U118+W118+Y118+AA118+AC118+AE118+AG118+AI118+AK118+AM118)</f>
        <v>0</v>
      </c>
      <c r="D118" s="365">
        <f t="shared" si="12"/>
        <v>0</v>
      </c>
      <c r="E118" s="45"/>
      <c r="F118" s="46"/>
      <c r="G118" s="45"/>
      <c r="H118" s="47"/>
      <c r="I118" s="45"/>
      <c r="J118" s="47"/>
      <c r="K118" s="45"/>
      <c r="L118" s="47"/>
      <c r="M118" s="45"/>
      <c r="N118" s="47"/>
      <c r="O118" s="45"/>
      <c r="P118" s="47"/>
      <c r="Q118" s="110"/>
      <c r="R118" s="47"/>
      <c r="S118" s="45"/>
      <c r="T118" s="47"/>
      <c r="U118" s="45"/>
      <c r="V118" s="47"/>
      <c r="W118" s="45"/>
      <c r="X118" s="47"/>
      <c r="Y118" s="45"/>
      <c r="Z118" s="47"/>
      <c r="AA118" s="45"/>
      <c r="AB118" s="47"/>
      <c r="AC118" s="45"/>
      <c r="AD118" s="47"/>
      <c r="AE118" s="45"/>
      <c r="AF118" s="47"/>
      <c r="AG118" s="45"/>
      <c r="AH118" s="47"/>
      <c r="AI118" s="45"/>
      <c r="AJ118" s="47"/>
      <c r="AK118" s="45"/>
      <c r="AL118" s="47"/>
      <c r="AM118" s="111"/>
      <c r="AN118" s="55"/>
      <c r="AO118" s="52"/>
      <c r="AP118" s="52"/>
      <c r="AQ118" s="162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8"/>
      <c r="BD118" s="8"/>
      <c r="BE118" s="8"/>
      <c r="BF118" s="8"/>
      <c r="CG118" s="40">
        <v>0</v>
      </c>
      <c r="CH118" s="40">
        <v>0</v>
      </c>
      <c r="CI118" s="40">
        <v>0</v>
      </c>
      <c r="CJ118" s="40"/>
    </row>
    <row r="119" spans="1:88" ht="16.350000000000001" customHeight="1" x14ac:dyDescent="0.2">
      <c r="A119" s="1829" t="s">
        <v>168</v>
      </c>
      <c r="B119" s="232">
        <f>SUM(C119:D119)</f>
        <v>0</v>
      </c>
      <c r="C119" s="371">
        <f t="shared" si="12"/>
        <v>0</v>
      </c>
      <c r="D119" s="372">
        <f t="shared" si="12"/>
        <v>0</v>
      </c>
      <c r="E119" s="88"/>
      <c r="F119" s="89"/>
      <c r="G119" s="88"/>
      <c r="H119" s="87"/>
      <c r="I119" s="88"/>
      <c r="J119" s="87"/>
      <c r="K119" s="88"/>
      <c r="L119" s="87"/>
      <c r="M119" s="88"/>
      <c r="N119" s="87"/>
      <c r="O119" s="88"/>
      <c r="P119" s="87"/>
      <c r="Q119" s="126"/>
      <c r="R119" s="87"/>
      <c r="S119" s="88"/>
      <c r="T119" s="87"/>
      <c r="U119" s="88"/>
      <c r="V119" s="87"/>
      <c r="W119" s="88"/>
      <c r="X119" s="87"/>
      <c r="Y119" s="88"/>
      <c r="Z119" s="87"/>
      <c r="AA119" s="88"/>
      <c r="AB119" s="87"/>
      <c r="AC119" s="88"/>
      <c r="AD119" s="87"/>
      <c r="AE119" s="88"/>
      <c r="AF119" s="87"/>
      <c r="AG119" s="88"/>
      <c r="AH119" s="87"/>
      <c r="AI119" s="88"/>
      <c r="AJ119" s="87"/>
      <c r="AK119" s="88"/>
      <c r="AL119" s="87"/>
      <c r="AM119" s="127"/>
      <c r="AN119" s="92"/>
      <c r="AO119" s="94"/>
      <c r="AP119" s="94"/>
      <c r="AQ119" s="162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8"/>
      <c r="BD119" s="8"/>
      <c r="BE119" s="8"/>
      <c r="BF119" s="8"/>
      <c r="CG119" s="40">
        <v>0</v>
      </c>
      <c r="CH119" s="40">
        <v>0</v>
      </c>
      <c r="CI119" s="40">
        <v>0</v>
      </c>
      <c r="CJ119" s="40"/>
    </row>
    <row r="120" spans="1:88" ht="31.35" customHeight="1" x14ac:dyDescent="0.2">
      <c r="A120" s="9" t="s">
        <v>169</v>
      </c>
      <c r="B120" s="373"/>
      <c r="C120" s="373"/>
      <c r="D120" s="6"/>
      <c r="E120" s="373"/>
      <c r="F120" s="6"/>
      <c r="G120" s="6"/>
      <c r="H120" s="6"/>
      <c r="I120" s="6"/>
      <c r="J120" s="6"/>
      <c r="K120" s="6"/>
      <c r="L120" s="374"/>
      <c r="M120" s="374"/>
      <c r="N120" s="374"/>
      <c r="O120" s="374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CG120" s="40"/>
      <c r="CH120" s="40"/>
      <c r="CI120" s="40"/>
      <c r="CJ120" s="40"/>
    </row>
    <row r="121" spans="1:88" ht="16.350000000000001" customHeight="1" x14ac:dyDescent="0.2">
      <c r="A121" s="3433" t="s">
        <v>170</v>
      </c>
      <c r="B121" s="2924"/>
      <c r="C121" s="3433" t="s">
        <v>32</v>
      </c>
      <c r="D121" s="2926"/>
      <c r="E121" s="2924"/>
      <c r="F121" s="3425" t="s">
        <v>171</v>
      </c>
      <c r="G121" s="3435"/>
      <c r="H121" s="3435"/>
      <c r="I121" s="3435"/>
      <c r="J121" s="3435"/>
      <c r="K121" s="3435"/>
      <c r="L121" s="3435"/>
      <c r="M121" s="3435"/>
      <c r="N121" s="3435"/>
      <c r="O121" s="3426"/>
      <c r="P121" s="3361" t="s">
        <v>7</v>
      </c>
      <c r="Q121" s="2924" t="s">
        <v>8</v>
      </c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CG121" s="40"/>
      <c r="CH121" s="40"/>
      <c r="CI121" s="40"/>
      <c r="CJ121" s="40"/>
    </row>
    <row r="122" spans="1:88" ht="24" customHeight="1" x14ac:dyDescent="0.2">
      <c r="A122" s="2785"/>
      <c r="B122" s="2777"/>
      <c r="C122" s="3434"/>
      <c r="D122" s="2788"/>
      <c r="E122" s="3239"/>
      <c r="F122" s="3425" t="s">
        <v>172</v>
      </c>
      <c r="G122" s="3436"/>
      <c r="H122" s="3425" t="s">
        <v>173</v>
      </c>
      <c r="I122" s="3436"/>
      <c r="J122" s="3431" t="s">
        <v>174</v>
      </c>
      <c r="K122" s="3432"/>
      <c r="L122" s="3431" t="s">
        <v>175</v>
      </c>
      <c r="M122" s="3432"/>
      <c r="N122" s="3425" t="s">
        <v>176</v>
      </c>
      <c r="O122" s="3426"/>
      <c r="P122" s="2774"/>
      <c r="Q122" s="2777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CG122" s="40"/>
      <c r="CH122" s="40"/>
      <c r="CI122" s="40"/>
      <c r="CJ122" s="40"/>
    </row>
    <row r="123" spans="1:88" ht="22.5" customHeight="1" x14ac:dyDescent="0.2">
      <c r="A123" s="3434"/>
      <c r="B123" s="3239"/>
      <c r="C123" s="2428" t="s">
        <v>29</v>
      </c>
      <c r="D123" s="2429" t="s">
        <v>30</v>
      </c>
      <c r="E123" s="2440" t="s">
        <v>31</v>
      </c>
      <c r="F123" s="2428" t="s">
        <v>30</v>
      </c>
      <c r="G123" s="2440" t="s">
        <v>31</v>
      </c>
      <c r="H123" s="2428" t="s">
        <v>30</v>
      </c>
      <c r="I123" s="2440" t="s">
        <v>31</v>
      </c>
      <c r="J123" s="2428" t="s">
        <v>30</v>
      </c>
      <c r="K123" s="2440" t="s">
        <v>31</v>
      </c>
      <c r="L123" s="2428" t="s">
        <v>30</v>
      </c>
      <c r="M123" s="2440" t="s">
        <v>31</v>
      </c>
      <c r="N123" s="2428" t="s">
        <v>30</v>
      </c>
      <c r="O123" s="2441" t="s">
        <v>31</v>
      </c>
      <c r="P123" s="3169"/>
      <c r="Q123" s="3239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CG123" s="40"/>
      <c r="CH123" s="40"/>
      <c r="CI123" s="40"/>
      <c r="CJ123" s="40"/>
    </row>
    <row r="124" spans="1:88" ht="16.350000000000001" customHeight="1" x14ac:dyDescent="0.2">
      <c r="A124" s="3427" t="s">
        <v>177</v>
      </c>
      <c r="B124" s="2442" t="s">
        <v>178</v>
      </c>
      <c r="C124" s="2443">
        <f t="shared" ref="C124:C130" si="13">SUM(D124:E124)</f>
        <v>0</v>
      </c>
      <c r="D124" s="2444">
        <f>SUM(F124+H124+J124+L124+N124)</f>
        <v>0</v>
      </c>
      <c r="E124" s="382">
        <f>SUM(G124+I124+K124+M124+O124)</f>
        <v>0</v>
      </c>
      <c r="F124" s="461"/>
      <c r="G124" s="462"/>
      <c r="H124" s="461"/>
      <c r="I124" s="462"/>
      <c r="J124" s="461"/>
      <c r="K124" s="462"/>
      <c r="L124" s="461"/>
      <c r="M124" s="462"/>
      <c r="N124" s="461"/>
      <c r="O124" s="463"/>
      <c r="P124" s="464"/>
      <c r="Q124" s="462"/>
      <c r="R124" s="3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CG124" s="40">
        <v>0</v>
      </c>
      <c r="CH124" s="40">
        <v>0</v>
      </c>
      <c r="CI124" s="40">
        <v>0</v>
      </c>
      <c r="CJ124" s="40">
        <v>0</v>
      </c>
    </row>
    <row r="125" spans="1:88" ht="16.350000000000001" customHeight="1" x14ac:dyDescent="0.2">
      <c r="A125" s="2721"/>
      <c r="B125" s="387" t="s">
        <v>179</v>
      </c>
      <c r="C125" s="388">
        <f>SUM(D125:E125)</f>
        <v>0</v>
      </c>
      <c r="D125" s="389">
        <f t="shared" ref="D125:E130" si="14">SUM(F125+H125+J125+L125+N125)</f>
        <v>0</v>
      </c>
      <c r="E125" s="390">
        <f t="shared" si="14"/>
        <v>0</v>
      </c>
      <c r="F125" s="2445"/>
      <c r="G125" s="2446"/>
      <c r="H125" s="2445"/>
      <c r="I125" s="2446"/>
      <c r="J125" s="2445"/>
      <c r="K125" s="2446"/>
      <c r="L125" s="2445"/>
      <c r="M125" s="2446"/>
      <c r="N125" s="2445"/>
      <c r="O125" s="2447"/>
      <c r="P125" s="2448"/>
      <c r="Q125" s="2446"/>
      <c r="R125" s="3"/>
      <c r="CG125" s="40"/>
      <c r="CH125" s="40"/>
      <c r="CI125" s="40"/>
      <c r="CJ125" s="40"/>
    </row>
    <row r="126" spans="1:88" ht="30.75" customHeight="1" thickBot="1" x14ac:dyDescent="0.3">
      <c r="A126" s="2768"/>
      <c r="B126" s="395" t="s">
        <v>180</v>
      </c>
      <c r="C126" s="396">
        <f t="shared" si="13"/>
        <v>0</v>
      </c>
      <c r="D126" s="397">
        <f>SUM(F126+H126+J126+L126+N126)</f>
        <v>0</v>
      </c>
      <c r="E126" s="398">
        <f t="shared" si="14"/>
        <v>0</v>
      </c>
      <c r="F126" s="2449"/>
      <c r="G126" s="2450"/>
      <c r="H126" s="2449"/>
      <c r="I126" s="2450"/>
      <c r="J126" s="2449"/>
      <c r="K126" s="2450"/>
      <c r="L126" s="2449"/>
      <c r="M126" s="2450"/>
      <c r="N126" s="2449"/>
      <c r="O126" s="2451"/>
      <c r="P126" s="2452"/>
      <c r="Q126" s="2450"/>
      <c r="R126" s="3"/>
      <c r="CG126" s="40"/>
      <c r="CH126" s="40"/>
      <c r="CI126" s="40"/>
      <c r="CJ126" s="40"/>
    </row>
    <row r="127" spans="1:88" ht="16.350000000000001" customHeight="1" thickTop="1" x14ac:dyDescent="0.2">
      <c r="A127" s="2769" t="s">
        <v>181</v>
      </c>
      <c r="B127" s="26" t="s">
        <v>72</v>
      </c>
      <c r="C127" s="403">
        <f t="shared" si="13"/>
        <v>0</v>
      </c>
      <c r="D127" s="404">
        <f t="shared" si="14"/>
        <v>0</v>
      </c>
      <c r="E127" s="382">
        <f t="shared" si="14"/>
        <v>0</v>
      </c>
      <c r="F127" s="461"/>
      <c r="G127" s="462"/>
      <c r="H127" s="461"/>
      <c r="I127" s="462"/>
      <c r="J127" s="461"/>
      <c r="K127" s="462"/>
      <c r="L127" s="461"/>
      <c r="M127" s="462"/>
      <c r="N127" s="461"/>
      <c r="O127" s="463"/>
      <c r="P127" s="464"/>
      <c r="Q127" s="462"/>
      <c r="R127" s="3"/>
      <c r="CG127" s="40"/>
      <c r="CH127" s="40"/>
      <c r="CI127" s="40"/>
      <c r="CJ127" s="40"/>
    </row>
    <row r="128" spans="1:88" ht="16.350000000000001" customHeight="1" x14ac:dyDescent="0.2">
      <c r="A128" s="2705"/>
      <c r="B128" s="26" t="s">
        <v>182</v>
      </c>
      <c r="C128" s="403">
        <f t="shared" si="13"/>
        <v>0</v>
      </c>
      <c r="D128" s="404">
        <f t="shared" si="14"/>
        <v>0</v>
      </c>
      <c r="E128" s="382">
        <f t="shared" si="14"/>
        <v>0</v>
      </c>
      <c r="F128" s="461"/>
      <c r="G128" s="462"/>
      <c r="H128" s="461"/>
      <c r="I128" s="462"/>
      <c r="J128" s="461"/>
      <c r="K128" s="462"/>
      <c r="L128" s="461"/>
      <c r="M128" s="462"/>
      <c r="N128" s="461"/>
      <c r="O128" s="463"/>
      <c r="P128" s="464"/>
      <c r="Q128" s="462"/>
      <c r="R128" s="3"/>
      <c r="CG128" s="40"/>
      <c r="CH128" s="40"/>
      <c r="CI128" s="40"/>
      <c r="CJ128" s="40"/>
    </row>
    <row r="129" spans="1:88" ht="16.350000000000001" customHeight="1" x14ac:dyDescent="0.2">
      <c r="A129" s="2705"/>
      <c r="B129" s="41" t="s">
        <v>183</v>
      </c>
      <c r="C129" s="388">
        <f t="shared" si="13"/>
        <v>0</v>
      </c>
      <c r="D129" s="389">
        <f t="shared" si="14"/>
        <v>0</v>
      </c>
      <c r="E129" s="390">
        <f t="shared" si="14"/>
        <v>0</v>
      </c>
      <c r="F129" s="2445"/>
      <c r="G129" s="2446"/>
      <c r="H129" s="2445"/>
      <c r="I129" s="2446"/>
      <c r="J129" s="2445"/>
      <c r="K129" s="2446"/>
      <c r="L129" s="2445"/>
      <c r="M129" s="2446"/>
      <c r="N129" s="2445"/>
      <c r="O129" s="2447"/>
      <c r="P129" s="2448"/>
      <c r="Q129" s="2446"/>
      <c r="R129" s="3"/>
      <c r="CG129" s="40"/>
      <c r="CH129" s="40"/>
      <c r="CI129" s="40"/>
      <c r="CJ129" s="40"/>
    </row>
    <row r="130" spans="1:88" ht="16.350000000000001" customHeight="1" x14ac:dyDescent="0.2">
      <c r="A130" s="3318"/>
      <c r="B130" s="405" t="s">
        <v>109</v>
      </c>
      <c r="C130" s="406">
        <f t="shared" si="13"/>
        <v>0</v>
      </c>
      <c r="D130" s="407">
        <f t="shared" si="14"/>
        <v>0</v>
      </c>
      <c r="E130" s="408">
        <f t="shared" si="14"/>
        <v>0</v>
      </c>
      <c r="F130" s="2453"/>
      <c r="G130" s="2454"/>
      <c r="H130" s="2453"/>
      <c r="I130" s="2454"/>
      <c r="J130" s="2453"/>
      <c r="K130" s="2454"/>
      <c r="L130" s="2453"/>
      <c r="M130" s="2454"/>
      <c r="N130" s="2453"/>
      <c r="O130" s="2455"/>
      <c r="P130" s="2456"/>
      <c r="Q130" s="2454"/>
      <c r="R130" s="3"/>
      <c r="CG130" s="40"/>
      <c r="CH130" s="40"/>
      <c r="CI130" s="40"/>
      <c r="CJ130" s="40"/>
    </row>
    <row r="131" spans="1:88" ht="27" customHeight="1" x14ac:dyDescent="0.25">
      <c r="A131" s="9" t="s">
        <v>184</v>
      </c>
      <c r="B131" s="413"/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CG131" s="40"/>
      <c r="CH131" s="40"/>
      <c r="CI131" s="40"/>
      <c r="CJ131" s="40"/>
    </row>
    <row r="132" spans="1:88" ht="16.5" customHeight="1" x14ac:dyDescent="0.2">
      <c r="A132" s="3022" t="s">
        <v>49</v>
      </c>
      <c r="B132" s="3022" t="s">
        <v>185</v>
      </c>
      <c r="C132" s="3361" t="s">
        <v>29</v>
      </c>
      <c r="D132" s="3361" t="s">
        <v>30</v>
      </c>
      <c r="E132" s="2924" t="s">
        <v>31</v>
      </c>
      <c r="F132" s="3428" t="s">
        <v>186</v>
      </c>
      <c r="G132" s="3429"/>
      <c r="H132" s="3429"/>
      <c r="I132" s="3429"/>
      <c r="J132" s="3429"/>
      <c r="K132" s="3429"/>
      <c r="L132" s="3429"/>
      <c r="M132" s="3429"/>
      <c r="N132" s="3429"/>
      <c r="O132" s="3429"/>
      <c r="P132" s="3429"/>
      <c r="Q132" s="3429"/>
      <c r="R132" s="3429"/>
      <c r="S132" s="3429"/>
      <c r="T132" s="3429"/>
      <c r="U132" s="3429"/>
      <c r="V132" s="3429"/>
      <c r="W132" s="3429"/>
      <c r="X132" s="3429"/>
      <c r="Y132" s="3429"/>
      <c r="Z132" s="3429"/>
      <c r="AA132" s="3429"/>
      <c r="AB132" s="3429"/>
      <c r="AC132" s="3429"/>
      <c r="AD132" s="3429"/>
      <c r="AE132" s="3429"/>
      <c r="AF132" s="3429"/>
      <c r="AG132" s="3429"/>
      <c r="AH132" s="3429"/>
      <c r="AI132" s="3429"/>
      <c r="AJ132" s="3429"/>
      <c r="AK132" s="3429"/>
      <c r="AL132" s="3429"/>
      <c r="AM132" s="3430"/>
      <c r="AN132" s="3361" t="s">
        <v>7</v>
      </c>
      <c r="AO132" s="2924" t="s">
        <v>8</v>
      </c>
      <c r="CG132" s="40"/>
      <c r="CH132" s="40"/>
      <c r="CI132" s="40"/>
      <c r="CJ132" s="40"/>
    </row>
    <row r="133" spans="1:88" ht="15" customHeight="1" x14ac:dyDescent="0.2">
      <c r="A133" s="2771"/>
      <c r="B133" s="2771"/>
      <c r="C133" s="2774"/>
      <c r="D133" s="2774"/>
      <c r="E133" s="2777"/>
      <c r="F133" s="3431" t="s">
        <v>187</v>
      </c>
      <c r="G133" s="3437"/>
      <c r="H133" s="3431" t="s">
        <v>188</v>
      </c>
      <c r="I133" s="3437"/>
      <c r="J133" s="3431" t="s">
        <v>189</v>
      </c>
      <c r="K133" s="3437"/>
      <c r="L133" s="3431" t="s">
        <v>190</v>
      </c>
      <c r="M133" s="3437"/>
      <c r="N133" s="3431" t="s">
        <v>191</v>
      </c>
      <c r="O133" s="3437"/>
      <c r="P133" s="3431" t="s">
        <v>192</v>
      </c>
      <c r="Q133" s="3432"/>
      <c r="R133" s="3431" t="s">
        <v>193</v>
      </c>
      <c r="S133" s="3432"/>
      <c r="T133" s="3431" t="s">
        <v>194</v>
      </c>
      <c r="U133" s="3432"/>
      <c r="V133" s="3431" t="s">
        <v>195</v>
      </c>
      <c r="W133" s="3432"/>
      <c r="X133" s="3431" t="s">
        <v>196</v>
      </c>
      <c r="Y133" s="3432"/>
      <c r="Z133" s="3431" t="s">
        <v>197</v>
      </c>
      <c r="AA133" s="3432"/>
      <c r="AB133" s="3431" t="s">
        <v>198</v>
      </c>
      <c r="AC133" s="3432"/>
      <c r="AD133" s="3431" t="s">
        <v>199</v>
      </c>
      <c r="AE133" s="3432"/>
      <c r="AF133" s="3431" t="s">
        <v>200</v>
      </c>
      <c r="AG133" s="3432"/>
      <c r="AH133" s="3431" t="s">
        <v>201</v>
      </c>
      <c r="AI133" s="3432"/>
      <c r="AJ133" s="3431" t="s">
        <v>202</v>
      </c>
      <c r="AK133" s="3432"/>
      <c r="AL133" s="3431" t="s">
        <v>203</v>
      </c>
      <c r="AM133" s="3438"/>
      <c r="AN133" s="2774"/>
      <c r="AO133" s="2777"/>
      <c r="CG133" s="40"/>
      <c r="CH133" s="40"/>
      <c r="CI133" s="40"/>
      <c r="CJ133" s="40"/>
    </row>
    <row r="134" spans="1:88" ht="15.75" customHeight="1" x14ac:dyDescent="0.2">
      <c r="A134" s="3360"/>
      <c r="B134" s="3360"/>
      <c r="C134" s="3362"/>
      <c r="D134" s="3362"/>
      <c r="E134" s="3364"/>
      <c r="F134" s="2457" t="s">
        <v>204</v>
      </c>
      <c r="G134" s="2458" t="s">
        <v>31</v>
      </c>
      <c r="H134" s="2457" t="s">
        <v>204</v>
      </c>
      <c r="I134" s="2458" t="s">
        <v>31</v>
      </c>
      <c r="J134" s="2457" t="s">
        <v>204</v>
      </c>
      <c r="K134" s="2458" t="s">
        <v>31</v>
      </c>
      <c r="L134" s="2457" t="s">
        <v>204</v>
      </c>
      <c r="M134" s="2458" t="s">
        <v>31</v>
      </c>
      <c r="N134" s="2457" t="s">
        <v>204</v>
      </c>
      <c r="O134" s="2458" t="s">
        <v>31</v>
      </c>
      <c r="P134" s="2457" t="s">
        <v>204</v>
      </c>
      <c r="Q134" s="2458" t="s">
        <v>31</v>
      </c>
      <c r="R134" s="2457" t="s">
        <v>204</v>
      </c>
      <c r="S134" s="2458" t="s">
        <v>31</v>
      </c>
      <c r="T134" s="2457" t="s">
        <v>204</v>
      </c>
      <c r="U134" s="2458" t="s">
        <v>31</v>
      </c>
      <c r="V134" s="2457" t="s">
        <v>204</v>
      </c>
      <c r="W134" s="2458" t="s">
        <v>31</v>
      </c>
      <c r="X134" s="2457" t="s">
        <v>204</v>
      </c>
      <c r="Y134" s="2458" t="s">
        <v>31</v>
      </c>
      <c r="Z134" s="2457" t="s">
        <v>204</v>
      </c>
      <c r="AA134" s="2458" t="s">
        <v>31</v>
      </c>
      <c r="AB134" s="2457" t="s">
        <v>204</v>
      </c>
      <c r="AC134" s="2458" t="s">
        <v>31</v>
      </c>
      <c r="AD134" s="2457" t="s">
        <v>204</v>
      </c>
      <c r="AE134" s="2458" t="s">
        <v>31</v>
      </c>
      <c r="AF134" s="2457" t="s">
        <v>204</v>
      </c>
      <c r="AG134" s="2458" t="s">
        <v>31</v>
      </c>
      <c r="AH134" s="2457" t="s">
        <v>204</v>
      </c>
      <c r="AI134" s="2458" t="s">
        <v>31</v>
      </c>
      <c r="AJ134" s="2457" t="s">
        <v>204</v>
      </c>
      <c r="AK134" s="2458" t="s">
        <v>31</v>
      </c>
      <c r="AL134" s="2457" t="s">
        <v>204</v>
      </c>
      <c r="AM134" s="2459" t="s">
        <v>31</v>
      </c>
      <c r="AN134" s="3362"/>
      <c r="AO134" s="3364"/>
      <c r="CG134" s="40"/>
      <c r="CH134" s="40"/>
      <c r="CI134" s="40"/>
      <c r="CJ134" s="40"/>
    </row>
    <row r="135" spans="1:88" x14ac:dyDescent="0.2">
      <c r="A135" s="3427" t="s">
        <v>72</v>
      </c>
      <c r="B135" s="2460" t="s">
        <v>205</v>
      </c>
      <c r="C135" s="2461">
        <f>SUM(D135:E135)</f>
        <v>0</v>
      </c>
      <c r="D135" s="2462">
        <f>+F135+H135+J135+L135+N135+P135+R135+T135+V135+X135+Z135+AB135+AD135+AF135+AH135+AJ135+AL135</f>
        <v>0</v>
      </c>
      <c r="E135" s="2463">
        <f>+G135+I135+K135+M135+O135+Q135+S135+U135+W135+Y135+AA135+AC135+AE135+AG135+AI135+AK135+AM135</f>
        <v>0</v>
      </c>
      <c r="F135" s="2464"/>
      <c r="G135" s="2465"/>
      <c r="H135" s="2464"/>
      <c r="I135" s="2465"/>
      <c r="J135" s="2464"/>
      <c r="K135" s="2465"/>
      <c r="L135" s="2464"/>
      <c r="M135" s="2465"/>
      <c r="N135" s="2464"/>
      <c r="O135" s="2465"/>
      <c r="P135" s="2464"/>
      <c r="Q135" s="2465"/>
      <c r="R135" s="2464"/>
      <c r="S135" s="2465"/>
      <c r="T135" s="2464"/>
      <c r="U135" s="2465"/>
      <c r="V135" s="2464"/>
      <c r="W135" s="2465"/>
      <c r="X135" s="2464"/>
      <c r="Y135" s="2465"/>
      <c r="Z135" s="2464"/>
      <c r="AA135" s="2465"/>
      <c r="AB135" s="2464"/>
      <c r="AC135" s="2465"/>
      <c r="AD135" s="2464"/>
      <c r="AE135" s="2465"/>
      <c r="AF135" s="2464"/>
      <c r="AG135" s="2465"/>
      <c r="AH135" s="2464"/>
      <c r="AI135" s="2465"/>
      <c r="AJ135" s="2464"/>
      <c r="AK135" s="2465"/>
      <c r="AL135" s="2464"/>
      <c r="AM135" s="2466"/>
      <c r="AN135" s="2467"/>
      <c r="AO135" s="2465"/>
      <c r="AP135" s="3"/>
      <c r="CG135" s="5">
        <v>0</v>
      </c>
      <c r="CH135" s="5">
        <v>0</v>
      </c>
      <c r="CI135" s="5">
        <v>0</v>
      </c>
      <c r="CJ135" s="5">
        <v>0</v>
      </c>
    </row>
    <row r="136" spans="1:88" x14ac:dyDescent="0.2">
      <c r="A136" s="2705"/>
      <c r="B136" s="109" t="s">
        <v>206</v>
      </c>
      <c r="C136" s="388">
        <f>SUM(D136:E136)</f>
        <v>0</v>
      </c>
      <c r="D136" s="389">
        <f t="shared" ref="D136:E148" si="15">+F136+H136+J136+L136+N136+P136+R136+T136+V136+X136+Z136+AB136+AD136+AF136+AH136+AJ136+AL136</f>
        <v>0</v>
      </c>
      <c r="E136" s="363">
        <f t="shared" si="15"/>
        <v>0</v>
      </c>
      <c r="F136" s="65"/>
      <c r="G136" s="190"/>
      <c r="H136" s="65"/>
      <c r="I136" s="190"/>
      <c r="J136" s="65"/>
      <c r="K136" s="190"/>
      <c r="L136" s="65"/>
      <c r="M136" s="190"/>
      <c r="N136" s="65"/>
      <c r="O136" s="190"/>
      <c r="P136" s="65"/>
      <c r="Q136" s="190"/>
      <c r="R136" s="65"/>
      <c r="S136" s="190"/>
      <c r="T136" s="65"/>
      <c r="U136" s="190"/>
      <c r="V136" s="65"/>
      <c r="W136" s="190"/>
      <c r="X136" s="65"/>
      <c r="Y136" s="190"/>
      <c r="Z136" s="65"/>
      <c r="AA136" s="190"/>
      <c r="AB136" s="65"/>
      <c r="AC136" s="190"/>
      <c r="AD136" s="65"/>
      <c r="AE136" s="190"/>
      <c r="AF136" s="65"/>
      <c r="AG136" s="190"/>
      <c r="AH136" s="65"/>
      <c r="AI136" s="190"/>
      <c r="AJ136" s="65"/>
      <c r="AK136" s="190"/>
      <c r="AL136" s="65"/>
      <c r="AM136" s="420"/>
      <c r="AN136" s="367"/>
      <c r="AO136" s="190"/>
      <c r="AP136" s="3"/>
    </row>
    <row r="137" spans="1:88" x14ac:dyDescent="0.2">
      <c r="A137" s="2705"/>
      <c r="B137" s="109" t="s">
        <v>207</v>
      </c>
      <c r="C137" s="388">
        <f t="shared" ref="C137:C148" si="16">SUM(D137:E137)</f>
        <v>0</v>
      </c>
      <c r="D137" s="389">
        <f t="shared" si="15"/>
        <v>0</v>
      </c>
      <c r="E137" s="363">
        <f t="shared" si="15"/>
        <v>0</v>
      </c>
      <c r="F137" s="45"/>
      <c r="G137" s="46"/>
      <c r="H137" s="45"/>
      <c r="I137" s="46"/>
      <c r="J137" s="45"/>
      <c r="K137" s="46"/>
      <c r="L137" s="45"/>
      <c r="M137" s="46"/>
      <c r="N137" s="45"/>
      <c r="O137" s="46"/>
      <c r="P137" s="45"/>
      <c r="Q137" s="46"/>
      <c r="R137" s="45"/>
      <c r="S137" s="46"/>
      <c r="T137" s="45"/>
      <c r="U137" s="46"/>
      <c r="V137" s="45"/>
      <c r="W137" s="46"/>
      <c r="X137" s="45"/>
      <c r="Y137" s="46"/>
      <c r="Z137" s="45"/>
      <c r="AA137" s="46"/>
      <c r="AB137" s="45"/>
      <c r="AC137" s="46"/>
      <c r="AD137" s="45"/>
      <c r="AE137" s="46"/>
      <c r="AF137" s="45"/>
      <c r="AG137" s="46"/>
      <c r="AH137" s="45"/>
      <c r="AI137" s="46"/>
      <c r="AJ137" s="45"/>
      <c r="AK137" s="46"/>
      <c r="AL137" s="45"/>
      <c r="AM137" s="421"/>
      <c r="AN137" s="110"/>
      <c r="AO137" s="46"/>
      <c r="AP137" s="3"/>
    </row>
    <row r="138" spans="1:88" x14ac:dyDescent="0.2">
      <c r="A138" s="2705"/>
      <c r="B138" s="109" t="s">
        <v>208</v>
      </c>
      <c r="C138" s="388">
        <f t="shared" si="16"/>
        <v>0</v>
      </c>
      <c r="D138" s="389">
        <f t="shared" si="15"/>
        <v>0</v>
      </c>
      <c r="E138" s="363">
        <f t="shared" si="15"/>
        <v>0</v>
      </c>
      <c r="F138" s="45"/>
      <c r="G138" s="46"/>
      <c r="H138" s="45"/>
      <c r="I138" s="46"/>
      <c r="J138" s="45"/>
      <c r="K138" s="46"/>
      <c r="L138" s="45"/>
      <c r="M138" s="46"/>
      <c r="N138" s="45"/>
      <c r="O138" s="46"/>
      <c r="P138" s="45"/>
      <c r="Q138" s="46"/>
      <c r="R138" s="45"/>
      <c r="S138" s="46"/>
      <c r="T138" s="45"/>
      <c r="U138" s="46"/>
      <c r="V138" s="45"/>
      <c r="W138" s="46"/>
      <c r="X138" s="45"/>
      <c r="Y138" s="46"/>
      <c r="Z138" s="45"/>
      <c r="AA138" s="46"/>
      <c r="AB138" s="45"/>
      <c r="AC138" s="46"/>
      <c r="AD138" s="45"/>
      <c r="AE138" s="46"/>
      <c r="AF138" s="45"/>
      <c r="AG138" s="46"/>
      <c r="AH138" s="45"/>
      <c r="AI138" s="46"/>
      <c r="AJ138" s="45"/>
      <c r="AK138" s="46"/>
      <c r="AL138" s="45"/>
      <c r="AM138" s="421"/>
      <c r="AN138" s="110"/>
      <c r="AO138" s="46"/>
      <c r="AP138" s="3"/>
    </row>
    <row r="139" spans="1:88" x14ac:dyDescent="0.2">
      <c r="A139" s="2705"/>
      <c r="B139" s="422" t="s">
        <v>209</v>
      </c>
      <c r="C139" s="388">
        <f t="shared" si="16"/>
        <v>0</v>
      </c>
      <c r="D139" s="389">
        <f t="shared" si="15"/>
        <v>0</v>
      </c>
      <c r="E139" s="363">
        <f t="shared" si="15"/>
        <v>0</v>
      </c>
      <c r="F139" s="45"/>
      <c r="G139" s="46"/>
      <c r="H139" s="45"/>
      <c r="I139" s="46"/>
      <c r="J139" s="45"/>
      <c r="K139" s="46"/>
      <c r="L139" s="45"/>
      <c r="M139" s="46"/>
      <c r="N139" s="45"/>
      <c r="O139" s="46"/>
      <c r="P139" s="45"/>
      <c r="Q139" s="46"/>
      <c r="R139" s="45"/>
      <c r="S139" s="46"/>
      <c r="T139" s="45"/>
      <c r="U139" s="46"/>
      <c r="V139" s="45"/>
      <c r="W139" s="46"/>
      <c r="X139" s="45"/>
      <c r="Y139" s="46"/>
      <c r="Z139" s="45"/>
      <c r="AA139" s="46"/>
      <c r="AB139" s="45"/>
      <c r="AC139" s="46"/>
      <c r="AD139" s="45"/>
      <c r="AE139" s="46"/>
      <c r="AF139" s="45"/>
      <c r="AG139" s="46"/>
      <c r="AH139" s="45"/>
      <c r="AI139" s="46"/>
      <c r="AJ139" s="45"/>
      <c r="AK139" s="46"/>
      <c r="AL139" s="45"/>
      <c r="AM139" s="421"/>
      <c r="AN139" s="110"/>
      <c r="AO139" s="46"/>
      <c r="AP139" s="3"/>
    </row>
    <row r="140" spans="1:88" x14ac:dyDescent="0.2">
      <c r="A140" s="2705"/>
      <c r="B140" s="109" t="s">
        <v>210</v>
      </c>
      <c r="C140" s="388">
        <f t="shared" si="16"/>
        <v>0</v>
      </c>
      <c r="D140" s="389">
        <f t="shared" si="15"/>
        <v>0</v>
      </c>
      <c r="E140" s="363">
        <f t="shared" si="15"/>
        <v>0</v>
      </c>
      <c r="F140" s="79"/>
      <c r="G140" s="73"/>
      <c r="H140" s="79"/>
      <c r="I140" s="73"/>
      <c r="J140" s="79"/>
      <c r="K140" s="73"/>
      <c r="L140" s="79"/>
      <c r="M140" s="73"/>
      <c r="N140" s="79"/>
      <c r="O140" s="73"/>
      <c r="P140" s="79"/>
      <c r="Q140" s="73"/>
      <c r="R140" s="79"/>
      <c r="S140" s="73"/>
      <c r="T140" s="79"/>
      <c r="U140" s="73"/>
      <c r="V140" s="79"/>
      <c r="W140" s="73"/>
      <c r="X140" s="79"/>
      <c r="Y140" s="73"/>
      <c r="Z140" s="79"/>
      <c r="AA140" s="73"/>
      <c r="AB140" s="79"/>
      <c r="AC140" s="73"/>
      <c r="AD140" s="79"/>
      <c r="AE140" s="73"/>
      <c r="AF140" s="79"/>
      <c r="AG140" s="73"/>
      <c r="AH140" s="79"/>
      <c r="AI140" s="73"/>
      <c r="AJ140" s="79"/>
      <c r="AK140" s="73"/>
      <c r="AL140" s="79"/>
      <c r="AM140" s="423"/>
      <c r="AN140" s="424"/>
      <c r="AO140" s="73"/>
      <c r="AP140" s="3"/>
    </row>
    <row r="141" spans="1:88" x14ac:dyDescent="0.2">
      <c r="A141" s="2705"/>
      <c r="B141" s="109" t="s">
        <v>211</v>
      </c>
      <c r="C141" s="388">
        <f t="shared" si="16"/>
        <v>0</v>
      </c>
      <c r="D141" s="389">
        <f t="shared" si="15"/>
        <v>0</v>
      </c>
      <c r="E141" s="363">
        <f t="shared" si="15"/>
        <v>0</v>
      </c>
      <c r="F141" s="79"/>
      <c r="G141" s="73"/>
      <c r="H141" s="79"/>
      <c r="I141" s="73"/>
      <c r="J141" s="79"/>
      <c r="K141" s="73"/>
      <c r="L141" s="79"/>
      <c r="M141" s="73"/>
      <c r="N141" s="79"/>
      <c r="O141" s="73"/>
      <c r="P141" s="79"/>
      <c r="Q141" s="73"/>
      <c r="R141" s="79"/>
      <c r="S141" s="73"/>
      <c r="T141" s="79"/>
      <c r="U141" s="73"/>
      <c r="V141" s="79"/>
      <c r="W141" s="73"/>
      <c r="X141" s="79"/>
      <c r="Y141" s="73"/>
      <c r="Z141" s="79"/>
      <c r="AA141" s="73"/>
      <c r="AB141" s="79"/>
      <c r="AC141" s="73"/>
      <c r="AD141" s="79"/>
      <c r="AE141" s="73"/>
      <c r="AF141" s="79"/>
      <c r="AG141" s="73"/>
      <c r="AH141" s="79"/>
      <c r="AI141" s="73"/>
      <c r="AJ141" s="79"/>
      <c r="AK141" s="73"/>
      <c r="AL141" s="79"/>
      <c r="AM141" s="423"/>
      <c r="AN141" s="424"/>
      <c r="AO141" s="73"/>
      <c r="AP141" s="3"/>
    </row>
    <row r="142" spans="1:88" x14ac:dyDescent="0.2">
      <c r="A142" s="3318"/>
      <c r="B142" s="232" t="s">
        <v>212</v>
      </c>
      <c r="C142" s="406">
        <f t="shared" si="16"/>
        <v>0</v>
      </c>
      <c r="D142" s="407">
        <f t="shared" si="15"/>
        <v>0</v>
      </c>
      <c r="E142" s="427">
        <f t="shared" si="15"/>
        <v>0</v>
      </c>
      <c r="F142" s="88"/>
      <c r="G142" s="89"/>
      <c r="H142" s="88"/>
      <c r="I142" s="89"/>
      <c r="J142" s="88"/>
      <c r="K142" s="89"/>
      <c r="L142" s="88"/>
      <c r="M142" s="89"/>
      <c r="N142" s="88"/>
      <c r="O142" s="89"/>
      <c r="P142" s="88"/>
      <c r="Q142" s="89"/>
      <c r="R142" s="88"/>
      <c r="S142" s="89"/>
      <c r="T142" s="88"/>
      <c r="U142" s="89"/>
      <c r="V142" s="88"/>
      <c r="W142" s="89"/>
      <c r="X142" s="88"/>
      <c r="Y142" s="89"/>
      <c r="Z142" s="88"/>
      <c r="AA142" s="89"/>
      <c r="AB142" s="88"/>
      <c r="AC142" s="89"/>
      <c r="AD142" s="88"/>
      <c r="AE142" s="89"/>
      <c r="AF142" s="88"/>
      <c r="AG142" s="89"/>
      <c r="AH142" s="88"/>
      <c r="AI142" s="89"/>
      <c r="AJ142" s="88"/>
      <c r="AK142" s="89"/>
      <c r="AL142" s="88"/>
      <c r="AM142" s="428"/>
      <c r="AN142" s="126"/>
      <c r="AO142" s="89"/>
      <c r="AP142" s="3"/>
    </row>
    <row r="143" spans="1:88" x14ac:dyDescent="0.2">
      <c r="A143" s="3439" t="s">
        <v>183</v>
      </c>
      <c r="B143" s="2468" t="s">
        <v>213</v>
      </c>
      <c r="C143" s="2469">
        <f t="shared" si="16"/>
        <v>1</v>
      </c>
      <c r="D143" s="2470">
        <f t="shared" si="15"/>
        <v>0</v>
      </c>
      <c r="E143" s="2471">
        <f t="shared" si="15"/>
        <v>1</v>
      </c>
      <c r="F143" s="2472"/>
      <c r="G143" s="2473"/>
      <c r="H143" s="2472"/>
      <c r="I143" s="2473"/>
      <c r="J143" s="2472"/>
      <c r="K143" s="2473"/>
      <c r="L143" s="2472"/>
      <c r="M143" s="2473"/>
      <c r="N143" s="2472"/>
      <c r="O143" s="2473"/>
      <c r="P143" s="2472"/>
      <c r="Q143" s="2473"/>
      <c r="R143" s="2472"/>
      <c r="S143" s="2473"/>
      <c r="T143" s="2472"/>
      <c r="U143" s="2473"/>
      <c r="V143" s="2472"/>
      <c r="W143" s="2473"/>
      <c r="X143" s="2472"/>
      <c r="Y143" s="2473"/>
      <c r="Z143" s="2472"/>
      <c r="AA143" s="2473">
        <v>1</v>
      </c>
      <c r="AB143" s="2472"/>
      <c r="AC143" s="2473"/>
      <c r="AD143" s="2472"/>
      <c r="AE143" s="2473"/>
      <c r="AF143" s="2472"/>
      <c r="AG143" s="2473"/>
      <c r="AH143" s="2472"/>
      <c r="AI143" s="2473"/>
      <c r="AJ143" s="2472"/>
      <c r="AK143" s="2473"/>
      <c r="AL143" s="2472"/>
      <c r="AM143" s="2474"/>
      <c r="AN143" s="2475">
        <v>0</v>
      </c>
      <c r="AO143" s="2473">
        <v>0</v>
      </c>
      <c r="AP143" s="3"/>
      <c r="CG143" s="5">
        <v>0</v>
      </c>
      <c r="CH143" s="5">
        <v>0</v>
      </c>
      <c r="CI143" s="5">
        <v>0</v>
      </c>
      <c r="CJ143" s="5">
        <v>0</v>
      </c>
    </row>
    <row r="144" spans="1:88" x14ac:dyDescent="0.2">
      <c r="A144" s="2705"/>
      <c r="B144" s="109" t="s">
        <v>207</v>
      </c>
      <c r="C144" s="388">
        <f t="shared" si="16"/>
        <v>7</v>
      </c>
      <c r="D144" s="389">
        <f t="shared" si="15"/>
        <v>1</v>
      </c>
      <c r="E144" s="363">
        <f>+G144+I144+K144+M144+O144+Q144+S144+U144+W144+Y144+AA144+AC144+AE144+AG144+AI144+AK144+AM144</f>
        <v>6</v>
      </c>
      <c r="F144" s="45"/>
      <c r="G144" s="46"/>
      <c r="H144" s="45"/>
      <c r="I144" s="46"/>
      <c r="J144" s="45"/>
      <c r="K144" s="46"/>
      <c r="L144" s="45"/>
      <c r="M144" s="46"/>
      <c r="N144" s="45"/>
      <c r="O144" s="46"/>
      <c r="P144" s="45"/>
      <c r="Q144" s="46"/>
      <c r="R144" s="45"/>
      <c r="S144" s="46">
        <v>1</v>
      </c>
      <c r="T144" s="45"/>
      <c r="U144" s="46">
        <v>1</v>
      </c>
      <c r="V144" s="45">
        <v>1</v>
      </c>
      <c r="W144" s="46"/>
      <c r="X144" s="45"/>
      <c r="Y144" s="46"/>
      <c r="Z144" s="45"/>
      <c r="AA144" s="46"/>
      <c r="AB144" s="45"/>
      <c r="AC144" s="46">
        <v>2</v>
      </c>
      <c r="AD144" s="45"/>
      <c r="AE144" s="46"/>
      <c r="AF144" s="45"/>
      <c r="AG144" s="46">
        <v>1</v>
      </c>
      <c r="AH144" s="45"/>
      <c r="AI144" s="46"/>
      <c r="AJ144" s="45"/>
      <c r="AK144" s="46"/>
      <c r="AL144" s="45"/>
      <c r="AM144" s="421">
        <v>1</v>
      </c>
      <c r="AN144" s="110">
        <v>0</v>
      </c>
      <c r="AO144" s="46">
        <v>0</v>
      </c>
      <c r="AP144" s="3"/>
      <c r="CG144" s="5">
        <v>0</v>
      </c>
      <c r="CH144" s="5">
        <v>0</v>
      </c>
      <c r="CI144" s="5">
        <v>0</v>
      </c>
      <c r="CJ144" s="5">
        <v>0</v>
      </c>
    </row>
    <row r="145" spans="1:109" x14ac:dyDescent="0.2">
      <c r="A145" s="2705"/>
      <c r="B145" s="109" t="s">
        <v>208</v>
      </c>
      <c r="C145" s="388">
        <f>SUM(D145:E145)</f>
        <v>15</v>
      </c>
      <c r="D145" s="389">
        <f t="shared" si="15"/>
        <v>8</v>
      </c>
      <c r="E145" s="363">
        <f t="shared" si="15"/>
        <v>7</v>
      </c>
      <c r="F145" s="45">
        <v>1</v>
      </c>
      <c r="G145" s="46"/>
      <c r="H145" s="45">
        <v>1</v>
      </c>
      <c r="I145" s="46"/>
      <c r="J145" s="45"/>
      <c r="K145" s="46"/>
      <c r="L145" s="45"/>
      <c r="M145" s="46"/>
      <c r="N145" s="45"/>
      <c r="O145" s="46"/>
      <c r="P145" s="45"/>
      <c r="Q145" s="46"/>
      <c r="R145" s="45"/>
      <c r="S145" s="46">
        <v>2</v>
      </c>
      <c r="T145" s="45">
        <v>2</v>
      </c>
      <c r="U145" s="46">
        <v>1</v>
      </c>
      <c r="V145" s="45">
        <v>1</v>
      </c>
      <c r="W145" s="46">
        <v>2</v>
      </c>
      <c r="X145" s="45">
        <v>1</v>
      </c>
      <c r="Y145" s="46">
        <v>2</v>
      </c>
      <c r="Z145" s="45"/>
      <c r="AA145" s="46"/>
      <c r="AB145" s="45">
        <v>1</v>
      </c>
      <c r="AC145" s="46"/>
      <c r="AD145" s="45"/>
      <c r="AE145" s="46"/>
      <c r="AF145" s="45">
        <v>1</v>
      </c>
      <c r="AG145" s="46"/>
      <c r="AH145" s="45"/>
      <c r="AI145" s="46"/>
      <c r="AJ145" s="45"/>
      <c r="AK145" s="46"/>
      <c r="AL145" s="45"/>
      <c r="AM145" s="421"/>
      <c r="AN145" s="110">
        <v>0</v>
      </c>
      <c r="AO145" s="46">
        <v>0</v>
      </c>
      <c r="AP145" s="3"/>
      <c r="CG145" s="5">
        <v>0</v>
      </c>
      <c r="CH145" s="5">
        <v>0</v>
      </c>
      <c r="CI145" s="5">
        <v>0</v>
      </c>
      <c r="CJ145" s="5">
        <v>0</v>
      </c>
    </row>
    <row r="146" spans="1:109" x14ac:dyDescent="0.2">
      <c r="A146" s="2705"/>
      <c r="B146" s="422" t="s">
        <v>209</v>
      </c>
      <c r="C146" s="388">
        <f t="shared" si="16"/>
        <v>0</v>
      </c>
      <c r="D146" s="389">
        <f>+F146+H146+J146+L146+N146+P146+R146+T146+V146+X146+Z146+AB146+AD146+AF146+AH146+AJ146+AL146</f>
        <v>0</v>
      </c>
      <c r="E146" s="363">
        <f t="shared" si="15"/>
        <v>0</v>
      </c>
      <c r="F146" s="45"/>
      <c r="G146" s="46"/>
      <c r="H146" s="45"/>
      <c r="I146" s="46"/>
      <c r="J146" s="45"/>
      <c r="K146" s="46"/>
      <c r="L146" s="45"/>
      <c r="M146" s="46"/>
      <c r="N146" s="45"/>
      <c r="O146" s="46"/>
      <c r="P146" s="45"/>
      <c r="Q146" s="46"/>
      <c r="R146" s="45"/>
      <c r="S146" s="46"/>
      <c r="T146" s="45"/>
      <c r="U146" s="46"/>
      <c r="V146" s="45"/>
      <c r="W146" s="46"/>
      <c r="X146" s="45"/>
      <c r="Y146" s="46"/>
      <c r="Z146" s="45"/>
      <c r="AA146" s="46"/>
      <c r="AB146" s="45"/>
      <c r="AC146" s="46"/>
      <c r="AD146" s="45"/>
      <c r="AE146" s="46"/>
      <c r="AF146" s="45"/>
      <c r="AG146" s="46"/>
      <c r="AH146" s="45"/>
      <c r="AI146" s="46"/>
      <c r="AJ146" s="45"/>
      <c r="AK146" s="46"/>
      <c r="AL146" s="45"/>
      <c r="AM146" s="421"/>
      <c r="AN146" s="110"/>
      <c r="AO146" s="46"/>
      <c r="AP146" s="3"/>
    </row>
    <row r="147" spans="1:109" x14ac:dyDescent="0.2">
      <c r="A147" s="2705"/>
      <c r="B147" s="109" t="s">
        <v>210</v>
      </c>
      <c r="C147" s="433">
        <f t="shared" si="16"/>
        <v>0</v>
      </c>
      <c r="D147" s="434">
        <f t="shared" si="15"/>
        <v>0</v>
      </c>
      <c r="E147" s="435">
        <f t="shared" si="15"/>
        <v>0</v>
      </c>
      <c r="F147" s="79"/>
      <c r="G147" s="73"/>
      <c r="H147" s="79"/>
      <c r="I147" s="73"/>
      <c r="J147" s="79"/>
      <c r="K147" s="73"/>
      <c r="L147" s="79"/>
      <c r="M147" s="73"/>
      <c r="N147" s="79"/>
      <c r="O147" s="73"/>
      <c r="P147" s="79"/>
      <c r="Q147" s="73"/>
      <c r="R147" s="79"/>
      <c r="S147" s="73"/>
      <c r="T147" s="79"/>
      <c r="U147" s="73"/>
      <c r="V147" s="79"/>
      <c r="W147" s="73"/>
      <c r="X147" s="79"/>
      <c r="Y147" s="73"/>
      <c r="Z147" s="79"/>
      <c r="AA147" s="73"/>
      <c r="AB147" s="79"/>
      <c r="AC147" s="73"/>
      <c r="AD147" s="79"/>
      <c r="AE147" s="73"/>
      <c r="AF147" s="79"/>
      <c r="AG147" s="73"/>
      <c r="AH147" s="79"/>
      <c r="AI147" s="73"/>
      <c r="AJ147" s="79"/>
      <c r="AK147" s="73"/>
      <c r="AL147" s="79"/>
      <c r="AM147" s="423"/>
      <c r="AN147" s="424"/>
      <c r="AO147" s="73"/>
      <c r="AP147" s="3"/>
    </row>
    <row r="148" spans="1:109" x14ac:dyDescent="0.2">
      <c r="A148" s="3318"/>
      <c r="B148" s="232" t="s">
        <v>212</v>
      </c>
      <c r="C148" s="406">
        <f t="shared" si="16"/>
        <v>0</v>
      </c>
      <c r="D148" s="407">
        <f t="shared" si="15"/>
        <v>0</v>
      </c>
      <c r="E148" s="427">
        <f t="shared" si="15"/>
        <v>0</v>
      </c>
      <c r="F148" s="88"/>
      <c r="G148" s="89"/>
      <c r="H148" s="88"/>
      <c r="I148" s="89"/>
      <c r="J148" s="88"/>
      <c r="K148" s="89"/>
      <c r="L148" s="88"/>
      <c r="M148" s="89"/>
      <c r="N148" s="88"/>
      <c r="O148" s="89"/>
      <c r="P148" s="88"/>
      <c r="Q148" s="89"/>
      <c r="R148" s="88"/>
      <c r="S148" s="89"/>
      <c r="T148" s="88"/>
      <c r="U148" s="89"/>
      <c r="V148" s="88"/>
      <c r="W148" s="89"/>
      <c r="X148" s="88"/>
      <c r="Y148" s="89"/>
      <c r="Z148" s="88"/>
      <c r="AA148" s="89"/>
      <c r="AB148" s="88"/>
      <c r="AC148" s="89"/>
      <c r="AD148" s="88"/>
      <c r="AE148" s="89"/>
      <c r="AF148" s="88"/>
      <c r="AG148" s="89"/>
      <c r="AH148" s="88"/>
      <c r="AI148" s="89"/>
      <c r="AJ148" s="88"/>
      <c r="AK148" s="89"/>
      <c r="AL148" s="88"/>
      <c r="AM148" s="428"/>
      <c r="AN148" s="126"/>
      <c r="AO148" s="89"/>
      <c r="AP148" s="3"/>
    </row>
    <row r="149" spans="1:109" ht="21.75" customHeight="1" x14ac:dyDescent="0.25">
      <c r="A149" s="9" t="s">
        <v>214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13"/>
    </row>
    <row r="150" spans="1:109" ht="17.25" customHeight="1" x14ac:dyDescent="0.2">
      <c r="A150" s="3439" t="s">
        <v>215</v>
      </c>
      <c r="B150" s="3440" t="s">
        <v>32</v>
      </c>
      <c r="C150" s="3442" t="s">
        <v>186</v>
      </c>
      <c r="D150" s="3443"/>
      <c r="E150" s="3443"/>
      <c r="F150" s="3443"/>
      <c r="G150" s="3443"/>
      <c r="H150" s="3443"/>
      <c r="I150" s="3443"/>
      <c r="J150" s="3443"/>
      <c r="K150" s="3443"/>
      <c r="L150" s="3443"/>
      <c r="M150" s="3443"/>
      <c r="N150" s="3443"/>
      <c r="O150" s="3443"/>
      <c r="P150" s="3443"/>
      <c r="Q150" s="3443"/>
      <c r="R150" s="3443"/>
      <c r="S150" s="3444"/>
      <c r="T150" s="3445" t="s">
        <v>7</v>
      </c>
      <c r="U150" s="3446" t="s">
        <v>8</v>
      </c>
      <c r="BX150" s="2"/>
      <c r="BY150" s="2"/>
      <c r="BZ150" s="2"/>
      <c r="CA150" s="2"/>
      <c r="CB150" s="2"/>
      <c r="CC150" s="3"/>
      <c r="CD150" s="3"/>
      <c r="CE150" s="4"/>
      <c r="DA150" s="5"/>
      <c r="DB150" s="5"/>
      <c r="DC150" s="5"/>
      <c r="DD150" s="5"/>
      <c r="DE150" s="5"/>
    </row>
    <row r="151" spans="1:109" ht="24" customHeight="1" x14ac:dyDescent="0.2">
      <c r="A151" s="3318"/>
      <c r="B151" s="3441"/>
      <c r="C151" s="2476" t="s">
        <v>216</v>
      </c>
      <c r="D151" s="2477" t="s">
        <v>217</v>
      </c>
      <c r="E151" s="2477" t="s">
        <v>218</v>
      </c>
      <c r="F151" s="2477" t="s">
        <v>69</v>
      </c>
      <c r="G151" s="2477" t="s">
        <v>219</v>
      </c>
      <c r="H151" s="2477" t="s">
        <v>220</v>
      </c>
      <c r="I151" s="2477" t="s">
        <v>221</v>
      </c>
      <c r="J151" s="2477" t="s">
        <v>222</v>
      </c>
      <c r="K151" s="2477" t="s">
        <v>223</v>
      </c>
      <c r="L151" s="2477" t="s">
        <v>224</v>
      </c>
      <c r="M151" s="2477" t="s">
        <v>225</v>
      </c>
      <c r="N151" s="2477" t="s">
        <v>226</v>
      </c>
      <c r="O151" s="2477" t="s">
        <v>227</v>
      </c>
      <c r="P151" s="2477" t="s">
        <v>228</v>
      </c>
      <c r="Q151" s="2477" t="s">
        <v>229</v>
      </c>
      <c r="R151" s="2477" t="s">
        <v>230</v>
      </c>
      <c r="S151" s="2478" t="s">
        <v>231</v>
      </c>
      <c r="T151" s="3445"/>
      <c r="U151" s="3446"/>
      <c r="BX151" s="2"/>
      <c r="BY151" s="2"/>
      <c r="BZ151" s="2"/>
      <c r="CA151" s="2"/>
      <c r="CB151" s="2"/>
      <c r="CC151" s="3"/>
      <c r="CD151" s="3"/>
      <c r="CE151" s="4"/>
      <c r="DA151" s="5"/>
      <c r="DB151" s="5"/>
      <c r="DC151" s="5"/>
      <c r="DD151" s="5"/>
      <c r="DE151" s="5"/>
    </row>
    <row r="152" spans="1:109" ht="29.25" customHeight="1" x14ac:dyDescent="0.2">
      <c r="A152" s="447" t="s">
        <v>232</v>
      </c>
      <c r="B152" s="2479">
        <f>SUM(C152:S152)</f>
        <v>125</v>
      </c>
      <c r="C152" s="88">
        <v>0</v>
      </c>
      <c r="D152" s="145">
        <v>0</v>
      </c>
      <c r="E152" s="145">
        <v>0</v>
      </c>
      <c r="F152" s="145">
        <v>0</v>
      </c>
      <c r="G152" s="145">
        <v>1</v>
      </c>
      <c r="H152" s="145">
        <v>2</v>
      </c>
      <c r="I152" s="145">
        <v>4</v>
      </c>
      <c r="J152" s="145">
        <v>2</v>
      </c>
      <c r="K152" s="145">
        <v>3</v>
      </c>
      <c r="L152" s="145">
        <v>12</v>
      </c>
      <c r="M152" s="145">
        <v>9</v>
      </c>
      <c r="N152" s="145">
        <v>11</v>
      </c>
      <c r="O152" s="145">
        <v>19</v>
      </c>
      <c r="P152" s="145">
        <v>15</v>
      </c>
      <c r="Q152" s="145">
        <v>12</v>
      </c>
      <c r="R152" s="145">
        <v>20</v>
      </c>
      <c r="S152" s="428">
        <v>15</v>
      </c>
      <c r="T152" s="126">
        <v>1</v>
      </c>
      <c r="U152" s="167">
        <v>2</v>
      </c>
      <c r="BX152" s="2"/>
      <c r="BY152" s="2"/>
      <c r="BZ152" s="2"/>
      <c r="CA152" s="2"/>
      <c r="CB152" s="2"/>
      <c r="CC152" s="3"/>
      <c r="CD152" s="3"/>
      <c r="CE152" s="4"/>
      <c r="CG152" s="5" t="s">
        <v>233</v>
      </c>
      <c r="CL152" s="5">
        <v>0</v>
      </c>
      <c r="CM152" s="5">
        <v>1</v>
      </c>
      <c r="CN152" s="5">
        <v>0</v>
      </c>
      <c r="CO152" s="5">
        <v>0</v>
      </c>
      <c r="DA152" s="5"/>
      <c r="DB152" s="5"/>
      <c r="DC152" s="5"/>
      <c r="DD152" s="5"/>
      <c r="DE152" s="5"/>
    </row>
    <row r="204" spans="1:104" hidden="1" x14ac:dyDescent="0.2"/>
    <row r="205" spans="1:104" hidden="1" x14ac:dyDescent="0.2"/>
    <row r="206" spans="1:104" s="442" customFormat="1" ht="18.75" hidden="1" customHeight="1" x14ac:dyDescent="0.2">
      <c r="A206" s="442">
        <f>SUM(B12:D12,B31:B44,B48:B49,B54,B57,C82:E82,B96:B98,B106:F106,B110:B112,B117:B119,C124:C130,C83:C85,B77,B72:B73,B63:G64)</f>
        <v>61242</v>
      </c>
      <c r="B206" s="442">
        <f>SUM(CG13:CJ134)</f>
        <v>0</v>
      </c>
      <c r="BX206" s="443"/>
      <c r="BY206" s="443"/>
      <c r="BZ206" s="443"/>
      <c r="CA206" s="443"/>
      <c r="CB206" s="443"/>
      <c r="CC206" s="443"/>
      <c r="CD206" s="443"/>
      <c r="CE206" s="443"/>
      <c r="CF206" s="443"/>
      <c r="CG206" s="443"/>
      <c r="CH206" s="443"/>
      <c r="CI206" s="443"/>
      <c r="CJ206" s="443"/>
      <c r="CK206" s="443"/>
      <c r="CL206" s="443"/>
      <c r="CM206" s="443"/>
      <c r="CN206" s="443"/>
      <c r="CO206" s="443"/>
      <c r="CP206" s="443"/>
      <c r="CQ206" s="443"/>
      <c r="CR206" s="443"/>
      <c r="CS206" s="443"/>
      <c r="CT206" s="443"/>
      <c r="CU206" s="443"/>
      <c r="CV206" s="443"/>
      <c r="CW206" s="443"/>
      <c r="CX206" s="443"/>
      <c r="CY206" s="443"/>
      <c r="CZ206" s="443"/>
    </row>
    <row r="207" spans="1:104" hidden="1" x14ac:dyDescent="0.2"/>
    <row r="208" spans="1:104" hidden="1" x14ac:dyDescent="0.2"/>
  </sheetData>
  <mergeCells count="200">
    <mergeCell ref="A135:A142"/>
    <mergeCell ref="A143:A148"/>
    <mergeCell ref="A150:A151"/>
    <mergeCell ref="B150:B151"/>
    <mergeCell ref="C150:S150"/>
    <mergeCell ref="T150:T151"/>
    <mergeCell ref="U150:U151"/>
    <mergeCell ref="X133:Y133"/>
    <mergeCell ref="Z133:AA133"/>
    <mergeCell ref="AO132:AO134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AJ133:AK133"/>
    <mergeCell ref="AL133:AM133"/>
    <mergeCell ref="AB133:AC133"/>
    <mergeCell ref="AD133:AE133"/>
    <mergeCell ref="AF133:AG133"/>
    <mergeCell ref="AH133:AI133"/>
    <mergeCell ref="A114:A116"/>
    <mergeCell ref="B114:D115"/>
    <mergeCell ref="N122:O122"/>
    <mergeCell ref="A124:A126"/>
    <mergeCell ref="A127:A130"/>
    <mergeCell ref="A132:A134"/>
    <mergeCell ref="B132:B134"/>
    <mergeCell ref="C132:C134"/>
    <mergeCell ref="D132:D134"/>
    <mergeCell ref="E132:E134"/>
    <mergeCell ref="F132:AM132"/>
    <mergeCell ref="V133:W133"/>
    <mergeCell ref="A121:B123"/>
    <mergeCell ref="C121:E122"/>
    <mergeCell ref="F121:O121"/>
    <mergeCell ref="P121:P123"/>
    <mergeCell ref="Q121:Q123"/>
    <mergeCell ref="F122:G122"/>
    <mergeCell ref="H122:I122"/>
    <mergeCell ref="J122:K122"/>
    <mergeCell ref="L122:M122"/>
    <mergeCell ref="E114:AN114"/>
    <mergeCell ref="AN132:AN134"/>
    <mergeCell ref="AO114:AO116"/>
    <mergeCell ref="AP114:AP116"/>
    <mergeCell ref="E115:F115"/>
    <mergeCell ref="G115:H115"/>
    <mergeCell ref="I115:J115"/>
    <mergeCell ref="K115:L115"/>
    <mergeCell ref="M115:N115"/>
    <mergeCell ref="J100:J102"/>
    <mergeCell ref="K100:L101"/>
    <mergeCell ref="M100:N101"/>
    <mergeCell ref="AM115:AN115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108:A109"/>
    <mergeCell ref="B108:B109"/>
    <mergeCell ref="C108:L108"/>
    <mergeCell ref="M108:M109"/>
    <mergeCell ref="F87:F88"/>
    <mergeCell ref="A89:F89"/>
    <mergeCell ref="A95:F95"/>
    <mergeCell ref="A99:F99"/>
    <mergeCell ref="A100:A102"/>
    <mergeCell ref="B100:E101"/>
    <mergeCell ref="F100:I101"/>
    <mergeCell ref="A83:A84"/>
    <mergeCell ref="A87:A88"/>
    <mergeCell ref="B87:B88"/>
    <mergeCell ref="C87:C88"/>
    <mergeCell ref="D87:D88"/>
    <mergeCell ref="E87:E88"/>
    <mergeCell ref="X80:Y80"/>
    <mergeCell ref="Z80:AA80"/>
    <mergeCell ref="AB80:AC80"/>
    <mergeCell ref="AJ79:AJ81"/>
    <mergeCell ref="AK79:AK81"/>
    <mergeCell ref="F80:G80"/>
    <mergeCell ref="H80:I80"/>
    <mergeCell ref="J80:K80"/>
    <mergeCell ref="L80:M80"/>
    <mergeCell ref="N80:O80"/>
    <mergeCell ref="P80:Q80"/>
    <mergeCell ref="R80:S80"/>
    <mergeCell ref="T80:U80"/>
    <mergeCell ref="A78:G78"/>
    <mergeCell ref="A79:A81"/>
    <mergeCell ref="B79:B81"/>
    <mergeCell ref="C79:E80"/>
    <mergeCell ref="F79:AI79"/>
    <mergeCell ref="V80:W80"/>
    <mergeCell ref="AD80:AE80"/>
    <mergeCell ref="AF80:AG80"/>
    <mergeCell ref="AH80:AI80"/>
    <mergeCell ref="A66:A67"/>
    <mergeCell ref="B66:C66"/>
    <mergeCell ref="D66:E66"/>
    <mergeCell ref="Q52:Q53"/>
    <mergeCell ref="R52:R53"/>
    <mergeCell ref="A51:A53"/>
    <mergeCell ref="B51:D52"/>
    <mergeCell ref="E51:V51"/>
    <mergeCell ref="A75:A76"/>
    <mergeCell ref="B75:B76"/>
    <mergeCell ref="C75:C76"/>
    <mergeCell ref="D75:D76"/>
    <mergeCell ref="L52:L53"/>
    <mergeCell ref="M52:M53"/>
    <mergeCell ref="N52:N53"/>
    <mergeCell ref="O52:O53"/>
    <mergeCell ref="P52:P53"/>
    <mergeCell ref="A61:A62"/>
    <mergeCell ref="B61:C61"/>
    <mergeCell ref="D61:E61"/>
    <mergeCell ref="F61:G61"/>
    <mergeCell ref="W51:W53"/>
    <mergeCell ref="E52:E53"/>
    <mergeCell ref="F52:F53"/>
    <mergeCell ref="G52:G53"/>
    <mergeCell ref="H52:H53"/>
    <mergeCell ref="I52:I53"/>
    <mergeCell ref="J52:J53"/>
    <mergeCell ref="AM29:AN29"/>
    <mergeCell ref="A46:A47"/>
    <mergeCell ref="B46:B47"/>
    <mergeCell ref="C46:F46"/>
    <mergeCell ref="G46:J46"/>
    <mergeCell ref="L46:R46"/>
    <mergeCell ref="AA29:AB29"/>
    <mergeCell ref="AC29:AD29"/>
    <mergeCell ref="AE29:AF29"/>
    <mergeCell ref="AG29:AH29"/>
    <mergeCell ref="AI29:AJ29"/>
    <mergeCell ref="AK29:AL29"/>
    <mergeCell ref="S52:S53"/>
    <mergeCell ref="T52:T53"/>
    <mergeCell ref="U52:U53"/>
    <mergeCell ref="V52:V53"/>
    <mergeCell ref="K52:K53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A28:A30"/>
    <mergeCell ref="B28:D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errorTitle="Error" error="Favor Ingrese sólo Números." sqref="E13:AS26 E31:AS44 C48:J49 C55:W56 C58:W59 B63:G64 B68:E69 B72:B73 C77:D77 F82:AK85 C90:F94 C96:F98 B103:N105 B110:M112 E117:AP119 F124:Q130 F135:AO148 C152:U152" xr:uid="{8EC3FEE9-0E22-4A9F-90B2-93C7F1121A01}">
      <formula1>0</formula1>
    </dataValidation>
    <dataValidation type="whole" allowBlank="1" showInputMessage="1" showErrorMessage="1" sqref="C132:E132" xr:uid="{96056DC4-DB06-4713-8A63-CBF7454FEE24}">
      <formula1>0</formula1>
      <formula2>1E+30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E20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5.7109375" style="2" customWidth="1"/>
    <col min="2" max="2" width="24" style="2" customWidth="1"/>
    <col min="3" max="3" width="12.5703125" style="2" customWidth="1"/>
    <col min="4" max="4" width="17.28515625" style="2" customWidth="1"/>
    <col min="5" max="5" width="16.28515625" style="2" customWidth="1"/>
    <col min="6" max="6" width="13.85546875" style="2" customWidth="1"/>
    <col min="7" max="7" width="12.28515625" style="2" customWidth="1"/>
    <col min="8" max="8" width="14.5703125" style="2" customWidth="1"/>
    <col min="9" max="9" width="12.28515625" style="2" customWidth="1"/>
    <col min="10" max="10" width="13.28515625" style="2" customWidth="1"/>
    <col min="11" max="11" width="11.42578125" style="2" customWidth="1"/>
    <col min="12" max="12" width="11.42578125" style="2"/>
    <col min="13" max="13" width="11.85546875" style="2" customWidth="1"/>
    <col min="14" max="14" width="13.85546875" style="2" customWidth="1"/>
    <col min="15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5" width="11.42578125" style="2"/>
    <col min="76" max="76" width="11.28515625" style="3" customWidth="1"/>
    <col min="77" max="77" width="11.85546875" style="3" customWidth="1"/>
    <col min="78" max="78" width="10.85546875" style="4" customWidth="1"/>
    <col min="79" max="103" width="10.85546875" style="5" hidden="1" customWidth="1"/>
    <col min="104" max="104" width="6.42578125" style="5" hidden="1" customWidth="1"/>
    <col min="105" max="105" width="10.85546875" style="2" customWidth="1"/>
    <col min="106" max="106" width="11.42578125" style="2" customWidth="1"/>
    <col min="107" max="16384" width="11.42578125" style="2"/>
  </cols>
  <sheetData>
    <row r="1" spans="1:104" ht="16.350000000000001" customHeight="1" x14ac:dyDescent="0.2">
      <c r="A1" s="1" t="s">
        <v>0</v>
      </c>
    </row>
    <row r="2" spans="1:104" ht="16.350000000000001" customHeight="1" x14ac:dyDescent="0.2">
      <c r="A2" s="1" t="str">
        <f>CONCATENATE("COMUNA: ",[12]NOMBRE!B2," - ","( ",[12]NOMBRE!C2,[12]NOMBRE!D2,[12]NOMBRE!E2,[12]NOMBRE!F2,[12]NOMBRE!G2," )")</f>
        <v>COMUNA: LINARES - ( 07401 )</v>
      </c>
    </row>
    <row r="3" spans="1:104" ht="16.350000000000001" customHeight="1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</row>
    <row r="4" spans="1:104" ht="16.350000000000001" customHeight="1" x14ac:dyDescent="0.2">
      <c r="A4" s="1" t="str">
        <f>CONCATENATE("MES: ",[12]NOMBRE!B6," - ","( ",[12]NOMBRE!C6,[12]NOMBRE!D6," )")</f>
        <v>MES: NOVIEMBRE - ( 11 )</v>
      </c>
    </row>
    <row r="5" spans="1:104" ht="16.350000000000001" customHeight="1" x14ac:dyDescent="0.2">
      <c r="A5" s="1" t="str">
        <f>CONCATENATE("AÑO: ",[12]NOMBRE!B7)</f>
        <v>AÑO: 2021</v>
      </c>
    </row>
    <row r="6" spans="1:104" ht="15" x14ac:dyDescent="0.2">
      <c r="A6" s="2690" t="s">
        <v>1</v>
      </c>
      <c r="B6" s="2690"/>
      <c r="C6" s="2690"/>
      <c r="D6" s="2690"/>
      <c r="E6" s="2690"/>
      <c r="F6" s="2690"/>
      <c r="G6" s="2690"/>
      <c r="H6" s="2690"/>
      <c r="I6" s="2690"/>
      <c r="J6" s="2690"/>
      <c r="K6" s="2690"/>
      <c r="L6" s="2690"/>
      <c r="M6" s="2690"/>
      <c r="N6" s="2690"/>
      <c r="O6" s="2690"/>
      <c r="P6" s="2690"/>
      <c r="Q6" s="2690"/>
      <c r="R6" s="2690"/>
      <c r="S6" s="2690"/>
      <c r="T6" s="2690"/>
      <c r="U6" s="2690"/>
      <c r="V6" s="2690"/>
      <c r="W6" s="269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04" ht="15" x14ac:dyDescent="0.2">
      <c r="A7" s="2066"/>
      <c r="B7" s="2066"/>
      <c r="C7" s="2066"/>
      <c r="D7" s="2066"/>
      <c r="E7" s="2066"/>
      <c r="F7" s="2066"/>
      <c r="G7" s="2066"/>
      <c r="H7" s="2066"/>
      <c r="I7" s="2066"/>
      <c r="J7" s="2066"/>
      <c r="K7" s="2066"/>
      <c r="L7" s="2066"/>
      <c r="M7" s="2066"/>
      <c r="N7" s="2066"/>
      <c r="O7" s="2066"/>
      <c r="P7" s="2066"/>
      <c r="Q7" s="2066"/>
      <c r="R7" s="2066"/>
      <c r="S7" s="2066"/>
      <c r="T7" s="2066"/>
      <c r="U7" s="2066"/>
      <c r="V7" s="2066"/>
      <c r="W7" s="206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04" ht="31.35" customHeight="1" x14ac:dyDescent="0.2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04" ht="20.100000000000001" customHeight="1" x14ac:dyDescent="0.2">
      <c r="A9" s="3447" t="s">
        <v>3</v>
      </c>
      <c r="B9" s="3448" t="s">
        <v>4</v>
      </c>
      <c r="C9" s="3309"/>
      <c r="D9" s="3449"/>
      <c r="E9" s="3450" t="s">
        <v>5</v>
      </c>
      <c r="F9" s="3451"/>
      <c r="G9" s="3451"/>
      <c r="H9" s="3451"/>
      <c r="I9" s="3451"/>
      <c r="J9" s="3451"/>
      <c r="K9" s="3451"/>
      <c r="L9" s="3451"/>
      <c r="M9" s="3451"/>
      <c r="N9" s="3451"/>
      <c r="O9" s="3451"/>
      <c r="P9" s="3451"/>
      <c r="Q9" s="3451"/>
      <c r="R9" s="3451"/>
      <c r="S9" s="3451"/>
      <c r="T9" s="3451"/>
      <c r="U9" s="3451"/>
      <c r="V9" s="3451"/>
      <c r="W9" s="3451"/>
      <c r="X9" s="3451"/>
      <c r="Y9" s="3451"/>
      <c r="Z9" s="3451"/>
      <c r="AA9" s="3451"/>
      <c r="AB9" s="3451"/>
      <c r="AC9" s="3451"/>
      <c r="AD9" s="3451"/>
      <c r="AE9" s="3451"/>
      <c r="AF9" s="3451"/>
      <c r="AG9" s="3451"/>
      <c r="AH9" s="3451"/>
      <c r="AI9" s="3451"/>
      <c r="AJ9" s="3451"/>
      <c r="AK9" s="3451"/>
      <c r="AL9" s="3451"/>
      <c r="AM9" s="3451"/>
      <c r="AN9" s="3452"/>
      <c r="AO9" s="3449" t="s">
        <v>6</v>
      </c>
      <c r="AP9" s="3439" t="s">
        <v>7</v>
      </c>
      <c r="AQ9" s="3439" t="s">
        <v>8</v>
      </c>
      <c r="AR9" s="3449" t="s">
        <v>9</v>
      </c>
      <c r="AS9" s="3449" t="s">
        <v>10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W9" s="3"/>
      <c r="BY9" s="4"/>
      <c r="CZ9" s="2"/>
    </row>
    <row r="10" spans="1:104" ht="20.100000000000001" customHeight="1" x14ac:dyDescent="0.2">
      <c r="A10" s="2692"/>
      <c r="B10" s="3387"/>
      <c r="C10" s="2698"/>
      <c r="D10" s="2808"/>
      <c r="E10" s="3450" t="s">
        <v>11</v>
      </c>
      <c r="F10" s="3455"/>
      <c r="G10" s="3453" t="s">
        <v>12</v>
      </c>
      <c r="H10" s="3454"/>
      <c r="I10" s="3453" t="s">
        <v>13</v>
      </c>
      <c r="J10" s="3454"/>
      <c r="K10" s="3453" t="s">
        <v>14</v>
      </c>
      <c r="L10" s="3454"/>
      <c r="M10" s="3453" t="s">
        <v>15</v>
      </c>
      <c r="N10" s="3454"/>
      <c r="O10" s="3453" t="s">
        <v>16</v>
      </c>
      <c r="P10" s="3454"/>
      <c r="Q10" s="3453" t="s">
        <v>17</v>
      </c>
      <c r="R10" s="3454"/>
      <c r="S10" s="3453" t="s">
        <v>18</v>
      </c>
      <c r="T10" s="3454"/>
      <c r="U10" s="3453" t="s">
        <v>19</v>
      </c>
      <c r="V10" s="3454"/>
      <c r="W10" s="3453" t="s">
        <v>20</v>
      </c>
      <c r="X10" s="3454"/>
      <c r="Y10" s="3453" t="s">
        <v>21</v>
      </c>
      <c r="Z10" s="3454"/>
      <c r="AA10" s="3453" t="s">
        <v>22</v>
      </c>
      <c r="AB10" s="3454"/>
      <c r="AC10" s="3453" t="s">
        <v>23</v>
      </c>
      <c r="AD10" s="3454"/>
      <c r="AE10" s="3453" t="s">
        <v>24</v>
      </c>
      <c r="AF10" s="3454"/>
      <c r="AG10" s="3453" t="s">
        <v>25</v>
      </c>
      <c r="AH10" s="3454"/>
      <c r="AI10" s="3453" t="s">
        <v>26</v>
      </c>
      <c r="AJ10" s="3454"/>
      <c r="AK10" s="3453" t="s">
        <v>27</v>
      </c>
      <c r="AL10" s="3454"/>
      <c r="AM10" s="3450" t="s">
        <v>28</v>
      </c>
      <c r="AN10" s="3452"/>
      <c r="AO10" s="2703"/>
      <c r="AP10" s="2705"/>
      <c r="AQ10" s="2705"/>
      <c r="AR10" s="2703"/>
      <c r="AS10" s="2703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W10" s="3"/>
      <c r="BY10" s="4"/>
      <c r="CZ10" s="2"/>
    </row>
    <row r="11" spans="1:104" ht="20.100000000000001" customHeight="1" x14ac:dyDescent="0.2">
      <c r="A11" s="3385"/>
      <c r="B11" s="2483" t="s">
        <v>29</v>
      </c>
      <c r="C11" s="2484" t="s">
        <v>30</v>
      </c>
      <c r="D11" s="2485" t="s">
        <v>31</v>
      </c>
      <c r="E11" s="2486" t="s">
        <v>30</v>
      </c>
      <c r="F11" s="2487" t="s">
        <v>31</v>
      </c>
      <c r="G11" s="2486" t="s">
        <v>30</v>
      </c>
      <c r="H11" s="2487" t="s">
        <v>31</v>
      </c>
      <c r="I11" s="2486" t="s">
        <v>30</v>
      </c>
      <c r="J11" s="2487" t="s">
        <v>31</v>
      </c>
      <c r="K11" s="2486" t="s">
        <v>30</v>
      </c>
      <c r="L11" s="2487" t="s">
        <v>31</v>
      </c>
      <c r="M11" s="2486" t="s">
        <v>30</v>
      </c>
      <c r="N11" s="2487" t="s">
        <v>31</v>
      </c>
      <c r="O11" s="2486" t="s">
        <v>30</v>
      </c>
      <c r="P11" s="2487" t="s">
        <v>31</v>
      </c>
      <c r="Q11" s="2486" t="s">
        <v>30</v>
      </c>
      <c r="R11" s="2487" t="s">
        <v>31</v>
      </c>
      <c r="S11" s="2486" t="s">
        <v>30</v>
      </c>
      <c r="T11" s="2487" t="s">
        <v>31</v>
      </c>
      <c r="U11" s="2486" t="s">
        <v>30</v>
      </c>
      <c r="V11" s="2487" t="s">
        <v>31</v>
      </c>
      <c r="W11" s="2486" t="s">
        <v>30</v>
      </c>
      <c r="X11" s="2487" t="s">
        <v>31</v>
      </c>
      <c r="Y11" s="2486" t="s">
        <v>30</v>
      </c>
      <c r="Z11" s="2487" t="s">
        <v>31</v>
      </c>
      <c r="AA11" s="2486" t="s">
        <v>30</v>
      </c>
      <c r="AB11" s="2487" t="s">
        <v>31</v>
      </c>
      <c r="AC11" s="2486" t="s">
        <v>30</v>
      </c>
      <c r="AD11" s="2487" t="s">
        <v>31</v>
      </c>
      <c r="AE11" s="2486" t="s">
        <v>30</v>
      </c>
      <c r="AF11" s="2487" t="s">
        <v>31</v>
      </c>
      <c r="AG11" s="2486" t="s">
        <v>30</v>
      </c>
      <c r="AH11" s="2487" t="s">
        <v>31</v>
      </c>
      <c r="AI11" s="2486" t="s">
        <v>30</v>
      </c>
      <c r="AJ11" s="2487" t="s">
        <v>31</v>
      </c>
      <c r="AK11" s="2486" t="s">
        <v>30</v>
      </c>
      <c r="AL11" s="2487" t="s">
        <v>31</v>
      </c>
      <c r="AM11" s="2486" t="s">
        <v>30</v>
      </c>
      <c r="AN11" s="2488" t="s">
        <v>31</v>
      </c>
      <c r="AO11" s="2808"/>
      <c r="AP11" s="3379"/>
      <c r="AQ11" s="3379"/>
      <c r="AR11" s="2808"/>
      <c r="AS11" s="280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W11" s="3"/>
      <c r="BY11" s="4"/>
      <c r="CZ11" s="2"/>
    </row>
    <row r="12" spans="1:104" ht="16.350000000000001" customHeight="1" x14ac:dyDescent="0.2">
      <c r="A12" s="2489" t="s">
        <v>32</v>
      </c>
      <c r="B12" s="2490">
        <f>SUM(B13:B26)</f>
        <v>0</v>
      </c>
      <c r="C12" s="2491">
        <f>SUM(C13:C26)</f>
        <v>0</v>
      </c>
      <c r="D12" s="20">
        <f>SUM(D13:D26)</f>
        <v>0</v>
      </c>
      <c r="E12" s="2486">
        <f>SUM(E13:E26)</f>
        <v>0</v>
      </c>
      <c r="F12" s="21">
        <f t="shared" ref="F12:AO12" si="0">SUM(F13:F26)</f>
        <v>0</v>
      </c>
      <c r="G12" s="22">
        <f>SUM(G13:G26)</f>
        <v>0</v>
      </c>
      <c r="H12" s="21">
        <f t="shared" si="0"/>
        <v>0</v>
      </c>
      <c r="I12" s="2486">
        <f t="shared" si="0"/>
        <v>0</v>
      </c>
      <c r="J12" s="21">
        <f t="shared" si="0"/>
        <v>0</v>
      </c>
      <c r="K12" s="2486">
        <f t="shared" si="0"/>
        <v>0</v>
      </c>
      <c r="L12" s="21">
        <f t="shared" si="0"/>
        <v>0</v>
      </c>
      <c r="M12" s="2486">
        <f t="shared" si="0"/>
        <v>0</v>
      </c>
      <c r="N12" s="21">
        <f t="shared" si="0"/>
        <v>0</v>
      </c>
      <c r="O12" s="2486">
        <f t="shared" si="0"/>
        <v>0</v>
      </c>
      <c r="P12" s="21">
        <f t="shared" si="0"/>
        <v>0</v>
      </c>
      <c r="Q12" s="2486">
        <f t="shared" si="0"/>
        <v>0</v>
      </c>
      <c r="R12" s="21">
        <f t="shared" si="0"/>
        <v>0</v>
      </c>
      <c r="S12" s="2486">
        <f t="shared" si="0"/>
        <v>0</v>
      </c>
      <c r="T12" s="21">
        <f t="shared" si="0"/>
        <v>0</v>
      </c>
      <c r="U12" s="2486">
        <f>SUM(U13:U26)</f>
        <v>0</v>
      </c>
      <c r="V12" s="21">
        <f>SUM(V13:V26)</f>
        <v>0</v>
      </c>
      <c r="W12" s="2486">
        <f t="shared" si="0"/>
        <v>0</v>
      </c>
      <c r="X12" s="21">
        <f t="shared" si="0"/>
        <v>0</v>
      </c>
      <c r="Y12" s="2486">
        <f t="shared" si="0"/>
        <v>0</v>
      </c>
      <c r="Z12" s="21">
        <f t="shared" si="0"/>
        <v>0</v>
      </c>
      <c r="AA12" s="2486">
        <f t="shared" si="0"/>
        <v>0</v>
      </c>
      <c r="AB12" s="21">
        <f t="shared" si="0"/>
        <v>0</v>
      </c>
      <c r="AC12" s="2486">
        <f t="shared" si="0"/>
        <v>0</v>
      </c>
      <c r="AD12" s="21">
        <f t="shared" si="0"/>
        <v>0</v>
      </c>
      <c r="AE12" s="2486">
        <f t="shared" si="0"/>
        <v>0</v>
      </c>
      <c r="AF12" s="21">
        <f t="shared" si="0"/>
        <v>0</v>
      </c>
      <c r="AG12" s="2486">
        <f t="shared" si="0"/>
        <v>0</v>
      </c>
      <c r="AH12" s="21">
        <f t="shared" si="0"/>
        <v>0</v>
      </c>
      <c r="AI12" s="2486">
        <f t="shared" si="0"/>
        <v>0</v>
      </c>
      <c r="AJ12" s="21">
        <f t="shared" si="0"/>
        <v>0</v>
      </c>
      <c r="AK12" s="2486">
        <f t="shared" si="0"/>
        <v>0</v>
      </c>
      <c r="AL12" s="21">
        <f t="shared" si="0"/>
        <v>0</v>
      </c>
      <c r="AM12" s="2486">
        <f t="shared" si="0"/>
        <v>0</v>
      </c>
      <c r="AN12" s="23">
        <f t="shared" si="0"/>
        <v>0</v>
      </c>
      <c r="AO12" s="2487">
        <f t="shared" si="0"/>
        <v>0</v>
      </c>
      <c r="AP12" s="24">
        <f>SUM(AP13:AP26)</f>
        <v>0</v>
      </c>
      <c r="AQ12" s="2492">
        <f>SUM(AQ13:AQ26)</f>
        <v>0</v>
      </c>
      <c r="AR12" s="2487">
        <f>SUM(AR13:AR26)</f>
        <v>0</v>
      </c>
      <c r="AS12" s="2487">
        <f>SUM(AS13:AS26)</f>
        <v>0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W12" s="3"/>
      <c r="BY12" s="4"/>
      <c r="CZ12" s="2"/>
    </row>
    <row r="13" spans="1:104" ht="16.350000000000001" customHeight="1" x14ac:dyDescent="0.2">
      <c r="A13" s="26" t="s">
        <v>33</v>
      </c>
      <c r="B13" s="27">
        <f>SUM(C13:D13)</f>
        <v>0</v>
      </c>
      <c r="C13" s="2493">
        <f>SUM(E13+G13+I13+K13+M13+O13+Q13+S13+U13+W13+Y13+AA13+AC13+AE13+AG13+AI13+AK13+AM13)</f>
        <v>0</v>
      </c>
      <c r="D13" s="2494">
        <f>SUM(F13+H13+J13+L13+N13+P13+R13+T13+V13+X13+Z13+AB13+AD13+AF13+AH13+AJ13+AL13+AN13)</f>
        <v>0</v>
      </c>
      <c r="E13" s="2472"/>
      <c r="F13" s="2473"/>
      <c r="G13" s="2472"/>
      <c r="H13" s="2473"/>
      <c r="I13" s="2472"/>
      <c r="J13" s="2495"/>
      <c r="K13" s="2472"/>
      <c r="L13" s="2495"/>
      <c r="M13" s="2472"/>
      <c r="N13" s="2495"/>
      <c r="O13" s="2472"/>
      <c r="P13" s="2495"/>
      <c r="Q13" s="2472"/>
      <c r="R13" s="2495"/>
      <c r="S13" s="2472"/>
      <c r="T13" s="2495"/>
      <c r="U13" s="2472"/>
      <c r="V13" s="2495"/>
      <c r="W13" s="2472"/>
      <c r="X13" s="2495"/>
      <c r="Y13" s="2472"/>
      <c r="Z13" s="2495"/>
      <c r="AA13" s="2472"/>
      <c r="AB13" s="2495"/>
      <c r="AC13" s="2472"/>
      <c r="AD13" s="2495"/>
      <c r="AE13" s="2472"/>
      <c r="AF13" s="2495"/>
      <c r="AG13" s="2472"/>
      <c r="AH13" s="2495"/>
      <c r="AI13" s="2472"/>
      <c r="AJ13" s="2495"/>
      <c r="AK13" s="2472"/>
      <c r="AL13" s="2495"/>
      <c r="AM13" s="2496"/>
      <c r="AN13" s="2497"/>
      <c r="AO13" s="2473"/>
      <c r="AP13" s="2498"/>
      <c r="AQ13" s="2498"/>
      <c r="AR13" s="2499"/>
      <c r="AS13" s="2499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8"/>
      <c r="BE13" s="8"/>
      <c r="BF13" s="8"/>
      <c r="BW13" s="3"/>
      <c r="BY13" s="4"/>
      <c r="CA13" s="39"/>
      <c r="CG13" s="40">
        <v>0</v>
      </c>
      <c r="CH13" s="40"/>
      <c r="CI13" s="40">
        <v>0</v>
      </c>
      <c r="CJ13" s="40">
        <v>0</v>
      </c>
      <c r="CZ13" s="2"/>
    </row>
    <row r="14" spans="1:104" ht="16.350000000000001" customHeight="1" x14ac:dyDescent="0.2">
      <c r="A14" s="41" t="s">
        <v>34</v>
      </c>
      <c r="B14" s="42">
        <f t="shared" ref="B14:B26" si="1">SUM(C14:D14)</f>
        <v>0</v>
      </c>
      <c r="C14" s="43">
        <f>SUM(E14+G14+I14)</f>
        <v>0</v>
      </c>
      <c r="D14" s="44">
        <f>SUM(F14+H14+J14)</f>
        <v>0</v>
      </c>
      <c r="E14" s="45"/>
      <c r="F14" s="46"/>
      <c r="G14" s="45"/>
      <c r="H14" s="46"/>
      <c r="I14" s="45"/>
      <c r="J14" s="47"/>
      <c r="K14" s="48"/>
      <c r="L14" s="49"/>
      <c r="M14" s="48"/>
      <c r="N14" s="49"/>
      <c r="O14" s="48"/>
      <c r="P14" s="49"/>
      <c r="Q14" s="48"/>
      <c r="R14" s="49"/>
      <c r="S14" s="48"/>
      <c r="T14" s="49"/>
      <c r="U14" s="48"/>
      <c r="V14" s="49"/>
      <c r="W14" s="48"/>
      <c r="X14" s="49"/>
      <c r="Y14" s="48"/>
      <c r="Z14" s="49"/>
      <c r="AA14" s="48"/>
      <c r="AB14" s="49"/>
      <c r="AC14" s="48"/>
      <c r="AD14" s="49"/>
      <c r="AE14" s="48"/>
      <c r="AF14" s="49"/>
      <c r="AG14" s="48"/>
      <c r="AH14" s="49"/>
      <c r="AI14" s="48"/>
      <c r="AJ14" s="49"/>
      <c r="AK14" s="48"/>
      <c r="AL14" s="49"/>
      <c r="AM14" s="48"/>
      <c r="AN14" s="50"/>
      <c r="AO14" s="46"/>
      <c r="AP14" s="51"/>
      <c r="AQ14" s="51"/>
      <c r="AR14" s="52"/>
      <c r="AS14" s="52"/>
      <c r="AT14" s="37"/>
      <c r="AU14" s="38"/>
      <c r="AV14" s="38"/>
      <c r="AW14" s="38"/>
      <c r="AX14" s="38"/>
      <c r="AY14" s="38"/>
      <c r="AZ14" s="38"/>
      <c r="BA14" s="38"/>
      <c r="BB14" s="38"/>
      <c r="BC14" s="38"/>
      <c r="BD14" s="8"/>
      <c r="BE14" s="8"/>
      <c r="BF14" s="8"/>
      <c r="BW14" s="3"/>
      <c r="BY14" s="4"/>
      <c r="CA14" s="39"/>
      <c r="CG14" s="40">
        <v>0</v>
      </c>
      <c r="CH14" s="40"/>
      <c r="CI14" s="40">
        <v>0</v>
      </c>
      <c r="CJ14" s="40">
        <v>0</v>
      </c>
      <c r="CZ14" s="2"/>
    </row>
    <row r="15" spans="1:104" ht="16.350000000000001" customHeight="1" x14ac:dyDescent="0.2">
      <c r="A15" s="53" t="s">
        <v>35</v>
      </c>
      <c r="B15" s="42">
        <f t="shared" si="1"/>
        <v>0</v>
      </c>
      <c r="C15" s="43">
        <f>SUM(E15+G15+I15+K15+M15+O15+Q15+S15+U15+W15+Y15+AA15+AC15+AE15+AG15+AI15+AK15+AM15)</f>
        <v>0</v>
      </c>
      <c r="D15" s="44">
        <f>SUM(F15+H15+J15+L15+N15+P15+R15+T15+V15+X15+Z15+AB15+AD15+AF15+AH15+AJ15+AL15+AN15)</f>
        <v>0</v>
      </c>
      <c r="E15" s="45"/>
      <c r="F15" s="46"/>
      <c r="G15" s="45"/>
      <c r="H15" s="46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47"/>
      <c r="W15" s="45"/>
      <c r="X15" s="47"/>
      <c r="Y15" s="45"/>
      <c r="Z15" s="47"/>
      <c r="AA15" s="45"/>
      <c r="AB15" s="47"/>
      <c r="AC15" s="45"/>
      <c r="AD15" s="47"/>
      <c r="AE15" s="45"/>
      <c r="AF15" s="47"/>
      <c r="AG15" s="45"/>
      <c r="AH15" s="47"/>
      <c r="AI15" s="45"/>
      <c r="AJ15" s="47"/>
      <c r="AK15" s="45"/>
      <c r="AL15" s="47"/>
      <c r="AM15" s="54"/>
      <c r="AN15" s="55"/>
      <c r="AO15" s="46"/>
      <c r="AP15" s="51"/>
      <c r="AQ15" s="51"/>
      <c r="AR15" s="52"/>
      <c r="AS15" s="52"/>
      <c r="AT15" s="37"/>
      <c r="AU15" s="38"/>
      <c r="AV15" s="38"/>
      <c r="AW15" s="38"/>
      <c r="AX15" s="38"/>
      <c r="AY15" s="38"/>
      <c r="AZ15" s="38"/>
      <c r="BA15" s="38"/>
      <c r="BB15" s="38"/>
      <c r="BC15" s="38"/>
      <c r="BD15" s="8"/>
      <c r="BE15" s="8"/>
      <c r="BF15" s="8"/>
      <c r="BW15" s="3"/>
      <c r="BY15" s="4"/>
      <c r="CA15" s="39"/>
      <c r="CG15" s="40">
        <v>0</v>
      </c>
      <c r="CH15" s="40"/>
      <c r="CI15" s="40">
        <v>0</v>
      </c>
      <c r="CJ15" s="40">
        <v>0</v>
      </c>
      <c r="CZ15" s="2"/>
    </row>
    <row r="16" spans="1:104" ht="16.350000000000001" customHeight="1" x14ac:dyDescent="0.2">
      <c r="A16" s="56" t="s">
        <v>36</v>
      </c>
      <c r="B16" s="57">
        <f t="shared" si="1"/>
        <v>0</v>
      </c>
      <c r="C16" s="58">
        <f>SUM(I16+K16+M16+O16+Q16+S16+U16+W16+Y16+AA16+AC16+AE16+AG16+AI16+AK16+AM16)</f>
        <v>0</v>
      </c>
      <c r="D16" s="59">
        <f>SUM(J16+L16+N16+P16+R16+T16+V16+X16+Z16+AB16+AD16+AF16+AH16+AJ16+AL16+AN16)</f>
        <v>0</v>
      </c>
      <c r="E16" s="48"/>
      <c r="F16" s="49"/>
      <c r="G16" s="60"/>
      <c r="H16" s="61"/>
      <c r="I16" s="45"/>
      <c r="J16" s="47"/>
      <c r="K16" s="45"/>
      <c r="L16" s="47"/>
      <c r="M16" s="45"/>
      <c r="N16" s="47"/>
      <c r="O16" s="45"/>
      <c r="P16" s="47"/>
      <c r="Q16" s="45"/>
      <c r="R16" s="47"/>
      <c r="S16" s="45"/>
      <c r="T16" s="47"/>
      <c r="U16" s="45"/>
      <c r="V16" s="47"/>
      <c r="W16" s="45"/>
      <c r="X16" s="47"/>
      <c r="Y16" s="45"/>
      <c r="Z16" s="47"/>
      <c r="AA16" s="45"/>
      <c r="AB16" s="47"/>
      <c r="AC16" s="45"/>
      <c r="AD16" s="47"/>
      <c r="AE16" s="45"/>
      <c r="AF16" s="47"/>
      <c r="AG16" s="45"/>
      <c r="AH16" s="47"/>
      <c r="AI16" s="45"/>
      <c r="AJ16" s="47"/>
      <c r="AK16" s="45"/>
      <c r="AL16" s="47"/>
      <c r="AM16" s="54"/>
      <c r="AN16" s="55"/>
      <c r="AO16" s="46"/>
      <c r="AP16" s="51"/>
      <c r="AQ16" s="51"/>
      <c r="AR16" s="52"/>
      <c r="AS16" s="52"/>
      <c r="AT16" s="37"/>
      <c r="AU16" s="38"/>
      <c r="AV16" s="38"/>
      <c r="AW16" s="38"/>
      <c r="AX16" s="38"/>
      <c r="AY16" s="38"/>
      <c r="AZ16" s="38"/>
      <c r="BA16" s="38"/>
      <c r="BB16" s="38"/>
      <c r="BC16" s="38"/>
      <c r="BD16" s="8"/>
      <c r="BE16" s="8"/>
      <c r="BF16" s="8"/>
      <c r="BW16" s="3"/>
      <c r="BY16" s="4"/>
      <c r="CA16" s="39"/>
      <c r="CG16" s="40">
        <v>0</v>
      </c>
      <c r="CH16" s="40"/>
      <c r="CI16" s="40">
        <v>0</v>
      </c>
      <c r="CJ16" s="40">
        <v>0</v>
      </c>
      <c r="CZ16" s="2"/>
    </row>
    <row r="17" spans="1:104" ht="16.350000000000001" customHeight="1" x14ac:dyDescent="0.2">
      <c r="A17" s="62" t="s">
        <v>37</v>
      </c>
      <c r="B17" s="42">
        <f t="shared" si="1"/>
        <v>0</v>
      </c>
      <c r="C17" s="43">
        <f>SUM(U17+W17+Y17+AA17+AC17+AE17+AG17+AI17+AK17+AM17)</f>
        <v>0</v>
      </c>
      <c r="D17" s="44">
        <f>SUM(V17+X17+Z17+AB17+AD17+AF17+AH17+AJ17+AL17+AN17)</f>
        <v>0</v>
      </c>
      <c r="E17" s="48"/>
      <c r="F17" s="63"/>
      <c r="G17" s="48"/>
      <c r="H17" s="63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5"/>
      <c r="V17" s="47"/>
      <c r="W17" s="45"/>
      <c r="X17" s="47"/>
      <c r="Y17" s="45"/>
      <c r="Z17" s="47"/>
      <c r="AA17" s="45"/>
      <c r="AB17" s="47"/>
      <c r="AC17" s="45"/>
      <c r="AD17" s="47"/>
      <c r="AE17" s="45"/>
      <c r="AF17" s="47"/>
      <c r="AG17" s="45"/>
      <c r="AH17" s="47"/>
      <c r="AI17" s="45"/>
      <c r="AJ17" s="47"/>
      <c r="AK17" s="45"/>
      <c r="AL17" s="47"/>
      <c r="AM17" s="54"/>
      <c r="AN17" s="55"/>
      <c r="AO17" s="46"/>
      <c r="AP17" s="51"/>
      <c r="AQ17" s="51"/>
      <c r="AR17" s="52"/>
      <c r="AS17" s="52"/>
      <c r="AT17" s="37"/>
      <c r="AU17" s="38"/>
      <c r="AV17" s="38"/>
      <c r="AW17" s="38"/>
      <c r="AX17" s="38"/>
      <c r="AY17" s="38"/>
      <c r="AZ17" s="38"/>
      <c r="BA17" s="38"/>
      <c r="BB17" s="38"/>
      <c r="BC17" s="38"/>
      <c r="BD17" s="8"/>
      <c r="BE17" s="8"/>
      <c r="BF17" s="8"/>
      <c r="BW17" s="3"/>
      <c r="BY17" s="4"/>
      <c r="CA17" s="39"/>
      <c r="CG17" s="40">
        <v>0</v>
      </c>
      <c r="CH17" s="40"/>
      <c r="CI17" s="40">
        <v>0</v>
      </c>
      <c r="CJ17" s="40">
        <v>0</v>
      </c>
      <c r="CZ17" s="2"/>
    </row>
    <row r="18" spans="1:104" ht="16.350000000000001" customHeight="1" x14ac:dyDescent="0.2">
      <c r="A18" s="64" t="s">
        <v>38</v>
      </c>
      <c r="B18" s="42">
        <f t="shared" si="1"/>
        <v>0</v>
      </c>
      <c r="C18" s="43">
        <f>SUM(E18+G18+I18+K18+M18+O18+Q18+S18+U18+W18+Y18+AA18+AC18+AE18+AG18+AI18+AK18+AM18)</f>
        <v>0</v>
      </c>
      <c r="D18" s="44">
        <f>SUM(F18+H18+J18+L18+N18+P18+R18+T18+V18+X18+Z18+AB18+AD18+AF18+AH18+AJ18+AL18+AN18)</f>
        <v>0</v>
      </c>
      <c r="E18" s="45"/>
      <c r="F18" s="46"/>
      <c r="G18" s="45"/>
      <c r="H18" s="46"/>
      <c r="I18" s="45"/>
      <c r="J18" s="47"/>
      <c r="K18" s="65"/>
      <c r="L18" s="47"/>
      <c r="M18" s="45"/>
      <c r="N18" s="47"/>
      <c r="O18" s="45"/>
      <c r="P18" s="47"/>
      <c r="Q18" s="45"/>
      <c r="R18" s="47"/>
      <c r="S18" s="45"/>
      <c r="T18" s="47"/>
      <c r="U18" s="45"/>
      <c r="V18" s="47"/>
      <c r="W18" s="45"/>
      <c r="X18" s="47"/>
      <c r="Y18" s="45"/>
      <c r="Z18" s="47"/>
      <c r="AA18" s="45"/>
      <c r="AB18" s="47"/>
      <c r="AC18" s="45"/>
      <c r="AD18" s="47"/>
      <c r="AE18" s="45"/>
      <c r="AF18" s="47"/>
      <c r="AG18" s="45"/>
      <c r="AH18" s="47"/>
      <c r="AI18" s="45"/>
      <c r="AJ18" s="47"/>
      <c r="AK18" s="45"/>
      <c r="AL18" s="47"/>
      <c r="AM18" s="54"/>
      <c r="AN18" s="55"/>
      <c r="AO18" s="46"/>
      <c r="AP18" s="51"/>
      <c r="AQ18" s="51"/>
      <c r="AR18" s="52"/>
      <c r="AS18" s="52"/>
      <c r="AT18" s="37"/>
      <c r="AU18" s="38"/>
      <c r="AV18" s="38"/>
      <c r="AW18" s="38"/>
      <c r="AX18" s="38"/>
      <c r="AY18" s="38"/>
      <c r="AZ18" s="38"/>
      <c r="BA18" s="38"/>
      <c r="BB18" s="38"/>
      <c r="BC18" s="38"/>
      <c r="BD18" s="8"/>
      <c r="BE18" s="8"/>
      <c r="BF18" s="8"/>
      <c r="BW18" s="3"/>
      <c r="BY18" s="4"/>
      <c r="CA18" s="39"/>
      <c r="CG18" s="40">
        <v>0</v>
      </c>
      <c r="CH18" s="40"/>
      <c r="CI18" s="40">
        <v>0</v>
      </c>
      <c r="CJ18" s="40">
        <v>0</v>
      </c>
      <c r="CZ18" s="2"/>
    </row>
    <row r="19" spans="1:104" ht="16.350000000000001" customHeight="1" x14ac:dyDescent="0.2">
      <c r="A19" s="66" t="s">
        <v>39</v>
      </c>
      <c r="B19" s="42">
        <f>SUM(C19:D19)</f>
        <v>0</v>
      </c>
      <c r="C19" s="67"/>
      <c r="D19" s="68">
        <f>SUM(L19+N19+P19+R19+T19+V19+X19+Z19+AB19+AD19+AF19)</f>
        <v>0</v>
      </c>
      <c r="E19" s="60"/>
      <c r="F19" s="61"/>
      <c r="G19" s="60"/>
      <c r="H19" s="61"/>
      <c r="I19" s="60"/>
      <c r="J19" s="69"/>
      <c r="K19" s="48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0"/>
      <c r="AA19" s="71"/>
      <c r="AB19" s="70"/>
      <c r="AC19" s="71"/>
      <c r="AD19" s="70"/>
      <c r="AE19" s="71"/>
      <c r="AF19" s="70"/>
      <c r="AG19" s="60"/>
      <c r="AH19" s="69"/>
      <c r="AI19" s="60"/>
      <c r="AJ19" s="69"/>
      <c r="AK19" s="60"/>
      <c r="AL19" s="69"/>
      <c r="AM19" s="72"/>
      <c r="AN19" s="50"/>
      <c r="AO19" s="73"/>
      <c r="AP19" s="74"/>
      <c r="AQ19" s="74"/>
      <c r="AR19" s="75"/>
      <c r="AS19" s="75"/>
      <c r="AT19" s="37"/>
      <c r="AU19" s="38"/>
      <c r="AV19" s="38"/>
      <c r="AW19" s="38"/>
      <c r="AX19" s="38"/>
      <c r="AY19" s="38"/>
      <c r="AZ19" s="38"/>
      <c r="BA19" s="38"/>
      <c r="BB19" s="38"/>
      <c r="BC19" s="38"/>
      <c r="BD19" s="8"/>
      <c r="BE19" s="8"/>
      <c r="BF19" s="8"/>
      <c r="BW19" s="3"/>
      <c r="BY19" s="4"/>
      <c r="CA19" s="39"/>
      <c r="CG19" s="40">
        <v>0</v>
      </c>
      <c r="CH19" s="40"/>
      <c r="CI19" s="40">
        <v>0</v>
      </c>
      <c r="CJ19" s="40">
        <v>0</v>
      </c>
      <c r="CZ19" s="2"/>
    </row>
    <row r="20" spans="1:104" ht="16.350000000000001" customHeight="1" x14ac:dyDescent="0.2">
      <c r="A20" s="66" t="s">
        <v>40</v>
      </c>
      <c r="B20" s="42">
        <f>SUM(C20:D20)</f>
        <v>0</v>
      </c>
      <c r="C20" s="67"/>
      <c r="D20" s="44">
        <f>SUM(F20+H20+J20+L20+N20+P20+R20+T20+V20+X20+Z20+AB20+AD20+AF20+AH20+AJ20+AL20+AN20)</f>
        <v>0</v>
      </c>
      <c r="E20" s="60"/>
      <c r="F20" s="46"/>
      <c r="G20" s="60"/>
      <c r="H20" s="46"/>
      <c r="I20" s="60"/>
      <c r="J20" s="70"/>
      <c r="K20" s="60"/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71"/>
      <c r="X20" s="70"/>
      <c r="Y20" s="71"/>
      <c r="Z20" s="70"/>
      <c r="AA20" s="71"/>
      <c r="AB20" s="70"/>
      <c r="AC20" s="71"/>
      <c r="AD20" s="70"/>
      <c r="AE20" s="71"/>
      <c r="AF20" s="70"/>
      <c r="AG20" s="71"/>
      <c r="AH20" s="70"/>
      <c r="AI20" s="71"/>
      <c r="AJ20" s="70"/>
      <c r="AK20" s="71"/>
      <c r="AL20" s="70"/>
      <c r="AM20" s="71"/>
      <c r="AN20" s="76"/>
      <c r="AO20" s="73"/>
      <c r="AP20" s="74"/>
      <c r="AQ20" s="74"/>
      <c r="AR20" s="75"/>
      <c r="AS20" s="75"/>
      <c r="AT20" s="37"/>
      <c r="AU20" s="38"/>
      <c r="AV20" s="38"/>
      <c r="AW20" s="38"/>
      <c r="AX20" s="38"/>
      <c r="AY20" s="38"/>
      <c r="AZ20" s="38"/>
      <c r="BA20" s="38"/>
      <c r="BB20" s="38"/>
      <c r="BC20" s="38"/>
      <c r="BD20" s="8"/>
      <c r="BE20" s="8"/>
      <c r="BF20" s="8"/>
      <c r="BW20" s="3"/>
      <c r="BY20" s="4"/>
      <c r="CA20" s="39"/>
      <c r="CG20" s="40">
        <v>0</v>
      </c>
      <c r="CH20" s="40"/>
      <c r="CI20" s="40">
        <v>0</v>
      </c>
      <c r="CJ20" s="40">
        <v>0</v>
      </c>
      <c r="CZ20" s="2"/>
    </row>
    <row r="21" spans="1:104" ht="16.350000000000001" customHeight="1" x14ac:dyDescent="0.2">
      <c r="A21" s="66" t="s">
        <v>41</v>
      </c>
      <c r="B21" s="77">
        <f t="shared" si="1"/>
        <v>0</v>
      </c>
      <c r="C21" s="78">
        <f>SUM(O21+Q21+S21+U21+W21+Y21+AA21)</f>
        <v>0</v>
      </c>
      <c r="D21" s="44">
        <f>SUM(P21+R21+T21+V21+X21+Z21+AB21)</f>
        <v>0</v>
      </c>
      <c r="E21" s="60"/>
      <c r="F21" s="61"/>
      <c r="G21" s="60"/>
      <c r="H21" s="61"/>
      <c r="I21" s="60"/>
      <c r="J21" s="69"/>
      <c r="K21" s="48"/>
      <c r="L21" s="69"/>
      <c r="M21" s="60"/>
      <c r="N21" s="69"/>
      <c r="O21" s="79"/>
      <c r="P21" s="70"/>
      <c r="Q21" s="79"/>
      <c r="R21" s="70"/>
      <c r="S21" s="79"/>
      <c r="T21" s="70"/>
      <c r="U21" s="79"/>
      <c r="V21" s="70"/>
      <c r="W21" s="79"/>
      <c r="X21" s="70"/>
      <c r="Y21" s="79"/>
      <c r="Z21" s="70"/>
      <c r="AA21" s="79"/>
      <c r="AB21" s="70"/>
      <c r="AC21" s="60"/>
      <c r="AD21" s="69"/>
      <c r="AE21" s="60"/>
      <c r="AF21" s="69"/>
      <c r="AG21" s="71"/>
      <c r="AH21" s="69"/>
      <c r="AI21" s="60"/>
      <c r="AJ21" s="69"/>
      <c r="AK21" s="60"/>
      <c r="AL21" s="69"/>
      <c r="AM21" s="72"/>
      <c r="AN21" s="50"/>
      <c r="AO21" s="73"/>
      <c r="AP21" s="74"/>
      <c r="AQ21" s="74"/>
      <c r="AR21" s="75"/>
      <c r="AS21" s="75"/>
      <c r="AT21" s="37"/>
      <c r="AU21" s="38"/>
      <c r="AV21" s="38"/>
      <c r="AW21" s="38"/>
      <c r="AX21" s="38"/>
      <c r="AY21" s="38"/>
      <c r="AZ21" s="38"/>
      <c r="BA21" s="38"/>
      <c r="BB21" s="38"/>
      <c r="BC21" s="38"/>
      <c r="BD21" s="8"/>
      <c r="BE21" s="8"/>
      <c r="BF21" s="8"/>
      <c r="BW21" s="3"/>
      <c r="BY21" s="4"/>
      <c r="CA21" s="39"/>
      <c r="CG21" s="40">
        <v>0</v>
      </c>
      <c r="CH21" s="40"/>
      <c r="CI21" s="40">
        <v>0</v>
      </c>
      <c r="CJ21" s="40">
        <v>0</v>
      </c>
      <c r="CZ21" s="2"/>
    </row>
    <row r="22" spans="1:104" ht="16.350000000000001" customHeight="1" x14ac:dyDescent="0.2">
      <c r="A22" s="66" t="s">
        <v>42</v>
      </c>
      <c r="B22" s="77">
        <f t="shared" si="1"/>
        <v>0</v>
      </c>
      <c r="C22" s="78">
        <f>SUM(E22+G22+I22+K22+M22+O22+Q22+S22+U22+W22+Y22+AA22+AC22+AE22+AG22+AI22+AK22+AM22)</f>
        <v>0</v>
      </c>
      <c r="D22" s="68">
        <f>SUM(F22+H22+J22+L22+N22+P22+R22+T22+V22+X22+Z22+AB22+AD22+AF22+AH22+AJ22+AL22+AN22)</f>
        <v>0</v>
      </c>
      <c r="E22" s="79"/>
      <c r="F22" s="73"/>
      <c r="G22" s="79"/>
      <c r="H22" s="73"/>
      <c r="I22" s="79"/>
      <c r="J22" s="70"/>
      <c r="K22" s="65"/>
      <c r="L22" s="70"/>
      <c r="M22" s="79"/>
      <c r="N22" s="70"/>
      <c r="O22" s="79"/>
      <c r="P22" s="70"/>
      <c r="Q22" s="79"/>
      <c r="R22" s="70"/>
      <c r="S22" s="79"/>
      <c r="T22" s="70"/>
      <c r="U22" s="79"/>
      <c r="V22" s="70"/>
      <c r="W22" s="79"/>
      <c r="X22" s="70"/>
      <c r="Y22" s="79"/>
      <c r="Z22" s="70"/>
      <c r="AA22" s="79"/>
      <c r="AB22" s="70"/>
      <c r="AC22" s="79"/>
      <c r="AD22" s="70"/>
      <c r="AE22" s="79"/>
      <c r="AF22" s="70"/>
      <c r="AG22" s="79"/>
      <c r="AH22" s="70"/>
      <c r="AI22" s="79"/>
      <c r="AJ22" s="70"/>
      <c r="AK22" s="79"/>
      <c r="AL22" s="70"/>
      <c r="AM22" s="80"/>
      <c r="AN22" s="76"/>
      <c r="AO22" s="73"/>
      <c r="AP22" s="74"/>
      <c r="AQ22" s="74"/>
      <c r="AR22" s="75"/>
      <c r="AS22" s="75"/>
      <c r="AT22" s="37"/>
      <c r="AU22" s="38"/>
      <c r="AV22" s="38"/>
      <c r="AW22" s="38"/>
      <c r="AX22" s="38"/>
      <c r="AY22" s="38"/>
      <c r="AZ22" s="38"/>
      <c r="BA22" s="38"/>
      <c r="BB22" s="38"/>
      <c r="BC22" s="38"/>
      <c r="BD22" s="8"/>
      <c r="BE22" s="8"/>
      <c r="BF22" s="8"/>
      <c r="BW22" s="3"/>
      <c r="BY22" s="4"/>
      <c r="CG22" s="40">
        <v>0</v>
      </c>
      <c r="CH22" s="40"/>
      <c r="CI22" s="40">
        <v>0</v>
      </c>
      <c r="CJ22" s="40">
        <v>0</v>
      </c>
      <c r="CZ22" s="2"/>
    </row>
    <row r="23" spans="1:104" ht="16.350000000000001" customHeight="1" x14ac:dyDescent="0.2">
      <c r="A23" s="62" t="s">
        <v>43</v>
      </c>
      <c r="B23" s="77">
        <f t="shared" si="1"/>
        <v>0</v>
      </c>
      <c r="C23" s="78">
        <f>SUM(E23+G23+I23+K23+M23+O23+Q23+S23+U23+W23+Y23+AA23+AC23+AE23+AG23+AI23+AK23+AM23)</f>
        <v>0</v>
      </c>
      <c r="D23" s="68">
        <f>SUM(F23+H23+J23+L23+N23+P23+R23+T23+V23+X23+Z23+AB23+AD23+AF23+AH23+AJ23+AL23+AN23)</f>
        <v>0</v>
      </c>
      <c r="E23" s="79"/>
      <c r="F23" s="73"/>
      <c r="G23" s="79"/>
      <c r="H23" s="73"/>
      <c r="I23" s="79"/>
      <c r="J23" s="70"/>
      <c r="K23" s="65"/>
      <c r="L23" s="70"/>
      <c r="M23" s="79"/>
      <c r="N23" s="70"/>
      <c r="O23" s="79"/>
      <c r="P23" s="70"/>
      <c r="Q23" s="79"/>
      <c r="R23" s="70"/>
      <c r="S23" s="79"/>
      <c r="T23" s="70"/>
      <c r="U23" s="79"/>
      <c r="V23" s="70"/>
      <c r="W23" s="79"/>
      <c r="X23" s="70"/>
      <c r="Y23" s="79"/>
      <c r="Z23" s="70"/>
      <c r="AA23" s="79"/>
      <c r="AB23" s="70"/>
      <c r="AC23" s="79"/>
      <c r="AD23" s="70"/>
      <c r="AE23" s="79"/>
      <c r="AF23" s="70"/>
      <c r="AG23" s="79"/>
      <c r="AH23" s="70"/>
      <c r="AI23" s="79"/>
      <c r="AJ23" s="70"/>
      <c r="AK23" s="79"/>
      <c r="AL23" s="70"/>
      <c r="AM23" s="80"/>
      <c r="AN23" s="76"/>
      <c r="AO23" s="73"/>
      <c r="AP23" s="74"/>
      <c r="AQ23" s="74"/>
      <c r="AR23" s="75"/>
      <c r="AS23" s="75"/>
      <c r="AT23" s="37"/>
      <c r="AU23" s="38"/>
      <c r="AV23" s="38"/>
      <c r="AW23" s="38"/>
      <c r="AX23" s="38"/>
      <c r="AY23" s="38"/>
      <c r="AZ23" s="38"/>
      <c r="BA23" s="38"/>
      <c r="BB23" s="38"/>
      <c r="BC23" s="38"/>
      <c r="BD23" s="8"/>
      <c r="BE23" s="8"/>
      <c r="BF23" s="8"/>
      <c r="BW23" s="3"/>
      <c r="BY23" s="4"/>
      <c r="CG23" s="40">
        <v>0</v>
      </c>
      <c r="CH23" s="40"/>
      <c r="CI23" s="40">
        <v>0</v>
      </c>
      <c r="CJ23" s="40">
        <v>0</v>
      </c>
      <c r="CZ23" s="2"/>
    </row>
    <row r="24" spans="1:104" ht="16.350000000000001" customHeight="1" x14ac:dyDescent="0.2">
      <c r="A24" s="62" t="s">
        <v>44</v>
      </c>
      <c r="B24" s="42">
        <f t="shared" si="1"/>
        <v>0</v>
      </c>
      <c r="C24" s="43">
        <f>SUM(G24+I24+K24+M24+O24+Q24+S24+U24+W24+Y24+AA24+AC24+AE24+AG24+AI24+AK24+AM24)</f>
        <v>0</v>
      </c>
      <c r="D24" s="44">
        <f>SUM(H24+J24+L24+N24+P24+R24+T24+V24+X24+Z24+AB24+AD24+AF24+AH24+AJ24+AL24+AN24)</f>
        <v>0</v>
      </c>
      <c r="E24" s="48"/>
      <c r="F24" s="49"/>
      <c r="G24" s="79"/>
      <c r="H24" s="73"/>
      <c r="I24" s="79"/>
      <c r="J24" s="70"/>
      <c r="K24" s="65"/>
      <c r="L24" s="70"/>
      <c r="M24" s="79"/>
      <c r="N24" s="70"/>
      <c r="O24" s="79"/>
      <c r="P24" s="70"/>
      <c r="Q24" s="79"/>
      <c r="R24" s="70"/>
      <c r="S24" s="79"/>
      <c r="T24" s="70"/>
      <c r="U24" s="79"/>
      <c r="V24" s="70"/>
      <c r="W24" s="79"/>
      <c r="X24" s="70"/>
      <c r="Y24" s="79"/>
      <c r="Z24" s="70"/>
      <c r="AA24" s="79"/>
      <c r="AB24" s="70"/>
      <c r="AC24" s="79"/>
      <c r="AD24" s="70"/>
      <c r="AE24" s="79"/>
      <c r="AF24" s="70"/>
      <c r="AG24" s="79"/>
      <c r="AH24" s="70"/>
      <c r="AI24" s="79"/>
      <c r="AJ24" s="70"/>
      <c r="AK24" s="79"/>
      <c r="AL24" s="70"/>
      <c r="AM24" s="80"/>
      <c r="AN24" s="76"/>
      <c r="AO24" s="73"/>
      <c r="AP24" s="74"/>
      <c r="AQ24" s="74"/>
      <c r="AR24" s="75"/>
      <c r="AS24" s="75"/>
      <c r="AT24" s="37"/>
      <c r="AU24" s="38"/>
      <c r="AV24" s="38"/>
      <c r="AW24" s="38"/>
      <c r="AX24" s="38"/>
      <c r="AY24" s="38"/>
      <c r="AZ24" s="38"/>
      <c r="BA24" s="38"/>
      <c r="BB24" s="38"/>
      <c r="BC24" s="38"/>
      <c r="BD24" s="8"/>
      <c r="BE24" s="8"/>
      <c r="BF24" s="8"/>
      <c r="BW24" s="3"/>
      <c r="BY24" s="4"/>
      <c r="CG24" s="40">
        <v>0</v>
      </c>
      <c r="CH24" s="40"/>
      <c r="CI24" s="40">
        <v>0</v>
      </c>
      <c r="CJ24" s="40">
        <v>0</v>
      </c>
      <c r="CZ24" s="2"/>
    </row>
    <row r="25" spans="1:104" ht="16.350000000000001" customHeight="1" x14ac:dyDescent="0.2">
      <c r="A25" s="62" t="s">
        <v>45</v>
      </c>
      <c r="B25" s="42">
        <f t="shared" si="1"/>
        <v>0</v>
      </c>
      <c r="C25" s="43">
        <f>SUM(M25+O25+Q25+S25+U25+W25+Y25+AA25+AC25+AE25+AG25+AI25+AK25+AM25)</f>
        <v>0</v>
      </c>
      <c r="D25" s="44">
        <f>SUM(N25+P25+R25+T25+V25+X25+Z25+AB25+AD25+AF25+AH25+AJ25+AL25+AN25)</f>
        <v>0</v>
      </c>
      <c r="E25" s="81"/>
      <c r="F25" s="69"/>
      <c r="G25" s="60"/>
      <c r="H25" s="61"/>
      <c r="I25" s="60"/>
      <c r="J25" s="61"/>
      <c r="K25" s="60"/>
      <c r="L25" s="61"/>
      <c r="M25" s="79"/>
      <c r="N25" s="70"/>
      <c r="O25" s="79"/>
      <c r="P25" s="70"/>
      <c r="Q25" s="79"/>
      <c r="R25" s="70"/>
      <c r="S25" s="79"/>
      <c r="T25" s="70"/>
      <c r="U25" s="79"/>
      <c r="V25" s="70"/>
      <c r="W25" s="79"/>
      <c r="X25" s="70"/>
      <c r="Y25" s="79"/>
      <c r="Z25" s="70"/>
      <c r="AA25" s="79"/>
      <c r="AB25" s="70"/>
      <c r="AC25" s="79"/>
      <c r="AD25" s="70"/>
      <c r="AE25" s="79"/>
      <c r="AF25" s="70"/>
      <c r="AG25" s="79"/>
      <c r="AH25" s="70"/>
      <c r="AI25" s="79"/>
      <c r="AJ25" s="70"/>
      <c r="AK25" s="79"/>
      <c r="AL25" s="70"/>
      <c r="AM25" s="80"/>
      <c r="AN25" s="76"/>
      <c r="AO25" s="73"/>
      <c r="AP25" s="74"/>
      <c r="AQ25" s="74"/>
      <c r="AR25" s="75"/>
      <c r="AS25" s="75"/>
      <c r="AT25" s="37"/>
      <c r="AU25" s="38"/>
      <c r="AV25" s="38"/>
      <c r="AW25" s="38"/>
      <c r="AX25" s="38"/>
      <c r="AY25" s="38"/>
      <c r="AZ25" s="38"/>
      <c r="BA25" s="38"/>
      <c r="BB25" s="38"/>
      <c r="BC25" s="38"/>
      <c r="BD25" s="8"/>
      <c r="BE25" s="8"/>
      <c r="BF25" s="8"/>
      <c r="BW25" s="3"/>
      <c r="BY25" s="4"/>
      <c r="CG25" s="40">
        <v>0</v>
      </c>
      <c r="CH25" s="40"/>
      <c r="CI25" s="40">
        <v>0</v>
      </c>
      <c r="CJ25" s="40">
        <v>0</v>
      </c>
      <c r="CZ25" s="2"/>
    </row>
    <row r="26" spans="1:104" ht="16.350000000000001" customHeight="1" x14ac:dyDescent="0.2">
      <c r="A26" s="82" t="s">
        <v>46</v>
      </c>
      <c r="B26" s="2300">
        <f t="shared" si="1"/>
        <v>0</v>
      </c>
      <c r="C26" s="520">
        <f>SUM(E26+G26+I26+K26+M26+O26+Q26+S26+U26+W26+Y26+AA26+AC26+AE26+AG26+AI26+AK26+AM26)</f>
        <v>0</v>
      </c>
      <c r="D26" s="459">
        <f>SUM(F26+H26+J26+L26+N26+P26+R26+T26+V26+X26+Z26+AB26+AD26+AF26+AH26+AJ26+AL26+AN26)</f>
        <v>0</v>
      </c>
      <c r="E26" s="2301"/>
      <c r="F26" s="87"/>
      <c r="G26" s="88"/>
      <c r="H26" s="89"/>
      <c r="I26" s="88"/>
      <c r="J26" s="87"/>
      <c r="K26" s="2302"/>
      <c r="L26" s="87"/>
      <c r="M26" s="88"/>
      <c r="N26" s="87"/>
      <c r="O26" s="88"/>
      <c r="P26" s="87"/>
      <c r="Q26" s="88"/>
      <c r="R26" s="87"/>
      <c r="S26" s="88"/>
      <c r="T26" s="87"/>
      <c r="U26" s="88"/>
      <c r="V26" s="87"/>
      <c r="W26" s="88"/>
      <c r="X26" s="87"/>
      <c r="Y26" s="88"/>
      <c r="Z26" s="87"/>
      <c r="AA26" s="88"/>
      <c r="AB26" s="87"/>
      <c r="AC26" s="88"/>
      <c r="AD26" s="87"/>
      <c r="AE26" s="88"/>
      <c r="AF26" s="87"/>
      <c r="AG26" s="88"/>
      <c r="AH26" s="87"/>
      <c r="AI26" s="88"/>
      <c r="AJ26" s="87"/>
      <c r="AK26" s="88"/>
      <c r="AL26" s="87"/>
      <c r="AM26" s="91"/>
      <c r="AN26" s="92"/>
      <c r="AO26" s="89"/>
      <c r="AP26" s="93"/>
      <c r="AQ26" s="93"/>
      <c r="AR26" s="94"/>
      <c r="AS26" s="94"/>
      <c r="AT26" s="37"/>
      <c r="AU26" s="38"/>
      <c r="AV26" s="38"/>
      <c r="AW26" s="38"/>
      <c r="AX26" s="38"/>
      <c r="AY26" s="38"/>
      <c r="AZ26" s="38"/>
      <c r="BA26" s="38"/>
      <c r="BB26" s="38"/>
      <c r="BC26" s="38"/>
      <c r="BD26" s="8"/>
      <c r="BE26" s="8"/>
      <c r="BF26" s="8"/>
      <c r="BW26" s="3"/>
      <c r="BY26" s="4"/>
      <c r="CG26" s="40">
        <v>0</v>
      </c>
      <c r="CH26" s="40"/>
      <c r="CI26" s="40">
        <v>0</v>
      </c>
      <c r="CJ26" s="40">
        <v>0</v>
      </c>
      <c r="CZ26" s="2"/>
    </row>
    <row r="27" spans="1:104" ht="31.35" customHeight="1" x14ac:dyDescent="0.2">
      <c r="A27" s="9" t="s">
        <v>47</v>
      </c>
      <c r="B27" s="10"/>
      <c r="C27" s="10"/>
      <c r="D27" s="10"/>
      <c r="E27" s="10"/>
      <c r="F27" s="2500"/>
      <c r="G27" s="2500" t="s">
        <v>48</v>
      </c>
      <c r="H27" s="2501"/>
      <c r="I27" s="2501"/>
      <c r="J27" s="2500"/>
      <c r="K27" s="2500"/>
      <c r="L27" s="2500"/>
      <c r="M27" s="2500"/>
      <c r="N27" s="2500"/>
      <c r="O27" s="2500"/>
      <c r="P27" s="2500"/>
      <c r="Q27" s="2500"/>
      <c r="R27" s="2500"/>
      <c r="S27" s="2500"/>
      <c r="T27" s="2500"/>
      <c r="U27" s="2500"/>
      <c r="V27" s="2500"/>
      <c r="W27" s="2500"/>
      <c r="X27" s="2500"/>
      <c r="Y27" s="2502"/>
      <c r="Z27" s="2502"/>
      <c r="AA27" s="2502"/>
      <c r="AB27" s="2502"/>
      <c r="AC27" s="2502"/>
      <c r="AD27" s="2502"/>
      <c r="AE27" s="2502"/>
      <c r="AF27" s="2502"/>
      <c r="AG27" s="2502"/>
      <c r="AH27" s="2502"/>
      <c r="AI27" s="2502"/>
      <c r="AJ27" s="2502"/>
      <c r="AK27" s="2502"/>
      <c r="AL27" s="2502"/>
      <c r="AM27" s="2502"/>
      <c r="AN27" s="2502"/>
      <c r="AO27" s="2502"/>
      <c r="AP27" s="2503"/>
      <c r="AQ27" s="2504"/>
      <c r="AR27" s="10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CG27" s="40"/>
      <c r="CH27" s="40"/>
      <c r="CI27" s="40"/>
      <c r="CJ27" s="40"/>
    </row>
    <row r="28" spans="1:104" ht="20.100000000000001" customHeight="1" x14ac:dyDescent="0.2">
      <c r="A28" s="3447" t="s">
        <v>49</v>
      </c>
      <c r="B28" s="3448" t="s">
        <v>4</v>
      </c>
      <c r="C28" s="3309"/>
      <c r="D28" s="3449"/>
      <c r="E28" s="3456" t="s">
        <v>5</v>
      </c>
      <c r="F28" s="3451"/>
      <c r="G28" s="3451"/>
      <c r="H28" s="3451"/>
      <c r="I28" s="3451"/>
      <c r="J28" s="3451"/>
      <c r="K28" s="3451"/>
      <c r="L28" s="3451"/>
      <c r="M28" s="3451"/>
      <c r="N28" s="3451"/>
      <c r="O28" s="3451"/>
      <c r="P28" s="3451"/>
      <c r="Q28" s="3451"/>
      <c r="R28" s="3451"/>
      <c r="S28" s="3451"/>
      <c r="T28" s="3451"/>
      <c r="U28" s="3451"/>
      <c r="V28" s="3451"/>
      <c r="W28" s="3451"/>
      <c r="X28" s="3451"/>
      <c r="Y28" s="3451"/>
      <c r="Z28" s="3451"/>
      <c r="AA28" s="3451"/>
      <c r="AB28" s="3451"/>
      <c r="AC28" s="3451"/>
      <c r="AD28" s="3451"/>
      <c r="AE28" s="3451"/>
      <c r="AF28" s="3451"/>
      <c r="AG28" s="3451"/>
      <c r="AH28" s="3451"/>
      <c r="AI28" s="3451"/>
      <c r="AJ28" s="3451"/>
      <c r="AK28" s="3451"/>
      <c r="AL28" s="3451"/>
      <c r="AM28" s="3451"/>
      <c r="AN28" s="3452"/>
      <c r="AO28" s="3449" t="s">
        <v>6</v>
      </c>
      <c r="AP28" s="3439" t="s">
        <v>7</v>
      </c>
      <c r="AQ28" s="3439" t="s">
        <v>8</v>
      </c>
      <c r="AR28" s="3439" t="s">
        <v>50</v>
      </c>
      <c r="AS28" s="3449" t="s">
        <v>9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X28" s="2"/>
      <c r="CG28" s="40"/>
      <c r="CH28" s="40"/>
      <c r="CI28" s="40"/>
      <c r="CJ28" s="40"/>
    </row>
    <row r="29" spans="1:104" ht="20.100000000000001" customHeight="1" x14ac:dyDescent="0.2">
      <c r="A29" s="2692"/>
      <c r="B29" s="3387"/>
      <c r="C29" s="2698"/>
      <c r="D29" s="2808"/>
      <c r="E29" s="3456" t="s">
        <v>11</v>
      </c>
      <c r="F29" s="3455"/>
      <c r="G29" s="3456" t="s">
        <v>12</v>
      </c>
      <c r="H29" s="3455"/>
      <c r="I29" s="3456" t="s">
        <v>13</v>
      </c>
      <c r="J29" s="3455"/>
      <c r="K29" s="3456" t="s">
        <v>14</v>
      </c>
      <c r="L29" s="3455"/>
      <c r="M29" s="3456" t="s">
        <v>15</v>
      </c>
      <c r="N29" s="3455"/>
      <c r="O29" s="3456" t="s">
        <v>16</v>
      </c>
      <c r="P29" s="3455"/>
      <c r="Q29" s="3451" t="s">
        <v>17</v>
      </c>
      <c r="R29" s="3455"/>
      <c r="S29" s="3456" t="s">
        <v>18</v>
      </c>
      <c r="T29" s="3455"/>
      <c r="U29" s="3456" t="s">
        <v>19</v>
      </c>
      <c r="V29" s="3455"/>
      <c r="W29" s="3456" t="s">
        <v>20</v>
      </c>
      <c r="X29" s="3455"/>
      <c r="Y29" s="3456" t="s">
        <v>21</v>
      </c>
      <c r="Z29" s="3455"/>
      <c r="AA29" s="3456" t="s">
        <v>22</v>
      </c>
      <c r="AB29" s="3455"/>
      <c r="AC29" s="3451" t="s">
        <v>23</v>
      </c>
      <c r="AD29" s="3455"/>
      <c r="AE29" s="3456" t="s">
        <v>24</v>
      </c>
      <c r="AF29" s="3455"/>
      <c r="AG29" s="3451" t="s">
        <v>25</v>
      </c>
      <c r="AH29" s="3455"/>
      <c r="AI29" s="3456" t="s">
        <v>26</v>
      </c>
      <c r="AJ29" s="3455"/>
      <c r="AK29" s="3451" t="s">
        <v>27</v>
      </c>
      <c r="AL29" s="3455"/>
      <c r="AM29" s="3451" t="s">
        <v>28</v>
      </c>
      <c r="AN29" s="3452"/>
      <c r="AO29" s="2703"/>
      <c r="AP29" s="2705"/>
      <c r="AQ29" s="2705"/>
      <c r="AR29" s="2705"/>
      <c r="AS29" s="2703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X29" s="2"/>
      <c r="CG29" s="40"/>
      <c r="CH29" s="40"/>
      <c r="CI29" s="40"/>
      <c r="CJ29" s="40"/>
    </row>
    <row r="30" spans="1:104" ht="20.100000000000001" customHeight="1" x14ac:dyDescent="0.2">
      <c r="A30" s="3385"/>
      <c r="B30" s="2505" t="s">
        <v>29</v>
      </c>
      <c r="C30" s="2484" t="s">
        <v>30</v>
      </c>
      <c r="D30" s="2068" t="s">
        <v>31</v>
      </c>
      <c r="E30" s="2505" t="s">
        <v>30</v>
      </c>
      <c r="F30" s="2506" t="s">
        <v>31</v>
      </c>
      <c r="G30" s="2505" t="s">
        <v>30</v>
      </c>
      <c r="H30" s="2506" t="s">
        <v>31</v>
      </c>
      <c r="I30" s="2505" t="s">
        <v>30</v>
      </c>
      <c r="J30" s="2506" t="s">
        <v>31</v>
      </c>
      <c r="K30" s="2505" t="s">
        <v>30</v>
      </c>
      <c r="L30" s="2506" t="s">
        <v>31</v>
      </c>
      <c r="M30" s="2505" t="s">
        <v>30</v>
      </c>
      <c r="N30" s="2506" t="s">
        <v>31</v>
      </c>
      <c r="O30" s="2505" t="s">
        <v>30</v>
      </c>
      <c r="P30" s="2506" t="s">
        <v>31</v>
      </c>
      <c r="Q30" s="2505" t="s">
        <v>30</v>
      </c>
      <c r="R30" s="2506" t="s">
        <v>31</v>
      </c>
      <c r="S30" s="2505" t="s">
        <v>30</v>
      </c>
      <c r="T30" s="2506" t="s">
        <v>31</v>
      </c>
      <c r="U30" s="2505" t="s">
        <v>30</v>
      </c>
      <c r="V30" s="2506" t="s">
        <v>31</v>
      </c>
      <c r="W30" s="2505" t="s">
        <v>30</v>
      </c>
      <c r="X30" s="2506" t="s">
        <v>31</v>
      </c>
      <c r="Y30" s="2505" t="s">
        <v>30</v>
      </c>
      <c r="Z30" s="2506" t="s">
        <v>31</v>
      </c>
      <c r="AA30" s="2505" t="s">
        <v>30</v>
      </c>
      <c r="AB30" s="2506" t="s">
        <v>31</v>
      </c>
      <c r="AC30" s="2505" t="s">
        <v>30</v>
      </c>
      <c r="AD30" s="2506" t="s">
        <v>31</v>
      </c>
      <c r="AE30" s="2505" t="s">
        <v>30</v>
      </c>
      <c r="AF30" s="2506" t="s">
        <v>31</v>
      </c>
      <c r="AG30" s="2505" t="s">
        <v>30</v>
      </c>
      <c r="AH30" s="2506" t="s">
        <v>31</v>
      </c>
      <c r="AI30" s="2505" t="s">
        <v>30</v>
      </c>
      <c r="AJ30" s="2506" t="s">
        <v>31</v>
      </c>
      <c r="AK30" s="2507" t="s">
        <v>30</v>
      </c>
      <c r="AL30" s="2506" t="s">
        <v>31</v>
      </c>
      <c r="AM30" s="2505" t="s">
        <v>30</v>
      </c>
      <c r="AN30" s="2307" t="s">
        <v>31</v>
      </c>
      <c r="AO30" s="2808"/>
      <c r="AP30" s="3379"/>
      <c r="AQ30" s="3379"/>
      <c r="AR30" s="3379"/>
      <c r="AS30" s="280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X30" s="2"/>
      <c r="CG30" s="40"/>
      <c r="CH30" s="40"/>
      <c r="CI30" s="40"/>
      <c r="CJ30" s="40"/>
    </row>
    <row r="31" spans="1:104" ht="16.350000000000001" customHeight="1" x14ac:dyDescent="0.2">
      <c r="A31" s="2468" t="s">
        <v>51</v>
      </c>
      <c r="B31" s="2508">
        <f t="shared" ref="B31:B44" si="2">SUM(C31:D31)</f>
        <v>0</v>
      </c>
      <c r="C31" s="2493">
        <f>SUM(E31+G31+I31+K31+M31+O31+Q31+S31+U31+W31+Y31+AA31+AC31+AE31+AG31+AI31+AK31+AM31)</f>
        <v>0</v>
      </c>
      <c r="D31" s="2494">
        <f>SUM(F31+H31+J31+L31+N31+P31+R31+T31+V31+X31+Z31+AB31+AD31+AF31+AH31+AJ31+AL31+AN31)</f>
        <v>0</v>
      </c>
      <c r="E31" s="2472"/>
      <c r="F31" s="2473"/>
      <c r="G31" s="2472"/>
      <c r="H31" s="2495"/>
      <c r="I31" s="2472"/>
      <c r="J31" s="2495"/>
      <c r="K31" s="2472"/>
      <c r="L31" s="2495"/>
      <c r="M31" s="2472"/>
      <c r="N31" s="2495"/>
      <c r="O31" s="2472"/>
      <c r="P31" s="2495"/>
      <c r="Q31" s="2475"/>
      <c r="R31" s="2495"/>
      <c r="S31" s="2472"/>
      <c r="T31" s="2495"/>
      <c r="U31" s="2472"/>
      <c r="V31" s="2495"/>
      <c r="W31" s="2472"/>
      <c r="X31" s="2495"/>
      <c r="Y31" s="2472"/>
      <c r="Z31" s="2495"/>
      <c r="AA31" s="2472"/>
      <c r="AB31" s="2495"/>
      <c r="AC31" s="2475"/>
      <c r="AD31" s="2495"/>
      <c r="AE31" s="2472"/>
      <c r="AF31" s="2495"/>
      <c r="AG31" s="2475"/>
      <c r="AH31" s="2495"/>
      <c r="AI31" s="2472"/>
      <c r="AJ31" s="2495"/>
      <c r="AK31" s="2475"/>
      <c r="AL31" s="2495"/>
      <c r="AM31" s="2509"/>
      <c r="AN31" s="2497"/>
      <c r="AO31" s="2499"/>
      <c r="AP31" s="2498"/>
      <c r="AQ31" s="2498"/>
      <c r="AR31" s="2498"/>
      <c r="AS31" s="2499"/>
      <c r="AT31" s="37"/>
      <c r="AU31" s="38"/>
      <c r="AV31" s="38"/>
      <c r="AW31" s="38"/>
      <c r="AX31" s="38"/>
      <c r="AY31" s="38"/>
      <c r="AZ31" s="38"/>
      <c r="BA31" s="38"/>
      <c r="BB31" s="38"/>
      <c r="BC31" s="8"/>
      <c r="BD31" s="8"/>
      <c r="BE31" s="8"/>
      <c r="BF31" s="8"/>
      <c r="BG31" s="8"/>
      <c r="BX31" s="2"/>
      <c r="CA31" s="39"/>
      <c r="CB31" s="39"/>
      <c r="CG31" s="40">
        <v>0</v>
      </c>
      <c r="CH31" s="40">
        <v>0</v>
      </c>
      <c r="CI31" s="40"/>
      <c r="CJ31" s="40"/>
    </row>
    <row r="32" spans="1:104" ht="16.350000000000001" customHeight="1" x14ac:dyDescent="0.2">
      <c r="A32" s="109" t="s">
        <v>52</v>
      </c>
      <c r="B32" s="42">
        <f t="shared" si="2"/>
        <v>0</v>
      </c>
      <c r="C32" s="43">
        <f t="shared" ref="C32:D33" si="3">SUM(E32+G32+I32+K32+M32+O32+Q32+S32+U32+W32+Y32+AA32+AC32+AE32+AG32+AI32+AK32+AM32)</f>
        <v>0</v>
      </c>
      <c r="D32" s="44">
        <f t="shared" si="3"/>
        <v>0</v>
      </c>
      <c r="E32" s="45"/>
      <c r="F32" s="46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110"/>
      <c r="R32" s="47"/>
      <c r="S32" s="45"/>
      <c r="T32" s="47"/>
      <c r="U32" s="45"/>
      <c r="V32" s="47"/>
      <c r="W32" s="45"/>
      <c r="X32" s="47"/>
      <c r="Y32" s="45"/>
      <c r="Z32" s="47"/>
      <c r="AA32" s="45"/>
      <c r="AB32" s="47"/>
      <c r="AC32" s="110"/>
      <c r="AD32" s="47"/>
      <c r="AE32" s="45"/>
      <c r="AF32" s="47"/>
      <c r="AG32" s="110"/>
      <c r="AH32" s="47"/>
      <c r="AI32" s="45"/>
      <c r="AJ32" s="47"/>
      <c r="AK32" s="110"/>
      <c r="AL32" s="47"/>
      <c r="AM32" s="111"/>
      <c r="AN32" s="55"/>
      <c r="AO32" s="112"/>
      <c r="AP32" s="113"/>
      <c r="AQ32" s="113"/>
      <c r="AR32" s="113"/>
      <c r="AS32" s="112"/>
      <c r="AT32" s="37"/>
      <c r="AU32" s="38"/>
      <c r="AV32" s="38"/>
      <c r="AW32" s="38"/>
      <c r="AX32" s="38"/>
      <c r="AY32" s="38"/>
      <c r="AZ32" s="38"/>
      <c r="BA32" s="38"/>
      <c r="BB32" s="38"/>
      <c r="BC32" s="8"/>
      <c r="BD32" s="8"/>
      <c r="BE32" s="8"/>
      <c r="BF32" s="8"/>
      <c r="BG32" s="8"/>
      <c r="BX32" s="2"/>
      <c r="CB32" s="39"/>
      <c r="CG32" s="40">
        <v>0</v>
      </c>
      <c r="CH32" s="40">
        <v>0</v>
      </c>
      <c r="CI32" s="40"/>
      <c r="CJ32" s="40"/>
    </row>
    <row r="33" spans="1:88" ht="16.350000000000001" customHeight="1" x14ac:dyDescent="0.2">
      <c r="A33" s="114" t="s">
        <v>53</v>
      </c>
      <c r="B33" s="42">
        <f t="shared" si="2"/>
        <v>0</v>
      </c>
      <c r="C33" s="43">
        <f t="shared" si="3"/>
        <v>0</v>
      </c>
      <c r="D33" s="68">
        <f t="shared" si="3"/>
        <v>0</v>
      </c>
      <c r="E33" s="45"/>
      <c r="F33" s="46"/>
      <c r="G33" s="45"/>
      <c r="H33" s="47"/>
      <c r="I33" s="45"/>
      <c r="J33" s="47"/>
      <c r="K33" s="45"/>
      <c r="L33" s="47"/>
      <c r="M33" s="45"/>
      <c r="N33" s="47"/>
      <c r="O33" s="45"/>
      <c r="P33" s="47"/>
      <c r="Q33" s="110"/>
      <c r="R33" s="47"/>
      <c r="S33" s="45"/>
      <c r="T33" s="47"/>
      <c r="U33" s="45"/>
      <c r="V33" s="47"/>
      <c r="W33" s="45"/>
      <c r="X33" s="47"/>
      <c r="Y33" s="45"/>
      <c r="Z33" s="47"/>
      <c r="AA33" s="45"/>
      <c r="AB33" s="47"/>
      <c r="AC33" s="110"/>
      <c r="AD33" s="47"/>
      <c r="AE33" s="45"/>
      <c r="AF33" s="47"/>
      <c r="AG33" s="110"/>
      <c r="AH33" s="47"/>
      <c r="AI33" s="45"/>
      <c r="AJ33" s="47"/>
      <c r="AK33" s="110"/>
      <c r="AL33" s="47"/>
      <c r="AM33" s="111"/>
      <c r="AN33" s="55"/>
      <c r="AO33" s="52"/>
      <c r="AP33" s="51"/>
      <c r="AQ33" s="51"/>
      <c r="AR33" s="51"/>
      <c r="AS33" s="52"/>
      <c r="AT33" s="37"/>
      <c r="AU33" s="38"/>
      <c r="AV33" s="38"/>
      <c r="AW33" s="38"/>
      <c r="AX33" s="38"/>
      <c r="AY33" s="38"/>
      <c r="AZ33" s="38"/>
      <c r="BA33" s="38"/>
      <c r="BB33" s="38"/>
      <c r="BC33" s="8"/>
      <c r="BD33" s="8"/>
      <c r="BE33" s="8"/>
      <c r="BF33" s="8"/>
      <c r="BG33" s="8"/>
      <c r="BX33" s="2"/>
      <c r="CB33" s="39"/>
      <c r="CG33" s="40">
        <v>0</v>
      </c>
      <c r="CH33" s="40">
        <v>0</v>
      </c>
      <c r="CI33" s="40"/>
      <c r="CJ33" s="40"/>
    </row>
    <row r="34" spans="1:88" ht="16.350000000000001" customHeight="1" x14ac:dyDescent="0.2">
      <c r="A34" s="114" t="s">
        <v>54</v>
      </c>
      <c r="B34" s="42">
        <f t="shared" si="2"/>
        <v>0</v>
      </c>
      <c r="C34" s="43">
        <f>SUM(O34+Q34+S34+U34+W34+Y34+AA34)</f>
        <v>0</v>
      </c>
      <c r="D34" s="68">
        <f>SUM(P34+R34+T34+V34+X34+Z34+AB34)</f>
        <v>0</v>
      </c>
      <c r="E34" s="60"/>
      <c r="F34" s="61"/>
      <c r="G34" s="60"/>
      <c r="H34" s="69"/>
      <c r="I34" s="60"/>
      <c r="J34" s="69"/>
      <c r="K34" s="60"/>
      <c r="L34" s="69"/>
      <c r="M34" s="60"/>
      <c r="N34" s="69"/>
      <c r="O34" s="45"/>
      <c r="P34" s="47"/>
      <c r="Q34" s="110"/>
      <c r="R34" s="47"/>
      <c r="S34" s="45"/>
      <c r="T34" s="47"/>
      <c r="U34" s="45"/>
      <c r="V34" s="47"/>
      <c r="W34" s="45"/>
      <c r="X34" s="47"/>
      <c r="Y34" s="45"/>
      <c r="Z34" s="47"/>
      <c r="AA34" s="45"/>
      <c r="AB34" s="70"/>
      <c r="AC34" s="115"/>
      <c r="AD34" s="69"/>
      <c r="AE34" s="60"/>
      <c r="AF34" s="69"/>
      <c r="AG34" s="115"/>
      <c r="AH34" s="69"/>
      <c r="AI34" s="60"/>
      <c r="AJ34" s="69"/>
      <c r="AK34" s="115"/>
      <c r="AL34" s="69"/>
      <c r="AM34" s="116"/>
      <c r="AN34" s="50"/>
      <c r="AO34" s="52"/>
      <c r="AP34" s="51"/>
      <c r="AQ34" s="51"/>
      <c r="AR34" s="51"/>
      <c r="AS34" s="52"/>
      <c r="AT34" s="37"/>
      <c r="AU34" s="38"/>
      <c r="AV34" s="38"/>
      <c r="AW34" s="38"/>
      <c r="AX34" s="38"/>
      <c r="AY34" s="38"/>
      <c r="AZ34" s="38"/>
      <c r="BA34" s="38"/>
      <c r="BB34" s="38"/>
      <c r="BC34" s="8"/>
      <c r="BD34" s="8"/>
      <c r="BE34" s="8"/>
      <c r="BF34" s="8"/>
      <c r="BG34" s="8"/>
      <c r="BX34" s="2"/>
      <c r="CB34" s="39"/>
      <c r="CG34" s="40">
        <v>0</v>
      </c>
      <c r="CH34" s="40">
        <v>0</v>
      </c>
      <c r="CI34" s="40"/>
      <c r="CJ34" s="40"/>
    </row>
    <row r="35" spans="1:88" ht="16.350000000000001" customHeight="1" x14ac:dyDescent="0.2">
      <c r="A35" s="114" t="s">
        <v>55</v>
      </c>
      <c r="B35" s="42">
        <f>SUM(C35:D35)</f>
        <v>0</v>
      </c>
      <c r="C35" s="43">
        <f>SUM(E35+G35+I35+K35+M35+O35+Q35+S35+U35+W35+Y35+AA35+AC35+AE35+AG35+AI35+AK35+AM35)</f>
        <v>0</v>
      </c>
      <c r="D35" s="68">
        <f t="shared" ref="C35:D44" si="4">SUM(F35+H35+J35+L35+N35+P35+R35+T35+V35+X35+Z35+AB35+AD35+AF35+AH35+AJ35+AL35+AN35)</f>
        <v>0</v>
      </c>
      <c r="E35" s="45"/>
      <c r="F35" s="46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110"/>
      <c r="R35" s="47"/>
      <c r="S35" s="45"/>
      <c r="T35" s="47"/>
      <c r="U35" s="45"/>
      <c r="V35" s="47"/>
      <c r="W35" s="45"/>
      <c r="X35" s="47"/>
      <c r="Y35" s="45"/>
      <c r="Z35" s="47"/>
      <c r="AA35" s="45"/>
      <c r="AB35" s="47"/>
      <c r="AC35" s="110"/>
      <c r="AD35" s="47"/>
      <c r="AE35" s="45"/>
      <c r="AF35" s="47"/>
      <c r="AG35" s="110"/>
      <c r="AH35" s="47"/>
      <c r="AI35" s="45"/>
      <c r="AJ35" s="47"/>
      <c r="AK35" s="110"/>
      <c r="AL35" s="47"/>
      <c r="AM35" s="111"/>
      <c r="AN35" s="55"/>
      <c r="AO35" s="112"/>
      <c r="AP35" s="113"/>
      <c r="AQ35" s="113"/>
      <c r="AR35" s="113"/>
      <c r="AS35" s="112"/>
      <c r="AT35" s="37"/>
      <c r="AU35" s="38"/>
      <c r="AV35" s="38"/>
      <c r="AW35" s="38"/>
      <c r="AX35" s="38"/>
      <c r="AY35" s="38"/>
      <c r="AZ35" s="38"/>
      <c r="BA35" s="38"/>
      <c r="BB35" s="38"/>
      <c r="BC35" s="8"/>
      <c r="BD35" s="8"/>
      <c r="BE35" s="8"/>
      <c r="BF35" s="8"/>
      <c r="BG35" s="8"/>
      <c r="BX35" s="2"/>
      <c r="CB35" s="39"/>
      <c r="CG35" s="40">
        <v>0</v>
      </c>
      <c r="CH35" s="40">
        <v>0</v>
      </c>
      <c r="CI35" s="40"/>
      <c r="CJ35" s="40"/>
    </row>
    <row r="36" spans="1:88" ht="16.350000000000001" customHeight="1" x14ac:dyDescent="0.2">
      <c r="A36" s="114" t="s">
        <v>56</v>
      </c>
      <c r="B36" s="117">
        <f>SUM(C36:D36)</f>
        <v>0</v>
      </c>
      <c r="C36" s="118">
        <f>SUM(K36+M36+O36+Q36+S36+U36+W36+Y36+AA36+AC36+AE36+AG36+AI36+AK36+AM36)</f>
        <v>0</v>
      </c>
      <c r="D36" s="68">
        <f>SUM(L36+N36+P36+R36+T36+V36+X36+Z36+AB36+AD36+AF36+AH36+AJ36+AL36+AN36)</f>
        <v>0</v>
      </c>
      <c r="E36" s="448"/>
      <c r="F36" s="449"/>
      <c r="G36" s="448"/>
      <c r="H36" s="450"/>
      <c r="I36" s="448"/>
      <c r="J36" s="450"/>
      <c r="K36" s="45"/>
      <c r="L36" s="47"/>
      <c r="M36" s="45"/>
      <c r="N36" s="47"/>
      <c r="O36" s="45"/>
      <c r="P36" s="47"/>
      <c r="Q36" s="110"/>
      <c r="R36" s="47"/>
      <c r="S36" s="45"/>
      <c r="T36" s="47"/>
      <c r="U36" s="45"/>
      <c r="V36" s="47"/>
      <c r="W36" s="45"/>
      <c r="X36" s="47"/>
      <c r="Y36" s="45"/>
      <c r="Z36" s="47"/>
      <c r="AA36" s="45"/>
      <c r="AB36" s="47"/>
      <c r="AC36" s="110"/>
      <c r="AD36" s="47"/>
      <c r="AE36" s="45"/>
      <c r="AF36" s="47"/>
      <c r="AG36" s="110"/>
      <c r="AH36" s="47"/>
      <c r="AI36" s="45"/>
      <c r="AJ36" s="47"/>
      <c r="AK36" s="110"/>
      <c r="AL36" s="47"/>
      <c r="AM36" s="111"/>
      <c r="AN36" s="55"/>
      <c r="AO36" s="112"/>
      <c r="AP36" s="113"/>
      <c r="AQ36" s="113"/>
      <c r="AR36" s="113"/>
      <c r="AS36" s="112"/>
      <c r="AT36" s="37"/>
      <c r="AU36" s="38"/>
      <c r="AV36" s="38"/>
      <c r="AW36" s="38"/>
      <c r="AX36" s="38"/>
      <c r="AY36" s="38"/>
      <c r="AZ36" s="38"/>
      <c r="BA36" s="38"/>
      <c r="BB36" s="38"/>
      <c r="BC36" s="8"/>
      <c r="BD36" s="8"/>
      <c r="BE36" s="8"/>
      <c r="BF36" s="8"/>
      <c r="BG36" s="8"/>
      <c r="BX36" s="2"/>
      <c r="CB36" s="39"/>
      <c r="CG36" s="40">
        <v>0</v>
      </c>
      <c r="CH36" s="40">
        <v>0</v>
      </c>
      <c r="CI36" s="40"/>
      <c r="CJ36" s="40"/>
    </row>
    <row r="37" spans="1:88" ht="16.350000000000001" customHeight="1" x14ac:dyDescent="0.2">
      <c r="A37" s="62" t="s">
        <v>57</v>
      </c>
      <c r="B37" s="42">
        <f t="shared" si="2"/>
        <v>0</v>
      </c>
      <c r="C37" s="43">
        <f t="shared" si="4"/>
        <v>0</v>
      </c>
      <c r="D37" s="44">
        <f t="shared" si="4"/>
        <v>0</v>
      </c>
      <c r="E37" s="45"/>
      <c r="F37" s="46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110"/>
      <c r="R37" s="47"/>
      <c r="S37" s="45"/>
      <c r="T37" s="47"/>
      <c r="U37" s="45"/>
      <c r="V37" s="47"/>
      <c r="W37" s="45"/>
      <c r="X37" s="47"/>
      <c r="Y37" s="45"/>
      <c r="Z37" s="47"/>
      <c r="AA37" s="45"/>
      <c r="AB37" s="47"/>
      <c r="AC37" s="110"/>
      <c r="AD37" s="47"/>
      <c r="AE37" s="45"/>
      <c r="AF37" s="47"/>
      <c r="AG37" s="110"/>
      <c r="AH37" s="47"/>
      <c r="AI37" s="45"/>
      <c r="AJ37" s="47"/>
      <c r="AK37" s="110"/>
      <c r="AL37" s="47"/>
      <c r="AM37" s="111"/>
      <c r="AN37" s="55"/>
      <c r="AO37" s="52"/>
      <c r="AP37" s="51"/>
      <c r="AQ37" s="51"/>
      <c r="AR37" s="51"/>
      <c r="AS37" s="52"/>
      <c r="AT37" s="37"/>
      <c r="AU37" s="38"/>
      <c r="AV37" s="38"/>
      <c r="AW37" s="38"/>
      <c r="AX37" s="38"/>
      <c r="AY37" s="38"/>
      <c r="AZ37" s="38"/>
      <c r="BA37" s="38"/>
      <c r="BB37" s="38"/>
      <c r="BC37" s="8"/>
      <c r="BD37" s="8"/>
      <c r="BE37" s="8"/>
      <c r="BF37" s="8"/>
      <c r="BG37" s="8"/>
      <c r="BX37" s="2"/>
      <c r="CG37" s="40">
        <v>0</v>
      </c>
      <c r="CH37" s="40">
        <v>0</v>
      </c>
      <c r="CI37" s="40"/>
      <c r="CJ37" s="40"/>
    </row>
    <row r="38" spans="1:88" ht="16.350000000000001" customHeight="1" x14ac:dyDescent="0.2">
      <c r="A38" s="62" t="s">
        <v>58</v>
      </c>
      <c r="B38" s="42">
        <f>SUM(C38:D38)</f>
        <v>0</v>
      </c>
      <c r="C38" s="43">
        <f>SUM(E38+G38+I38+K38+M38+O38+Q38+S38+U38+W38+Y38+AA38+AC38+AE38+AG38+AI38+AK38+AM38)</f>
        <v>0</v>
      </c>
      <c r="D38" s="44">
        <f>SUM(F38+H38+J38+L38+N38+P38+R38+T38+V38+X38+Z38+AB38+AD38+AF38+AH38+AJ38+AL38+AN38)</f>
        <v>0</v>
      </c>
      <c r="E38" s="45"/>
      <c r="F38" s="46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110"/>
      <c r="R38" s="47"/>
      <c r="S38" s="45"/>
      <c r="T38" s="47"/>
      <c r="U38" s="45"/>
      <c r="V38" s="47"/>
      <c r="W38" s="45"/>
      <c r="X38" s="47"/>
      <c r="Y38" s="45"/>
      <c r="Z38" s="47"/>
      <c r="AA38" s="45"/>
      <c r="AB38" s="47"/>
      <c r="AC38" s="110"/>
      <c r="AD38" s="47"/>
      <c r="AE38" s="45"/>
      <c r="AF38" s="47"/>
      <c r="AG38" s="110"/>
      <c r="AH38" s="47"/>
      <c r="AI38" s="45"/>
      <c r="AJ38" s="47"/>
      <c r="AK38" s="110"/>
      <c r="AL38" s="47"/>
      <c r="AM38" s="111"/>
      <c r="AN38" s="55"/>
      <c r="AO38" s="52"/>
      <c r="AP38" s="51"/>
      <c r="AQ38" s="51"/>
      <c r="AR38" s="51"/>
      <c r="AS38" s="52"/>
      <c r="AT38" s="37"/>
      <c r="AU38" s="38"/>
      <c r="AV38" s="38"/>
      <c r="AW38" s="38"/>
      <c r="AX38" s="38"/>
      <c r="AY38" s="38"/>
      <c r="AZ38" s="38"/>
      <c r="BA38" s="38"/>
      <c r="BB38" s="38"/>
      <c r="BC38" s="8"/>
      <c r="BD38" s="8"/>
      <c r="BE38" s="8"/>
      <c r="BF38" s="8"/>
      <c r="BG38" s="8"/>
      <c r="BX38" s="2"/>
      <c r="CG38" s="40"/>
      <c r="CH38" s="40"/>
      <c r="CI38" s="40"/>
      <c r="CJ38" s="40"/>
    </row>
    <row r="39" spans="1:88" ht="16.350000000000001" customHeight="1" x14ac:dyDescent="0.2">
      <c r="A39" s="62" t="s">
        <v>59</v>
      </c>
      <c r="B39" s="42">
        <f>SUM(C39:D39)</f>
        <v>0</v>
      </c>
      <c r="C39" s="43">
        <f>SUM(E39+G39+I39+K39+M39+O39+Q39+S39+U39+W39+Y39+AA39+AC39+AE39+AG39+AI39+AK39+AM39)</f>
        <v>0</v>
      </c>
      <c r="D39" s="44">
        <f>SUM(F39+H39+J39+L39+N39+P39+R39+T39+V39+X39+Z39+AB39+AD39+AF39+AH39+AJ39+AL39+AN39)</f>
        <v>0</v>
      </c>
      <c r="E39" s="45"/>
      <c r="F39" s="46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110"/>
      <c r="R39" s="47"/>
      <c r="S39" s="45"/>
      <c r="T39" s="47"/>
      <c r="U39" s="45"/>
      <c r="V39" s="47"/>
      <c r="W39" s="45"/>
      <c r="X39" s="47"/>
      <c r="Y39" s="45"/>
      <c r="Z39" s="47"/>
      <c r="AA39" s="45"/>
      <c r="AB39" s="47"/>
      <c r="AC39" s="110"/>
      <c r="AD39" s="47"/>
      <c r="AE39" s="45"/>
      <c r="AF39" s="47"/>
      <c r="AG39" s="110"/>
      <c r="AH39" s="47"/>
      <c r="AI39" s="45"/>
      <c r="AJ39" s="47"/>
      <c r="AK39" s="110"/>
      <c r="AL39" s="47"/>
      <c r="AM39" s="111"/>
      <c r="AN39" s="55"/>
      <c r="AO39" s="52"/>
      <c r="AP39" s="51"/>
      <c r="AQ39" s="51"/>
      <c r="AR39" s="51"/>
      <c r="AS39" s="52"/>
      <c r="AT39" s="37"/>
      <c r="AU39" s="38"/>
      <c r="AV39" s="38"/>
      <c r="AW39" s="38"/>
      <c r="AX39" s="38"/>
      <c r="AY39" s="38"/>
      <c r="AZ39" s="38"/>
      <c r="BA39" s="38"/>
      <c r="BB39" s="38"/>
      <c r="BC39" s="8"/>
      <c r="BD39" s="8"/>
      <c r="BE39" s="8"/>
      <c r="BF39" s="8"/>
      <c r="BG39" s="8"/>
      <c r="BX39" s="2"/>
      <c r="CG39" s="40"/>
      <c r="CH39" s="40"/>
      <c r="CI39" s="40"/>
      <c r="CJ39" s="40"/>
    </row>
    <row r="40" spans="1:88" ht="16.350000000000001" customHeight="1" x14ac:dyDescent="0.2">
      <c r="A40" s="62" t="s">
        <v>60</v>
      </c>
      <c r="B40" s="42">
        <f t="shared" si="2"/>
        <v>0</v>
      </c>
      <c r="C40" s="43">
        <f t="shared" si="4"/>
        <v>0</v>
      </c>
      <c r="D40" s="44">
        <f t="shared" si="4"/>
        <v>0</v>
      </c>
      <c r="E40" s="45"/>
      <c r="F40" s="46"/>
      <c r="G40" s="45"/>
      <c r="H40" s="47"/>
      <c r="I40" s="45"/>
      <c r="J40" s="47"/>
      <c r="K40" s="45"/>
      <c r="L40" s="47"/>
      <c r="M40" s="45"/>
      <c r="N40" s="47"/>
      <c r="O40" s="45"/>
      <c r="P40" s="47"/>
      <c r="Q40" s="110"/>
      <c r="R40" s="47"/>
      <c r="S40" s="45"/>
      <c r="T40" s="47"/>
      <c r="U40" s="45"/>
      <c r="V40" s="47"/>
      <c r="W40" s="45"/>
      <c r="X40" s="47"/>
      <c r="Y40" s="45"/>
      <c r="Z40" s="47"/>
      <c r="AA40" s="45"/>
      <c r="AB40" s="47"/>
      <c r="AC40" s="110"/>
      <c r="AD40" s="47"/>
      <c r="AE40" s="45"/>
      <c r="AF40" s="47"/>
      <c r="AG40" s="110"/>
      <c r="AH40" s="47"/>
      <c r="AI40" s="45"/>
      <c r="AJ40" s="47"/>
      <c r="AK40" s="110"/>
      <c r="AL40" s="47"/>
      <c r="AM40" s="111"/>
      <c r="AN40" s="55"/>
      <c r="AO40" s="52"/>
      <c r="AP40" s="51"/>
      <c r="AQ40" s="51"/>
      <c r="AR40" s="51"/>
      <c r="AS40" s="52"/>
      <c r="AT40" s="37"/>
      <c r="AU40" s="38"/>
      <c r="AV40" s="38"/>
      <c r="AW40" s="38"/>
      <c r="AX40" s="38"/>
      <c r="AY40" s="38"/>
      <c r="AZ40" s="38"/>
      <c r="BA40" s="38"/>
      <c r="BB40" s="38"/>
      <c r="BC40" s="8"/>
      <c r="BD40" s="8"/>
      <c r="BE40" s="8"/>
      <c r="BF40" s="8"/>
      <c r="BG40" s="8"/>
      <c r="BX40" s="2"/>
      <c r="CG40" s="40"/>
      <c r="CH40" s="40"/>
      <c r="CI40" s="40"/>
      <c r="CJ40" s="40"/>
    </row>
    <row r="41" spans="1:88" ht="16.350000000000001" customHeight="1" x14ac:dyDescent="0.2">
      <c r="A41" s="62" t="s">
        <v>61</v>
      </c>
      <c r="B41" s="42">
        <f t="shared" si="2"/>
        <v>0</v>
      </c>
      <c r="C41" s="43">
        <f t="shared" si="4"/>
        <v>0</v>
      </c>
      <c r="D41" s="44">
        <f t="shared" si="4"/>
        <v>0</v>
      </c>
      <c r="E41" s="45"/>
      <c r="F41" s="46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110"/>
      <c r="R41" s="47"/>
      <c r="S41" s="45"/>
      <c r="T41" s="47"/>
      <c r="U41" s="45"/>
      <c r="V41" s="47"/>
      <c r="W41" s="45"/>
      <c r="X41" s="47"/>
      <c r="Y41" s="45"/>
      <c r="Z41" s="47"/>
      <c r="AA41" s="45"/>
      <c r="AB41" s="47"/>
      <c r="AC41" s="110"/>
      <c r="AD41" s="47"/>
      <c r="AE41" s="45"/>
      <c r="AF41" s="47"/>
      <c r="AG41" s="110"/>
      <c r="AH41" s="47"/>
      <c r="AI41" s="45"/>
      <c r="AJ41" s="47"/>
      <c r="AK41" s="110"/>
      <c r="AL41" s="47"/>
      <c r="AM41" s="111"/>
      <c r="AN41" s="55"/>
      <c r="AO41" s="75"/>
      <c r="AP41" s="74"/>
      <c r="AQ41" s="74"/>
      <c r="AR41" s="74"/>
      <c r="AS41" s="75"/>
      <c r="AT41" s="37"/>
      <c r="AU41" s="38"/>
      <c r="AV41" s="38"/>
      <c r="AW41" s="38"/>
      <c r="AX41" s="38"/>
      <c r="AY41" s="38"/>
      <c r="AZ41" s="38"/>
      <c r="BA41" s="38"/>
      <c r="BB41" s="38"/>
      <c r="BC41" s="8"/>
      <c r="BD41" s="8"/>
      <c r="BE41" s="8"/>
      <c r="BF41" s="8"/>
      <c r="BG41" s="8"/>
      <c r="BX41" s="2"/>
      <c r="CG41" s="40"/>
      <c r="CH41" s="40"/>
      <c r="CI41" s="40"/>
      <c r="CJ41" s="40"/>
    </row>
    <row r="42" spans="1:88" ht="16.350000000000001" customHeight="1" x14ac:dyDescent="0.2">
      <c r="A42" s="62" t="s">
        <v>62</v>
      </c>
      <c r="B42" s="42">
        <f t="shared" si="2"/>
        <v>0</v>
      </c>
      <c r="C42" s="43">
        <f t="shared" si="4"/>
        <v>0</v>
      </c>
      <c r="D42" s="44">
        <f t="shared" si="4"/>
        <v>0</v>
      </c>
      <c r="E42" s="45"/>
      <c r="F42" s="46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110"/>
      <c r="R42" s="47"/>
      <c r="S42" s="45"/>
      <c r="T42" s="47"/>
      <c r="U42" s="45"/>
      <c r="V42" s="47"/>
      <c r="W42" s="45"/>
      <c r="X42" s="47"/>
      <c r="Y42" s="45"/>
      <c r="Z42" s="47"/>
      <c r="AA42" s="45"/>
      <c r="AB42" s="47"/>
      <c r="AC42" s="110"/>
      <c r="AD42" s="47"/>
      <c r="AE42" s="45"/>
      <c r="AF42" s="47"/>
      <c r="AG42" s="110"/>
      <c r="AH42" s="47"/>
      <c r="AI42" s="45"/>
      <c r="AJ42" s="47"/>
      <c r="AK42" s="110"/>
      <c r="AL42" s="47"/>
      <c r="AM42" s="111"/>
      <c r="AN42" s="55"/>
      <c r="AO42" s="75"/>
      <c r="AP42" s="74"/>
      <c r="AQ42" s="74"/>
      <c r="AR42" s="74"/>
      <c r="AS42" s="75"/>
      <c r="AT42" s="37"/>
      <c r="AU42" s="38"/>
      <c r="AV42" s="38"/>
      <c r="AW42" s="38"/>
      <c r="AX42" s="38"/>
      <c r="AY42" s="38"/>
      <c r="AZ42" s="38"/>
      <c r="BA42" s="38"/>
      <c r="BB42" s="38"/>
      <c r="BC42" s="8"/>
      <c r="BD42" s="8"/>
      <c r="BE42" s="8"/>
      <c r="BF42" s="8"/>
      <c r="BG42" s="8"/>
      <c r="BX42" s="2"/>
      <c r="CG42" s="40"/>
      <c r="CH42" s="40"/>
      <c r="CI42" s="40"/>
      <c r="CJ42" s="40"/>
    </row>
    <row r="43" spans="1:88" ht="16.350000000000001" customHeight="1" x14ac:dyDescent="0.2">
      <c r="A43" s="62" t="s">
        <v>63</v>
      </c>
      <c r="B43" s="42">
        <f t="shared" si="2"/>
        <v>0</v>
      </c>
      <c r="C43" s="43">
        <f t="shared" si="4"/>
        <v>0</v>
      </c>
      <c r="D43" s="44">
        <f t="shared" si="4"/>
        <v>0</v>
      </c>
      <c r="E43" s="45"/>
      <c r="F43" s="46"/>
      <c r="G43" s="45"/>
      <c r="H43" s="47"/>
      <c r="I43" s="45"/>
      <c r="J43" s="47"/>
      <c r="K43" s="45"/>
      <c r="L43" s="47"/>
      <c r="M43" s="45"/>
      <c r="N43" s="47"/>
      <c r="O43" s="45"/>
      <c r="P43" s="47"/>
      <c r="Q43" s="110"/>
      <c r="R43" s="47"/>
      <c r="S43" s="45"/>
      <c r="T43" s="47"/>
      <c r="U43" s="45"/>
      <c r="V43" s="47"/>
      <c r="W43" s="45"/>
      <c r="X43" s="47"/>
      <c r="Y43" s="45"/>
      <c r="Z43" s="47"/>
      <c r="AA43" s="45"/>
      <c r="AB43" s="47"/>
      <c r="AC43" s="110"/>
      <c r="AD43" s="47"/>
      <c r="AE43" s="45"/>
      <c r="AF43" s="47"/>
      <c r="AG43" s="110"/>
      <c r="AH43" s="47"/>
      <c r="AI43" s="45"/>
      <c r="AJ43" s="47"/>
      <c r="AK43" s="110"/>
      <c r="AL43" s="47"/>
      <c r="AM43" s="111"/>
      <c r="AN43" s="55"/>
      <c r="AO43" s="75"/>
      <c r="AP43" s="74"/>
      <c r="AQ43" s="74"/>
      <c r="AR43" s="74"/>
      <c r="AS43" s="75"/>
      <c r="AT43" s="37"/>
      <c r="AU43" s="38"/>
      <c r="AV43" s="38"/>
      <c r="AW43" s="38"/>
      <c r="AX43" s="38"/>
      <c r="AY43" s="38"/>
      <c r="AZ43" s="38"/>
      <c r="BA43" s="38"/>
      <c r="BB43" s="38"/>
      <c r="BC43" s="8"/>
      <c r="BD43" s="8"/>
      <c r="BE43" s="8"/>
      <c r="BF43" s="8"/>
      <c r="BG43" s="8"/>
      <c r="BX43" s="2"/>
      <c r="CG43" s="40"/>
      <c r="CH43" s="40"/>
      <c r="CI43" s="40"/>
      <c r="CJ43" s="40"/>
    </row>
    <row r="44" spans="1:88" ht="16.350000000000001" customHeight="1" x14ac:dyDescent="0.2">
      <c r="A44" s="122" t="s">
        <v>64</v>
      </c>
      <c r="B44" s="123">
        <f t="shared" si="2"/>
        <v>0</v>
      </c>
      <c r="C44" s="124">
        <f t="shared" si="4"/>
        <v>0</v>
      </c>
      <c r="D44" s="125">
        <f t="shared" si="4"/>
        <v>0</v>
      </c>
      <c r="E44" s="88"/>
      <c r="F44" s="89"/>
      <c r="G44" s="88"/>
      <c r="H44" s="87"/>
      <c r="I44" s="88"/>
      <c r="J44" s="87"/>
      <c r="K44" s="88"/>
      <c r="L44" s="87"/>
      <c r="M44" s="88"/>
      <c r="N44" s="87"/>
      <c r="O44" s="88"/>
      <c r="P44" s="87"/>
      <c r="Q44" s="126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126"/>
      <c r="AD44" s="87"/>
      <c r="AE44" s="88"/>
      <c r="AF44" s="87"/>
      <c r="AG44" s="126"/>
      <c r="AH44" s="87"/>
      <c r="AI44" s="88"/>
      <c r="AJ44" s="87"/>
      <c r="AK44" s="126"/>
      <c r="AL44" s="87"/>
      <c r="AM44" s="127"/>
      <c r="AN44" s="92"/>
      <c r="AO44" s="94"/>
      <c r="AP44" s="93"/>
      <c r="AQ44" s="93"/>
      <c r="AR44" s="93"/>
      <c r="AS44" s="94"/>
      <c r="AT44" s="37"/>
      <c r="AU44" s="38"/>
      <c r="AV44" s="38"/>
      <c r="AW44" s="38"/>
      <c r="AX44" s="38"/>
      <c r="AY44" s="38"/>
      <c r="AZ44" s="38"/>
      <c r="BA44" s="38"/>
      <c r="BB44" s="38"/>
      <c r="BC44" s="8"/>
      <c r="BD44" s="8"/>
      <c r="BE44" s="8"/>
      <c r="BF44" s="8"/>
      <c r="BG44" s="8"/>
      <c r="BX44" s="2"/>
      <c r="CG44" s="40"/>
      <c r="CH44" s="40"/>
      <c r="CI44" s="40"/>
      <c r="CJ44" s="40"/>
    </row>
    <row r="45" spans="1:88" ht="31.35" customHeight="1" x14ac:dyDescent="0.2">
      <c r="A45" s="9" t="s">
        <v>65</v>
      </c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28"/>
      <c r="AP45" s="129"/>
      <c r="AQ45" s="467"/>
      <c r="AR45" s="46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CG45" s="40"/>
      <c r="CH45" s="40"/>
      <c r="CI45" s="40"/>
      <c r="CJ45" s="40"/>
    </row>
    <row r="46" spans="1:88" ht="16.350000000000001" customHeight="1" x14ac:dyDescent="0.25">
      <c r="A46" s="3447" t="s">
        <v>49</v>
      </c>
      <c r="B46" s="3439" t="s">
        <v>4</v>
      </c>
      <c r="C46" s="3457" t="s">
        <v>66</v>
      </c>
      <c r="D46" s="3458"/>
      <c r="E46" s="3458"/>
      <c r="F46" s="3454"/>
      <c r="G46" s="3457" t="s">
        <v>67</v>
      </c>
      <c r="H46" s="3458"/>
      <c r="I46" s="3458"/>
      <c r="J46" s="3454"/>
      <c r="K46" s="6"/>
      <c r="L46" s="2711"/>
      <c r="M46" s="2711"/>
      <c r="N46" s="2711"/>
      <c r="O46" s="2711"/>
      <c r="P46" s="2711"/>
      <c r="Q46" s="2711"/>
      <c r="R46" s="2711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469"/>
      <c r="AR46" s="133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CG46" s="40"/>
      <c r="CH46" s="40"/>
      <c r="CI46" s="40"/>
      <c r="CJ46" s="40"/>
    </row>
    <row r="47" spans="1:88" ht="27.75" customHeight="1" x14ac:dyDescent="0.2">
      <c r="A47" s="2933"/>
      <c r="B47" s="2929"/>
      <c r="C47" s="2510" t="s">
        <v>68</v>
      </c>
      <c r="D47" s="2510" t="s">
        <v>69</v>
      </c>
      <c r="E47" s="2484" t="s">
        <v>70</v>
      </c>
      <c r="F47" s="2485" t="s">
        <v>71</v>
      </c>
      <c r="G47" s="2510" t="s">
        <v>68</v>
      </c>
      <c r="H47" s="2510" t="s">
        <v>69</v>
      </c>
      <c r="I47" s="2484" t="s">
        <v>70</v>
      </c>
      <c r="J47" s="2485" t="s">
        <v>71</v>
      </c>
      <c r="K47" s="6"/>
      <c r="L47" s="2511"/>
      <c r="M47" s="2511"/>
      <c r="N47" s="2512"/>
      <c r="O47" s="2511"/>
      <c r="P47" s="2511"/>
      <c r="Q47" s="2511"/>
      <c r="R47" s="2511"/>
      <c r="S47" s="2511"/>
      <c r="T47" s="2511"/>
      <c r="U47" s="2511"/>
      <c r="V47" s="2511"/>
      <c r="W47" s="2511"/>
      <c r="X47" s="2511"/>
      <c r="Y47" s="2511"/>
      <c r="Z47" s="2511"/>
      <c r="AA47" s="2511"/>
      <c r="AB47" s="2511"/>
      <c r="AC47" s="2511"/>
      <c r="AD47" s="2511"/>
      <c r="AE47" s="2511"/>
      <c r="AF47" s="2511"/>
      <c r="AG47" s="2511"/>
      <c r="AH47" s="2511"/>
      <c r="AI47" s="2511"/>
      <c r="AJ47" s="2511"/>
      <c r="AK47" s="2511"/>
      <c r="AL47" s="2511"/>
      <c r="AM47" s="2511"/>
      <c r="AN47" s="2511"/>
      <c r="AO47" s="2511"/>
      <c r="AP47" s="2511"/>
      <c r="AQ47" s="2513"/>
      <c r="AR47" s="2513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CG47" s="40"/>
      <c r="CH47" s="40"/>
      <c r="CI47" s="40"/>
      <c r="CJ47" s="40"/>
    </row>
    <row r="48" spans="1:88" ht="16.350000000000001" customHeight="1" x14ac:dyDescent="0.2">
      <c r="A48" s="138" t="s">
        <v>72</v>
      </c>
      <c r="B48" s="139">
        <f>SUM(C48:J48)</f>
        <v>0</v>
      </c>
      <c r="C48" s="2472"/>
      <c r="D48" s="2514"/>
      <c r="E48" s="2514"/>
      <c r="F48" s="2473"/>
      <c r="G48" s="2472"/>
      <c r="H48" s="2514"/>
      <c r="I48" s="2514"/>
      <c r="J48" s="2495"/>
      <c r="K48" s="141"/>
      <c r="L48" s="2515"/>
      <c r="M48" s="2515"/>
      <c r="N48" s="2516"/>
      <c r="O48" s="2515"/>
      <c r="P48" s="2515"/>
      <c r="Q48" s="2515"/>
      <c r="R48" s="2515"/>
      <c r="S48" s="2515"/>
      <c r="T48" s="2515"/>
      <c r="U48" s="2515"/>
      <c r="V48" s="2515"/>
      <c r="W48" s="2515"/>
      <c r="X48" s="2517"/>
      <c r="Y48" s="2517"/>
      <c r="Z48" s="2517"/>
      <c r="AA48" s="2517"/>
      <c r="AB48" s="2517"/>
      <c r="AC48" s="2517"/>
      <c r="AD48" s="2517"/>
      <c r="AE48" s="2517"/>
      <c r="AF48" s="2517"/>
      <c r="AG48" s="2517"/>
      <c r="AH48" s="2517"/>
      <c r="AI48" s="2517"/>
      <c r="AJ48" s="2517"/>
      <c r="AK48" s="2517"/>
      <c r="AL48" s="2517"/>
      <c r="AM48" s="2517"/>
      <c r="AN48" s="2517"/>
      <c r="AO48" s="2517"/>
      <c r="AP48" s="2517"/>
      <c r="AQ48" s="2518"/>
      <c r="AR48" s="251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CG48" s="40"/>
      <c r="CH48" s="40"/>
      <c r="CI48" s="40"/>
      <c r="CJ48" s="40"/>
    </row>
    <row r="49" spans="1:88" ht="16.350000000000001" customHeight="1" x14ac:dyDescent="0.2">
      <c r="A49" s="82" t="s">
        <v>73</v>
      </c>
      <c r="B49" s="144">
        <f>SUM(C49:J49)</f>
        <v>0</v>
      </c>
      <c r="C49" s="88"/>
      <c r="D49" s="145"/>
      <c r="E49" s="145"/>
      <c r="F49" s="89"/>
      <c r="G49" s="88"/>
      <c r="H49" s="145"/>
      <c r="I49" s="145"/>
      <c r="J49" s="87"/>
      <c r="K49" s="141"/>
      <c r="L49" s="2515"/>
      <c r="M49" s="2515"/>
      <c r="N49" s="2519"/>
      <c r="O49" s="2515"/>
      <c r="P49" s="2515"/>
      <c r="Q49" s="2515"/>
      <c r="R49" s="2515"/>
      <c r="S49" s="2515"/>
      <c r="T49" s="2515"/>
      <c r="U49" s="2515"/>
      <c r="V49" s="2515"/>
      <c r="W49" s="2515"/>
      <c r="X49" s="2517"/>
      <c r="Y49" s="2517"/>
      <c r="Z49" s="2517"/>
      <c r="AA49" s="2517"/>
      <c r="AB49" s="2517"/>
      <c r="AC49" s="2517"/>
      <c r="AD49" s="2517"/>
      <c r="AE49" s="2517"/>
      <c r="AF49" s="2517"/>
      <c r="AG49" s="2517"/>
      <c r="AH49" s="2517"/>
      <c r="AI49" s="2517"/>
      <c r="AJ49" s="2517"/>
      <c r="AK49" s="2517"/>
      <c r="AL49" s="2517"/>
      <c r="AM49" s="2517"/>
      <c r="AN49" s="2517"/>
      <c r="AO49" s="2517"/>
      <c r="AP49" s="2517"/>
      <c r="AQ49" s="2518"/>
      <c r="AR49" s="251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CG49" s="40"/>
      <c r="CH49" s="40"/>
      <c r="CI49" s="40"/>
      <c r="CJ49" s="40"/>
    </row>
    <row r="50" spans="1:88" ht="31.35" customHeight="1" x14ac:dyDescent="0.2">
      <c r="A50" s="147" t="s">
        <v>74</v>
      </c>
      <c r="B50" s="147"/>
      <c r="C50" s="147"/>
      <c r="D50" s="147"/>
      <c r="E50" s="147"/>
      <c r="F50" s="147"/>
      <c r="G50" s="2520"/>
      <c r="H50" s="2520"/>
      <c r="I50" s="2520"/>
      <c r="J50" s="2520"/>
      <c r="K50" s="2520"/>
      <c r="L50" s="2520"/>
      <c r="M50" s="2520"/>
      <c r="N50" s="2520"/>
      <c r="O50" s="2521"/>
      <c r="P50" s="147"/>
      <c r="Q50" s="2520"/>
      <c r="R50" s="2520"/>
      <c r="S50" s="2521"/>
      <c r="T50" s="147"/>
      <c r="U50" s="2520"/>
      <c r="V50" s="2521"/>
      <c r="W50" s="14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2517"/>
      <c r="AM50" s="2522"/>
      <c r="AN50" s="2522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CG50" s="40"/>
      <c r="CH50" s="40"/>
      <c r="CI50" s="40"/>
      <c r="CJ50" s="40"/>
    </row>
    <row r="51" spans="1:88" ht="16.350000000000001" customHeight="1" x14ac:dyDescent="0.2">
      <c r="A51" s="3447" t="s">
        <v>75</v>
      </c>
      <c r="B51" s="3448" t="s">
        <v>32</v>
      </c>
      <c r="C51" s="3309"/>
      <c r="D51" s="3449"/>
      <c r="E51" s="3456" t="s">
        <v>5</v>
      </c>
      <c r="F51" s="3451"/>
      <c r="G51" s="3451"/>
      <c r="H51" s="3451"/>
      <c r="I51" s="3451"/>
      <c r="J51" s="3451"/>
      <c r="K51" s="3451"/>
      <c r="L51" s="3451"/>
      <c r="M51" s="3451"/>
      <c r="N51" s="3451"/>
      <c r="O51" s="3451"/>
      <c r="P51" s="3451"/>
      <c r="Q51" s="3451"/>
      <c r="R51" s="3451"/>
      <c r="S51" s="3451"/>
      <c r="T51" s="3451"/>
      <c r="U51" s="3451"/>
      <c r="V51" s="3455"/>
      <c r="W51" s="3439" t="s">
        <v>6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CG51" s="40"/>
      <c r="CH51" s="40"/>
      <c r="CI51" s="40"/>
      <c r="CJ51" s="40"/>
    </row>
    <row r="52" spans="1:88" ht="16.350000000000001" customHeight="1" x14ac:dyDescent="0.2">
      <c r="A52" s="2692"/>
      <c r="B52" s="2937"/>
      <c r="C52" s="2698"/>
      <c r="D52" s="2808"/>
      <c r="E52" s="3439" t="s">
        <v>11</v>
      </c>
      <c r="F52" s="3309" t="s">
        <v>12</v>
      </c>
      <c r="G52" s="3439" t="s">
        <v>13</v>
      </c>
      <c r="H52" s="3309" t="s">
        <v>14</v>
      </c>
      <c r="I52" s="3439" t="s">
        <v>15</v>
      </c>
      <c r="J52" s="3309" t="s">
        <v>16</v>
      </c>
      <c r="K52" s="3439" t="s">
        <v>17</v>
      </c>
      <c r="L52" s="3309" t="s">
        <v>18</v>
      </c>
      <c r="M52" s="3439" t="s">
        <v>19</v>
      </c>
      <c r="N52" s="3309" t="s">
        <v>20</v>
      </c>
      <c r="O52" s="3439" t="s">
        <v>21</v>
      </c>
      <c r="P52" s="3309" t="s">
        <v>22</v>
      </c>
      <c r="Q52" s="3439" t="s">
        <v>23</v>
      </c>
      <c r="R52" s="3309" t="s">
        <v>24</v>
      </c>
      <c r="S52" s="3439" t="s">
        <v>25</v>
      </c>
      <c r="T52" s="3309" t="s">
        <v>26</v>
      </c>
      <c r="U52" s="3439" t="s">
        <v>27</v>
      </c>
      <c r="V52" s="3449" t="s">
        <v>28</v>
      </c>
      <c r="W52" s="270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CG52" s="40"/>
      <c r="CH52" s="40"/>
      <c r="CI52" s="40"/>
      <c r="CJ52" s="40"/>
    </row>
    <row r="53" spans="1:88" ht="16.350000000000001" customHeight="1" x14ac:dyDescent="0.2">
      <c r="A53" s="2933"/>
      <c r="B53" s="2523" t="s">
        <v>29</v>
      </c>
      <c r="C53" s="2067" t="s">
        <v>30</v>
      </c>
      <c r="D53" s="2523" t="s">
        <v>31</v>
      </c>
      <c r="E53" s="2929"/>
      <c r="F53" s="2698"/>
      <c r="G53" s="2929"/>
      <c r="H53" s="2698"/>
      <c r="I53" s="2929"/>
      <c r="J53" s="2698"/>
      <c r="K53" s="2929"/>
      <c r="L53" s="2698"/>
      <c r="M53" s="2929"/>
      <c r="N53" s="2698"/>
      <c r="O53" s="2929"/>
      <c r="P53" s="2698"/>
      <c r="Q53" s="2929"/>
      <c r="R53" s="2698"/>
      <c r="S53" s="2929"/>
      <c r="T53" s="2698"/>
      <c r="U53" s="2929"/>
      <c r="V53" s="2808"/>
      <c r="W53" s="2929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CG53" s="40"/>
      <c r="CH53" s="40"/>
      <c r="CI53" s="40"/>
      <c r="CJ53" s="40"/>
    </row>
    <row r="54" spans="1:88" ht="16.350000000000001" customHeight="1" x14ac:dyDescent="0.2">
      <c r="A54" s="2524" t="s">
        <v>76</v>
      </c>
      <c r="B54" s="2525">
        <f>SUM(B55:B56)</f>
        <v>0</v>
      </c>
      <c r="C54" s="2526">
        <f>SUM(C55:C56)</f>
        <v>0</v>
      </c>
      <c r="D54" s="2527">
        <f t="shared" ref="D54:W54" si="5">SUM(D55:D56)</f>
        <v>0</v>
      </c>
      <c r="E54" s="2528">
        <f t="shared" si="5"/>
        <v>0</v>
      </c>
      <c r="F54" s="2529">
        <f t="shared" si="5"/>
        <v>0</v>
      </c>
      <c r="G54" s="2528">
        <f t="shared" si="5"/>
        <v>0</v>
      </c>
      <c r="H54" s="2529">
        <f t="shared" si="5"/>
        <v>0</v>
      </c>
      <c r="I54" s="2528">
        <f t="shared" si="5"/>
        <v>0</v>
      </c>
      <c r="J54" s="2529">
        <f t="shared" si="5"/>
        <v>0</v>
      </c>
      <c r="K54" s="2528">
        <f t="shared" si="5"/>
        <v>0</v>
      </c>
      <c r="L54" s="2529">
        <f t="shared" si="5"/>
        <v>0</v>
      </c>
      <c r="M54" s="2528">
        <f t="shared" si="5"/>
        <v>0</v>
      </c>
      <c r="N54" s="2529">
        <f t="shared" si="5"/>
        <v>0</v>
      </c>
      <c r="O54" s="2528">
        <f t="shared" si="5"/>
        <v>0</v>
      </c>
      <c r="P54" s="2529">
        <f t="shared" si="5"/>
        <v>0</v>
      </c>
      <c r="Q54" s="2528">
        <f t="shared" si="5"/>
        <v>0</v>
      </c>
      <c r="R54" s="2529">
        <f t="shared" si="5"/>
        <v>0</v>
      </c>
      <c r="S54" s="2528">
        <f t="shared" si="5"/>
        <v>0</v>
      </c>
      <c r="T54" s="2529">
        <f t="shared" si="5"/>
        <v>0</v>
      </c>
      <c r="U54" s="2528">
        <f t="shared" si="5"/>
        <v>0</v>
      </c>
      <c r="V54" s="2529">
        <f t="shared" si="5"/>
        <v>0</v>
      </c>
      <c r="W54" s="2528">
        <f t="shared" si="5"/>
        <v>0</v>
      </c>
      <c r="X54" s="100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CG54" s="40">
        <v>0</v>
      </c>
      <c r="CH54" s="40">
        <v>0</v>
      </c>
      <c r="CI54" s="40">
        <v>0</v>
      </c>
      <c r="CJ54" s="40"/>
    </row>
    <row r="55" spans="1:88" ht="16.350000000000001" customHeight="1" x14ac:dyDescent="0.2">
      <c r="A55" s="53" t="s">
        <v>72</v>
      </c>
      <c r="B55" s="158">
        <f>SUM(E55:V55)</f>
        <v>0</v>
      </c>
      <c r="C55" s="2530"/>
      <c r="D55" s="2531"/>
      <c r="E55" s="161"/>
      <c r="F55" s="111"/>
      <c r="G55" s="161"/>
      <c r="H55" s="111"/>
      <c r="I55" s="161"/>
      <c r="J55" s="111"/>
      <c r="K55" s="161"/>
      <c r="L55" s="111"/>
      <c r="M55" s="161"/>
      <c r="N55" s="111"/>
      <c r="O55" s="161"/>
      <c r="P55" s="111"/>
      <c r="Q55" s="161"/>
      <c r="R55" s="111"/>
      <c r="S55" s="161"/>
      <c r="T55" s="111"/>
      <c r="U55" s="161"/>
      <c r="V55" s="111"/>
      <c r="W55" s="161"/>
      <c r="X55" s="162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8"/>
      <c r="AK55" s="8"/>
      <c r="CA55" s="39"/>
      <c r="CC55" s="39"/>
      <c r="CG55" s="40">
        <v>0</v>
      </c>
      <c r="CH55" s="40">
        <v>0</v>
      </c>
      <c r="CI55" s="40">
        <v>0</v>
      </c>
      <c r="CJ55" s="40"/>
    </row>
    <row r="56" spans="1:88" ht="16.350000000000001" customHeight="1" x14ac:dyDescent="0.2">
      <c r="A56" s="163" t="s">
        <v>77</v>
      </c>
      <c r="B56" s="164">
        <f>SUM(E56:V56)</f>
        <v>0</v>
      </c>
      <c r="C56" s="2532"/>
      <c r="D56" s="2533"/>
      <c r="E56" s="167"/>
      <c r="F56" s="127"/>
      <c r="G56" s="167"/>
      <c r="H56" s="127"/>
      <c r="I56" s="167"/>
      <c r="J56" s="127"/>
      <c r="K56" s="167"/>
      <c r="L56" s="127"/>
      <c r="M56" s="167"/>
      <c r="N56" s="127"/>
      <c r="O56" s="167"/>
      <c r="P56" s="127"/>
      <c r="Q56" s="167"/>
      <c r="R56" s="127"/>
      <c r="S56" s="167"/>
      <c r="T56" s="127"/>
      <c r="U56" s="167"/>
      <c r="V56" s="127"/>
      <c r="W56" s="167"/>
      <c r="X56" s="162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8"/>
      <c r="AK56" s="8"/>
      <c r="CG56" s="40">
        <v>0</v>
      </c>
      <c r="CH56" s="40">
        <v>0</v>
      </c>
      <c r="CI56" s="40">
        <v>0</v>
      </c>
      <c r="CJ56" s="40"/>
    </row>
    <row r="57" spans="1:88" ht="16.350000000000001" customHeight="1" x14ac:dyDescent="0.2">
      <c r="A57" s="168" t="s">
        <v>78</v>
      </c>
      <c r="B57" s="169">
        <f>SUM(B58:B59)</f>
        <v>0</v>
      </c>
      <c r="C57" s="170">
        <f t="shared" ref="C57:W57" si="6">SUM(C58:C59)</f>
        <v>0</v>
      </c>
      <c r="D57" s="171">
        <f t="shared" si="6"/>
        <v>0</v>
      </c>
      <c r="E57" s="114">
        <f t="shared" si="6"/>
        <v>0</v>
      </c>
      <c r="F57" s="172">
        <f t="shared" si="6"/>
        <v>0</v>
      </c>
      <c r="G57" s="114">
        <f t="shared" si="6"/>
        <v>0</v>
      </c>
      <c r="H57" s="172">
        <f t="shared" si="6"/>
        <v>0</v>
      </c>
      <c r="I57" s="114">
        <f t="shared" si="6"/>
        <v>0</v>
      </c>
      <c r="J57" s="172">
        <f t="shared" si="6"/>
        <v>0</v>
      </c>
      <c r="K57" s="114">
        <f t="shared" si="6"/>
        <v>0</v>
      </c>
      <c r="L57" s="172">
        <f t="shared" si="6"/>
        <v>0</v>
      </c>
      <c r="M57" s="114">
        <f t="shared" si="6"/>
        <v>0</v>
      </c>
      <c r="N57" s="172">
        <f t="shared" si="6"/>
        <v>0</v>
      </c>
      <c r="O57" s="114">
        <f t="shared" si="6"/>
        <v>0</v>
      </c>
      <c r="P57" s="172">
        <f t="shared" si="6"/>
        <v>0</v>
      </c>
      <c r="Q57" s="114">
        <f t="shared" si="6"/>
        <v>0</v>
      </c>
      <c r="R57" s="172">
        <f t="shared" si="6"/>
        <v>0</v>
      </c>
      <c r="S57" s="114">
        <f t="shared" si="6"/>
        <v>0</v>
      </c>
      <c r="T57" s="172">
        <f t="shared" si="6"/>
        <v>0</v>
      </c>
      <c r="U57" s="114">
        <f t="shared" si="6"/>
        <v>0</v>
      </c>
      <c r="V57" s="172">
        <f t="shared" si="6"/>
        <v>0</v>
      </c>
      <c r="W57" s="2528">
        <f t="shared" si="6"/>
        <v>0</v>
      </c>
      <c r="X57" s="100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CG57" s="40">
        <v>0</v>
      </c>
      <c r="CH57" s="40">
        <v>0</v>
      </c>
      <c r="CI57" s="40">
        <v>0</v>
      </c>
      <c r="CJ57" s="40"/>
    </row>
    <row r="58" spans="1:88" ht="16.350000000000001" customHeight="1" x14ac:dyDescent="0.2">
      <c r="A58" s="53" t="s">
        <v>72</v>
      </c>
      <c r="B58" s="158">
        <f>SUM(E58:V58)</f>
        <v>0</v>
      </c>
      <c r="C58" s="2530"/>
      <c r="D58" s="2531"/>
      <c r="E58" s="161"/>
      <c r="F58" s="111"/>
      <c r="G58" s="161"/>
      <c r="H58" s="111"/>
      <c r="I58" s="161"/>
      <c r="J58" s="111"/>
      <c r="K58" s="161"/>
      <c r="L58" s="111"/>
      <c r="M58" s="161"/>
      <c r="N58" s="111"/>
      <c r="O58" s="161"/>
      <c r="P58" s="111"/>
      <c r="Q58" s="161"/>
      <c r="R58" s="111"/>
      <c r="S58" s="161"/>
      <c r="T58" s="111"/>
      <c r="U58" s="161"/>
      <c r="V58" s="111"/>
      <c r="W58" s="161"/>
      <c r="X58" s="162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8"/>
      <c r="AK58" s="8"/>
      <c r="CG58" s="40">
        <v>0</v>
      </c>
      <c r="CH58" s="40">
        <v>0</v>
      </c>
      <c r="CI58" s="40">
        <v>0</v>
      </c>
      <c r="CJ58" s="40"/>
    </row>
    <row r="59" spans="1:88" ht="16.350000000000001" customHeight="1" x14ac:dyDescent="0.2">
      <c r="A59" s="163" t="s">
        <v>77</v>
      </c>
      <c r="B59" s="164">
        <f>SUM(E59:V59)</f>
        <v>0</v>
      </c>
      <c r="C59" s="2532"/>
      <c r="D59" s="2532"/>
      <c r="E59" s="167"/>
      <c r="F59" s="127"/>
      <c r="G59" s="167"/>
      <c r="H59" s="127"/>
      <c r="I59" s="167"/>
      <c r="J59" s="127"/>
      <c r="K59" s="167"/>
      <c r="L59" s="127"/>
      <c r="M59" s="167"/>
      <c r="N59" s="127"/>
      <c r="O59" s="167"/>
      <c r="P59" s="127"/>
      <c r="Q59" s="167"/>
      <c r="R59" s="127"/>
      <c r="S59" s="167"/>
      <c r="T59" s="127"/>
      <c r="U59" s="167"/>
      <c r="V59" s="127"/>
      <c r="W59" s="167"/>
      <c r="X59" s="16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8"/>
      <c r="AK59" s="8"/>
      <c r="CG59" s="40">
        <v>0</v>
      </c>
      <c r="CH59" s="40">
        <v>0</v>
      </c>
      <c r="CI59" s="40">
        <v>0</v>
      </c>
      <c r="CJ59" s="40"/>
    </row>
    <row r="60" spans="1:88" ht="31.35" customHeight="1" x14ac:dyDescent="0.2">
      <c r="A60" s="147" t="s">
        <v>79</v>
      </c>
      <c r="B60" s="147"/>
      <c r="C60" s="147"/>
      <c r="D60" s="147"/>
      <c r="E60" s="147"/>
      <c r="F60" s="9"/>
      <c r="G60" s="9"/>
      <c r="H60" s="173"/>
      <c r="I60" s="173"/>
      <c r="J60" s="2534"/>
      <c r="K60" s="2535"/>
      <c r="L60" s="2536"/>
      <c r="M60" s="2535"/>
      <c r="N60" s="6"/>
      <c r="O60" s="6"/>
      <c r="P60" s="6"/>
      <c r="Q60" s="6"/>
      <c r="R60" s="6"/>
      <c r="S60" s="6"/>
      <c r="T60" s="6"/>
      <c r="U60" s="6"/>
      <c r="V60" s="6"/>
      <c r="W60" s="6"/>
      <c r="X60" s="177"/>
      <c r="Y60" s="177"/>
      <c r="Z60" s="177"/>
      <c r="AA60" s="470"/>
      <c r="AB60" s="1098"/>
      <c r="AC60" s="470"/>
      <c r="AD60" s="177"/>
      <c r="AE60" s="1098"/>
      <c r="AF60" s="470"/>
      <c r="AG60" s="470"/>
      <c r="AH60" s="470"/>
      <c r="AI60" s="1098"/>
      <c r="AJ60" s="100"/>
      <c r="AK60" s="180"/>
      <c r="AL60" s="2517"/>
      <c r="AM60" s="2522"/>
      <c r="AN60" s="2522"/>
      <c r="CG60" s="40"/>
      <c r="CH60" s="40"/>
      <c r="CI60" s="40"/>
      <c r="CJ60" s="40"/>
    </row>
    <row r="61" spans="1:88" ht="16.350000000000001" customHeight="1" x14ac:dyDescent="0.2">
      <c r="A61" s="3461" t="s">
        <v>75</v>
      </c>
      <c r="B61" s="3457" t="s">
        <v>80</v>
      </c>
      <c r="C61" s="3454"/>
      <c r="D61" s="3457" t="s">
        <v>81</v>
      </c>
      <c r="E61" s="3458"/>
      <c r="F61" s="3461" t="s">
        <v>82</v>
      </c>
      <c r="G61" s="3461"/>
      <c r="H61" s="100"/>
      <c r="I61" s="10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28"/>
      <c r="V61" s="1099"/>
      <c r="W61" s="128"/>
      <c r="X61" s="2537"/>
      <c r="Y61" s="2537"/>
      <c r="Z61" s="2537"/>
      <c r="AA61" s="470"/>
      <c r="AB61" s="2537"/>
      <c r="AC61" s="470"/>
      <c r="AD61" s="2537"/>
      <c r="AE61" s="470"/>
      <c r="AF61" s="470"/>
      <c r="AG61" s="2538"/>
      <c r="AH61" s="470"/>
      <c r="AI61" s="2538"/>
      <c r="AJ61" s="2537"/>
      <c r="AK61" s="2538"/>
      <c r="AL61" s="2539"/>
      <c r="AM61" s="2540"/>
      <c r="AN61" s="2540"/>
      <c r="CG61" s="40"/>
      <c r="CH61" s="40"/>
      <c r="CI61" s="40"/>
      <c r="CJ61" s="40"/>
    </row>
    <row r="62" spans="1:88" ht="36" customHeight="1" x14ac:dyDescent="0.2">
      <c r="A62" s="2929"/>
      <c r="B62" s="2541" t="s">
        <v>83</v>
      </c>
      <c r="C62" s="2542" t="s">
        <v>84</v>
      </c>
      <c r="D62" s="2541" t="s">
        <v>83</v>
      </c>
      <c r="E62" s="2543" t="s">
        <v>84</v>
      </c>
      <c r="F62" s="2541" t="s">
        <v>83</v>
      </c>
      <c r="G62" s="2544" t="s">
        <v>84</v>
      </c>
      <c r="H62" s="6" t="s">
        <v>85</v>
      </c>
      <c r="I62" s="6"/>
      <c r="J62" s="2545"/>
      <c r="K62" s="2546"/>
      <c r="L62" s="2546"/>
      <c r="M62" s="2546"/>
      <c r="N62" s="2546"/>
      <c r="O62" s="2546"/>
      <c r="P62" s="2546"/>
      <c r="Q62" s="2547"/>
      <c r="R62" s="2547"/>
      <c r="S62" s="2547"/>
      <c r="T62" s="2547"/>
      <c r="U62" s="2547"/>
      <c r="V62" s="2547"/>
      <c r="W62" s="2547"/>
      <c r="X62" s="2547"/>
      <c r="Y62" s="2547"/>
      <c r="Z62" s="2547"/>
      <c r="AA62" s="2547"/>
      <c r="AB62" s="2547"/>
      <c r="AC62" s="2547"/>
      <c r="AD62" s="2547"/>
      <c r="AE62" s="2547"/>
      <c r="AF62" s="2547"/>
      <c r="AG62" s="2547"/>
      <c r="AH62" s="2547"/>
      <c r="AI62" s="2547"/>
      <c r="AJ62" s="2547"/>
      <c r="AK62" s="2547"/>
      <c r="AL62" s="2547"/>
      <c r="AM62" s="2547"/>
      <c r="AN62" s="2547"/>
      <c r="AO62" s="2547"/>
      <c r="AP62" s="2546"/>
      <c r="AQ62" s="2548"/>
      <c r="AR62" s="2548"/>
      <c r="CG62" s="40"/>
      <c r="CH62" s="40"/>
      <c r="CI62" s="40"/>
      <c r="CJ62" s="40"/>
    </row>
    <row r="63" spans="1:88" ht="16.350000000000001" customHeight="1" x14ac:dyDescent="0.2">
      <c r="A63" s="2549" t="s">
        <v>86</v>
      </c>
      <c r="B63" s="2550"/>
      <c r="C63" s="2551"/>
      <c r="D63" s="2550"/>
      <c r="E63" s="2551"/>
      <c r="F63" s="65"/>
      <c r="G63" s="190"/>
      <c r="H63" s="162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2538"/>
      <c r="U63" s="2538"/>
      <c r="V63" s="2547"/>
      <c r="W63" s="2547"/>
      <c r="X63" s="2547"/>
      <c r="Y63" s="2547"/>
      <c r="Z63" s="2547"/>
      <c r="AA63" s="2547"/>
      <c r="AB63" s="2547"/>
      <c r="AC63" s="2547"/>
      <c r="AD63" s="2547"/>
      <c r="AE63" s="2547"/>
      <c r="AF63" s="2547"/>
      <c r="AG63" s="2547"/>
      <c r="AH63" s="2547"/>
      <c r="AI63" s="2547"/>
      <c r="AJ63" s="2547"/>
      <c r="AK63" s="2547"/>
      <c r="AL63" s="2547"/>
      <c r="AM63" s="2547"/>
      <c r="AN63" s="2547"/>
      <c r="AO63" s="2547"/>
      <c r="AP63" s="2548"/>
      <c r="AQ63" s="2548"/>
      <c r="AR63" s="2548"/>
      <c r="CA63" s="39"/>
      <c r="CB63" s="39"/>
      <c r="CC63" s="39"/>
      <c r="CG63" s="40">
        <f>IF(B63&lt;C63,1,0)</f>
        <v>0</v>
      </c>
      <c r="CH63" s="40">
        <f>IF(D63&lt;E63,1,0)</f>
        <v>0</v>
      </c>
      <c r="CI63" s="40">
        <f>IF(F63&lt;G63,1,0)</f>
        <v>0</v>
      </c>
      <c r="CJ63" s="40"/>
    </row>
    <row r="64" spans="1:88" ht="25.35" customHeight="1" x14ac:dyDescent="0.2">
      <c r="A64" s="2552" t="s">
        <v>87</v>
      </c>
      <c r="B64" s="471"/>
      <c r="C64" s="472"/>
      <c r="D64" s="471"/>
      <c r="E64" s="472"/>
      <c r="F64" s="471"/>
      <c r="G64" s="455"/>
      <c r="H64" s="162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2538"/>
      <c r="U64" s="2538"/>
      <c r="V64" s="2547"/>
      <c r="W64" s="2547"/>
      <c r="X64" s="2547"/>
      <c r="Y64" s="2547"/>
      <c r="Z64" s="2547"/>
      <c r="AA64" s="2547"/>
      <c r="AB64" s="2547"/>
      <c r="AC64" s="2547"/>
      <c r="AD64" s="2547"/>
      <c r="AE64" s="2547"/>
      <c r="AF64" s="2547"/>
      <c r="AG64" s="2547"/>
      <c r="AH64" s="2547"/>
      <c r="AI64" s="2547"/>
      <c r="AJ64" s="2547"/>
      <c r="AK64" s="2547"/>
      <c r="AL64" s="2547"/>
      <c r="AM64" s="2547"/>
      <c r="AN64" s="2547"/>
      <c r="AO64" s="2547"/>
      <c r="AP64" s="2548"/>
      <c r="AQ64" s="2548"/>
      <c r="AR64" s="2548"/>
      <c r="CA64" s="39"/>
      <c r="CB64" s="39"/>
      <c r="CC64" s="39"/>
      <c r="CG64" s="40">
        <f>IF(B64&lt;C64,1,0)</f>
        <v>0</v>
      </c>
      <c r="CH64" s="40">
        <f>IF(D64&lt;E64,1,0)</f>
        <v>0</v>
      </c>
      <c r="CI64" s="40">
        <f>IF(F64&lt;G64,1,0)</f>
        <v>0</v>
      </c>
      <c r="CJ64" s="40"/>
    </row>
    <row r="65" spans="1:88" ht="25.35" customHeight="1" x14ac:dyDescent="0.2">
      <c r="A65" s="9" t="s">
        <v>88</v>
      </c>
      <c r="B65" s="451"/>
      <c r="C65" s="451"/>
      <c r="D65" s="451"/>
      <c r="E65" s="451"/>
      <c r="F65" s="451"/>
      <c r="G65" s="451"/>
      <c r="H65" s="452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2538"/>
      <c r="U65" s="2538"/>
      <c r="V65" s="2547"/>
      <c r="W65" s="2547"/>
      <c r="X65" s="2547"/>
      <c r="Y65" s="2547"/>
      <c r="Z65" s="2547"/>
      <c r="AA65" s="2547"/>
      <c r="AB65" s="2547"/>
      <c r="AC65" s="2547"/>
      <c r="AD65" s="2547"/>
      <c r="AE65" s="2547"/>
      <c r="AF65" s="2547"/>
      <c r="AG65" s="2547"/>
      <c r="AH65" s="2547"/>
      <c r="AI65" s="2547"/>
      <c r="AJ65" s="2547"/>
      <c r="AK65" s="2547"/>
      <c r="AL65" s="2547"/>
      <c r="AM65" s="2547"/>
      <c r="AN65" s="2547"/>
      <c r="AO65" s="2547"/>
      <c r="AP65" s="2548"/>
      <c r="AQ65" s="2548"/>
      <c r="AR65" s="2548"/>
      <c r="CA65" s="39"/>
      <c r="CB65" s="39"/>
      <c r="CC65" s="39"/>
      <c r="CG65" s="40"/>
      <c r="CH65" s="40"/>
      <c r="CI65" s="40"/>
      <c r="CJ65" s="40"/>
    </row>
    <row r="66" spans="1:88" ht="25.35" customHeight="1" x14ac:dyDescent="0.2">
      <c r="A66" s="3459" t="s">
        <v>75</v>
      </c>
      <c r="B66" s="3459" t="s">
        <v>89</v>
      </c>
      <c r="C66" s="3459"/>
      <c r="D66" s="3459" t="s">
        <v>90</v>
      </c>
      <c r="E66" s="3459"/>
      <c r="F66" s="451"/>
      <c r="G66" s="451"/>
      <c r="H66" s="452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2538"/>
      <c r="U66" s="2538"/>
      <c r="V66" s="2547"/>
      <c r="W66" s="2547"/>
      <c r="X66" s="2547"/>
      <c r="Y66" s="2547"/>
      <c r="Z66" s="2547"/>
      <c r="AA66" s="2547"/>
      <c r="AB66" s="2547"/>
      <c r="AC66" s="2547"/>
      <c r="AD66" s="2547"/>
      <c r="AE66" s="2547"/>
      <c r="AF66" s="2547"/>
      <c r="AG66" s="2547"/>
      <c r="AH66" s="2547"/>
      <c r="AI66" s="2547"/>
      <c r="AJ66" s="2547"/>
      <c r="AK66" s="2547"/>
      <c r="AL66" s="2547"/>
      <c r="AM66" s="2547"/>
      <c r="AN66" s="2547"/>
      <c r="AO66" s="2547"/>
      <c r="AP66" s="2548"/>
      <c r="AQ66" s="2548"/>
      <c r="AR66" s="2548"/>
      <c r="CA66" s="39"/>
      <c r="CB66" s="39"/>
      <c r="CC66" s="39"/>
      <c r="CG66" s="40"/>
      <c r="CH66" s="40"/>
      <c r="CI66" s="40"/>
      <c r="CJ66" s="40"/>
    </row>
    <row r="67" spans="1:88" ht="28.5" customHeight="1" x14ac:dyDescent="0.2">
      <c r="A67" s="3459"/>
      <c r="B67" s="2553" t="s">
        <v>91</v>
      </c>
      <c r="C67" s="2554" t="s">
        <v>84</v>
      </c>
      <c r="D67" s="2553" t="s">
        <v>91</v>
      </c>
      <c r="E67" s="2554" t="s">
        <v>84</v>
      </c>
      <c r="F67" s="451"/>
      <c r="G67" s="451"/>
      <c r="H67" s="452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2555"/>
      <c r="U67" s="2555"/>
      <c r="V67" s="2556"/>
      <c r="W67" s="2556"/>
      <c r="X67" s="2556"/>
      <c r="Y67" s="2556"/>
      <c r="Z67" s="2556"/>
      <c r="AA67" s="2556"/>
      <c r="AB67" s="2556"/>
      <c r="AC67" s="2556"/>
      <c r="AD67" s="2556"/>
      <c r="AE67" s="2556"/>
      <c r="AF67" s="2556"/>
      <c r="AG67" s="2556"/>
      <c r="AH67" s="2556"/>
      <c r="AI67" s="2556"/>
      <c r="AJ67" s="2556"/>
      <c r="AK67" s="2556"/>
      <c r="AL67" s="2556"/>
      <c r="AM67" s="2556"/>
      <c r="AN67" s="2556"/>
      <c r="AO67" s="2556"/>
      <c r="AP67" s="2557"/>
      <c r="AQ67" s="2557"/>
      <c r="AR67" s="2557"/>
      <c r="CA67" s="39"/>
      <c r="CB67" s="39"/>
      <c r="CC67" s="39"/>
      <c r="CG67" s="40"/>
      <c r="CH67" s="40"/>
      <c r="CI67" s="40"/>
      <c r="CJ67" s="40"/>
    </row>
    <row r="68" spans="1:88" ht="25.35" customHeight="1" x14ac:dyDescent="0.2">
      <c r="A68" s="2057" t="s">
        <v>86</v>
      </c>
      <c r="B68" s="1939"/>
      <c r="C68" s="2058"/>
      <c r="D68" s="2357"/>
      <c r="E68" s="2059"/>
      <c r="F68" s="451"/>
      <c r="G68" s="451"/>
      <c r="H68" s="452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2555"/>
      <c r="U68" s="2555"/>
      <c r="V68" s="2556"/>
      <c r="W68" s="2556"/>
      <c r="X68" s="2556"/>
      <c r="Y68" s="2556"/>
      <c r="Z68" s="2556"/>
      <c r="AA68" s="2556"/>
      <c r="AB68" s="2556"/>
      <c r="AC68" s="2556"/>
      <c r="AD68" s="2556"/>
      <c r="AE68" s="2556"/>
      <c r="AF68" s="2556"/>
      <c r="AG68" s="2556"/>
      <c r="AH68" s="2556"/>
      <c r="AI68" s="2556"/>
      <c r="AJ68" s="2556"/>
      <c r="AK68" s="2556"/>
      <c r="AL68" s="2556"/>
      <c r="AM68" s="2556"/>
      <c r="AN68" s="2556"/>
      <c r="AO68" s="2556"/>
      <c r="AP68" s="2557"/>
      <c r="AQ68" s="2557"/>
      <c r="AR68" s="2557"/>
      <c r="CA68" s="39"/>
      <c r="CB68" s="39"/>
      <c r="CC68" s="39"/>
      <c r="CG68" s="40"/>
      <c r="CH68" s="40"/>
      <c r="CI68" s="40"/>
      <c r="CJ68" s="40"/>
    </row>
    <row r="69" spans="1:88" ht="25.35" customHeight="1" x14ac:dyDescent="0.2">
      <c r="A69" s="207" t="s">
        <v>92</v>
      </c>
      <c r="B69" s="208"/>
      <c r="C69" s="209"/>
      <c r="D69" s="210"/>
      <c r="E69" s="211"/>
      <c r="F69" s="451"/>
      <c r="G69" s="451"/>
      <c r="H69" s="452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2555"/>
      <c r="U69" s="2555"/>
      <c r="V69" s="2556"/>
      <c r="W69" s="2556"/>
      <c r="X69" s="2556"/>
      <c r="Y69" s="2556"/>
      <c r="Z69" s="2556"/>
      <c r="AA69" s="2556"/>
      <c r="AB69" s="2556"/>
      <c r="AC69" s="2556"/>
      <c r="AD69" s="2556"/>
      <c r="AE69" s="2556"/>
      <c r="AF69" s="2556"/>
      <c r="AG69" s="2556"/>
      <c r="AH69" s="2556"/>
      <c r="AI69" s="2556"/>
      <c r="AJ69" s="2556"/>
      <c r="AK69" s="2556"/>
      <c r="AL69" s="2556"/>
      <c r="AM69" s="2556"/>
      <c r="AN69" s="2556"/>
      <c r="AO69" s="2556"/>
      <c r="AP69" s="2557"/>
      <c r="AQ69" s="2557"/>
      <c r="AR69" s="2557"/>
      <c r="CA69" s="39"/>
      <c r="CB69" s="39"/>
      <c r="CC69" s="39"/>
      <c r="CG69" s="40"/>
      <c r="CH69" s="40"/>
      <c r="CI69" s="40"/>
      <c r="CJ69" s="40"/>
    </row>
    <row r="70" spans="1:88" ht="31.35" customHeight="1" x14ac:dyDescent="0.2">
      <c r="A70" s="147" t="s">
        <v>93</v>
      </c>
      <c r="B70" s="10"/>
      <c r="C70" s="10"/>
      <c r="D70" s="10"/>
      <c r="E70" s="213"/>
      <c r="F70" s="213"/>
      <c r="G70" s="213"/>
      <c r="H70" s="100"/>
      <c r="I70" s="100"/>
      <c r="J70" s="2555"/>
      <c r="K70" s="2555"/>
      <c r="L70" s="2555"/>
      <c r="M70" s="2555"/>
      <c r="N70" s="2555"/>
      <c r="O70" s="2555"/>
      <c r="P70" s="2555"/>
      <c r="Q70" s="2555"/>
      <c r="R70" s="2555"/>
      <c r="S70" s="2555"/>
      <c r="T70" s="2555"/>
      <c r="U70" s="2555"/>
      <c r="V70" s="2558"/>
      <c r="W70" s="2558"/>
      <c r="X70" s="2556"/>
      <c r="Y70" s="2556"/>
      <c r="Z70" s="2556"/>
      <c r="AA70" s="2556"/>
      <c r="AB70" s="2556"/>
      <c r="AC70" s="2556"/>
      <c r="AD70" s="2556"/>
      <c r="AE70" s="2556"/>
      <c r="AF70" s="2556"/>
      <c r="AG70" s="2556"/>
      <c r="AH70" s="2556"/>
      <c r="AI70" s="2556"/>
      <c r="AJ70" s="2556"/>
      <c r="AK70" s="2556"/>
      <c r="AL70" s="2556"/>
      <c r="AM70" s="2556"/>
      <c r="AN70" s="2556"/>
      <c r="AO70" s="2556"/>
      <c r="AP70" s="2557"/>
      <c r="AQ70" s="2557"/>
      <c r="AR70" s="2557"/>
      <c r="CG70" s="40"/>
      <c r="CH70" s="40"/>
      <c r="CI70" s="40"/>
      <c r="CJ70" s="40"/>
    </row>
    <row r="71" spans="1:88" ht="16.350000000000001" customHeight="1" x14ac:dyDescent="0.2">
      <c r="A71" s="2559" t="s">
        <v>49</v>
      </c>
      <c r="B71" s="2559" t="s">
        <v>32</v>
      </c>
      <c r="C71" s="216"/>
      <c r="D71" s="217"/>
      <c r="E71" s="217"/>
      <c r="F71" s="217"/>
      <c r="G71" s="217"/>
      <c r="H71" s="100"/>
      <c r="I71" s="100"/>
      <c r="J71" s="2538"/>
      <c r="K71" s="2538"/>
      <c r="L71" s="2560"/>
      <c r="M71" s="2560"/>
      <c r="N71" s="2538"/>
      <c r="O71" s="2538"/>
      <c r="P71" s="2538"/>
      <c r="Q71" s="2538"/>
      <c r="R71" s="2538"/>
      <c r="S71" s="2538"/>
      <c r="T71" s="2538"/>
      <c r="U71" s="2538"/>
      <c r="V71" s="2546"/>
      <c r="W71" s="2546"/>
      <c r="X71" s="2547"/>
      <c r="Y71" s="2547"/>
      <c r="Z71" s="2547"/>
      <c r="AA71" s="2547"/>
      <c r="AB71" s="2547"/>
      <c r="AC71" s="2547"/>
      <c r="AD71" s="2547"/>
      <c r="AE71" s="2547"/>
      <c r="AF71" s="2547"/>
      <c r="AG71" s="2547"/>
      <c r="AH71" s="2547"/>
      <c r="AI71" s="2547"/>
      <c r="AJ71" s="2547"/>
      <c r="AK71" s="2547"/>
      <c r="AL71" s="2547"/>
      <c r="AM71" s="2547"/>
      <c r="AN71" s="2547"/>
      <c r="AO71" s="2547"/>
      <c r="AP71" s="2548"/>
      <c r="AQ71" s="2548"/>
      <c r="AR71" s="2548"/>
      <c r="CG71" s="40"/>
      <c r="CH71" s="40"/>
      <c r="CI71" s="40"/>
      <c r="CJ71" s="40"/>
    </row>
    <row r="72" spans="1:88" ht="16.350000000000001" customHeight="1" x14ac:dyDescent="0.2">
      <c r="A72" s="2561" t="s">
        <v>72</v>
      </c>
      <c r="B72" s="2562"/>
      <c r="C72" s="216"/>
      <c r="D72" s="217"/>
      <c r="E72" s="217"/>
      <c r="F72" s="217"/>
      <c r="G72" s="217"/>
      <c r="H72" s="6"/>
      <c r="I72" s="128"/>
      <c r="J72" s="2546"/>
      <c r="K72" s="2546"/>
      <c r="L72" s="2563"/>
      <c r="M72" s="2563"/>
      <c r="N72" s="2546"/>
      <c r="O72" s="2546"/>
      <c r="P72" s="2546"/>
      <c r="Q72" s="2546"/>
      <c r="R72" s="2546"/>
      <c r="S72" s="2546"/>
      <c r="T72" s="2546"/>
      <c r="U72" s="2546"/>
      <c r="V72" s="2546"/>
      <c r="W72" s="2546"/>
      <c r="X72" s="2547"/>
      <c r="Y72" s="2547"/>
      <c r="Z72" s="2547"/>
      <c r="AA72" s="2547"/>
      <c r="AB72" s="2547"/>
      <c r="AC72" s="2547"/>
      <c r="AD72" s="2547"/>
      <c r="AE72" s="2547"/>
      <c r="AF72" s="2547"/>
      <c r="AG72" s="2547"/>
      <c r="AH72" s="2547"/>
      <c r="AI72" s="2547"/>
      <c r="AJ72" s="2547"/>
      <c r="AK72" s="2547"/>
      <c r="AL72" s="2547"/>
      <c r="AM72" s="2547"/>
      <c r="AN72" s="2547"/>
      <c r="AO72" s="2547"/>
      <c r="AP72" s="2548"/>
      <c r="AQ72" s="2548"/>
      <c r="AR72" s="2548"/>
      <c r="CG72" s="40"/>
      <c r="CH72" s="40"/>
      <c r="CI72" s="40"/>
      <c r="CJ72" s="40"/>
    </row>
    <row r="73" spans="1:88" ht="16.350000000000001" customHeight="1" x14ac:dyDescent="0.2">
      <c r="A73" s="82" t="s">
        <v>94</v>
      </c>
      <c r="B73" s="93"/>
      <c r="C73" s="9"/>
      <c r="D73" s="222"/>
      <c r="E73" s="9"/>
      <c r="F73" s="1124"/>
      <c r="G73" s="224"/>
      <c r="H73" s="6"/>
      <c r="I73" s="6"/>
      <c r="J73" s="2546"/>
      <c r="K73" s="2546"/>
      <c r="L73" s="2546"/>
      <c r="M73" s="2546"/>
      <c r="N73" s="2546"/>
      <c r="O73" s="2546"/>
      <c r="P73" s="2546"/>
      <c r="Q73" s="2546"/>
      <c r="R73" s="2546"/>
      <c r="S73" s="2546"/>
      <c r="T73" s="2546"/>
      <c r="U73" s="2546"/>
      <c r="V73" s="2546"/>
      <c r="W73" s="2546"/>
      <c r="X73" s="2547"/>
      <c r="Y73" s="2547"/>
      <c r="Z73" s="2547"/>
      <c r="AA73" s="2547"/>
      <c r="AB73" s="2547"/>
      <c r="AC73" s="2547"/>
      <c r="AD73" s="2547"/>
      <c r="AE73" s="2547"/>
      <c r="AF73" s="2547"/>
      <c r="AG73" s="2547"/>
      <c r="AH73" s="2547"/>
      <c r="AI73" s="2547"/>
      <c r="AJ73" s="2547"/>
      <c r="AK73" s="2547"/>
      <c r="AL73" s="2547"/>
      <c r="AM73" s="2547"/>
      <c r="AN73" s="2547"/>
      <c r="AO73" s="2547"/>
      <c r="AP73" s="2548"/>
      <c r="AQ73" s="2548"/>
      <c r="AR73" s="2548"/>
      <c r="CG73" s="40"/>
      <c r="CH73" s="40"/>
      <c r="CI73" s="40"/>
      <c r="CJ73" s="40"/>
    </row>
    <row r="74" spans="1:88" ht="31.35" customHeight="1" x14ac:dyDescent="0.2">
      <c r="A74" s="9" t="s">
        <v>95</v>
      </c>
      <c r="B74" s="9"/>
      <c r="C74" s="2564"/>
      <c r="D74" s="2564"/>
      <c r="E74" s="6"/>
      <c r="F74" s="6"/>
      <c r="G74" s="6"/>
      <c r="H74" s="6"/>
      <c r="I74" s="6"/>
      <c r="J74" s="2546"/>
      <c r="K74" s="2546"/>
      <c r="L74" s="2546"/>
      <c r="M74" s="2546"/>
      <c r="N74" s="2546"/>
      <c r="O74" s="2546"/>
      <c r="P74" s="2546"/>
      <c r="Q74" s="2546"/>
      <c r="R74" s="2546"/>
      <c r="S74" s="2546"/>
      <c r="T74" s="2546"/>
      <c r="U74" s="2546"/>
      <c r="V74" s="2546"/>
      <c r="W74" s="2565"/>
      <c r="X74" s="2547"/>
      <c r="Y74" s="2547"/>
      <c r="Z74" s="2547"/>
      <c r="AA74" s="2547"/>
      <c r="AB74" s="2547"/>
      <c r="AC74" s="2547"/>
      <c r="AD74" s="2547"/>
      <c r="AE74" s="2547"/>
      <c r="AF74" s="2539"/>
      <c r="AG74" s="2547"/>
      <c r="AH74" s="2566"/>
      <c r="AI74" s="2547"/>
      <c r="AJ74" s="2547"/>
      <c r="AK74" s="2547"/>
      <c r="AL74" s="2547"/>
      <c r="AM74" s="2547"/>
      <c r="AN74" s="2547"/>
      <c r="AO74" s="2547"/>
      <c r="AP74" s="2548"/>
      <c r="AQ74" s="2548"/>
      <c r="AR74" s="2548"/>
      <c r="CG74" s="40"/>
      <c r="CH74" s="40"/>
      <c r="CI74" s="40"/>
      <c r="CJ74" s="40"/>
    </row>
    <row r="75" spans="1:88" ht="16.350000000000001" customHeight="1" x14ac:dyDescent="0.2">
      <c r="A75" s="3460" t="s">
        <v>96</v>
      </c>
      <c r="B75" s="3461" t="s">
        <v>32</v>
      </c>
      <c r="C75" s="3462" t="s">
        <v>97</v>
      </c>
      <c r="D75" s="3464" t="s">
        <v>98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2547"/>
      <c r="Y75" s="2547"/>
      <c r="Z75" s="2547"/>
      <c r="AA75" s="2547"/>
      <c r="AB75" s="2547"/>
      <c r="AC75" s="2547"/>
      <c r="AD75" s="2547"/>
      <c r="AE75" s="2547"/>
      <c r="AF75" s="2539"/>
      <c r="AG75" s="2547"/>
      <c r="AH75" s="2547"/>
      <c r="AI75" s="2547"/>
      <c r="AJ75" s="2547"/>
      <c r="AK75" s="2547"/>
      <c r="AL75" s="2547"/>
      <c r="AM75" s="2547"/>
      <c r="AN75" s="2547"/>
      <c r="AO75" s="2547"/>
      <c r="AP75" s="2548"/>
      <c r="AQ75" s="2548"/>
      <c r="AR75" s="2548"/>
      <c r="CG75" s="40"/>
      <c r="CH75" s="40"/>
      <c r="CI75" s="40"/>
      <c r="CJ75" s="40"/>
    </row>
    <row r="76" spans="1:88" ht="16.350000000000001" customHeight="1" x14ac:dyDescent="0.2">
      <c r="A76" s="2933"/>
      <c r="B76" s="2929"/>
      <c r="C76" s="3463"/>
      <c r="D76" s="2989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2547"/>
      <c r="Y76" s="2547"/>
      <c r="Z76" s="2547"/>
      <c r="AA76" s="2547"/>
      <c r="AB76" s="2547"/>
      <c r="AC76" s="2547"/>
      <c r="AD76" s="2547"/>
      <c r="AE76" s="2547"/>
      <c r="AF76" s="2567"/>
      <c r="AG76" s="2568"/>
      <c r="AH76" s="2568"/>
      <c r="AI76" s="2547"/>
      <c r="AJ76" s="2547"/>
      <c r="AK76" s="2547"/>
      <c r="AL76" s="2547"/>
      <c r="AM76" s="2547"/>
      <c r="AN76" s="2547"/>
      <c r="AO76" s="2547"/>
      <c r="AP76" s="2548"/>
      <c r="AQ76" s="2548"/>
      <c r="AR76" s="2548"/>
      <c r="CG76" s="40"/>
      <c r="CH76" s="40"/>
      <c r="CI76" s="40"/>
      <c r="CJ76" s="40"/>
    </row>
    <row r="77" spans="1:88" ht="25.5" customHeight="1" x14ac:dyDescent="0.2">
      <c r="A77" s="2569" t="s">
        <v>99</v>
      </c>
      <c r="B77" s="232">
        <f>SUM(C77:D77)</f>
        <v>0</v>
      </c>
      <c r="C77" s="2570"/>
      <c r="D77" s="257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2546"/>
      <c r="AJ77" s="2546"/>
      <c r="AK77" s="2546"/>
      <c r="AL77" s="2546"/>
      <c r="AM77" s="2546"/>
      <c r="AN77" s="2546"/>
      <c r="AO77" s="2546"/>
      <c r="AP77" s="2548"/>
      <c r="AQ77" s="2548"/>
      <c r="AR77" s="2548"/>
      <c r="CG77" s="40"/>
      <c r="CH77" s="40"/>
      <c r="CI77" s="40"/>
      <c r="CJ77" s="40"/>
    </row>
    <row r="78" spans="1:88" ht="31.35" customHeight="1" x14ac:dyDescent="0.2">
      <c r="A78" s="2717" t="s">
        <v>100</v>
      </c>
      <c r="B78" s="2717"/>
      <c r="C78" s="2717"/>
      <c r="D78" s="2717"/>
      <c r="E78" s="2717"/>
      <c r="F78" s="2717"/>
      <c r="G78" s="2717"/>
      <c r="H78" s="10"/>
      <c r="I78" s="10"/>
      <c r="J78" s="10"/>
      <c r="K78" s="10"/>
      <c r="L78" s="10"/>
      <c r="M78" s="10"/>
      <c r="N78" s="6"/>
      <c r="O78" s="6"/>
      <c r="P78" s="6"/>
      <c r="Q78" s="235"/>
      <c r="R78" s="235"/>
      <c r="S78" s="235"/>
      <c r="T78" s="235"/>
      <c r="U78" s="235"/>
      <c r="V78" s="235"/>
      <c r="W78" s="6"/>
      <c r="X78" s="235"/>
      <c r="Y78" s="235"/>
      <c r="Z78" s="236"/>
      <c r="AA78" s="2572"/>
      <c r="AB78" s="2572"/>
      <c r="AC78" s="2572"/>
      <c r="AD78" s="2572"/>
      <c r="AE78" s="2573"/>
      <c r="AF78" s="2573"/>
      <c r="AG78" s="2573"/>
      <c r="AH78" s="1136"/>
      <c r="AI78" s="2548"/>
      <c r="AJ78" s="2548"/>
      <c r="AK78" s="2548"/>
      <c r="AL78" s="2548"/>
      <c r="AM78" s="2548"/>
      <c r="AN78" s="2548"/>
      <c r="AO78" s="2548"/>
      <c r="AP78" s="2548"/>
      <c r="AQ78" s="2548"/>
      <c r="AR78" s="2548"/>
      <c r="CG78" s="40"/>
      <c r="CH78" s="40"/>
      <c r="CI78" s="40"/>
      <c r="CJ78" s="40"/>
    </row>
    <row r="79" spans="1:88" ht="16.350000000000001" customHeight="1" x14ac:dyDescent="0.2">
      <c r="A79" s="3465" t="s">
        <v>49</v>
      </c>
      <c r="B79" s="3467" t="s">
        <v>101</v>
      </c>
      <c r="C79" s="3467" t="s">
        <v>32</v>
      </c>
      <c r="D79" s="3309"/>
      <c r="E79" s="3449"/>
      <c r="F79" s="3468" t="s">
        <v>5</v>
      </c>
      <c r="G79" s="3469"/>
      <c r="H79" s="3469"/>
      <c r="I79" s="3469"/>
      <c r="J79" s="3469"/>
      <c r="K79" s="3469"/>
      <c r="L79" s="3469"/>
      <c r="M79" s="3469"/>
      <c r="N79" s="3469"/>
      <c r="O79" s="3469"/>
      <c r="P79" s="3469"/>
      <c r="Q79" s="3469"/>
      <c r="R79" s="3469"/>
      <c r="S79" s="3469"/>
      <c r="T79" s="3469"/>
      <c r="U79" s="3469"/>
      <c r="V79" s="3469"/>
      <c r="W79" s="3469"/>
      <c r="X79" s="3469"/>
      <c r="Y79" s="3469"/>
      <c r="Z79" s="3469"/>
      <c r="AA79" s="3469"/>
      <c r="AB79" s="3469"/>
      <c r="AC79" s="3469"/>
      <c r="AD79" s="3469"/>
      <c r="AE79" s="3469"/>
      <c r="AF79" s="3469"/>
      <c r="AG79" s="3469"/>
      <c r="AH79" s="3469"/>
      <c r="AI79" s="3470"/>
      <c r="AJ79" s="3474" t="s">
        <v>102</v>
      </c>
      <c r="AK79" s="3449" t="s">
        <v>103</v>
      </c>
      <c r="AL79" s="2574"/>
      <c r="AM79" s="2574"/>
      <c r="AN79" s="2574"/>
      <c r="AO79" s="2574"/>
      <c r="AP79" s="2574"/>
      <c r="AQ79" s="2574"/>
      <c r="AR79" s="2574"/>
      <c r="AS79" s="2575"/>
      <c r="AT79" s="2575"/>
      <c r="BX79" s="2"/>
      <c r="BY79" s="2"/>
      <c r="BZ79" s="3"/>
      <c r="CG79" s="40"/>
      <c r="CH79" s="40"/>
      <c r="CI79" s="40"/>
      <c r="CJ79" s="40"/>
    </row>
    <row r="80" spans="1:88" ht="16.350000000000001" customHeight="1" x14ac:dyDescent="0.2">
      <c r="A80" s="2719"/>
      <c r="B80" s="2721"/>
      <c r="C80" s="2937"/>
      <c r="D80" s="2698"/>
      <c r="E80" s="2808"/>
      <c r="F80" s="3471" t="s">
        <v>104</v>
      </c>
      <c r="G80" s="3472"/>
      <c r="H80" s="3471" t="s">
        <v>105</v>
      </c>
      <c r="I80" s="3472"/>
      <c r="J80" s="3471" t="s">
        <v>13</v>
      </c>
      <c r="K80" s="3472"/>
      <c r="L80" s="3471" t="s">
        <v>14</v>
      </c>
      <c r="M80" s="3472"/>
      <c r="N80" s="3471" t="s">
        <v>106</v>
      </c>
      <c r="O80" s="3472"/>
      <c r="P80" s="3471">
        <v>19</v>
      </c>
      <c r="Q80" s="3472"/>
      <c r="R80" s="3471" t="s">
        <v>16</v>
      </c>
      <c r="S80" s="3472"/>
      <c r="T80" s="3471" t="s">
        <v>17</v>
      </c>
      <c r="U80" s="3472"/>
      <c r="V80" s="3471" t="s">
        <v>18</v>
      </c>
      <c r="W80" s="3472"/>
      <c r="X80" s="3471" t="s">
        <v>19</v>
      </c>
      <c r="Y80" s="3472"/>
      <c r="Z80" s="3471" t="s">
        <v>20</v>
      </c>
      <c r="AA80" s="3472"/>
      <c r="AB80" s="3471" t="s">
        <v>21</v>
      </c>
      <c r="AC80" s="3472"/>
      <c r="AD80" s="3471" t="s">
        <v>22</v>
      </c>
      <c r="AE80" s="3472"/>
      <c r="AF80" s="3471" t="s">
        <v>23</v>
      </c>
      <c r="AG80" s="3472"/>
      <c r="AH80" s="3471" t="s">
        <v>24</v>
      </c>
      <c r="AI80" s="3473"/>
      <c r="AJ80" s="2723"/>
      <c r="AK80" s="2703"/>
      <c r="AL80" s="2574"/>
      <c r="AM80" s="2576"/>
      <c r="AN80" s="2574"/>
      <c r="AO80" s="2574"/>
      <c r="AP80" s="2574"/>
      <c r="AQ80" s="2574"/>
      <c r="AR80" s="2574"/>
      <c r="AS80" s="2575"/>
      <c r="AT80" s="2575"/>
      <c r="BX80" s="2"/>
      <c r="BY80" s="2"/>
      <c r="BZ80" s="3"/>
      <c r="CG80" s="40"/>
      <c r="CH80" s="40"/>
      <c r="CI80" s="40"/>
      <c r="CJ80" s="40"/>
    </row>
    <row r="81" spans="1:88" ht="24.75" customHeight="1" x14ac:dyDescent="0.2">
      <c r="A81" s="3466"/>
      <c r="B81" s="2937"/>
      <c r="C81" s="2577" t="s">
        <v>29</v>
      </c>
      <c r="D81" s="2578" t="s">
        <v>30</v>
      </c>
      <c r="E81" s="2579" t="s">
        <v>31</v>
      </c>
      <c r="F81" s="2577" t="s">
        <v>30</v>
      </c>
      <c r="G81" s="2579" t="s">
        <v>31</v>
      </c>
      <c r="H81" s="2580" t="s">
        <v>30</v>
      </c>
      <c r="I81" s="2579" t="s">
        <v>31</v>
      </c>
      <c r="J81" s="2577" t="s">
        <v>30</v>
      </c>
      <c r="K81" s="2579" t="s">
        <v>31</v>
      </c>
      <c r="L81" s="2577" t="s">
        <v>30</v>
      </c>
      <c r="M81" s="2579" t="s">
        <v>31</v>
      </c>
      <c r="N81" s="2577" t="s">
        <v>30</v>
      </c>
      <c r="O81" s="2579" t="s">
        <v>31</v>
      </c>
      <c r="P81" s="2577" t="s">
        <v>30</v>
      </c>
      <c r="Q81" s="2579" t="s">
        <v>31</v>
      </c>
      <c r="R81" s="2577" t="s">
        <v>30</v>
      </c>
      <c r="S81" s="2579" t="s">
        <v>31</v>
      </c>
      <c r="T81" s="2577" t="s">
        <v>30</v>
      </c>
      <c r="U81" s="2579" t="s">
        <v>31</v>
      </c>
      <c r="V81" s="2577" t="s">
        <v>30</v>
      </c>
      <c r="W81" s="2579" t="s">
        <v>31</v>
      </c>
      <c r="X81" s="2577" t="s">
        <v>30</v>
      </c>
      <c r="Y81" s="2579" t="s">
        <v>31</v>
      </c>
      <c r="Z81" s="2577" t="s">
        <v>30</v>
      </c>
      <c r="AA81" s="2579" t="s">
        <v>31</v>
      </c>
      <c r="AB81" s="2577" t="s">
        <v>30</v>
      </c>
      <c r="AC81" s="2579" t="s">
        <v>31</v>
      </c>
      <c r="AD81" s="2577" t="s">
        <v>30</v>
      </c>
      <c r="AE81" s="2579" t="s">
        <v>31</v>
      </c>
      <c r="AF81" s="2577" t="s">
        <v>30</v>
      </c>
      <c r="AG81" s="2579" t="s">
        <v>31</v>
      </c>
      <c r="AH81" s="2577" t="s">
        <v>30</v>
      </c>
      <c r="AI81" s="2581" t="s">
        <v>31</v>
      </c>
      <c r="AJ81" s="2992"/>
      <c r="AK81" s="2808"/>
      <c r="AL81" s="2574"/>
      <c r="AM81" s="2576"/>
      <c r="AN81" s="2574"/>
      <c r="AO81" s="2574"/>
      <c r="AP81" s="2574"/>
      <c r="AQ81" s="2574"/>
      <c r="AR81" s="2574"/>
      <c r="AS81" s="2575"/>
      <c r="AT81" s="2575"/>
      <c r="BX81" s="2"/>
      <c r="BY81" s="2"/>
      <c r="BZ81" s="3"/>
      <c r="CG81" s="40"/>
      <c r="CH81" s="40"/>
      <c r="CI81" s="40"/>
      <c r="CJ81" s="40"/>
    </row>
    <row r="82" spans="1:88" ht="16.350000000000001" customHeight="1" x14ac:dyDescent="0.2">
      <c r="A82" s="2582" t="s">
        <v>107</v>
      </c>
      <c r="B82" s="244" t="s">
        <v>108</v>
      </c>
      <c r="C82" s="2583">
        <f>SUM(D82:E82)</f>
        <v>0</v>
      </c>
      <c r="D82" s="2584">
        <f>SUM(F82,H82,J82,L82,N82,P82,R82,T82,V82,X82,Z82,AB82,AD82,AF82,AH82)</f>
        <v>0</v>
      </c>
      <c r="E82" s="2585">
        <f>SUM(G82,I82,K82,M82,O82,Q82,S82,U82,W82,Y82,AA82,AC82,AE82,AG82,AI82)</f>
        <v>0</v>
      </c>
      <c r="F82" s="2586"/>
      <c r="G82" s="456"/>
      <c r="H82" s="457"/>
      <c r="I82" s="456"/>
      <c r="J82" s="2586"/>
      <c r="K82" s="473"/>
      <c r="L82" s="2586"/>
      <c r="M82" s="473"/>
      <c r="N82" s="2586"/>
      <c r="O82" s="473"/>
      <c r="P82" s="2586"/>
      <c r="Q82" s="473"/>
      <c r="R82" s="2586"/>
      <c r="S82" s="473"/>
      <c r="T82" s="2586"/>
      <c r="U82" s="473"/>
      <c r="V82" s="2586"/>
      <c r="W82" s="473"/>
      <c r="X82" s="2586"/>
      <c r="Y82" s="473"/>
      <c r="Z82" s="2586"/>
      <c r="AA82" s="473"/>
      <c r="AB82" s="2586"/>
      <c r="AC82" s="473"/>
      <c r="AD82" s="2586"/>
      <c r="AE82" s="473"/>
      <c r="AF82" s="2586"/>
      <c r="AG82" s="473"/>
      <c r="AH82" s="2586"/>
      <c r="AI82" s="474"/>
      <c r="AJ82" s="475"/>
      <c r="AK82" s="456"/>
      <c r="AL82" s="2587"/>
      <c r="AM82" s="2576"/>
      <c r="AN82" s="2574"/>
      <c r="AO82" s="2574"/>
      <c r="AP82" s="2574"/>
      <c r="AQ82" s="2574"/>
      <c r="AR82" s="2574"/>
      <c r="AS82" s="2575"/>
      <c r="AT82" s="2575"/>
      <c r="BX82" s="2"/>
      <c r="BY82" s="2"/>
      <c r="BZ82" s="3"/>
      <c r="CG82" s="40">
        <v>0</v>
      </c>
      <c r="CH82" s="40">
        <v>0</v>
      </c>
      <c r="CI82" s="40"/>
      <c r="CJ82" s="40"/>
    </row>
    <row r="83" spans="1:88" ht="16.350000000000001" customHeight="1" x14ac:dyDescent="0.2">
      <c r="A83" s="3475" t="s">
        <v>109</v>
      </c>
      <c r="B83" s="2588" t="s">
        <v>110</v>
      </c>
      <c r="C83" s="27">
        <f>SUM(D83:E83)</f>
        <v>0</v>
      </c>
      <c r="D83" s="256">
        <f t="shared" ref="D83:E85" si="7">SUM(F83,H83,J83,L83,N83,P83,R83,T83,V83,X83,Z83,AB83,AD83,AF83,AH83)</f>
        <v>0</v>
      </c>
      <c r="E83" s="256">
        <f t="shared" si="7"/>
        <v>0</v>
      </c>
      <c r="F83" s="257"/>
      <c r="G83" s="258"/>
      <c r="H83" s="259"/>
      <c r="I83" s="258"/>
      <c r="J83" s="257"/>
      <c r="K83" s="260"/>
      <c r="L83" s="257"/>
      <c r="M83" s="260"/>
      <c r="N83" s="257"/>
      <c r="O83" s="260"/>
      <c r="P83" s="257"/>
      <c r="Q83" s="260"/>
      <c r="R83" s="257"/>
      <c r="S83" s="260"/>
      <c r="T83" s="257"/>
      <c r="U83" s="260"/>
      <c r="V83" s="257"/>
      <c r="W83" s="260"/>
      <c r="X83" s="257"/>
      <c r="Y83" s="260"/>
      <c r="Z83" s="257"/>
      <c r="AA83" s="260"/>
      <c r="AB83" s="257"/>
      <c r="AC83" s="260"/>
      <c r="AD83" s="257"/>
      <c r="AE83" s="260"/>
      <c r="AF83" s="257"/>
      <c r="AG83" s="260"/>
      <c r="AH83" s="257"/>
      <c r="AI83" s="261"/>
      <c r="AJ83" s="262"/>
      <c r="AK83" s="258"/>
      <c r="AL83" s="2587"/>
      <c r="AM83" s="2576"/>
      <c r="AN83" s="2574"/>
      <c r="AO83" s="2574"/>
      <c r="AP83" s="2574"/>
      <c r="AQ83" s="2574"/>
      <c r="AR83" s="2574"/>
      <c r="AS83" s="2575"/>
      <c r="AT83" s="2575"/>
      <c r="BX83" s="2"/>
      <c r="BY83" s="2"/>
      <c r="BZ83" s="3"/>
      <c r="CG83" s="40">
        <v>0</v>
      </c>
      <c r="CH83" s="40">
        <v>0</v>
      </c>
      <c r="CI83" s="40"/>
      <c r="CJ83" s="40"/>
    </row>
    <row r="84" spans="1:88" ht="25.35" customHeight="1" x14ac:dyDescent="0.2">
      <c r="A84" s="3475"/>
      <c r="B84" s="263" t="s">
        <v>111</v>
      </c>
      <c r="C84" s="77">
        <f>SUM(D84:E84)</f>
        <v>0</v>
      </c>
      <c r="D84" s="256">
        <f t="shared" si="7"/>
        <v>0</v>
      </c>
      <c r="E84" s="256">
        <f t="shared" si="7"/>
        <v>0</v>
      </c>
      <c r="F84" s="264"/>
      <c r="G84" s="265"/>
      <c r="H84" s="266"/>
      <c r="I84" s="265"/>
      <c r="J84" s="264"/>
      <c r="K84" s="267"/>
      <c r="L84" s="264"/>
      <c r="M84" s="267"/>
      <c r="N84" s="264"/>
      <c r="O84" s="267"/>
      <c r="P84" s="264"/>
      <c r="Q84" s="267"/>
      <c r="R84" s="264"/>
      <c r="S84" s="267"/>
      <c r="T84" s="264"/>
      <c r="U84" s="267"/>
      <c r="V84" s="264"/>
      <c r="W84" s="267"/>
      <c r="X84" s="264"/>
      <c r="Y84" s="267"/>
      <c r="Z84" s="264"/>
      <c r="AA84" s="267"/>
      <c r="AB84" s="264"/>
      <c r="AC84" s="267"/>
      <c r="AD84" s="264"/>
      <c r="AE84" s="267"/>
      <c r="AF84" s="264"/>
      <c r="AG84" s="267"/>
      <c r="AH84" s="264"/>
      <c r="AI84" s="268"/>
      <c r="AJ84" s="269"/>
      <c r="AK84" s="265"/>
      <c r="AL84" s="2589"/>
      <c r="AM84" s="2558"/>
      <c r="AN84" s="2556"/>
      <c r="AO84" s="2556"/>
      <c r="AP84" s="2556"/>
      <c r="AQ84" s="2556"/>
      <c r="AR84" s="2556"/>
      <c r="AS84" s="2557"/>
      <c r="AT84" s="2557"/>
      <c r="BX84" s="2"/>
      <c r="BY84" s="2"/>
      <c r="BZ84" s="3"/>
      <c r="CG84" s="40"/>
      <c r="CH84" s="40"/>
      <c r="CI84" s="40"/>
      <c r="CJ84" s="40"/>
    </row>
    <row r="85" spans="1:88" ht="16.350000000000001" customHeight="1" x14ac:dyDescent="0.2">
      <c r="A85" s="2590" t="s">
        <v>60</v>
      </c>
      <c r="B85" s="2591" t="s">
        <v>112</v>
      </c>
      <c r="C85" s="2592">
        <f>SUM(D85:E85)</f>
        <v>0</v>
      </c>
      <c r="D85" s="2593">
        <f t="shared" si="7"/>
        <v>0</v>
      </c>
      <c r="E85" s="2585">
        <f t="shared" si="7"/>
        <v>0</v>
      </c>
      <c r="F85" s="2594"/>
      <c r="G85" s="2595"/>
      <c r="H85" s="2596"/>
      <c r="I85" s="2595"/>
      <c r="J85" s="2594"/>
      <c r="K85" s="2597"/>
      <c r="L85" s="2594"/>
      <c r="M85" s="2597"/>
      <c r="N85" s="2594"/>
      <c r="O85" s="2597"/>
      <c r="P85" s="2594"/>
      <c r="Q85" s="2597"/>
      <c r="R85" s="2594"/>
      <c r="S85" s="2597"/>
      <c r="T85" s="2594"/>
      <c r="U85" s="2597"/>
      <c r="V85" s="2594"/>
      <c r="W85" s="2597"/>
      <c r="X85" s="2594"/>
      <c r="Y85" s="2597"/>
      <c r="Z85" s="2594"/>
      <c r="AA85" s="2597"/>
      <c r="AB85" s="2594"/>
      <c r="AC85" s="2597"/>
      <c r="AD85" s="2594"/>
      <c r="AE85" s="2597"/>
      <c r="AF85" s="2594"/>
      <c r="AG85" s="2597"/>
      <c r="AH85" s="2594"/>
      <c r="AI85" s="2598"/>
      <c r="AJ85" s="2599"/>
      <c r="AK85" s="2595"/>
      <c r="AL85" s="2589"/>
      <c r="AM85" s="2558"/>
      <c r="AN85" s="2556"/>
      <c r="AO85" s="2556"/>
      <c r="AP85" s="2556"/>
      <c r="AQ85" s="2556"/>
      <c r="AR85" s="2556"/>
      <c r="AS85" s="2557"/>
      <c r="AT85" s="2557"/>
      <c r="BX85" s="2"/>
      <c r="BY85" s="2"/>
      <c r="BZ85" s="3"/>
      <c r="CG85" s="40"/>
      <c r="CH85" s="40"/>
      <c r="CI85" s="40"/>
      <c r="CJ85" s="40"/>
    </row>
    <row r="86" spans="1:88" ht="31.35" customHeight="1" x14ac:dyDescent="0.2">
      <c r="A86" s="9" t="s">
        <v>113</v>
      </c>
      <c r="B86" s="6"/>
      <c r="C86" s="1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35"/>
      <c r="R86" s="235"/>
      <c r="S86" s="235"/>
      <c r="T86" s="235"/>
      <c r="U86" s="235"/>
      <c r="V86" s="235"/>
      <c r="W86" s="6"/>
      <c r="X86" s="235"/>
      <c r="Y86" s="235"/>
      <c r="Z86" s="476"/>
      <c r="AA86" s="236"/>
      <c r="AB86" s="477"/>
      <c r="AC86" s="477"/>
      <c r="AD86" s="477"/>
      <c r="AE86" s="477"/>
      <c r="AF86" s="477"/>
      <c r="AG86" s="2557"/>
      <c r="AH86" s="128"/>
      <c r="AI86" s="2556"/>
      <c r="AJ86" s="2556"/>
      <c r="AK86" s="2556"/>
      <c r="AL86" s="2556"/>
      <c r="AM86" s="2556"/>
      <c r="AN86" s="2556"/>
      <c r="AO86" s="2556"/>
      <c r="AP86" s="2556"/>
      <c r="AQ86" s="2557"/>
      <c r="AR86" s="2557"/>
      <c r="CG86" s="40"/>
      <c r="CH86" s="40"/>
      <c r="CI86" s="40"/>
      <c r="CJ86" s="40"/>
    </row>
    <row r="87" spans="1:88" ht="16.350000000000001" customHeight="1" x14ac:dyDescent="0.2">
      <c r="A87" s="3475" t="s">
        <v>96</v>
      </c>
      <c r="B87" s="3476" t="s">
        <v>32</v>
      </c>
      <c r="C87" s="3476" t="s">
        <v>114</v>
      </c>
      <c r="D87" s="3477" t="s">
        <v>115</v>
      </c>
      <c r="E87" s="3478" t="s">
        <v>116</v>
      </c>
      <c r="F87" s="3476" t="s">
        <v>117</v>
      </c>
      <c r="G87" s="6"/>
      <c r="H87" s="2558"/>
      <c r="I87" s="2558"/>
      <c r="J87" s="2558"/>
      <c r="K87" s="2558"/>
      <c r="L87" s="2558"/>
      <c r="M87" s="2558"/>
      <c r="N87" s="2558"/>
      <c r="O87" s="2558"/>
      <c r="P87" s="2600"/>
      <c r="Q87" s="2600"/>
      <c r="R87" s="2600"/>
      <c r="S87" s="2600"/>
      <c r="T87" s="2600"/>
      <c r="U87" s="2600"/>
      <c r="V87" s="2600"/>
      <c r="W87" s="2558"/>
      <c r="X87" s="2600"/>
      <c r="Y87" s="2557"/>
      <c r="Z87" s="2557"/>
      <c r="AA87" s="2557"/>
      <c r="AB87" s="2557"/>
      <c r="AC87" s="2557"/>
      <c r="AD87" s="2557"/>
      <c r="AE87" s="2557"/>
      <c r="AF87" s="2557"/>
      <c r="AG87" s="2557"/>
      <c r="AH87" s="2556"/>
      <c r="AI87" s="2556"/>
      <c r="AJ87" s="2556"/>
      <c r="AK87" s="2556"/>
      <c r="AL87" s="2556"/>
      <c r="AM87" s="2556"/>
      <c r="AN87" s="2556"/>
      <c r="AO87" s="2556"/>
      <c r="AP87" s="2556"/>
      <c r="AQ87" s="2557"/>
      <c r="AR87" s="2557"/>
      <c r="CG87" s="40"/>
      <c r="CH87" s="40"/>
      <c r="CI87" s="40"/>
      <c r="CJ87" s="40"/>
    </row>
    <row r="88" spans="1:88" ht="45.75" customHeight="1" x14ac:dyDescent="0.2">
      <c r="A88" s="3475"/>
      <c r="B88" s="3476"/>
      <c r="C88" s="3476"/>
      <c r="D88" s="3477"/>
      <c r="E88" s="3478"/>
      <c r="F88" s="3476"/>
      <c r="G88" s="6"/>
      <c r="H88" s="2558"/>
      <c r="I88" s="2558"/>
      <c r="J88" s="2558"/>
      <c r="K88" s="2558"/>
      <c r="L88" s="2558"/>
      <c r="M88" s="2558"/>
      <c r="N88" s="2558"/>
      <c r="O88" s="2558"/>
      <c r="P88" s="2600"/>
      <c r="Q88" s="2600"/>
      <c r="R88" s="2600"/>
      <c r="S88" s="2600"/>
      <c r="T88" s="2600"/>
      <c r="U88" s="2600"/>
      <c r="V88" s="2600"/>
      <c r="W88" s="2558"/>
      <c r="X88" s="2600"/>
      <c r="Y88" s="2557"/>
      <c r="Z88" s="2557"/>
      <c r="AA88" s="2557"/>
      <c r="AB88" s="2557"/>
      <c r="AC88" s="2557"/>
      <c r="AD88" s="2557"/>
      <c r="AE88" s="2557"/>
      <c r="AF88" s="2557"/>
      <c r="AG88" s="2557"/>
      <c r="AH88" s="2556"/>
      <c r="AI88" s="2556"/>
      <c r="AJ88" s="2556"/>
      <c r="AK88" s="2556"/>
      <c r="AL88" s="2556"/>
      <c r="AM88" s="2556"/>
      <c r="AN88" s="2556"/>
      <c r="AO88" s="2556"/>
      <c r="AP88" s="2556"/>
      <c r="AQ88" s="2557"/>
      <c r="AR88" s="2557"/>
      <c r="CG88" s="40"/>
      <c r="CH88" s="40"/>
      <c r="CI88" s="40"/>
      <c r="CJ88" s="40"/>
    </row>
    <row r="89" spans="1:88" ht="16.350000000000001" customHeight="1" x14ac:dyDescent="0.2">
      <c r="A89" s="3486" t="s">
        <v>118</v>
      </c>
      <c r="B89" s="3487"/>
      <c r="C89" s="3487"/>
      <c r="D89" s="3487"/>
      <c r="E89" s="3487"/>
      <c r="F89" s="3488"/>
      <c r="G89" s="6"/>
      <c r="H89" s="2558"/>
      <c r="I89" s="2558"/>
      <c r="J89" s="2558"/>
      <c r="K89" s="2558"/>
      <c r="L89" s="2558"/>
      <c r="M89" s="2558"/>
      <c r="N89" s="2558"/>
      <c r="O89" s="2558"/>
      <c r="P89" s="2600"/>
      <c r="Q89" s="2600"/>
      <c r="R89" s="2600"/>
      <c r="S89" s="2600"/>
      <c r="T89" s="2600"/>
      <c r="U89" s="2600"/>
      <c r="V89" s="2600"/>
      <c r="W89" s="2558"/>
      <c r="X89" s="2600"/>
      <c r="Y89" s="2557"/>
      <c r="Z89" s="2557"/>
      <c r="AA89" s="2557"/>
      <c r="AB89" s="2557"/>
      <c r="AC89" s="2557"/>
      <c r="AD89" s="2557"/>
      <c r="AE89" s="2557"/>
      <c r="AF89" s="2557"/>
      <c r="AG89" s="2557"/>
      <c r="AH89" s="2556"/>
      <c r="AI89" s="2556"/>
      <c r="AJ89" s="2556"/>
      <c r="AK89" s="2556"/>
      <c r="AL89" s="2556"/>
      <c r="AM89" s="2556"/>
      <c r="AN89" s="2556"/>
      <c r="AO89" s="2556"/>
      <c r="AP89" s="2556"/>
      <c r="AQ89" s="2557"/>
      <c r="AR89" s="2557"/>
      <c r="CG89" s="40"/>
      <c r="CH89" s="40"/>
      <c r="CI89" s="40"/>
      <c r="CJ89" s="40"/>
    </row>
    <row r="90" spans="1:88" ht="16.350000000000001" customHeight="1" x14ac:dyDescent="0.2">
      <c r="A90" s="2601" t="s">
        <v>119</v>
      </c>
      <c r="B90" s="2602">
        <f>SUM(C90:D90)</f>
        <v>369</v>
      </c>
      <c r="C90" s="2603">
        <v>57</v>
      </c>
      <c r="D90" s="2604">
        <v>312</v>
      </c>
      <c r="E90" s="2605">
        <v>369</v>
      </c>
      <c r="F90" s="2603"/>
      <c r="G90" s="6"/>
      <c r="H90" s="2558"/>
      <c r="I90" s="2558"/>
      <c r="J90" s="2558"/>
      <c r="K90" s="2558"/>
      <c r="L90" s="2558"/>
      <c r="M90" s="2558"/>
      <c r="N90" s="2558"/>
      <c r="O90" s="2558"/>
      <c r="P90" s="2600"/>
      <c r="Q90" s="2600"/>
      <c r="R90" s="2600"/>
      <c r="S90" s="2600"/>
      <c r="T90" s="2600"/>
      <c r="U90" s="2600"/>
      <c r="V90" s="2600"/>
      <c r="W90" s="2558"/>
      <c r="X90" s="2600"/>
      <c r="Y90" s="2557"/>
      <c r="Z90" s="2557"/>
      <c r="AA90" s="2557"/>
      <c r="AB90" s="2557"/>
      <c r="AC90" s="2557"/>
      <c r="AD90" s="2557"/>
      <c r="AE90" s="2557"/>
      <c r="AF90" s="2557"/>
      <c r="AG90" s="2557"/>
      <c r="AH90" s="2556"/>
      <c r="AI90" s="2556"/>
      <c r="AJ90" s="2556"/>
      <c r="AK90" s="2556"/>
      <c r="AL90" s="2556"/>
      <c r="AM90" s="2556"/>
      <c r="AN90" s="2556"/>
      <c r="AO90" s="2556"/>
      <c r="AP90" s="2556"/>
      <c r="AQ90" s="2557"/>
      <c r="AR90" s="2557"/>
      <c r="CG90" s="40"/>
      <c r="CH90" s="40"/>
      <c r="CI90" s="40"/>
      <c r="CJ90" s="40"/>
    </row>
    <row r="91" spans="1:88" ht="16.350000000000001" customHeight="1" x14ac:dyDescent="0.2">
      <c r="A91" s="283" t="s">
        <v>120</v>
      </c>
      <c r="B91" s="263">
        <f>SUM(C91:D91)</f>
        <v>0</v>
      </c>
      <c r="C91" s="161"/>
      <c r="D91" s="284"/>
      <c r="E91" s="46"/>
      <c r="F91" s="161"/>
      <c r="G91" s="6"/>
      <c r="H91" s="2558"/>
      <c r="I91" s="2558"/>
      <c r="J91" s="2558"/>
      <c r="K91" s="2558"/>
      <c r="L91" s="2558"/>
      <c r="M91" s="2558"/>
      <c r="N91" s="2558"/>
      <c r="O91" s="2558"/>
      <c r="P91" s="2600"/>
      <c r="Q91" s="2600"/>
      <c r="R91" s="2600"/>
      <c r="S91" s="2600"/>
      <c r="T91" s="2600"/>
      <c r="U91" s="2600"/>
      <c r="V91" s="2600"/>
      <c r="W91" s="2558"/>
      <c r="X91" s="2600"/>
      <c r="Y91" s="2557"/>
      <c r="Z91" s="2557"/>
      <c r="AA91" s="2557"/>
      <c r="AB91" s="2557"/>
      <c r="AC91" s="2557"/>
      <c r="AD91" s="2557"/>
      <c r="AE91" s="2557"/>
      <c r="AF91" s="2557"/>
      <c r="AG91" s="2557"/>
      <c r="AH91" s="2556"/>
      <c r="AI91" s="2556"/>
      <c r="AJ91" s="2556"/>
      <c r="AK91" s="2556"/>
      <c r="AL91" s="2556"/>
      <c r="AM91" s="2556"/>
      <c r="AN91" s="2556"/>
      <c r="AO91" s="2556"/>
      <c r="AP91" s="2556"/>
      <c r="AQ91" s="2557"/>
      <c r="AR91" s="2557"/>
      <c r="CG91" s="40"/>
      <c r="CH91" s="40"/>
      <c r="CI91" s="40"/>
      <c r="CJ91" s="40"/>
    </row>
    <row r="92" spans="1:88" ht="16.350000000000001" customHeight="1" x14ac:dyDescent="0.2">
      <c r="A92" s="283" t="s">
        <v>121</v>
      </c>
      <c r="B92" s="263">
        <f>SUM(C92:D92)</f>
        <v>0</v>
      </c>
      <c r="C92" s="161"/>
      <c r="D92" s="284"/>
      <c r="E92" s="46"/>
      <c r="F92" s="161"/>
      <c r="G92" s="6"/>
      <c r="H92" s="2558"/>
      <c r="I92" s="2558"/>
      <c r="J92" s="2558"/>
      <c r="K92" s="2558"/>
      <c r="L92" s="2558"/>
      <c r="M92" s="2558"/>
      <c r="N92" s="2558"/>
      <c r="O92" s="2558"/>
      <c r="P92" s="2600"/>
      <c r="Q92" s="2600"/>
      <c r="R92" s="2600"/>
      <c r="S92" s="2600"/>
      <c r="T92" s="2600"/>
      <c r="U92" s="2600"/>
      <c r="V92" s="2600"/>
      <c r="W92" s="2558"/>
      <c r="X92" s="2600"/>
      <c r="Y92" s="2557"/>
      <c r="Z92" s="2557"/>
      <c r="AA92" s="2557"/>
      <c r="AB92" s="2557"/>
      <c r="AC92" s="2557"/>
      <c r="AD92" s="2557"/>
      <c r="AE92" s="2557"/>
      <c r="AF92" s="2557"/>
      <c r="AG92" s="2557"/>
      <c r="AH92" s="2556"/>
      <c r="AI92" s="2556"/>
      <c r="AJ92" s="2556"/>
      <c r="AK92" s="2556"/>
      <c r="AL92" s="2556"/>
      <c r="AM92" s="2556"/>
      <c r="AN92" s="2556"/>
      <c r="AO92" s="2556"/>
      <c r="AP92" s="2556"/>
      <c r="AQ92" s="2557"/>
      <c r="AR92" s="2557"/>
      <c r="CG92" s="40"/>
      <c r="CH92" s="40"/>
      <c r="CI92" s="40"/>
      <c r="CJ92" s="40"/>
    </row>
    <row r="93" spans="1:88" ht="16.350000000000001" customHeight="1" x14ac:dyDescent="0.2">
      <c r="A93" s="283" t="s">
        <v>122</v>
      </c>
      <c r="B93" s="263">
        <f>SUM(C93:D93)</f>
        <v>0</v>
      </c>
      <c r="C93" s="161"/>
      <c r="D93" s="284"/>
      <c r="E93" s="46"/>
      <c r="F93" s="161"/>
      <c r="G93" s="6"/>
      <c r="H93" s="2558"/>
      <c r="I93" s="2558"/>
      <c r="J93" s="2558"/>
      <c r="K93" s="2558"/>
      <c r="L93" s="2558"/>
      <c r="M93" s="2558"/>
      <c r="N93" s="2558"/>
      <c r="O93" s="2558"/>
      <c r="P93" s="2600"/>
      <c r="Q93" s="2600"/>
      <c r="R93" s="2600"/>
      <c r="S93" s="2600"/>
      <c r="T93" s="2600"/>
      <c r="U93" s="2600"/>
      <c r="V93" s="2600"/>
      <c r="W93" s="2558"/>
      <c r="X93" s="2600"/>
      <c r="Y93" s="2557"/>
      <c r="Z93" s="2557"/>
      <c r="AA93" s="2557"/>
      <c r="AB93" s="2557"/>
      <c r="AC93" s="2557"/>
      <c r="AD93" s="2557"/>
      <c r="AE93" s="2557"/>
      <c r="AF93" s="2557"/>
      <c r="AG93" s="2557"/>
      <c r="AH93" s="2556"/>
      <c r="AI93" s="2556"/>
      <c r="AJ93" s="2556"/>
      <c r="AK93" s="2556"/>
      <c r="AL93" s="2556"/>
      <c r="AM93" s="2556"/>
      <c r="AN93" s="2556"/>
      <c r="AO93" s="2556"/>
      <c r="AP93" s="2556"/>
      <c r="AQ93" s="2557"/>
      <c r="AR93" s="2557"/>
      <c r="CG93" s="40"/>
      <c r="CH93" s="40"/>
      <c r="CI93" s="40"/>
      <c r="CJ93" s="40"/>
    </row>
    <row r="94" spans="1:88" ht="16.350000000000001" customHeight="1" x14ac:dyDescent="0.2">
      <c r="A94" s="285" t="s">
        <v>123</v>
      </c>
      <c r="B94" s="286">
        <f>SUM(C94:D94)</f>
        <v>9</v>
      </c>
      <c r="C94" s="287"/>
      <c r="D94" s="444">
        <v>9</v>
      </c>
      <c r="E94" s="190">
        <v>9</v>
      </c>
      <c r="F94" s="287"/>
      <c r="G94" s="6"/>
      <c r="H94" s="2558"/>
      <c r="I94" s="2558"/>
      <c r="J94" s="2558"/>
      <c r="K94" s="2558"/>
      <c r="L94" s="2558"/>
      <c r="M94" s="2558"/>
      <c r="N94" s="2558"/>
      <c r="O94" s="2558"/>
      <c r="P94" s="2600"/>
      <c r="Q94" s="2600"/>
      <c r="R94" s="2600"/>
      <c r="S94" s="2600"/>
      <c r="T94" s="2600"/>
      <c r="U94" s="2600"/>
      <c r="V94" s="2600"/>
      <c r="W94" s="2558"/>
      <c r="X94" s="2600"/>
      <c r="Y94" s="2557"/>
      <c r="Z94" s="2557"/>
      <c r="AA94" s="2557"/>
      <c r="AB94" s="2557"/>
      <c r="AC94" s="2557"/>
      <c r="AD94" s="2557"/>
      <c r="AE94" s="2557"/>
      <c r="AF94" s="2557"/>
      <c r="AG94" s="2557"/>
      <c r="AH94" s="2556"/>
      <c r="AI94" s="2556"/>
      <c r="AJ94" s="2556"/>
      <c r="AK94" s="2556"/>
      <c r="AL94" s="2556"/>
      <c r="AM94" s="2556"/>
      <c r="AN94" s="2556"/>
      <c r="AO94" s="2556"/>
      <c r="AP94" s="2556"/>
      <c r="AQ94" s="2557"/>
      <c r="AR94" s="2557"/>
      <c r="CG94" s="40"/>
      <c r="CH94" s="40"/>
      <c r="CI94" s="40"/>
      <c r="CJ94" s="40"/>
    </row>
    <row r="95" spans="1:88" ht="16.350000000000001" customHeight="1" x14ac:dyDescent="0.2">
      <c r="A95" s="3486" t="s">
        <v>124</v>
      </c>
      <c r="B95" s="3487"/>
      <c r="C95" s="3487"/>
      <c r="D95" s="3487"/>
      <c r="E95" s="3487"/>
      <c r="F95" s="3488"/>
      <c r="G95" s="6"/>
      <c r="H95" s="2558"/>
      <c r="I95" s="2558"/>
      <c r="J95" s="2558"/>
      <c r="K95" s="2558"/>
      <c r="L95" s="2558"/>
      <c r="M95" s="2558"/>
      <c r="N95" s="2558"/>
      <c r="O95" s="2558"/>
      <c r="P95" s="2600"/>
      <c r="Q95" s="2600"/>
      <c r="R95" s="2600"/>
      <c r="S95" s="2600"/>
      <c r="T95" s="2600"/>
      <c r="U95" s="2600"/>
      <c r="V95" s="2600"/>
      <c r="W95" s="2558"/>
      <c r="X95" s="2600"/>
      <c r="Y95" s="2557"/>
      <c r="Z95" s="2557"/>
      <c r="AA95" s="2557"/>
      <c r="AB95" s="2557"/>
      <c r="AC95" s="2557"/>
      <c r="AD95" s="2557"/>
      <c r="AE95" s="2557"/>
      <c r="AF95" s="2557"/>
      <c r="AG95" s="2557"/>
      <c r="AH95" s="2556"/>
      <c r="AI95" s="2556"/>
      <c r="AJ95" s="2556"/>
      <c r="AK95" s="2556"/>
      <c r="AL95" s="2556"/>
      <c r="AM95" s="2556"/>
      <c r="AN95" s="2556"/>
      <c r="AO95" s="2556"/>
      <c r="AP95" s="2556"/>
      <c r="AQ95" s="2557"/>
      <c r="AR95" s="2557"/>
      <c r="CG95" s="40"/>
      <c r="CH95" s="40"/>
      <c r="CI95" s="40"/>
      <c r="CJ95" s="40"/>
    </row>
    <row r="96" spans="1:88" ht="16.350000000000001" customHeight="1" x14ac:dyDescent="0.2">
      <c r="A96" s="2549" t="s">
        <v>125</v>
      </c>
      <c r="B96" s="2606">
        <f>SUM(C96:D96)</f>
        <v>0</v>
      </c>
      <c r="C96" s="2603"/>
      <c r="D96" s="2604"/>
      <c r="E96" s="2605"/>
      <c r="F96" s="2603"/>
      <c r="G96" s="6"/>
      <c r="H96" s="2558"/>
      <c r="I96" s="2558"/>
      <c r="J96" s="2558"/>
      <c r="K96" s="2558"/>
      <c r="L96" s="2558"/>
      <c r="M96" s="2558"/>
      <c r="N96" s="2558"/>
      <c r="O96" s="2558"/>
      <c r="P96" s="2600"/>
      <c r="Q96" s="2600"/>
      <c r="R96" s="2600"/>
      <c r="S96" s="2600"/>
      <c r="T96" s="2600"/>
      <c r="U96" s="2600"/>
      <c r="V96" s="2600"/>
      <c r="W96" s="2558"/>
      <c r="X96" s="2600"/>
      <c r="Y96" s="2557"/>
      <c r="Z96" s="2557"/>
      <c r="AA96" s="2557"/>
      <c r="AB96" s="2557"/>
      <c r="AC96" s="2557"/>
      <c r="AD96" s="2557"/>
      <c r="AE96" s="2557"/>
      <c r="AF96" s="2557"/>
      <c r="AG96" s="2557"/>
      <c r="AH96" s="2557"/>
      <c r="AI96" s="2557"/>
      <c r="AJ96" s="2557"/>
      <c r="AK96" s="2557"/>
      <c r="AL96" s="2557"/>
      <c r="AM96" s="2557"/>
      <c r="AN96" s="2557"/>
      <c r="AO96" s="2557"/>
      <c r="AP96" s="2557"/>
      <c r="AQ96" s="2557"/>
      <c r="AR96" s="2557"/>
      <c r="CG96" s="40"/>
      <c r="CH96" s="40"/>
      <c r="CI96" s="40"/>
      <c r="CJ96" s="40"/>
    </row>
    <row r="97" spans="1:104" ht="16.350000000000001" customHeight="1" x14ac:dyDescent="0.2">
      <c r="A97" s="290" t="s">
        <v>126</v>
      </c>
      <c r="B97" s="291">
        <f>SUM(C97:D97)</f>
        <v>1</v>
      </c>
      <c r="C97" s="161"/>
      <c r="D97" s="284">
        <v>1</v>
      </c>
      <c r="E97" s="46">
        <v>1</v>
      </c>
      <c r="F97" s="161"/>
      <c r="G97" s="6"/>
      <c r="H97" s="2558"/>
      <c r="I97" s="2558"/>
      <c r="J97" s="2558"/>
      <c r="K97" s="2558"/>
      <c r="L97" s="2558"/>
      <c r="M97" s="2558"/>
      <c r="N97" s="2558"/>
      <c r="O97" s="2558"/>
      <c r="P97" s="2600"/>
      <c r="Q97" s="2600"/>
      <c r="R97" s="2600"/>
      <c r="S97" s="2600"/>
      <c r="T97" s="2600"/>
      <c r="U97" s="2600"/>
      <c r="V97" s="2600"/>
      <c r="W97" s="2558"/>
      <c r="X97" s="2600"/>
      <c r="Y97" s="2557"/>
      <c r="Z97" s="2557"/>
      <c r="AA97" s="2557"/>
      <c r="AB97" s="2557"/>
      <c r="AC97" s="2557"/>
      <c r="AD97" s="2557"/>
      <c r="AE97" s="2557"/>
      <c r="AF97" s="2557"/>
      <c r="AG97" s="2557"/>
      <c r="AH97" s="2557"/>
      <c r="AI97" s="2557"/>
      <c r="AJ97" s="2557"/>
      <c r="AK97" s="2557"/>
      <c r="AL97" s="2557"/>
      <c r="AM97" s="2557"/>
      <c r="AN97" s="2557"/>
      <c r="AO97" s="2557"/>
      <c r="AP97" s="2557"/>
      <c r="AQ97" s="2557"/>
      <c r="AR97" s="2557"/>
      <c r="CG97" s="40"/>
      <c r="CH97" s="40"/>
      <c r="CI97" s="40"/>
      <c r="CJ97" s="40"/>
    </row>
    <row r="98" spans="1:104" ht="24.75" customHeight="1" x14ac:dyDescent="0.2">
      <c r="A98" s="2552" t="s">
        <v>127</v>
      </c>
      <c r="B98" s="292">
        <f>SUM(C98:D98)</f>
        <v>0</v>
      </c>
      <c r="C98" s="2607"/>
      <c r="D98" s="444"/>
      <c r="E98" s="455"/>
      <c r="F98" s="2607"/>
      <c r="G98" s="6"/>
      <c r="H98" s="2558"/>
      <c r="I98" s="2558"/>
      <c r="J98" s="2558"/>
      <c r="K98" s="2558"/>
      <c r="L98" s="2558"/>
      <c r="M98" s="2558"/>
      <c r="N98" s="2558"/>
      <c r="O98" s="2558"/>
      <c r="P98" s="2600"/>
      <c r="Q98" s="2600"/>
      <c r="R98" s="2600"/>
      <c r="S98" s="2600"/>
      <c r="T98" s="2600"/>
      <c r="U98" s="2600"/>
      <c r="V98" s="2600"/>
      <c r="W98" s="2558"/>
      <c r="X98" s="2600"/>
      <c r="Y98" s="2557"/>
      <c r="Z98" s="2557"/>
      <c r="AA98" s="2557"/>
      <c r="AB98" s="2557"/>
      <c r="AC98" s="2557"/>
      <c r="AD98" s="2557"/>
      <c r="AE98" s="2557"/>
      <c r="AF98" s="2557"/>
      <c r="AG98" s="2557"/>
      <c r="AH98" s="2557"/>
      <c r="AI98" s="2557"/>
      <c r="AJ98" s="2557"/>
      <c r="AK98" s="2557"/>
      <c r="AL98" s="2557"/>
      <c r="AM98" s="2557"/>
      <c r="AN98" s="2557"/>
      <c r="AO98" s="2557"/>
      <c r="AP98" s="2557"/>
      <c r="AQ98" s="2557"/>
      <c r="AR98" s="2557"/>
      <c r="CG98" s="40"/>
      <c r="CH98" s="40"/>
      <c r="CI98" s="40"/>
      <c r="CJ98" s="40"/>
    </row>
    <row r="99" spans="1:104" s="8" customFormat="1" ht="31.35" customHeight="1" x14ac:dyDescent="0.2">
      <c r="A99" s="2738" t="s">
        <v>128</v>
      </c>
      <c r="B99" s="2738"/>
      <c r="C99" s="2738"/>
      <c r="D99" s="2738"/>
      <c r="E99" s="2738"/>
      <c r="F99" s="2738"/>
      <c r="G99" s="2555"/>
      <c r="H99" s="2555"/>
      <c r="I99" s="2555"/>
      <c r="J99" s="2555"/>
      <c r="K99" s="2555"/>
      <c r="L99" s="2555"/>
      <c r="M99" s="2555"/>
      <c r="N99" s="2555"/>
      <c r="O99" s="2555"/>
      <c r="P99" s="2555"/>
      <c r="Q99" s="2608"/>
      <c r="R99" s="2608"/>
      <c r="S99" s="2608"/>
      <c r="T99" s="2608"/>
      <c r="U99" s="2608"/>
      <c r="V99" s="2608"/>
      <c r="W99" s="2555"/>
      <c r="X99" s="2608"/>
      <c r="Y99" s="2608"/>
      <c r="Z99" s="2608"/>
      <c r="AA99" s="2608"/>
      <c r="AB99" s="2608"/>
      <c r="AC99" s="2608"/>
      <c r="AD99" s="2608"/>
      <c r="AE99" s="2608"/>
      <c r="AF99" s="2608"/>
      <c r="AG99" s="2608"/>
      <c r="AH99" s="2608"/>
      <c r="AI99" s="2608"/>
      <c r="AJ99" s="2608"/>
      <c r="AK99" s="2608"/>
      <c r="AL99" s="2608"/>
      <c r="AM99" s="2608"/>
      <c r="AN99" s="2608"/>
      <c r="AO99" s="2608"/>
      <c r="AP99" s="2608"/>
      <c r="AQ99" s="2608"/>
      <c r="AR99" s="2608"/>
      <c r="BX99" s="4"/>
      <c r="BY99" s="4"/>
      <c r="BZ99" s="4"/>
      <c r="CA99" s="5"/>
      <c r="CB99" s="5"/>
      <c r="CC99" s="5"/>
      <c r="CD99" s="5"/>
      <c r="CE99" s="5"/>
      <c r="CF99" s="5"/>
      <c r="CG99" s="40"/>
      <c r="CH99" s="40"/>
      <c r="CI99" s="40"/>
      <c r="CJ99" s="40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4"/>
    </row>
    <row r="100" spans="1:104" ht="16.350000000000001" customHeight="1" x14ac:dyDescent="0.2">
      <c r="A100" s="3489" t="s">
        <v>129</v>
      </c>
      <c r="B100" s="3490" t="s">
        <v>130</v>
      </c>
      <c r="C100" s="3491"/>
      <c r="D100" s="3491"/>
      <c r="E100" s="3492"/>
      <c r="F100" s="3490" t="s">
        <v>131</v>
      </c>
      <c r="G100" s="3491"/>
      <c r="H100" s="3491"/>
      <c r="I100" s="3492"/>
      <c r="J100" s="3497" t="s">
        <v>132</v>
      </c>
      <c r="K100" s="3498" t="s">
        <v>133</v>
      </c>
      <c r="L100" s="3499"/>
      <c r="M100" s="3498" t="s">
        <v>134</v>
      </c>
      <c r="N100" s="3499"/>
      <c r="O100" s="6"/>
      <c r="P100" s="235"/>
      <c r="Q100" s="235"/>
      <c r="R100" s="235"/>
      <c r="S100" s="235"/>
      <c r="T100" s="235"/>
      <c r="U100" s="235"/>
      <c r="V100" s="6"/>
      <c r="W100" s="235"/>
      <c r="X100" s="1162"/>
      <c r="Y100" s="1136"/>
      <c r="Z100" s="1136"/>
      <c r="AA100" s="1136"/>
      <c r="AB100" s="1136"/>
      <c r="AC100" s="1136"/>
      <c r="AD100" s="1136"/>
      <c r="AE100" s="1136"/>
      <c r="AF100" s="1136"/>
      <c r="AG100" s="1136"/>
      <c r="AH100" s="1136"/>
      <c r="AI100" s="2557"/>
      <c r="AJ100" s="2557"/>
      <c r="AK100" s="2557"/>
      <c r="AL100" s="2557"/>
      <c r="AM100" s="2557"/>
      <c r="AN100" s="2557"/>
      <c r="AO100" s="2557"/>
      <c r="AP100" s="2557"/>
      <c r="AQ100" s="2557"/>
      <c r="AR100" s="2557"/>
      <c r="CG100" s="40"/>
      <c r="CH100" s="40"/>
      <c r="CI100" s="40"/>
      <c r="CJ100" s="40"/>
    </row>
    <row r="101" spans="1:104" ht="39" customHeight="1" x14ac:dyDescent="0.2">
      <c r="A101" s="2740"/>
      <c r="B101" s="3419"/>
      <c r="C101" s="2746"/>
      <c r="D101" s="2746"/>
      <c r="E101" s="3493"/>
      <c r="F101" s="2748"/>
      <c r="G101" s="2749"/>
      <c r="H101" s="2749"/>
      <c r="I101" s="2750"/>
      <c r="J101" s="2754"/>
      <c r="K101" s="3424"/>
      <c r="L101" s="3500"/>
      <c r="M101" s="3424"/>
      <c r="N101" s="3500"/>
      <c r="O101" s="6"/>
      <c r="P101" s="235"/>
      <c r="Q101" s="235"/>
      <c r="R101" s="235"/>
      <c r="S101" s="235"/>
      <c r="T101" s="235"/>
      <c r="U101" s="235"/>
      <c r="V101" s="6"/>
      <c r="W101" s="235"/>
      <c r="X101" s="2600"/>
      <c r="Y101" s="2557"/>
      <c r="Z101" s="2557"/>
      <c r="AA101" s="2557"/>
      <c r="AB101" s="2557"/>
      <c r="AC101" s="2557"/>
      <c r="AD101" s="2557"/>
      <c r="AE101" s="2557"/>
      <c r="AF101" s="2557"/>
      <c r="AG101" s="2557"/>
      <c r="AH101" s="2557"/>
      <c r="AI101" s="2557"/>
      <c r="AJ101" s="2557"/>
      <c r="AK101" s="2557"/>
      <c r="AL101" s="2557"/>
      <c r="AM101" s="2557"/>
      <c r="AN101" s="2557"/>
      <c r="AO101" s="2557"/>
      <c r="AP101" s="2557"/>
      <c r="AQ101" s="2557"/>
      <c r="AR101" s="2557"/>
      <c r="CG101" s="40"/>
      <c r="CH101" s="40"/>
      <c r="CI101" s="40"/>
      <c r="CJ101" s="40"/>
    </row>
    <row r="102" spans="1:104" ht="40.5" customHeight="1" x14ac:dyDescent="0.2">
      <c r="A102" s="3415"/>
      <c r="B102" s="2609" t="s">
        <v>135</v>
      </c>
      <c r="C102" s="2610" t="s">
        <v>136</v>
      </c>
      <c r="D102" s="2611" t="s">
        <v>137</v>
      </c>
      <c r="E102" s="2612" t="s">
        <v>138</v>
      </c>
      <c r="F102" s="2613" t="s">
        <v>139</v>
      </c>
      <c r="G102" s="2406" t="s">
        <v>140</v>
      </c>
      <c r="H102" s="2406" t="s">
        <v>137</v>
      </c>
      <c r="I102" s="2612" t="s">
        <v>138</v>
      </c>
      <c r="J102" s="3421"/>
      <c r="K102" s="2609" t="s">
        <v>135</v>
      </c>
      <c r="L102" s="2614" t="s">
        <v>136</v>
      </c>
      <c r="M102" s="2609" t="s">
        <v>139</v>
      </c>
      <c r="N102" s="2614" t="s">
        <v>141</v>
      </c>
      <c r="O102" s="6"/>
      <c r="P102" s="235"/>
      <c r="Q102" s="235"/>
      <c r="R102" s="235"/>
      <c r="S102" s="235"/>
      <c r="T102" s="235"/>
      <c r="U102" s="235"/>
      <c r="V102" s="6"/>
      <c r="W102" s="235"/>
      <c r="X102" s="2615"/>
      <c r="Y102" s="2616"/>
      <c r="Z102" s="2616"/>
      <c r="AA102" s="2616"/>
      <c r="AB102" s="2616"/>
      <c r="AC102" s="2616"/>
      <c r="AD102" s="2616"/>
      <c r="AE102" s="2616"/>
      <c r="AF102" s="2616"/>
      <c r="AG102" s="2616"/>
      <c r="AH102" s="2616"/>
      <c r="AI102" s="2616"/>
      <c r="AJ102" s="2616"/>
      <c r="AK102" s="2616"/>
      <c r="AL102" s="2616"/>
      <c r="AM102" s="2616"/>
      <c r="AN102" s="2616"/>
      <c r="AO102" s="2616"/>
      <c r="AP102" s="2616"/>
      <c r="AQ102" s="2616"/>
      <c r="AR102" s="2616"/>
      <c r="CG102" s="40"/>
      <c r="CH102" s="40"/>
      <c r="CI102" s="40"/>
      <c r="CJ102" s="40"/>
    </row>
    <row r="103" spans="1:104" ht="16.350000000000001" customHeight="1" x14ac:dyDescent="0.2">
      <c r="A103" s="2060" t="s">
        <v>142</v>
      </c>
      <c r="B103" s="1988">
        <v>10095</v>
      </c>
      <c r="C103" s="2617">
        <v>438</v>
      </c>
      <c r="D103" s="2618">
        <v>6819</v>
      </c>
      <c r="E103" s="2619">
        <v>3714</v>
      </c>
      <c r="F103" s="1988">
        <v>30342</v>
      </c>
      <c r="G103" s="2620">
        <v>506</v>
      </c>
      <c r="H103" s="2620">
        <v>19291</v>
      </c>
      <c r="I103" s="2617">
        <v>10545</v>
      </c>
      <c r="J103" s="2061">
        <v>6381</v>
      </c>
      <c r="K103" s="1988"/>
      <c r="L103" s="2061"/>
      <c r="M103" s="1988"/>
      <c r="N103" s="2061"/>
      <c r="O103" s="6" t="str">
        <f>CA103&amp;CB103&amp;CC103&amp;CD103</f>
        <v/>
      </c>
      <c r="P103" s="235"/>
      <c r="Q103" s="235"/>
      <c r="R103" s="235"/>
      <c r="S103" s="235"/>
      <c r="T103" s="235"/>
      <c r="U103" s="235"/>
      <c r="V103" s="6"/>
      <c r="W103" s="235"/>
      <c r="X103" s="2621"/>
      <c r="Y103" s="2622"/>
      <c r="Z103" s="2622"/>
      <c r="AA103" s="2622"/>
      <c r="AB103" s="2622"/>
      <c r="AC103" s="2622"/>
      <c r="AD103" s="2622"/>
      <c r="AE103" s="2622"/>
      <c r="AF103" s="2622"/>
      <c r="AG103" s="2622"/>
      <c r="AH103" s="2622"/>
      <c r="AI103" s="2622"/>
      <c r="AJ103" s="2622"/>
      <c r="AK103" s="2622"/>
      <c r="AL103" s="2622"/>
      <c r="AM103" s="2622"/>
      <c r="AN103" s="2622"/>
      <c r="AO103" s="2622"/>
      <c r="AP103" s="2622"/>
      <c r="AQ103" s="2622"/>
      <c r="AR103" s="2622"/>
      <c r="CA103" s="453" t="str">
        <f>IF(CG103=1,"* Las recetas totales despachadas a pacientes del PSC, deben ser menores o iguales al total de Recetas con Despacho Total. ","")</f>
        <v/>
      </c>
      <c r="CB103" s="453" t="str">
        <f>IF(CH103=1,"* Las recetas parciales despachadas a pacientes del PSC, deben ser menores o iguales al total de Recetas con Despacho Parcial. ","")</f>
        <v/>
      </c>
      <c r="CC103" s="453" t="str">
        <f>IF(CI103=1,"* Las prescripciones emitidas a pacientes del PSC, deben ser menores o iguales a las Prescripciones totales emitidas. ","")</f>
        <v/>
      </c>
      <c r="CD103" s="453" t="str">
        <f>IF(CJ103=1,"* Las prescripciones rechazadas a pacientes del PSC, deben ser menores o iguales a las Prescripciones totales rechazadas. ","")</f>
        <v/>
      </c>
      <c r="CG103" s="454">
        <f>IF(B103&lt;K103,1,0)</f>
        <v>0</v>
      </c>
      <c r="CH103" s="454">
        <f>IF(C103&lt;L103,1,0)</f>
        <v>0</v>
      </c>
      <c r="CI103" s="454">
        <f>IF(F103&lt;M103,1,0)</f>
        <v>0</v>
      </c>
      <c r="CJ103" s="454">
        <f>IF(G103&lt;N103,1,0)</f>
        <v>0</v>
      </c>
    </row>
    <row r="104" spans="1:104" ht="16.350000000000001" customHeight="1" x14ac:dyDescent="0.2">
      <c r="A104" s="310" t="s">
        <v>143</v>
      </c>
      <c r="B104" s="315">
        <v>936</v>
      </c>
      <c r="C104" s="316">
        <v>140</v>
      </c>
      <c r="D104" s="312">
        <v>1076</v>
      </c>
      <c r="E104" s="314">
        <v>0</v>
      </c>
      <c r="F104" s="315">
        <v>2454</v>
      </c>
      <c r="G104" s="313">
        <v>156</v>
      </c>
      <c r="H104" s="313">
        <v>2298</v>
      </c>
      <c r="I104" s="316">
        <v>0</v>
      </c>
      <c r="J104" s="317">
        <v>936</v>
      </c>
      <c r="K104" s="318"/>
      <c r="L104" s="319"/>
      <c r="M104" s="318"/>
      <c r="N104" s="319"/>
      <c r="O104" s="6"/>
      <c r="P104" s="235"/>
      <c r="Q104" s="235"/>
      <c r="R104" s="235"/>
      <c r="S104" s="235"/>
      <c r="T104" s="235"/>
      <c r="U104" s="235"/>
      <c r="V104" s="6"/>
      <c r="W104" s="235"/>
      <c r="X104" s="2600"/>
      <c r="Y104" s="2557"/>
      <c r="Z104" s="2557"/>
      <c r="AA104" s="2557"/>
      <c r="AB104" s="2557"/>
      <c r="AC104" s="2557"/>
      <c r="AD104" s="2557"/>
      <c r="AE104" s="2557"/>
      <c r="AF104" s="2557"/>
      <c r="AG104" s="2557"/>
      <c r="AH104" s="2557"/>
      <c r="AI104" s="2557"/>
      <c r="AJ104" s="2557"/>
      <c r="AK104" s="2557"/>
      <c r="AL104" s="2557"/>
      <c r="AM104" s="2557"/>
      <c r="AN104" s="2557"/>
      <c r="AO104" s="2557"/>
      <c r="AP104" s="2557"/>
      <c r="AQ104" s="2557"/>
      <c r="AR104" s="2557"/>
      <c r="CA104" s="453" t="str">
        <f>IF(CG104=1,"* Las recetas totales despachadas a pacientes del PSC, deben ser menores o iguales al total de Recetas con Despacho Total. ","")</f>
        <v/>
      </c>
      <c r="CB104" s="453" t="str">
        <f>IF(CH104=1,"* Las recetas parciales despachadas a pacientes del PSC, deben ser menores o iguales al total de Recetas con Despacho Parcial. ","")</f>
        <v/>
      </c>
      <c r="CC104" s="453" t="str">
        <f>IF(CI104=1,"* Las prescripciones emitidas a pacientes del PSC, deben ser menores o iguales a las Prescripciones totales emitidas. ","")</f>
        <v/>
      </c>
      <c r="CD104" s="453" t="str">
        <f>IF(CJ104=1,"* Las prescripciones rechazadas a pacientes del PSC, deben ser menores o iguales a las Prescripciones totales rechazadas. ","")</f>
        <v/>
      </c>
      <c r="CG104" s="454">
        <f t="shared" ref="CG104:CH105" si="8">IF(B104&lt;K104,1,0)</f>
        <v>0</v>
      </c>
      <c r="CH104" s="454">
        <f t="shared" si="8"/>
        <v>0</v>
      </c>
      <c r="CI104" s="454">
        <f t="shared" ref="CI104:CJ105" si="9">IF(F104&lt;M104,1,0)</f>
        <v>0</v>
      </c>
      <c r="CJ104" s="454">
        <f t="shared" si="9"/>
        <v>0</v>
      </c>
    </row>
    <row r="105" spans="1:104" ht="16.350000000000001" customHeight="1" x14ac:dyDescent="0.2">
      <c r="A105" s="310" t="s">
        <v>144</v>
      </c>
      <c r="B105" s="326">
        <v>961</v>
      </c>
      <c r="C105" s="327">
        <v>0</v>
      </c>
      <c r="D105" s="323">
        <v>961</v>
      </c>
      <c r="E105" s="325">
        <v>0</v>
      </c>
      <c r="F105" s="326">
        <v>961</v>
      </c>
      <c r="G105" s="324">
        <v>0</v>
      </c>
      <c r="H105" s="324">
        <v>961</v>
      </c>
      <c r="I105" s="327">
        <v>0</v>
      </c>
      <c r="J105" s="328">
        <v>961</v>
      </c>
      <c r="K105" s="329"/>
      <c r="L105" s="330"/>
      <c r="M105" s="329"/>
      <c r="N105" s="330"/>
      <c r="O105" s="6"/>
      <c r="P105" s="235"/>
      <c r="Q105" s="235"/>
      <c r="R105" s="235"/>
      <c r="S105" s="235"/>
      <c r="T105" s="235"/>
      <c r="U105" s="235"/>
      <c r="V105" s="6"/>
      <c r="W105" s="235"/>
      <c r="X105" s="2600"/>
      <c r="Y105" s="2557"/>
      <c r="Z105" s="2557"/>
      <c r="AA105" s="2557"/>
      <c r="AB105" s="2557"/>
      <c r="AC105" s="2557"/>
      <c r="AD105" s="2557"/>
      <c r="AE105" s="2557"/>
      <c r="AF105" s="2557"/>
      <c r="AG105" s="2557"/>
      <c r="AH105" s="2557"/>
      <c r="AI105" s="2557"/>
      <c r="AJ105" s="2557"/>
      <c r="AK105" s="2557"/>
      <c r="AL105" s="2557"/>
      <c r="AM105" s="2557"/>
      <c r="AN105" s="2557"/>
      <c r="AO105" s="2557"/>
      <c r="AP105" s="2557"/>
      <c r="AQ105" s="2557"/>
      <c r="AR105" s="2557"/>
      <c r="CA105" s="453" t="str">
        <f>IF(CG105=1,"* Las recetas totales despachadas a pacientes del PSC, deben ser menores o iguales al total de Recetas con Despacho Total. ","")</f>
        <v/>
      </c>
      <c r="CB105" s="453" t="str">
        <f>IF(CH105=1,"* Las recetas parciales despachadas a pacientes del PSC, deben ser menores o iguales al total de Recetas con Despacho Parcial. ","")</f>
        <v/>
      </c>
      <c r="CC105" s="453" t="str">
        <f>IF(CI105=1,"* Las prescripciones emitidas a pacientes del PSC, deben ser menores o iguales a las Prescripciones totales emitidas. ","")</f>
        <v/>
      </c>
      <c r="CD105" s="453" t="str">
        <f>IF(CJ105=1,"* Las prescripciones rechazadas a pacientes del PSC, deben ser menores o iguales a las Prescripciones totales rechazadas. ","")</f>
        <v/>
      </c>
      <c r="CG105" s="454">
        <f t="shared" si="8"/>
        <v>0</v>
      </c>
      <c r="CH105" s="454">
        <f t="shared" si="8"/>
        <v>0</v>
      </c>
      <c r="CI105" s="454">
        <f t="shared" si="9"/>
        <v>0</v>
      </c>
      <c r="CJ105" s="454">
        <f t="shared" si="9"/>
        <v>0</v>
      </c>
    </row>
    <row r="106" spans="1:104" ht="16.350000000000001" customHeight="1" x14ac:dyDescent="0.2">
      <c r="A106" s="2623" t="s">
        <v>32</v>
      </c>
      <c r="B106" s="2624">
        <f>SUM(B103:B105)</f>
        <v>11992</v>
      </c>
      <c r="C106" s="2625">
        <f>SUM(C103:C105)</f>
        <v>578</v>
      </c>
      <c r="D106" s="2626">
        <f t="shared" ref="D106:E106" si="10">SUM(D103:D105)</f>
        <v>8856</v>
      </c>
      <c r="E106" s="2625">
        <f t="shared" si="10"/>
        <v>3714</v>
      </c>
      <c r="F106" s="2624">
        <f>SUM(F103:F105)</f>
        <v>33757</v>
      </c>
      <c r="G106" s="2627">
        <f>SUM(G103:G105)</f>
        <v>662</v>
      </c>
      <c r="H106" s="2627">
        <f t="shared" ref="H106:I106" si="11">SUM(H103:H105)</f>
        <v>22550</v>
      </c>
      <c r="I106" s="2625">
        <f t="shared" si="11"/>
        <v>10545</v>
      </c>
      <c r="J106" s="2628">
        <f>SUM(J103:J105)</f>
        <v>8278</v>
      </c>
      <c r="K106" s="2624">
        <f>+K103</f>
        <v>0</v>
      </c>
      <c r="L106" s="2628">
        <f>+L103</f>
        <v>0</v>
      </c>
      <c r="M106" s="2624">
        <f>+M103</f>
        <v>0</v>
      </c>
      <c r="N106" s="2628">
        <f>+N103</f>
        <v>0</v>
      </c>
      <c r="O106" s="6"/>
      <c r="P106" s="235"/>
      <c r="Q106" s="235"/>
      <c r="R106" s="235"/>
      <c r="S106" s="235"/>
      <c r="T106" s="235"/>
      <c r="U106" s="235"/>
      <c r="V106" s="6"/>
      <c r="W106" s="235"/>
      <c r="X106" s="2621"/>
      <c r="Y106" s="2622"/>
      <c r="Z106" s="2622"/>
      <c r="AA106" s="2622"/>
      <c r="AB106" s="2622"/>
      <c r="AC106" s="2622"/>
      <c r="AD106" s="2622"/>
      <c r="AE106" s="2622"/>
      <c r="AF106" s="2622"/>
      <c r="AG106" s="2622"/>
      <c r="AH106" s="2622"/>
      <c r="AI106" s="2622"/>
      <c r="AJ106" s="2622"/>
      <c r="AK106" s="2622"/>
      <c r="AL106" s="2622"/>
      <c r="AM106" s="2622"/>
      <c r="AN106" s="2622"/>
      <c r="AO106" s="2622"/>
      <c r="AP106" s="2622"/>
      <c r="AQ106" s="2622"/>
      <c r="AR106" s="2622"/>
      <c r="CG106" s="40"/>
      <c r="CH106" s="40"/>
      <c r="CI106" s="40"/>
      <c r="CJ106" s="40"/>
    </row>
    <row r="107" spans="1:104" ht="31.35" customHeight="1" x14ac:dyDescent="0.2">
      <c r="A107" s="9" t="s">
        <v>145</v>
      </c>
      <c r="B107" s="2629"/>
      <c r="C107" s="2630"/>
      <c r="D107" s="342"/>
      <c r="E107" s="2631"/>
      <c r="F107" s="2631"/>
      <c r="G107" s="2632"/>
      <c r="H107" s="2632"/>
      <c r="I107" s="2633"/>
      <c r="J107" s="346"/>
      <c r="K107" s="2633"/>
      <c r="L107" s="346"/>
      <c r="M107" s="6"/>
      <c r="N107" s="6"/>
      <c r="O107" s="6"/>
      <c r="P107" s="6"/>
      <c r="Q107" s="235"/>
      <c r="R107" s="235"/>
      <c r="S107" s="235"/>
      <c r="T107" s="235"/>
      <c r="U107" s="235"/>
      <c r="V107" s="235"/>
      <c r="W107" s="6"/>
      <c r="X107" s="2634"/>
      <c r="Y107" s="2634"/>
      <c r="Z107" s="2635"/>
      <c r="AA107" s="2635"/>
      <c r="AB107" s="2635"/>
      <c r="AC107" s="2635"/>
      <c r="AD107" s="2635"/>
      <c r="AE107" s="2635"/>
      <c r="AF107" s="2635"/>
      <c r="AG107" s="2635"/>
      <c r="AH107" s="2635"/>
      <c r="AI107" s="2635"/>
      <c r="AJ107" s="2635"/>
      <c r="AK107" s="2635"/>
      <c r="AL107" s="2635"/>
      <c r="AM107" s="2635"/>
      <c r="AN107" s="2635"/>
      <c r="AO107" s="2635"/>
      <c r="AP107" s="2635"/>
      <c r="AQ107" s="2635"/>
      <c r="AR107" s="2635"/>
      <c r="CG107" s="40"/>
      <c r="CH107" s="40"/>
      <c r="CI107" s="40"/>
      <c r="CJ107" s="40"/>
    </row>
    <row r="108" spans="1:104" ht="31.35" customHeight="1" x14ac:dyDescent="0.2">
      <c r="A108" s="3479" t="s">
        <v>146</v>
      </c>
      <c r="B108" s="3481" t="s">
        <v>147</v>
      </c>
      <c r="C108" s="3483" t="s">
        <v>148</v>
      </c>
      <c r="D108" s="3484"/>
      <c r="E108" s="3484"/>
      <c r="F108" s="3484"/>
      <c r="G108" s="3484"/>
      <c r="H108" s="3484"/>
      <c r="I108" s="3484"/>
      <c r="J108" s="3484"/>
      <c r="K108" s="3484"/>
      <c r="L108" s="3485"/>
      <c r="M108" s="3481" t="s">
        <v>149</v>
      </c>
      <c r="N108" s="6"/>
      <c r="O108" s="342"/>
      <c r="P108" s="342"/>
      <c r="Q108" s="342"/>
      <c r="R108" s="235"/>
      <c r="S108" s="235"/>
      <c r="T108" s="235"/>
      <c r="U108" s="235"/>
      <c r="V108" s="235"/>
      <c r="W108" s="235"/>
      <c r="X108" s="235"/>
      <c r="Y108" s="235"/>
      <c r="Z108" s="2634"/>
      <c r="AA108" s="2635"/>
      <c r="AB108" s="2635"/>
      <c r="AC108" s="2635"/>
      <c r="AD108" s="2635"/>
      <c r="AE108" s="2635"/>
      <c r="AF108" s="2635"/>
      <c r="AG108" s="2635"/>
      <c r="AH108" s="2635"/>
      <c r="AI108" s="2635"/>
      <c r="AJ108" s="2635"/>
      <c r="AK108" s="2635"/>
      <c r="AL108" s="2635"/>
      <c r="AM108" s="2635"/>
      <c r="AN108" s="2635"/>
      <c r="AO108" s="2635"/>
      <c r="AP108" s="2635"/>
      <c r="AQ108" s="2635"/>
      <c r="AR108" s="2635"/>
      <c r="AS108" s="2635"/>
      <c r="AT108" s="2635"/>
      <c r="BX108" s="2"/>
      <c r="BZ108" s="3"/>
      <c r="CG108" s="40"/>
      <c r="CH108" s="40"/>
      <c r="CI108" s="40"/>
      <c r="CJ108" s="40"/>
    </row>
    <row r="109" spans="1:104" ht="35.25" customHeight="1" x14ac:dyDescent="0.2">
      <c r="A109" s="3480"/>
      <c r="B109" s="3482"/>
      <c r="C109" s="2636" t="s">
        <v>150</v>
      </c>
      <c r="D109" s="2637" t="s">
        <v>151</v>
      </c>
      <c r="E109" s="2637" t="s">
        <v>152</v>
      </c>
      <c r="F109" s="2637" t="s">
        <v>153</v>
      </c>
      <c r="G109" s="2637" t="s">
        <v>154</v>
      </c>
      <c r="H109" s="2638" t="s">
        <v>155</v>
      </c>
      <c r="I109" s="2638" t="s">
        <v>156</v>
      </c>
      <c r="J109" s="2637" t="s">
        <v>157</v>
      </c>
      <c r="K109" s="2638" t="s">
        <v>158</v>
      </c>
      <c r="L109" s="2639" t="s">
        <v>159</v>
      </c>
      <c r="M109" s="3482"/>
      <c r="N109" s="6"/>
      <c r="O109" s="342"/>
      <c r="P109" s="342"/>
      <c r="Q109" s="342"/>
      <c r="R109" s="235"/>
      <c r="S109" s="235"/>
      <c r="T109" s="235"/>
      <c r="U109" s="235"/>
      <c r="V109" s="235"/>
      <c r="W109" s="235"/>
      <c r="X109" s="235"/>
      <c r="Y109" s="235"/>
      <c r="Z109" s="2634"/>
      <c r="AA109" s="2635"/>
      <c r="AB109" s="2635"/>
      <c r="AC109" s="2635"/>
      <c r="AD109" s="2635"/>
      <c r="AE109" s="2635"/>
      <c r="AF109" s="2635"/>
      <c r="AG109" s="2635"/>
      <c r="AH109" s="2635"/>
      <c r="AI109" s="2635"/>
      <c r="AJ109" s="2635"/>
      <c r="AK109" s="2635"/>
      <c r="AL109" s="2635"/>
      <c r="AM109" s="2635"/>
      <c r="AN109" s="2635"/>
      <c r="AO109" s="2635"/>
      <c r="AP109" s="2635"/>
      <c r="AQ109" s="2635"/>
      <c r="AR109" s="2635"/>
      <c r="AS109" s="2635"/>
      <c r="AT109" s="2635"/>
      <c r="BX109" s="2"/>
      <c r="BZ109" s="3"/>
      <c r="CG109" s="40"/>
      <c r="CH109" s="40"/>
      <c r="CI109" s="40"/>
      <c r="CJ109" s="40"/>
    </row>
    <row r="110" spans="1:104" ht="16.350000000000001" customHeight="1" x14ac:dyDescent="0.2">
      <c r="A110" s="2640" t="s">
        <v>160</v>
      </c>
      <c r="B110" s="2641"/>
      <c r="C110" s="1988"/>
      <c r="D110" s="2620"/>
      <c r="E110" s="2620"/>
      <c r="F110" s="2620"/>
      <c r="G110" s="2620"/>
      <c r="H110" s="2620"/>
      <c r="I110" s="2620"/>
      <c r="J110" s="2620"/>
      <c r="K110" s="2620"/>
      <c r="L110" s="2641"/>
      <c r="M110" s="2642"/>
      <c r="N110" s="6"/>
      <c r="O110" s="342"/>
      <c r="P110" s="342"/>
      <c r="Q110" s="342"/>
      <c r="R110" s="235"/>
      <c r="S110" s="235"/>
      <c r="T110" s="235"/>
      <c r="U110" s="235"/>
      <c r="V110" s="235"/>
      <c r="W110" s="235"/>
      <c r="X110" s="235"/>
      <c r="Y110" s="235"/>
      <c r="Z110" s="2643"/>
      <c r="AA110" s="2644"/>
      <c r="AB110" s="2644"/>
      <c r="AC110" s="2644"/>
      <c r="AD110" s="2644"/>
      <c r="AE110" s="2644"/>
      <c r="AF110" s="2644"/>
      <c r="AG110" s="2644"/>
      <c r="AH110" s="2644"/>
      <c r="AI110" s="2644"/>
      <c r="AJ110" s="2644"/>
      <c r="AK110" s="2644"/>
      <c r="AL110" s="2644"/>
      <c r="AM110" s="2644"/>
      <c r="AN110" s="2644"/>
      <c r="AO110" s="2644"/>
      <c r="AP110" s="2644"/>
      <c r="AQ110" s="2644"/>
      <c r="AR110" s="2644"/>
      <c r="AS110" s="2644"/>
      <c r="AT110" s="2644"/>
      <c r="BX110" s="2"/>
      <c r="BZ110" s="3"/>
      <c r="CG110" s="40"/>
      <c r="CH110" s="40"/>
      <c r="CI110" s="40"/>
      <c r="CJ110" s="40"/>
    </row>
    <row r="111" spans="1:104" ht="16.350000000000001" customHeight="1" x14ac:dyDescent="0.2">
      <c r="A111" s="109" t="s">
        <v>161</v>
      </c>
      <c r="B111" s="327"/>
      <c r="C111" s="353"/>
      <c r="D111" s="324"/>
      <c r="E111" s="324"/>
      <c r="F111" s="324"/>
      <c r="G111" s="324"/>
      <c r="H111" s="324"/>
      <c r="I111" s="324"/>
      <c r="J111" s="324"/>
      <c r="K111" s="324"/>
      <c r="L111" s="327"/>
      <c r="M111" s="354"/>
      <c r="N111" s="346"/>
      <c r="O111" s="342"/>
      <c r="P111" s="342"/>
      <c r="Q111" s="342"/>
      <c r="R111" s="235"/>
      <c r="S111" s="235"/>
      <c r="T111" s="235"/>
      <c r="U111" s="235"/>
      <c r="V111" s="235"/>
      <c r="W111" s="235"/>
      <c r="X111" s="235"/>
      <c r="Y111" s="235"/>
      <c r="Z111" s="2643"/>
      <c r="AA111" s="2644"/>
      <c r="AB111" s="2644"/>
      <c r="AC111" s="2644"/>
      <c r="AD111" s="2644"/>
      <c r="AE111" s="2644"/>
      <c r="AF111" s="2644"/>
      <c r="AG111" s="2644"/>
      <c r="AH111" s="2644"/>
      <c r="AI111" s="2644"/>
      <c r="AJ111" s="2644"/>
      <c r="AK111" s="2644"/>
      <c r="AL111" s="2644"/>
      <c r="AM111" s="2644"/>
      <c r="AN111" s="2644"/>
      <c r="AO111" s="2644"/>
      <c r="AP111" s="2644"/>
      <c r="AQ111" s="2644"/>
      <c r="AR111" s="2644"/>
      <c r="AS111" s="2644"/>
      <c r="AT111" s="2644"/>
      <c r="BX111" s="2"/>
      <c r="BZ111" s="3"/>
      <c r="CG111" s="40"/>
      <c r="CH111" s="40"/>
      <c r="CI111" s="40"/>
      <c r="CJ111" s="40"/>
    </row>
    <row r="112" spans="1:104" ht="16.350000000000001" customHeight="1" x14ac:dyDescent="0.2">
      <c r="A112" s="232" t="s">
        <v>162</v>
      </c>
      <c r="B112" s="355"/>
      <c r="C112" s="326"/>
      <c r="D112" s="356"/>
      <c r="E112" s="356"/>
      <c r="F112" s="356"/>
      <c r="G112" s="356"/>
      <c r="H112" s="356"/>
      <c r="I112" s="356"/>
      <c r="J112" s="356"/>
      <c r="K112" s="356"/>
      <c r="L112" s="355"/>
      <c r="M112" s="322"/>
      <c r="N112" s="2645"/>
      <c r="O112" s="342"/>
      <c r="P112" s="342"/>
      <c r="Q112" s="342"/>
      <c r="R112" s="235"/>
      <c r="S112" s="235"/>
      <c r="T112" s="235"/>
      <c r="U112" s="235"/>
      <c r="V112" s="235"/>
      <c r="W112" s="235"/>
      <c r="X112" s="235"/>
      <c r="Y112" s="235"/>
      <c r="Z112" s="2643"/>
      <c r="AA112" s="2644"/>
      <c r="AB112" s="2644"/>
      <c r="AC112" s="2644"/>
      <c r="AD112" s="2644"/>
      <c r="AE112" s="2644"/>
      <c r="AF112" s="2644"/>
      <c r="AG112" s="2644"/>
      <c r="AH112" s="2644"/>
      <c r="AI112" s="2644"/>
      <c r="AJ112" s="2644"/>
      <c r="AK112" s="2644"/>
      <c r="AL112" s="2644"/>
      <c r="AM112" s="2644"/>
      <c r="AN112" s="2644"/>
      <c r="AO112" s="2644"/>
      <c r="AP112" s="2644"/>
      <c r="AQ112" s="2644"/>
      <c r="AR112" s="2644"/>
      <c r="AS112" s="2644"/>
      <c r="AT112" s="2644"/>
      <c r="BX112" s="2"/>
      <c r="BZ112" s="3"/>
      <c r="CG112" s="40"/>
      <c r="CH112" s="40"/>
      <c r="CI112" s="40"/>
      <c r="CJ112" s="40"/>
    </row>
    <row r="113" spans="1:88" ht="31.35" customHeight="1" x14ac:dyDescent="0.2">
      <c r="A113" s="10" t="s">
        <v>163</v>
      </c>
      <c r="B113" s="360"/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2646"/>
      <c r="AP113" s="2646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CG113" s="40"/>
      <c r="CH113" s="40"/>
      <c r="CI113" s="40"/>
      <c r="CJ113" s="40"/>
    </row>
    <row r="114" spans="1:88" ht="16.350000000000001" customHeight="1" x14ac:dyDescent="0.2">
      <c r="A114" s="3503" t="s">
        <v>164</v>
      </c>
      <c r="B114" s="2721" t="s">
        <v>4</v>
      </c>
      <c r="C114" s="2763"/>
      <c r="D114" s="2703"/>
      <c r="E114" s="3495" t="s">
        <v>5</v>
      </c>
      <c r="F114" s="3501"/>
      <c r="G114" s="3501"/>
      <c r="H114" s="3501"/>
      <c r="I114" s="3501"/>
      <c r="J114" s="3501"/>
      <c r="K114" s="3501"/>
      <c r="L114" s="3501"/>
      <c r="M114" s="3501"/>
      <c r="N114" s="3501"/>
      <c r="O114" s="3501"/>
      <c r="P114" s="3501"/>
      <c r="Q114" s="3501"/>
      <c r="R114" s="3501"/>
      <c r="S114" s="3501"/>
      <c r="T114" s="3501"/>
      <c r="U114" s="3501"/>
      <c r="V114" s="3501"/>
      <c r="W114" s="3501"/>
      <c r="X114" s="3501"/>
      <c r="Y114" s="3501"/>
      <c r="Z114" s="3501"/>
      <c r="AA114" s="3501"/>
      <c r="AB114" s="3501"/>
      <c r="AC114" s="3501"/>
      <c r="AD114" s="3501"/>
      <c r="AE114" s="3501"/>
      <c r="AF114" s="3501"/>
      <c r="AG114" s="3501"/>
      <c r="AH114" s="3501"/>
      <c r="AI114" s="3501"/>
      <c r="AJ114" s="3501"/>
      <c r="AK114" s="3501"/>
      <c r="AL114" s="3501"/>
      <c r="AM114" s="3501"/>
      <c r="AN114" s="3502"/>
      <c r="AO114" s="2703" t="s">
        <v>6</v>
      </c>
      <c r="AP114" s="2705" t="s">
        <v>165</v>
      </c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CG114" s="40"/>
      <c r="CH114" s="40"/>
      <c r="CI114" s="40"/>
      <c r="CJ114" s="40"/>
    </row>
    <row r="115" spans="1:88" ht="16.350000000000001" customHeight="1" x14ac:dyDescent="0.2">
      <c r="A115" s="2692"/>
      <c r="B115" s="3505"/>
      <c r="C115" s="2698"/>
      <c r="D115" s="3321"/>
      <c r="E115" s="3495" t="s">
        <v>11</v>
      </c>
      <c r="F115" s="3496"/>
      <c r="G115" s="3495" t="s">
        <v>12</v>
      </c>
      <c r="H115" s="3496"/>
      <c r="I115" s="3495" t="s">
        <v>13</v>
      </c>
      <c r="J115" s="3496"/>
      <c r="K115" s="3495" t="s">
        <v>14</v>
      </c>
      <c r="L115" s="3496"/>
      <c r="M115" s="3495" t="s">
        <v>15</v>
      </c>
      <c r="N115" s="3496"/>
      <c r="O115" s="3495" t="s">
        <v>16</v>
      </c>
      <c r="P115" s="3496"/>
      <c r="Q115" s="3501" t="s">
        <v>17</v>
      </c>
      <c r="R115" s="3496"/>
      <c r="S115" s="3495" t="s">
        <v>18</v>
      </c>
      <c r="T115" s="3496"/>
      <c r="U115" s="3495" t="s">
        <v>19</v>
      </c>
      <c r="V115" s="3496"/>
      <c r="W115" s="3495" t="s">
        <v>20</v>
      </c>
      <c r="X115" s="3496"/>
      <c r="Y115" s="3495" t="s">
        <v>21</v>
      </c>
      <c r="Z115" s="3496"/>
      <c r="AA115" s="3495" t="s">
        <v>22</v>
      </c>
      <c r="AB115" s="3496"/>
      <c r="AC115" s="3495" t="s">
        <v>23</v>
      </c>
      <c r="AD115" s="3496"/>
      <c r="AE115" s="3495" t="s">
        <v>24</v>
      </c>
      <c r="AF115" s="3496"/>
      <c r="AG115" s="3495" t="s">
        <v>25</v>
      </c>
      <c r="AH115" s="3496"/>
      <c r="AI115" s="3495" t="s">
        <v>26</v>
      </c>
      <c r="AJ115" s="3496"/>
      <c r="AK115" s="3495" t="s">
        <v>27</v>
      </c>
      <c r="AL115" s="3496"/>
      <c r="AM115" s="3501" t="s">
        <v>28</v>
      </c>
      <c r="AN115" s="3502"/>
      <c r="AO115" s="2703"/>
      <c r="AP115" s="2705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CG115" s="40"/>
      <c r="CH115" s="40"/>
      <c r="CI115" s="40"/>
      <c r="CJ115" s="40"/>
    </row>
    <row r="116" spans="1:88" ht="16.350000000000001" customHeight="1" x14ac:dyDescent="0.2">
      <c r="A116" s="3504"/>
      <c r="B116" s="2647" t="s">
        <v>29</v>
      </c>
      <c r="C116" s="2648" t="s">
        <v>30</v>
      </c>
      <c r="D116" s="2109" t="s">
        <v>31</v>
      </c>
      <c r="E116" s="2649" t="s">
        <v>30</v>
      </c>
      <c r="F116" s="2650" t="s">
        <v>31</v>
      </c>
      <c r="G116" s="2649" t="s">
        <v>30</v>
      </c>
      <c r="H116" s="2650" t="s">
        <v>31</v>
      </c>
      <c r="I116" s="2649" t="s">
        <v>30</v>
      </c>
      <c r="J116" s="2650" t="s">
        <v>31</v>
      </c>
      <c r="K116" s="2649" t="s">
        <v>30</v>
      </c>
      <c r="L116" s="2650" t="s">
        <v>31</v>
      </c>
      <c r="M116" s="2649" t="s">
        <v>30</v>
      </c>
      <c r="N116" s="2650" t="s">
        <v>31</v>
      </c>
      <c r="O116" s="2649" t="s">
        <v>30</v>
      </c>
      <c r="P116" s="2650" t="s">
        <v>31</v>
      </c>
      <c r="Q116" s="2649" t="s">
        <v>30</v>
      </c>
      <c r="R116" s="2650" t="s">
        <v>31</v>
      </c>
      <c r="S116" s="2649" t="s">
        <v>30</v>
      </c>
      <c r="T116" s="2650" t="s">
        <v>31</v>
      </c>
      <c r="U116" s="2649" t="s">
        <v>30</v>
      </c>
      <c r="V116" s="2650" t="s">
        <v>31</v>
      </c>
      <c r="W116" s="2649" t="s">
        <v>30</v>
      </c>
      <c r="X116" s="2650" t="s">
        <v>31</v>
      </c>
      <c r="Y116" s="2649" t="s">
        <v>30</v>
      </c>
      <c r="Z116" s="2650" t="s">
        <v>31</v>
      </c>
      <c r="AA116" s="2649" t="s">
        <v>30</v>
      </c>
      <c r="AB116" s="2650" t="s">
        <v>31</v>
      </c>
      <c r="AC116" s="2649" t="s">
        <v>30</v>
      </c>
      <c r="AD116" s="2650" t="s">
        <v>31</v>
      </c>
      <c r="AE116" s="2649" t="s">
        <v>30</v>
      </c>
      <c r="AF116" s="2650" t="s">
        <v>31</v>
      </c>
      <c r="AG116" s="2649" t="s">
        <v>30</v>
      </c>
      <c r="AH116" s="2650" t="s">
        <v>31</v>
      </c>
      <c r="AI116" s="2649" t="s">
        <v>30</v>
      </c>
      <c r="AJ116" s="2650" t="s">
        <v>31</v>
      </c>
      <c r="AK116" s="2649" t="s">
        <v>30</v>
      </c>
      <c r="AL116" s="2650" t="s">
        <v>31</v>
      </c>
      <c r="AM116" s="2649" t="s">
        <v>30</v>
      </c>
      <c r="AN116" s="2651" t="s">
        <v>31</v>
      </c>
      <c r="AO116" s="3321"/>
      <c r="AP116" s="3494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CG116" s="40"/>
      <c r="CH116" s="40"/>
      <c r="CI116" s="40"/>
      <c r="CJ116" s="40"/>
    </row>
    <row r="117" spans="1:88" ht="16.350000000000001" customHeight="1" x14ac:dyDescent="0.2">
      <c r="A117" s="363" t="s">
        <v>166</v>
      </c>
      <c r="B117" s="109">
        <f>SUM(C117:D117)</f>
        <v>0</v>
      </c>
      <c r="C117" s="364">
        <f>SUM(E117+G117+I117+K117+M117+O117+Q117+S117+U117+W117+Y117+AA117+AC117+AE117+AG117+AI117+AK117+AM117)</f>
        <v>0</v>
      </c>
      <c r="D117" s="365">
        <f>SUM(F117+H117+J117+L117+N117+P117+R117+T117+V117+X117+Z117+AB117+AD117+AF117+AH117+AJ117+AL117+AN117)</f>
        <v>0</v>
      </c>
      <c r="E117" s="65"/>
      <c r="F117" s="190"/>
      <c r="G117" s="65"/>
      <c r="H117" s="366"/>
      <c r="I117" s="65"/>
      <c r="J117" s="366"/>
      <c r="K117" s="65"/>
      <c r="L117" s="366"/>
      <c r="M117" s="65"/>
      <c r="N117" s="366"/>
      <c r="O117" s="65"/>
      <c r="P117" s="366"/>
      <c r="Q117" s="367"/>
      <c r="R117" s="366"/>
      <c r="S117" s="65"/>
      <c r="T117" s="366"/>
      <c r="U117" s="65"/>
      <c r="V117" s="366"/>
      <c r="W117" s="65"/>
      <c r="X117" s="366"/>
      <c r="Y117" s="65"/>
      <c r="Z117" s="366"/>
      <c r="AA117" s="65"/>
      <c r="AB117" s="366"/>
      <c r="AC117" s="65"/>
      <c r="AD117" s="366"/>
      <c r="AE117" s="65"/>
      <c r="AF117" s="366"/>
      <c r="AG117" s="65"/>
      <c r="AH117" s="366"/>
      <c r="AI117" s="65"/>
      <c r="AJ117" s="366"/>
      <c r="AK117" s="65"/>
      <c r="AL117" s="366"/>
      <c r="AM117" s="368"/>
      <c r="AN117" s="369"/>
      <c r="AO117" s="112"/>
      <c r="AP117" s="112"/>
      <c r="AQ117" s="162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8"/>
      <c r="BD117" s="8"/>
      <c r="BE117" s="8"/>
      <c r="BF117" s="8"/>
      <c r="CA117" s="39"/>
      <c r="CB117" s="39"/>
      <c r="CC117" s="39"/>
      <c r="CG117" s="40">
        <v>0</v>
      </c>
      <c r="CH117" s="40">
        <v>0</v>
      </c>
      <c r="CI117" s="40">
        <v>0</v>
      </c>
      <c r="CJ117" s="40"/>
    </row>
    <row r="118" spans="1:88" ht="16.350000000000001" customHeight="1" x14ac:dyDescent="0.2">
      <c r="A118" s="363" t="s">
        <v>167</v>
      </c>
      <c r="B118" s="109">
        <f>SUM(C118:D118)</f>
        <v>0</v>
      </c>
      <c r="C118" s="364">
        <f t="shared" ref="C118:D119" si="12">SUM(E118+G118+I118+K118+M118+O118+Q118+S118+U118+W118+Y118+AA118+AC118+AE118+AG118+AI118+AK118+AM118)</f>
        <v>0</v>
      </c>
      <c r="D118" s="365">
        <f t="shared" si="12"/>
        <v>0</v>
      </c>
      <c r="E118" s="45"/>
      <c r="F118" s="46"/>
      <c r="G118" s="45"/>
      <c r="H118" s="47"/>
      <c r="I118" s="45"/>
      <c r="J118" s="47"/>
      <c r="K118" s="45"/>
      <c r="L118" s="47"/>
      <c r="M118" s="45"/>
      <c r="N118" s="47"/>
      <c r="O118" s="45"/>
      <c r="P118" s="47"/>
      <c r="Q118" s="110"/>
      <c r="R118" s="47"/>
      <c r="S118" s="45"/>
      <c r="T118" s="47"/>
      <c r="U118" s="45"/>
      <c r="V118" s="47"/>
      <c r="W118" s="45"/>
      <c r="X118" s="47"/>
      <c r="Y118" s="45"/>
      <c r="Z118" s="47"/>
      <c r="AA118" s="45"/>
      <c r="AB118" s="47"/>
      <c r="AC118" s="45"/>
      <c r="AD118" s="47"/>
      <c r="AE118" s="45"/>
      <c r="AF118" s="47"/>
      <c r="AG118" s="45"/>
      <c r="AH118" s="47"/>
      <c r="AI118" s="45"/>
      <c r="AJ118" s="47"/>
      <c r="AK118" s="45"/>
      <c r="AL118" s="47"/>
      <c r="AM118" s="111"/>
      <c r="AN118" s="55"/>
      <c r="AO118" s="52"/>
      <c r="AP118" s="52"/>
      <c r="AQ118" s="162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8"/>
      <c r="BD118" s="8"/>
      <c r="BE118" s="8"/>
      <c r="BF118" s="8"/>
      <c r="CG118" s="40">
        <v>0</v>
      </c>
      <c r="CH118" s="40">
        <v>0</v>
      </c>
      <c r="CI118" s="40">
        <v>0</v>
      </c>
      <c r="CJ118" s="40"/>
    </row>
    <row r="119" spans="1:88" ht="16.350000000000001" customHeight="1" x14ac:dyDescent="0.2">
      <c r="A119" s="2652" t="s">
        <v>168</v>
      </c>
      <c r="B119" s="232">
        <f>SUM(C119:D119)</f>
        <v>0</v>
      </c>
      <c r="C119" s="371">
        <f t="shared" si="12"/>
        <v>0</v>
      </c>
      <c r="D119" s="372">
        <f t="shared" si="12"/>
        <v>0</v>
      </c>
      <c r="E119" s="88"/>
      <c r="F119" s="89"/>
      <c r="G119" s="88"/>
      <c r="H119" s="87"/>
      <c r="I119" s="88"/>
      <c r="J119" s="87"/>
      <c r="K119" s="88"/>
      <c r="L119" s="87"/>
      <c r="M119" s="88"/>
      <c r="N119" s="87"/>
      <c r="O119" s="88"/>
      <c r="P119" s="87"/>
      <c r="Q119" s="126"/>
      <c r="R119" s="87"/>
      <c r="S119" s="88"/>
      <c r="T119" s="87"/>
      <c r="U119" s="88"/>
      <c r="V119" s="87"/>
      <c r="W119" s="88"/>
      <c r="X119" s="87"/>
      <c r="Y119" s="88"/>
      <c r="Z119" s="87"/>
      <c r="AA119" s="88"/>
      <c r="AB119" s="87"/>
      <c r="AC119" s="88"/>
      <c r="AD119" s="87"/>
      <c r="AE119" s="88"/>
      <c r="AF119" s="87"/>
      <c r="AG119" s="88"/>
      <c r="AH119" s="87"/>
      <c r="AI119" s="88"/>
      <c r="AJ119" s="87"/>
      <c r="AK119" s="88"/>
      <c r="AL119" s="87"/>
      <c r="AM119" s="127"/>
      <c r="AN119" s="92"/>
      <c r="AO119" s="94"/>
      <c r="AP119" s="94"/>
      <c r="AQ119" s="162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8"/>
      <c r="BD119" s="8"/>
      <c r="BE119" s="8"/>
      <c r="BF119" s="8"/>
      <c r="CG119" s="40">
        <v>0</v>
      </c>
      <c r="CH119" s="40">
        <v>0</v>
      </c>
      <c r="CI119" s="40">
        <v>0</v>
      </c>
      <c r="CJ119" s="40"/>
    </row>
    <row r="120" spans="1:88" ht="31.35" customHeight="1" x14ac:dyDescent="0.2">
      <c r="A120" s="9" t="s">
        <v>169</v>
      </c>
      <c r="B120" s="373"/>
      <c r="C120" s="373"/>
      <c r="D120" s="6"/>
      <c r="E120" s="373"/>
      <c r="F120" s="6"/>
      <c r="G120" s="6"/>
      <c r="H120" s="6"/>
      <c r="I120" s="6"/>
      <c r="J120" s="6"/>
      <c r="K120" s="6"/>
      <c r="L120" s="374"/>
      <c r="M120" s="374"/>
      <c r="N120" s="374"/>
      <c r="O120" s="374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CG120" s="40"/>
      <c r="CH120" s="40"/>
      <c r="CI120" s="40"/>
      <c r="CJ120" s="40"/>
    </row>
    <row r="121" spans="1:88" ht="16.350000000000001" customHeight="1" x14ac:dyDescent="0.2">
      <c r="A121" s="3517" t="s">
        <v>170</v>
      </c>
      <c r="B121" s="3511"/>
      <c r="C121" s="3518" t="s">
        <v>32</v>
      </c>
      <c r="D121" s="3519"/>
      <c r="E121" s="3511"/>
      <c r="F121" s="3506" t="s">
        <v>171</v>
      </c>
      <c r="G121" s="3520"/>
      <c r="H121" s="3520"/>
      <c r="I121" s="3520"/>
      <c r="J121" s="3520"/>
      <c r="K121" s="3520"/>
      <c r="L121" s="3520"/>
      <c r="M121" s="3520"/>
      <c r="N121" s="3520"/>
      <c r="O121" s="3507"/>
      <c r="P121" s="3510" t="s">
        <v>7</v>
      </c>
      <c r="Q121" s="3511" t="s">
        <v>8</v>
      </c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CG121" s="40"/>
      <c r="CH121" s="40"/>
      <c r="CI121" s="40"/>
      <c r="CJ121" s="40"/>
    </row>
    <row r="122" spans="1:88" ht="24" customHeight="1" x14ac:dyDescent="0.2">
      <c r="A122" s="2785"/>
      <c r="B122" s="2777"/>
      <c r="C122" s="3371"/>
      <c r="D122" s="2788"/>
      <c r="E122" s="3364"/>
      <c r="F122" s="3506" t="s">
        <v>172</v>
      </c>
      <c r="G122" s="3521"/>
      <c r="H122" s="3506" t="s">
        <v>173</v>
      </c>
      <c r="I122" s="3521"/>
      <c r="J122" s="3515" t="s">
        <v>174</v>
      </c>
      <c r="K122" s="3516"/>
      <c r="L122" s="3515" t="s">
        <v>175</v>
      </c>
      <c r="M122" s="3516"/>
      <c r="N122" s="3506" t="s">
        <v>176</v>
      </c>
      <c r="O122" s="3507"/>
      <c r="P122" s="2774"/>
      <c r="Q122" s="2777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CG122" s="40"/>
      <c r="CH122" s="40"/>
      <c r="CI122" s="40"/>
      <c r="CJ122" s="40"/>
    </row>
    <row r="123" spans="1:88" ht="22.5" customHeight="1" x14ac:dyDescent="0.2">
      <c r="A123" s="3371"/>
      <c r="B123" s="3364"/>
      <c r="C123" s="2654" t="s">
        <v>29</v>
      </c>
      <c r="D123" s="2655" t="s">
        <v>30</v>
      </c>
      <c r="E123" s="2656" t="s">
        <v>31</v>
      </c>
      <c r="F123" s="2654" t="s">
        <v>30</v>
      </c>
      <c r="G123" s="2656" t="s">
        <v>31</v>
      </c>
      <c r="H123" s="2654" t="s">
        <v>30</v>
      </c>
      <c r="I123" s="2656" t="s">
        <v>31</v>
      </c>
      <c r="J123" s="2654" t="s">
        <v>30</v>
      </c>
      <c r="K123" s="2656" t="s">
        <v>31</v>
      </c>
      <c r="L123" s="2654" t="s">
        <v>30</v>
      </c>
      <c r="M123" s="2656" t="s">
        <v>31</v>
      </c>
      <c r="N123" s="2654" t="s">
        <v>30</v>
      </c>
      <c r="O123" s="2657" t="s">
        <v>31</v>
      </c>
      <c r="P123" s="3362"/>
      <c r="Q123" s="3364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CG123" s="40"/>
      <c r="CH123" s="40"/>
      <c r="CI123" s="40"/>
      <c r="CJ123" s="40"/>
    </row>
    <row r="124" spans="1:88" ht="16.350000000000001" customHeight="1" x14ac:dyDescent="0.2">
      <c r="A124" s="3508" t="s">
        <v>177</v>
      </c>
      <c r="B124" s="2658" t="s">
        <v>178</v>
      </c>
      <c r="C124" s="2659">
        <f t="shared" ref="C124:C130" si="13">SUM(D124:E124)</f>
        <v>0</v>
      </c>
      <c r="D124" s="2660">
        <f>SUM(F124+H124+J124+L124+N124)</f>
        <v>0</v>
      </c>
      <c r="E124" s="382">
        <f>SUM(G124+I124+K124+M124+O124)</f>
        <v>0</v>
      </c>
      <c r="F124" s="2661"/>
      <c r="G124" s="2662"/>
      <c r="H124" s="2661"/>
      <c r="I124" s="2662"/>
      <c r="J124" s="2661"/>
      <c r="K124" s="2662"/>
      <c r="L124" s="2661"/>
      <c r="M124" s="2662"/>
      <c r="N124" s="2661"/>
      <c r="O124" s="2663"/>
      <c r="P124" s="2664"/>
      <c r="Q124" s="2662"/>
      <c r="R124" s="3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CG124" s="40">
        <v>0</v>
      </c>
      <c r="CH124" s="40">
        <v>0</v>
      </c>
      <c r="CI124" s="40">
        <v>0</v>
      </c>
      <c r="CJ124" s="40">
        <v>0</v>
      </c>
    </row>
    <row r="125" spans="1:88" ht="16.350000000000001" customHeight="1" x14ac:dyDescent="0.2">
      <c r="A125" s="2721"/>
      <c r="B125" s="387" t="s">
        <v>179</v>
      </c>
      <c r="C125" s="388">
        <f>SUM(D125:E125)</f>
        <v>0</v>
      </c>
      <c r="D125" s="389">
        <f t="shared" ref="D125:E130" si="14">SUM(F125+H125+J125+L125+N125)</f>
        <v>0</v>
      </c>
      <c r="E125" s="390">
        <f t="shared" si="14"/>
        <v>0</v>
      </c>
      <c r="F125" s="2665"/>
      <c r="G125" s="2666"/>
      <c r="H125" s="2665"/>
      <c r="I125" s="2666"/>
      <c r="J125" s="2665"/>
      <c r="K125" s="2666"/>
      <c r="L125" s="2665"/>
      <c r="M125" s="2666"/>
      <c r="N125" s="2665"/>
      <c r="O125" s="2667"/>
      <c r="P125" s="2668"/>
      <c r="Q125" s="2666"/>
      <c r="R125" s="3"/>
      <c r="CG125" s="40"/>
      <c r="CH125" s="40"/>
      <c r="CI125" s="40"/>
      <c r="CJ125" s="40"/>
    </row>
    <row r="126" spans="1:88" ht="30.75" customHeight="1" thickBot="1" x14ac:dyDescent="0.3">
      <c r="A126" s="2768"/>
      <c r="B126" s="395" t="s">
        <v>180</v>
      </c>
      <c r="C126" s="396">
        <f t="shared" si="13"/>
        <v>0</v>
      </c>
      <c r="D126" s="397">
        <f>SUM(F126+H126+J126+L126+N126)</f>
        <v>0</v>
      </c>
      <c r="E126" s="398">
        <f t="shared" si="14"/>
        <v>0</v>
      </c>
      <c r="F126" s="2669"/>
      <c r="G126" s="2670"/>
      <c r="H126" s="2669"/>
      <c r="I126" s="2670"/>
      <c r="J126" s="2669"/>
      <c r="K126" s="2670"/>
      <c r="L126" s="2669"/>
      <c r="M126" s="2670"/>
      <c r="N126" s="2669"/>
      <c r="O126" s="2671"/>
      <c r="P126" s="2672"/>
      <c r="Q126" s="2670"/>
      <c r="R126" s="3"/>
      <c r="CG126" s="40"/>
      <c r="CH126" s="40"/>
      <c r="CI126" s="40"/>
      <c r="CJ126" s="40"/>
    </row>
    <row r="127" spans="1:88" ht="16.350000000000001" customHeight="1" thickTop="1" x14ac:dyDescent="0.2">
      <c r="A127" s="2769" t="s">
        <v>181</v>
      </c>
      <c r="B127" s="26" t="s">
        <v>72</v>
      </c>
      <c r="C127" s="403">
        <f t="shared" si="13"/>
        <v>0</v>
      </c>
      <c r="D127" s="404">
        <f t="shared" si="14"/>
        <v>0</v>
      </c>
      <c r="E127" s="382">
        <f t="shared" si="14"/>
        <v>0</v>
      </c>
      <c r="F127" s="2661"/>
      <c r="G127" s="2662"/>
      <c r="H127" s="2661"/>
      <c r="I127" s="2662"/>
      <c r="J127" s="2661"/>
      <c r="K127" s="2662"/>
      <c r="L127" s="2661"/>
      <c r="M127" s="2662"/>
      <c r="N127" s="2661"/>
      <c r="O127" s="2663"/>
      <c r="P127" s="2664"/>
      <c r="Q127" s="2662"/>
      <c r="R127" s="3"/>
      <c r="CG127" s="40"/>
      <c r="CH127" s="40"/>
      <c r="CI127" s="40"/>
      <c r="CJ127" s="40"/>
    </row>
    <row r="128" spans="1:88" ht="16.350000000000001" customHeight="1" x14ac:dyDescent="0.2">
      <c r="A128" s="2705"/>
      <c r="B128" s="26" t="s">
        <v>182</v>
      </c>
      <c r="C128" s="403">
        <f t="shared" si="13"/>
        <v>0</v>
      </c>
      <c r="D128" s="404">
        <f t="shared" si="14"/>
        <v>0</v>
      </c>
      <c r="E128" s="382">
        <f t="shared" si="14"/>
        <v>0</v>
      </c>
      <c r="F128" s="2661"/>
      <c r="G128" s="2662"/>
      <c r="H128" s="2661"/>
      <c r="I128" s="2662"/>
      <c r="J128" s="2661"/>
      <c r="K128" s="2662"/>
      <c r="L128" s="2661"/>
      <c r="M128" s="2662"/>
      <c r="N128" s="2661"/>
      <c r="O128" s="2663"/>
      <c r="P128" s="2664"/>
      <c r="Q128" s="2662"/>
      <c r="R128" s="3"/>
      <c r="CG128" s="40"/>
      <c r="CH128" s="40"/>
      <c r="CI128" s="40"/>
      <c r="CJ128" s="40"/>
    </row>
    <row r="129" spans="1:88" ht="16.350000000000001" customHeight="1" x14ac:dyDescent="0.2">
      <c r="A129" s="2705"/>
      <c r="B129" s="41" t="s">
        <v>183</v>
      </c>
      <c r="C129" s="388">
        <f t="shared" si="13"/>
        <v>0</v>
      </c>
      <c r="D129" s="389">
        <f t="shared" si="14"/>
        <v>0</v>
      </c>
      <c r="E129" s="390">
        <f t="shared" si="14"/>
        <v>0</v>
      </c>
      <c r="F129" s="2665"/>
      <c r="G129" s="2666"/>
      <c r="H129" s="2665"/>
      <c r="I129" s="2666"/>
      <c r="J129" s="2665"/>
      <c r="K129" s="2666"/>
      <c r="L129" s="2665"/>
      <c r="M129" s="2666"/>
      <c r="N129" s="2665"/>
      <c r="O129" s="2667"/>
      <c r="P129" s="2668"/>
      <c r="Q129" s="2666"/>
      <c r="R129" s="3"/>
      <c r="CG129" s="40"/>
      <c r="CH129" s="40"/>
      <c r="CI129" s="40"/>
      <c r="CJ129" s="40"/>
    </row>
    <row r="130" spans="1:88" ht="16.350000000000001" customHeight="1" x14ac:dyDescent="0.2">
      <c r="A130" s="3494"/>
      <c r="B130" s="405" t="s">
        <v>109</v>
      </c>
      <c r="C130" s="406">
        <f t="shared" si="13"/>
        <v>0</v>
      </c>
      <c r="D130" s="407">
        <f t="shared" si="14"/>
        <v>0</v>
      </c>
      <c r="E130" s="408">
        <f t="shared" si="14"/>
        <v>0</v>
      </c>
      <c r="F130" s="2673"/>
      <c r="G130" s="2674"/>
      <c r="H130" s="2673"/>
      <c r="I130" s="2674"/>
      <c r="J130" s="2673"/>
      <c r="K130" s="2674"/>
      <c r="L130" s="2673"/>
      <c r="M130" s="2674"/>
      <c r="N130" s="2673"/>
      <c r="O130" s="2675"/>
      <c r="P130" s="2676"/>
      <c r="Q130" s="2674"/>
      <c r="R130" s="3"/>
      <c r="CG130" s="40"/>
      <c r="CH130" s="40"/>
      <c r="CI130" s="40"/>
      <c r="CJ130" s="40"/>
    </row>
    <row r="131" spans="1:88" ht="27" customHeight="1" x14ac:dyDescent="0.25">
      <c r="A131" s="9" t="s">
        <v>184</v>
      </c>
      <c r="B131" s="413"/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CG131" s="40"/>
      <c r="CH131" s="40"/>
      <c r="CI131" s="40"/>
      <c r="CJ131" s="40"/>
    </row>
    <row r="132" spans="1:88" ht="16.5" customHeight="1" x14ac:dyDescent="0.2">
      <c r="A132" s="3509" t="s">
        <v>49</v>
      </c>
      <c r="B132" s="3509" t="s">
        <v>185</v>
      </c>
      <c r="C132" s="3510" t="s">
        <v>29</v>
      </c>
      <c r="D132" s="3510" t="s">
        <v>30</v>
      </c>
      <c r="E132" s="3511" t="s">
        <v>31</v>
      </c>
      <c r="F132" s="3512" t="s">
        <v>186</v>
      </c>
      <c r="G132" s="3513"/>
      <c r="H132" s="3513"/>
      <c r="I132" s="3513"/>
      <c r="J132" s="3513"/>
      <c r="K132" s="3513"/>
      <c r="L132" s="3513"/>
      <c r="M132" s="3513"/>
      <c r="N132" s="3513"/>
      <c r="O132" s="3513"/>
      <c r="P132" s="3513"/>
      <c r="Q132" s="3513"/>
      <c r="R132" s="3513"/>
      <c r="S132" s="3513"/>
      <c r="T132" s="3513"/>
      <c r="U132" s="3513"/>
      <c r="V132" s="3513"/>
      <c r="W132" s="3513"/>
      <c r="X132" s="3513"/>
      <c r="Y132" s="3513"/>
      <c r="Z132" s="3513"/>
      <c r="AA132" s="3513"/>
      <c r="AB132" s="3513"/>
      <c r="AC132" s="3513"/>
      <c r="AD132" s="3513"/>
      <c r="AE132" s="3513"/>
      <c r="AF132" s="3513"/>
      <c r="AG132" s="3513"/>
      <c r="AH132" s="3513"/>
      <c r="AI132" s="3513"/>
      <c r="AJ132" s="3513"/>
      <c r="AK132" s="3513"/>
      <c r="AL132" s="3513"/>
      <c r="AM132" s="3514"/>
      <c r="AN132" s="3510" t="s">
        <v>7</v>
      </c>
      <c r="AO132" s="3511" t="s">
        <v>8</v>
      </c>
      <c r="CG132" s="40"/>
      <c r="CH132" s="40"/>
      <c r="CI132" s="40"/>
      <c r="CJ132" s="40"/>
    </row>
    <row r="133" spans="1:88" ht="15" customHeight="1" x14ac:dyDescent="0.2">
      <c r="A133" s="2771"/>
      <c r="B133" s="2771"/>
      <c r="C133" s="2774"/>
      <c r="D133" s="2774"/>
      <c r="E133" s="2777"/>
      <c r="F133" s="3515" t="s">
        <v>187</v>
      </c>
      <c r="G133" s="3522"/>
      <c r="H133" s="3515" t="s">
        <v>188</v>
      </c>
      <c r="I133" s="3522"/>
      <c r="J133" s="3515" t="s">
        <v>189</v>
      </c>
      <c r="K133" s="3522"/>
      <c r="L133" s="3515" t="s">
        <v>190</v>
      </c>
      <c r="M133" s="3522"/>
      <c r="N133" s="3515" t="s">
        <v>191</v>
      </c>
      <c r="O133" s="3522"/>
      <c r="P133" s="3515" t="s">
        <v>192</v>
      </c>
      <c r="Q133" s="3516"/>
      <c r="R133" s="3515" t="s">
        <v>193</v>
      </c>
      <c r="S133" s="3516"/>
      <c r="T133" s="3515" t="s">
        <v>194</v>
      </c>
      <c r="U133" s="3516"/>
      <c r="V133" s="3515" t="s">
        <v>195</v>
      </c>
      <c r="W133" s="3516"/>
      <c r="X133" s="3515" t="s">
        <v>196</v>
      </c>
      <c r="Y133" s="3516"/>
      <c r="Z133" s="3515" t="s">
        <v>197</v>
      </c>
      <c r="AA133" s="3516"/>
      <c r="AB133" s="3515" t="s">
        <v>198</v>
      </c>
      <c r="AC133" s="3516"/>
      <c r="AD133" s="3515" t="s">
        <v>199</v>
      </c>
      <c r="AE133" s="3516"/>
      <c r="AF133" s="3515" t="s">
        <v>200</v>
      </c>
      <c r="AG133" s="3516"/>
      <c r="AH133" s="3515" t="s">
        <v>201</v>
      </c>
      <c r="AI133" s="3516"/>
      <c r="AJ133" s="3515" t="s">
        <v>202</v>
      </c>
      <c r="AK133" s="3516"/>
      <c r="AL133" s="3515" t="s">
        <v>203</v>
      </c>
      <c r="AM133" s="3523"/>
      <c r="AN133" s="2774"/>
      <c r="AO133" s="2777"/>
      <c r="CG133" s="40"/>
      <c r="CH133" s="40"/>
      <c r="CI133" s="40"/>
      <c r="CJ133" s="40"/>
    </row>
    <row r="134" spans="1:88" ht="15.75" customHeight="1" x14ac:dyDescent="0.2">
      <c r="A134" s="3360"/>
      <c r="B134" s="3360"/>
      <c r="C134" s="3362"/>
      <c r="D134" s="3362"/>
      <c r="E134" s="3364"/>
      <c r="F134" s="2677" t="s">
        <v>204</v>
      </c>
      <c r="G134" s="2678" t="s">
        <v>31</v>
      </c>
      <c r="H134" s="2677" t="s">
        <v>204</v>
      </c>
      <c r="I134" s="2678" t="s">
        <v>31</v>
      </c>
      <c r="J134" s="2677" t="s">
        <v>204</v>
      </c>
      <c r="K134" s="2678" t="s">
        <v>31</v>
      </c>
      <c r="L134" s="2677" t="s">
        <v>204</v>
      </c>
      <c r="M134" s="2678" t="s">
        <v>31</v>
      </c>
      <c r="N134" s="2677" t="s">
        <v>204</v>
      </c>
      <c r="O134" s="2678" t="s">
        <v>31</v>
      </c>
      <c r="P134" s="2677" t="s">
        <v>204</v>
      </c>
      <c r="Q134" s="2678" t="s">
        <v>31</v>
      </c>
      <c r="R134" s="2677" t="s">
        <v>204</v>
      </c>
      <c r="S134" s="2678" t="s">
        <v>31</v>
      </c>
      <c r="T134" s="2677" t="s">
        <v>204</v>
      </c>
      <c r="U134" s="2678" t="s">
        <v>31</v>
      </c>
      <c r="V134" s="2677" t="s">
        <v>204</v>
      </c>
      <c r="W134" s="2678" t="s">
        <v>31</v>
      </c>
      <c r="X134" s="2677" t="s">
        <v>204</v>
      </c>
      <c r="Y134" s="2678" t="s">
        <v>31</v>
      </c>
      <c r="Z134" s="2677" t="s">
        <v>204</v>
      </c>
      <c r="AA134" s="2678" t="s">
        <v>31</v>
      </c>
      <c r="AB134" s="2677" t="s">
        <v>204</v>
      </c>
      <c r="AC134" s="2678" t="s">
        <v>31</v>
      </c>
      <c r="AD134" s="2677" t="s">
        <v>204</v>
      </c>
      <c r="AE134" s="2678" t="s">
        <v>31</v>
      </c>
      <c r="AF134" s="2677" t="s">
        <v>204</v>
      </c>
      <c r="AG134" s="2678" t="s">
        <v>31</v>
      </c>
      <c r="AH134" s="2677" t="s">
        <v>204</v>
      </c>
      <c r="AI134" s="2678" t="s">
        <v>31</v>
      </c>
      <c r="AJ134" s="2677" t="s">
        <v>204</v>
      </c>
      <c r="AK134" s="2678" t="s">
        <v>31</v>
      </c>
      <c r="AL134" s="2677" t="s">
        <v>204</v>
      </c>
      <c r="AM134" s="2679" t="s">
        <v>31</v>
      </c>
      <c r="AN134" s="3362"/>
      <c r="AO134" s="3364"/>
      <c r="CG134" s="40"/>
      <c r="CH134" s="40"/>
      <c r="CI134" s="40"/>
      <c r="CJ134" s="40"/>
    </row>
    <row r="135" spans="1:88" x14ac:dyDescent="0.2">
      <c r="A135" s="3508" t="s">
        <v>72</v>
      </c>
      <c r="B135" s="2680" t="s">
        <v>205</v>
      </c>
      <c r="C135" s="2659">
        <f>SUM(D135:E135)</f>
        <v>0</v>
      </c>
      <c r="D135" s="2660">
        <f>+F135+H135+J135+L135+N135+P135+R135+T135+V135+X135+Z135+AB135+AD135+AF135+AH135+AJ135+AL135</f>
        <v>0</v>
      </c>
      <c r="E135" s="2681">
        <f>+G135+I135+K135+M135+O135+Q135+S135+U135+W135+Y135+AA135+AC135+AE135+AG135+AI135+AK135+AM135</f>
        <v>0</v>
      </c>
      <c r="F135" s="2682"/>
      <c r="G135" s="2683"/>
      <c r="H135" s="2682"/>
      <c r="I135" s="2683"/>
      <c r="J135" s="2682"/>
      <c r="K135" s="2683"/>
      <c r="L135" s="2682"/>
      <c r="M135" s="2683"/>
      <c r="N135" s="2682"/>
      <c r="O135" s="2683"/>
      <c r="P135" s="2682"/>
      <c r="Q135" s="2683"/>
      <c r="R135" s="2682"/>
      <c r="S135" s="2683"/>
      <c r="T135" s="2682"/>
      <c r="U135" s="2683"/>
      <c r="V135" s="2682"/>
      <c r="W135" s="2683"/>
      <c r="X135" s="2682"/>
      <c r="Y135" s="2683"/>
      <c r="Z135" s="2682"/>
      <c r="AA135" s="2683"/>
      <c r="AB135" s="2682"/>
      <c r="AC135" s="2683"/>
      <c r="AD135" s="2682"/>
      <c r="AE135" s="2683"/>
      <c r="AF135" s="2682"/>
      <c r="AG135" s="2683"/>
      <c r="AH135" s="2682"/>
      <c r="AI135" s="2683"/>
      <c r="AJ135" s="2682"/>
      <c r="AK135" s="2683"/>
      <c r="AL135" s="2682"/>
      <c r="AM135" s="2684"/>
      <c r="AN135" s="2685"/>
      <c r="AO135" s="2683"/>
      <c r="AP135" s="3"/>
      <c r="CG135" s="5">
        <v>0</v>
      </c>
      <c r="CH135" s="5">
        <v>0</v>
      </c>
      <c r="CI135" s="5">
        <v>0</v>
      </c>
      <c r="CJ135" s="5">
        <v>0</v>
      </c>
    </row>
    <row r="136" spans="1:88" x14ac:dyDescent="0.2">
      <c r="A136" s="2705"/>
      <c r="B136" s="109" t="s">
        <v>206</v>
      </c>
      <c r="C136" s="388">
        <f>SUM(D136:E136)</f>
        <v>0</v>
      </c>
      <c r="D136" s="389">
        <f t="shared" ref="D136:E148" si="15">+F136+H136+J136+L136+N136+P136+R136+T136+V136+X136+Z136+AB136+AD136+AF136+AH136+AJ136+AL136</f>
        <v>0</v>
      </c>
      <c r="E136" s="363">
        <f t="shared" si="15"/>
        <v>0</v>
      </c>
      <c r="F136" s="65"/>
      <c r="G136" s="190"/>
      <c r="H136" s="65"/>
      <c r="I136" s="190"/>
      <c r="J136" s="65"/>
      <c r="K136" s="190"/>
      <c r="L136" s="65"/>
      <c r="M136" s="190"/>
      <c r="N136" s="65"/>
      <c r="O136" s="190"/>
      <c r="P136" s="65"/>
      <c r="Q136" s="190"/>
      <c r="R136" s="65"/>
      <c r="S136" s="190"/>
      <c r="T136" s="65"/>
      <c r="U136" s="190"/>
      <c r="V136" s="65"/>
      <c r="W136" s="190"/>
      <c r="X136" s="65"/>
      <c r="Y136" s="190"/>
      <c r="Z136" s="65"/>
      <c r="AA136" s="190"/>
      <c r="AB136" s="65"/>
      <c r="AC136" s="190"/>
      <c r="AD136" s="65"/>
      <c r="AE136" s="190"/>
      <c r="AF136" s="65"/>
      <c r="AG136" s="190"/>
      <c r="AH136" s="65"/>
      <c r="AI136" s="190"/>
      <c r="AJ136" s="65"/>
      <c r="AK136" s="190"/>
      <c r="AL136" s="65"/>
      <c r="AM136" s="420"/>
      <c r="AN136" s="367"/>
      <c r="AO136" s="190"/>
      <c r="AP136" s="3"/>
    </row>
    <row r="137" spans="1:88" x14ac:dyDescent="0.2">
      <c r="A137" s="2705"/>
      <c r="B137" s="109" t="s">
        <v>207</v>
      </c>
      <c r="C137" s="388">
        <f t="shared" ref="C137:C148" si="16">SUM(D137:E137)</f>
        <v>0</v>
      </c>
      <c r="D137" s="389">
        <f t="shared" si="15"/>
        <v>0</v>
      </c>
      <c r="E137" s="363">
        <f t="shared" si="15"/>
        <v>0</v>
      </c>
      <c r="F137" s="45"/>
      <c r="G137" s="46"/>
      <c r="H137" s="45"/>
      <c r="I137" s="46"/>
      <c r="J137" s="45"/>
      <c r="K137" s="46"/>
      <c r="L137" s="45"/>
      <c r="M137" s="46"/>
      <c r="N137" s="45"/>
      <c r="O137" s="46"/>
      <c r="P137" s="45"/>
      <c r="Q137" s="46"/>
      <c r="R137" s="45"/>
      <c r="S137" s="46"/>
      <c r="T137" s="45"/>
      <c r="U137" s="46"/>
      <c r="V137" s="45"/>
      <c r="W137" s="46"/>
      <c r="X137" s="45"/>
      <c r="Y137" s="46"/>
      <c r="Z137" s="45"/>
      <c r="AA137" s="46"/>
      <c r="AB137" s="45"/>
      <c r="AC137" s="46"/>
      <c r="AD137" s="45"/>
      <c r="AE137" s="46"/>
      <c r="AF137" s="45"/>
      <c r="AG137" s="46"/>
      <c r="AH137" s="45"/>
      <c r="AI137" s="46"/>
      <c r="AJ137" s="45"/>
      <c r="AK137" s="46"/>
      <c r="AL137" s="45"/>
      <c r="AM137" s="421"/>
      <c r="AN137" s="110"/>
      <c r="AO137" s="46"/>
      <c r="AP137" s="3"/>
    </row>
    <row r="138" spans="1:88" x14ac:dyDescent="0.2">
      <c r="A138" s="2705"/>
      <c r="B138" s="109" t="s">
        <v>208</v>
      </c>
      <c r="C138" s="388">
        <f t="shared" si="16"/>
        <v>0</v>
      </c>
      <c r="D138" s="389">
        <f t="shared" si="15"/>
        <v>0</v>
      </c>
      <c r="E138" s="363">
        <f t="shared" si="15"/>
        <v>0</v>
      </c>
      <c r="F138" s="45"/>
      <c r="G138" s="46"/>
      <c r="H138" s="45"/>
      <c r="I138" s="46"/>
      <c r="J138" s="45"/>
      <c r="K138" s="46"/>
      <c r="L138" s="45"/>
      <c r="M138" s="46"/>
      <c r="N138" s="45"/>
      <c r="O138" s="46"/>
      <c r="P138" s="45"/>
      <c r="Q138" s="46"/>
      <c r="R138" s="45"/>
      <c r="S138" s="46"/>
      <c r="T138" s="45"/>
      <c r="U138" s="46"/>
      <c r="V138" s="45"/>
      <c r="W138" s="46"/>
      <c r="X138" s="45"/>
      <c r="Y138" s="46"/>
      <c r="Z138" s="45"/>
      <c r="AA138" s="46"/>
      <c r="AB138" s="45"/>
      <c r="AC138" s="46"/>
      <c r="AD138" s="45"/>
      <c r="AE138" s="46"/>
      <c r="AF138" s="45"/>
      <c r="AG138" s="46"/>
      <c r="AH138" s="45"/>
      <c r="AI138" s="46"/>
      <c r="AJ138" s="45"/>
      <c r="AK138" s="46"/>
      <c r="AL138" s="45"/>
      <c r="AM138" s="421"/>
      <c r="AN138" s="110"/>
      <c r="AO138" s="46"/>
      <c r="AP138" s="3"/>
    </row>
    <row r="139" spans="1:88" x14ac:dyDescent="0.2">
      <c r="A139" s="2705"/>
      <c r="B139" s="422" t="s">
        <v>209</v>
      </c>
      <c r="C139" s="388">
        <f t="shared" si="16"/>
        <v>0</v>
      </c>
      <c r="D139" s="389">
        <f t="shared" si="15"/>
        <v>0</v>
      </c>
      <c r="E139" s="363">
        <f t="shared" si="15"/>
        <v>0</v>
      </c>
      <c r="F139" s="45"/>
      <c r="G139" s="46"/>
      <c r="H139" s="45"/>
      <c r="I139" s="46"/>
      <c r="J139" s="45"/>
      <c r="K139" s="46"/>
      <c r="L139" s="45"/>
      <c r="M139" s="46"/>
      <c r="N139" s="45"/>
      <c r="O139" s="46"/>
      <c r="P139" s="45"/>
      <c r="Q139" s="46"/>
      <c r="R139" s="45"/>
      <c r="S139" s="46"/>
      <c r="T139" s="45"/>
      <c r="U139" s="46"/>
      <c r="V139" s="45"/>
      <c r="W139" s="46"/>
      <c r="X139" s="45"/>
      <c r="Y139" s="46"/>
      <c r="Z139" s="45"/>
      <c r="AA139" s="46"/>
      <c r="AB139" s="45"/>
      <c r="AC139" s="46"/>
      <c r="AD139" s="45"/>
      <c r="AE139" s="46"/>
      <c r="AF139" s="45"/>
      <c r="AG139" s="46"/>
      <c r="AH139" s="45"/>
      <c r="AI139" s="46"/>
      <c r="AJ139" s="45"/>
      <c r="AK139" s="46"/>
      <c r="AL139" s="45"/>
      <c r="AM139" s="421"/>
      <c r="AN139" s="110"/>
      <c r="AO139" s="46"/>
      <c r="AP139" s="3"/>
    </row>
    <row r="140" spans="1:88" x14ac:dyDescent="0.2">
      <c r="A140" s="2705"/>
      <c r="B140" s="109" t="s">
        <v>210</v>
      </c>
      <c r="C140" s="388">
        <f t="shared" si="16"/>
        <v>0</v>
      </c>
      <c r="D140" s="389">
        <f t="shared" si="15"/>
        <v>0</v>
      </c>
      <c r="E140" s="363">
        <f t="shared" si="15"/>
        <v>0</v>
      </c>
      <c r="F140" s="79"/>
      <c r="G140" s="73"/>
      <c r="H140" s="79"/>
      <c r="I140" s="73"/>
      <c r="J140" s="79"/>
      <c r="K140" s="73"/>
      <c r="L140" s="79"/>
      <c r="M140" s="73"/>
      <c r="N140" s="79"/>
      <c r="O140" s="73"/>
      <c r="P140" s="79"/>
      <c r="Q140" s="73"/>
      <c r="R140" s="79"/>
      <c r="S140" s="73"/>
      <c r="T140" s="79"/>
      <c r="U140" s="73"/>
      <c r="V140" s="79"/>
      <c r="W140" s="73"/>
      <c r="X140" s="79"/>
      <c r="Y140" s="73"/>
      <c r="Z140" s="79"/>
      <c r="AA140" s="73"/>
      <c r="AB140" s="79"/>
      <c r="AC140" s="73"/>
      <c r="AD140" s="79"/>
      <c r="AE140" s="73"/>
      <c r="AF140" s="79"/>
      <c r="AG140" s="73"/>
      <c r="AH140" s="79"/>
      <c r="AI140" s="73"/>
      <c r="AJ140" s="79"/>
      <c r="AK140" s="73"/>
      <c r="AL140" s="79"/>
      <c r="AM140" s="423"/>
      <c r="AN140" s="424"/>
      <c r="AO140" s="73"/>
      <c r="AP140" s="3"/>
    </row>
    <row r="141" spans="1:88" x14ac:dyDescent="0.2">
      <c r="A141" s="2705"/>
      <c r="B141" s="109" t="s">
        <v>211</v>
      </c>
      <c r="C141" s="388">
        <f t="shared" si="16"/>
        <v>0</v>
      </c>
      <c r="D141" s="389">
        <f t="shared" si="15"/>
        <v>0</v>
      </c>
      <c r="E141" s="363">
        <f t="shared" si="15"/>
        <v>0</v>
      </c>
      <c r="F141" s="79"/>
      <c r="G141" s="73"/>
      <c r="H141" s="79"/>
      <c r="I141" s="73"/>
      <c r="J141" s="79"/>
      <c r="K141" s="73"/>
      <c r="L141" s="79"/>
      <c r="M141" s="73"/>
      <c r="N141" s="79"/>
      <c r="O141" s="73"/>
      <c r="P141" s="79"/>
      <c r="Q141" s="73"/>
      <c r="R141" s="79"/>
      <c r="S141" s="73"/>
      <c r="T141" s="79"/>
      <c r="U141" s="73"/>
      <c r="V141" s="79"/>
      <c r="W141" s="73"/>
      <c r="X141" s="79"/>
      <c r="Y141" s="73"/>
      <c r="Z141" s="79"/>
      <c r="AA141" s="73"/>
      <c r="AB141" s="79"/>
      <c r="AC141" s="73"/>
      <c r="AD141" s="79"/>
      <c r="AE141" s="73"/>
      <c r="AF141" s="79"/>
      <c r="AG141" s="73"/>
      <c r="AH141" s="79"/>
      <c r="AI141" s="73"/>
      <c r="AJ141" s="79"/>
      <c r="AK141" s="73"/>
      <c r="AL141" s="79"/>
      <c r="AM141" s="423"/>
      <c r="AN141" s="424"/>
      <c r="AO141" s="73"/>
      <c r="AP141" s="3"/>
    </row>
    <row r="142" spans="1:88" x14ac:dyDescent="0.2">
      <c r="A142" s="3379"/>
      <c r="B142" s="232" t="s">
        <v>212</v>
      </c>
      <c r="C142" s="406">
        <f t="shared" si="16"/>
        <v>0</v>
      </c>
      <c r="D142" s="407">
        <f t="shared" si="15"/>
        <v>0</v>
      </c>
      <c r="E142" s="427">
        <f t="shared" si="15"/>
        <v>0</v>
      </c>
      <c r="F142" s="88"/>
      <c r="G142" s="89"/>
      <c r="H142" s="88"/>
      <c r="I142" s="89"/>
      <c r="J142" s="88"/>
      <c r="K142" s="89"/>
      <c r="L142" s="88"/>
      <c r="M142" s="89"/>
      <c r="N142" s="88"/>
      <c r="O142" s="89"/>
      <c r="P142" s="88"/>
      <c r="Q142" s="89"/>
      <c r="R142" s="88"/>
      <c r="S142" s="89"/>
      <c r="T142" s="88"/>
      <c r="U142" s="89"/>
      <c r="V142" s="88"/>
      <c r="W142" s="89"/>
      <c r="X142" s="88"/>
      <c r="Y142" s="89"/>
      <c r="Z142" s="88"/>
      <c r="AA142" s="89"/>
      <c r="AB142" s="88"/>
      <c r="AC142" s="89"/>
      <c r="AD142" s="88"/>
      <c r="AE142" s="89"/>
      <c r="AF142" s="88"/>
      <c r="AG142" s="89"/>
      <c r="AH142" s="88"/>
      <c r="AI142" s="89"/>
      <c r="AJ142" s="88"/>
      <c r="AK142" s="89"/>
      <c r="AL142" s="88"/>
      <c r="AM142" s="428"/>
      <c r="AN142" s="126"/>
      <c r="AO142" s="89"/>
      <c r="AP142" s="3"/>
    </row>
    <row r="143" spans="1:88" x14ac:dyDescent="0.2">
      <c r="A143" s="3508" t="s">
        <v>183</v>
      </c>
      <c r="B143" s="2680" t="s">
        <v>213</v>
      </c>
      <c r="C143" s="2659">
        <f t="shared" si="16"/>
        <v>2</v>
      </c>
      <c r="D143" s="2660">
        <f t="shared" si="15"/>
        <v>1</v>
      </c>
      <c r="E143" s="2681">
        <f t="shared" si="15"/>
        <v>1</v>
      </c>
      <c r="F143" s="2682"/>
      <c r="G143" s="2683"/>
      <c r="H143" s="2682"/>
      <c r="I143" s="2683"/>
      <c r="J143" s="2682"/>
      <c r="K143" s="2683"/>
      <c r="L143" s="2682"/>
      <c r="M143" s="2683"/>
      <c r="N143" s="2682"/>
      <c r="O143" s="2683"/>
      <c r="P143" s="2682"/>
      <c r="Q143" s="2683"/>
      <c r="R143" s="2682"/>
      <c r="S143" s="2683"/>
      <c r="T143" s="2682"/>
      <c r="U143" s="2683"/>
      <c r="V143" s="2682"/>
      <c r="W143" s="2683"/>
      <c r="X143" s="2682"/>
      <c r="Y143" s="2683"/>
      <c r="Z143" s="2682"/>
      <c r="AA143" s="2683">
        <v>1</v>
      </c>
      <c r="AB143" s="2682"/>
      <c r="AC143" s="2683"/>
      <c r="AD143" s="2682"/>
      <c r="AE143" s="2683"/>
      <c r="AF143" s="2682"/>
      <c r="AG143" s="2683"/>
      <c r="AH143" s="2682">
        <v>1</v>
      </c>
      <c r="AI143" s="2683"/>
      <c r="AJ143" s="2682"/>
      <c r="AK143" s="2683"/>
      <c r="AL143" s="2682"/>
      <c r="AM143" s="2684"/>
      <c r="AN143" s="2685">
        <v>0</v>
      </c>
      <c r="AO143" s="2683">
        <v>0</v>
      </c>
      <c r="AP143" s="3"/>
      <c r="CG143" s="5">
        <v>0</v>
      </c>
      <c r="CH143" s="5">
        <v>0</v>
      </c>
      <c r="CI143" s="5">
        <v>0</v>
      </c>
      <c r="CJ143" s="5">
        <v>0</v>
      </c>
    </row>
    <row r="144" spans="1:88" x14ac:dyDescent="0.2">
      <c r="A144" s="2705"/>
      <c r="B144" s="109" t="s">
        <v>207</v>
      </c>
      <c r="C144" s="388">
        <f t="shared" si="16"/>
        <v>9</v>
      </c>
      <c r="D144" s="389">
        <f t="shared" si="15"/>
        <v>2</v>
      </c>
      <c r="E144" s="363">
        <f>+G144+I144+K144+M144+O144+Q144+S144+U144+W144+Y144+AA144+AC144+AE144+AG144+AI144+AK144+AM144</f>
        <v>7</v>
      </c>
      <c r="F144" s="45"/>
      <c r="G144" s="46"/>
      <c r="H144" s="45"/>
      <c r="I144" s="46"/>
      <c r="J144" s="45"/>
      <c r="K144" s="46"/>
      <c r="L144" s="45"/>
      <c r="M144" s="46"/>
      <c r="N144" s="45"/>
      <c r="O144" s="46"/>
      <c r="P144" s="45"/>
      <c r="Q144" s="46"/>
      <c r="R144" s="45"/>
      <c r="S144" s="46">
        <v>1</v>
      </c>
      <c r="T144" s="45"/>
      <c r="U144" s="46">
        <v>1</v>
      </c>
      <c r="V144" s="45">
        <v>1</v>
      </c>
      <c r="W144" s="46"/>
      <c r="X144" s="45"/>
      <c r="Y144" s="46"/>
      <c r="Z144" s="45"/>
      <c r="AA144" s="46">
        <v>1</v>
      </c>
      <c r="AB144" s="45"/>
      <c r="AC144" s="46">
        <v>3</v>
      </c>
      <c r="AD144" s="45"/>
      <c r="AE144" s="46"/>
      <c r="AF144" s="45"/>
      <c r="AG144" s="46"/>
      <c r="AH144" s="45">
        <v>1</v>
      </c>
      <c r="AI144" s="46"/>
      <c r="AJ144" s="45"/>
      <c r="AK144" s="46"/>
      <c r="AL144" s="45"/>
      <c r="AM144" s="421">
        <v>1</v>
      </c>
      <c r="AN144" s="110">
        <v>0</v>
      </c>
      <c r="AO144" s="46">
        <v>0</v>
      </c>
      <c r="AP144" s="3"/>
    </row>
    <row r="145" spans="1:109" x14ac:dyDescent="0.2">
      <c r="A145" s="2705"/>
      <c r="B145" s="109" t="s">
        <v>208</v>
      </c>
      <c r="C145" s="388">
        <f>SUM(D145:E145)</f>
        <v>26</v>
      </c>
      <c r="D145" s="389">
        <f t="shared" si="15"/>
        <v>12</v>
      </c>
      <c r="E145" s="363">
        <f t="shared" si="15"/>
        <v>14</v>
      </c>
      <c r="F145" s="45">
        <v>1</v>
      </c>
      <c r="G145" s="46"/>
      <c r="H145" s="45"/>
      <c r="I145" s="46"/>
      <c r="J145" s="45">
        <v>1</v>
      </c>
      <c r="K145" s="46"/>
      <c r="L145" s="45"/>
      <c r="M145" s="46"/>
      <c r="N145" s="45"/>
      <c r="O145" s="46"/>
      <c r="P145" s="45"/>
      <c r="Q145" s="46">
        <v>2</v>
      </c>
      <c r="R145" s="45">
        <v>2</v>
      </c>
      <c r="S145" s="46">
        <v>3</v>
      </c>
      <c r="T145" s="45">
        <v>3</v>
      </c>
      <c r="U145" s="46">
        <v>2</v>
      </c>
      <c r="V145" s="45">
        <v>1</v>
      </c>
      <c r="W145" s="46">
        <v>2</v>
      </c>
      <c r="X145" s="45">
        <v>1</v>
      </c>
      <c r="Y145" s="46">
        <v>3</v>
      </c>
      <c r="Z145" s="45">
        <v>1</v>
      </c>
      <c r="AA145" s="46">
        <v>1</v>
      </c>
      <c r="AB145" s="45">
        <v>1</v>
      </c>
      <c r="AC145" s="46">
        <v>1</v>
      </c>
      <c r="AD145" s="45"/>
      <c r="AE145" s="46"/>
      <c r="AF145" s="45">
        <v>1</v>
      </c>
      <c r="AG145" s="46"/>
      <c r="AH145" s="45"/>
      <c r="AI145" s="46"/>
      <c r="AJ145" s="45"/>
      <c r="AK145" s="46"/>
      <c r="AL145" s="45"/>
      <c r="AM145" s="421"/>
      <c r="AN145" s="110">
        <v>0</v>
      </c>
      <c r="AO145" s="46">
        <v>0</v>
      </c>
      <c r="AP145" s="3"/>
    </row>
    <row r="146" spans="1:109" x14ac:dyDescent="0.2">
      <c r="A146" s="2705"/>
      <c r="B146" s="422" t="s">
        <v>209</v>
      </c>
      <c r="C146" s="388">
        <f t="shared" si="16"/>
        <v>0</v>
      </c>
      <c r="D146" s="389">
        <f>+F146+H146+J146+L146+N146+P146+R146+T146+V146+X146+Z146+AB146+AD146+AF146+AH146+AJ146+AL146</f>
        <v>0</v>
      </c>
      <c r="E146" s="363">
        <f t="shared" si="15"/>
        <v>0</v>
      </c>
      <c r="F146" s="45"/>
      <c r="G146" s="46"/>
      <c r="H146" s="45"/>
      <c r="I146" s="46"/>
      <c r="J146" s="45"/>
      <c r="K146" s="46"/>
      <c r="L146" s="45"/>
      <c r="M146" s="46"/>
      <c r="N146" s="45"/>
      <c r="O146" s="46"/>
      <c r="P146" s="45"/>
      <c r="Q146" s="46"/>
      <c r="R146" s="45"/>
      <c r="S146" s="46"/>
      <c r="T146" s="45"/>
      <c r="U146" s="46"/>
      <c r="V146" s="45"/>
      <c r="W146" s="46"/>
      <c r="X146" s="45"/>
      <c r="Y146" s="46"/>
      <c r="Z146" s="45"/>
      <c r="AA146" s="46"/>
      <c r="AB146" s="45"/>
      <c r="AC146" s="46"/>
      <c r="AD146" s="45"/>
      <c r="AE146" s="46"/>
      <c r="AF146" s="45"/>
      <c r="AG146" s="46"/>
      <c r="AH146" s="45"/>
      <c r="AI146" s="46"/>
      <c r="AJ146" s="45"/>
      <c r="AK146" s="46"/>
      <c r="AL146" s="45"/>
      <c r="AM146" s="421"/>
      <c r="AN146" s="110">
        <v>0</v>
      </c>
      <c r="AO146" s="46">
        <v>0</v>
      </c>
      <c r="AP146" s="3"/>
    </row>
    <row r="147" spans="1:109" x14ac:dyDescent="0.2">
      <c r="A147" s="2705"/>
      <c r="B147" s="109" t="s">
        <v>210</v>
      </c>
      <c r="C147" s="433">
        <f t="shared" si="16"/>
        <v>0</v>
      </c>
      <c r="D147" s="434">
        <f t="shared" si="15"/>
        <v>0</v>
      </c>
      <c r="E147" s="435">
        <f t="shared" si="15"/>
        <v>0</v>
      </c>
      <c r="F147" s="79"/>
      <c r="G147" s="73"/>
      <c r="H147" s="79"/>
      <c r="I147" s="73"/>
      <c r="J147" s="79"/>
      <c r="K147" s="73"/>
      <c r="L147" s="79"/>
      <c r="M147" s="73"/>
      <c r="N147" s="79"/>
      <c r="O147" s="73"/>
      <c r="P147" s="79"/>
      <c r="Q147" s="73"/>
      <c r="R147" s="79"/>
      <c r="S147" s="73"/>
      <c r="T147" s="79"/>
      <c r="U147" s="73"/>
      <c r="V147" s="79"/>
      <c r="W147" s="73"/>
      <c r="X147" s="79"/>
      <c r="Y147" s="73"/>
      <c r="Z147" s="79"/>
      <c r="AA147" s="73"/>
      <c r="AB147" s="79"/>
      <c r="AC147" s="73"/>
      <c r="AD147" s="79"/>
      <c r="AE147" s="73"/>
      <c r="AF147" s="79"/>
      <c r="AG147" s="73"/>
      <c r="AH147" s="79"/>
      <c r="AI147" s="73"/>
      <c r="AJ147" s="79"/>
      <c r="AK147" s="73"/>
      <c r="AL147" s="79"/>
      <c r="AM147" s="423"/>
      <c r="AN147" s="424">
        <v>0</v>
      </c>
      <c r="AO147" s="73">
        <v>0</v>
      </c>
      <c r="AP147" s="3"/>
    </row>
    <row r="148" spans="1:109" x14ac:dyDescent="0.2">
      <c r="A148" s="3379"/>
      <c r="B148" s="232" t="s">
        <v>212</v>
      </c>
      <c r="C148" s="406">
        <f t="shared" si="16"/>
        <v>0</v>
      </c>
      <c r="D148" s="407">
        <f t="shared" si="15"/>
        <v>0</v>
      </c>
      <c r="E148" s="427">
        <f t="shared" si="15"/>
        <v>0</v>
      </c>
      <c r="F148" s="88"/>
      <c r="G148" s="89"/>
      <c r="H148" s="88"/>
      <c r="I148" s="89"/>
      <c r="J148" s="88"/>
      <c r="K148" s="89"/>
      <c r="L148" s="88"/>
      <c r="M148" s="89"/>
      <c r="N148" s="88"/>
      <c r="O148" s="89"/>
      <c r="P148" s="88"/>
      <c r="Q148" s="89"/>
      <c r="R148" s="88"/>
      <c r="S148" s="89"/>
      <c r="T148" s="88"/>
      <c r="U148" s="89"/>
      <c r="V148" s="88"/>
      <c r="W148" s="89"/>
      <c r="X148" s="88"/>
      <c r="Y148" s="89"/>
      <c r="Z148" s="88"/>
      <c r="AA148" s="89"/>
      <c r="AB148" s="88"/>
      <c r="AC148" s="89"/>
      <c r="AD148" s="88"/>
      <c r="AE148" s="89"/>
      <c r="AF148" s="88"/>
      <c r="AG148" s="89"/>
      <c r="AH148" s="88"/>
      <c r="AI148" s="89"/>
      <c r="AJ148" s="88"/>
      <c r="AK148" s="89"/>
      <c r="AL148" s="88"/>
      <c r="AM148" s="428"/>
      <c r="AN148" s="126">
        <v>0</v>
      </c>
      <c r="AO148" s="89">
        <v>0</v>
      </c>
      <c r="AP148" s="3"/>
    </row>
    <row r="149" spans="1:109" ht="21.75" customHeight="1" x14ac:dyDescent="0.25">
      <c r="A149" s="9" t="s">
        <v>214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13"/>
    </row>
    <row r="150" spans="1:109" ht="17.25" customHeight="1" x14ac:dyDescent="0.2">
      <c r="A150" s="3508" t="s">
        <v>215</v>
      </c>
      <c r="B150" s="3524" t="s">
        <v>32</v>
      </c>
      <c r="C150" s="3512" t="s">
        <v>186</v>
      </c>
      <c r="D150" s="3513"/>
      <c r="E150" s="3513"/>
      <c r="F150" s="3513"/>
      <c r="G150" s="3513"/>
      <c r="H150" s="3513"/>
      <c r="I150" s="3513"/>
      <c r="J150" s="3513"/>
      <c r="K150" s="3513"/>
      <c r="L150" s="3513"/>
      <c r="M150" s="3513"/>
      <c r="N150" s="3513"/>
      <c r="O150" s="3513"/>
      <c r="P150" s="3513"/>
      <c r="Q150" s="3513"/>
      <c r="R150" s="3513"/>
      <c r="S150" s="3514"/>
      <c r="T150" s="3525" t="s">
        <v>7</v>
      </c>
      <c r="U150" s="3526" t="s">
        <v>8</v>
      </c>
      <c r="BX150" s="2"/>
      <c r="BY150" s="2"/>
      <c r="BZ150" s="2"/>
      <c r="CA150" s="2"/>
      <c r="CB150" s="2"/>
      <c r="CC150" s="3"/>
      <c r="CD150" s="3"/>
      <c r="CE150" s="4"/>
      <c r="DA150" s="5"/>
      <c r="DB150" s="5"/>
      <c r="DC150" s="5"/>
      <c r="DD150" s="5"/>
      <c r="DE150" s="5"/>
    </row>
    <row r="151" spans="1:109" ht="24" customHeight="1" x14ac:dyDescent="0.2">
      <c r="A151" s="3379"/>
      <c r="B151" s="3381"/>
      <c r="C151" s="2686" t="s">
        <v>216</v>
      </c>
      <c r="D151" s="2687" t="s">
        <v>217</v>
      </c>
      <c r="E151" s="2687" t="s">
        <v>218</v>
      </c>
      <c r="F151" s="2687" t="s">
        <v>69</v>
      </c>
      <c r="G151" s="2687" t="s">
        <v>219</v>
      </c>
      <c r="H151" s="2687" t="s">
        <v>220</v>
      </c>
      <c r="I151" s="2687" t="s">
        <v>221</v>
      </c>
      <c r="J151" s="2687" t="s">
        <v>222</v>
      </c>
      <c r="K151" s="2687" t="s">
        <v>223</v>
      </c>
      <c r="L151" s="2687" t="s">
        <v>224</v>
      </c>
      <c r="M151" s="2687" t="s">
        <v>225</v>
      </c>
      <c r="N151" s="2687" t="s">
        <v>226</v>
      </c>
      <c r="O151" s="2687" t="s">
        <v>227</v>
      </c>
      <c r="P151" s="2687" t="s">
        <v>228</v>
      </c>
      <c r="Q151" s="2687" t="s">
        <v>229</v>
      </c>
      <c r="R151" s="2687" t="s">
        <v>230</v>
      </c>
      <c r="S151" s="2688" t="s">
        <v>231</v>
      </c>
      <c r="T151" s="3525"/>
      <c r="U151" s="3526"/>
      <c r="BX151" s="2"/>
      <c r="BY151" s="2"/>
      <c r="BZ151" s="2"/>
      <c r="CA151" s="2"/>
      <c r="CB151" s="2"/>
      <c r="CC151" s="3"/>
      <c r="CD151" s="3"/>
      <c r="CE151" s="4"/>
      <c r="DA151" s="5"/>
      <c r="DB151" s="5"/>
      <c r="DC151" s="5"/>
      <c r="DD151" s="5"/>
      <c r="DE151" s="5"/>
    </row>
    <row r="152" spans="1:109" ht="29.25" customHeight="1" x14ac:dyDescent="0.2">
      <c r="A152" s="447" t="s">
        <v>232</v>
      </c>
      <c r="B152" s="2689">
        <f>SUM(C152:S152)</f>
        <v>172</v>
      </c>
      <c r="C152" s="88">
        <v>0</v>
      </c>
      <c r="D152" s="145">
        <v>0</v>
      </c>
      <c r="E152" s="145">
        <v>0</v>
      </c>
      <c r="F152" s="145">
        <v>1</v>
      </c>
      <c r="G152" s="145">
        <v>3</v>
      </c>
      <c r="H152" s="145">
        <v>4</v>
      </c>
      <c r="I152" s="145">
        <v>2</v>
      </c>
      <c r="J152" s="145">
        <v>1</v>
      </c>
      <c r="K152" s="145">
        <v>9</v>
      </c>
      <c r="L152" s="145">
        <v>8</v>
      </c>
      <c r="M152" s="145">
        <v>20</v>
      </c>
      <c r="N152" s="145">
        <v>10</v>
      </c>
      <c r="O152" s="145">
        <v>21</v>
      </c>
      <c r="P152" s="145">
        <v>23</v>
      </c>
      <c r="Q152" s="145">
        <v>26</v>
      </c>
      <c r="R152" s="145">
        <v>20</v>
      </c>
      <c r="S152" s="428">
        <v>24</v>
      </c>
      <c r="T152" s="126">
        <v>0</v>
      </c>
      <c r="U152" s="167">
        <v>2</v>
      </c>
      <c r="BX152" s="2"/>
      <c r="BY152" s="2"/>
      <c r="BZ152" s="2"/>
      <c r="CA152" s="2"/>
      <c r="CB152" s="2"/>
      <c r="CC152" s="3"/>
      <c r="CD152" s="3"/>
      <c r="CE152" s="4"/>
      <c r="CG152" s="5" t="s">
        <v>233</v>
      </c>
      <c r="CL152" s="5">
        <v>0</v>
      </c>
      <c r="CM152" s="5">
        <v>1</v>
      </c>
      <c r="CN152" s="5">
        <v>0</v>
      </c>
      <c r="CO152" s="5">
        <v>0</v>
      </c>
      <c r="DA152" s="5"/>
      <c r="DB152" s="5"/>
      <c r="DC152" s="5"/>
      <c r="DD152" s="5"/>
      <c r="DE152" s="5"/>
    </row>
    <row r="204" spans="1:104" hidden="1" x14ac:dyDescent="0.2"/>
    <row r="205" spans="1:104" hidden="1" x14ac:dyDescent="0.2"/>
    <row r="206" spans="1:104" s="442" customFormat="1" ht="18.75" hidden="1" customHeight="1" x14ac:dyDescent="0.2">
      <c r="A206" s="442">
        <f>SUM(B12:D12,B31:B44,B48:B49,B54,B57,C82:E82,B96:B98,B106:F106,B110:B112,B117:B119,C124:C130,C83:C85,B77,B72:B73,B63:G64)</f>
        <v>58898</v>
      </c>
      <c r="B206" s="442">
        <f>SUM(CG13:CJ134)</f>
        <v>0</v>
      </c>
      <c r="BX206" s="443"/>
      <c r="BY206" s="443"/>
      <c r="BZ206" s="443"/>
      <c r="CA206" s="443"/>
      <c r="CB206" s="443"/>
      <c r="CC206" s="443"/>
      <c r="CD206" s="443"/>
      <c r="CE206" s="443"/>
      <c r="CF206" s="443"/>
      <c r="CG206" s="443"/>
      <c r="CH206" s="443"/>
      <c r="CI206" s="443"/>
      <c r="CJ206" s="443"/>
      <c r="CK206" s="443"/>
      <c r="CL206" s="443"/>
      <c r="CM206" s="443"/>
      <c r="CN206" s="443"/>
      <c r="CO206" s="443"/>
      <c r="CP206" s="443"/>
      <c r="CQ206" s="443"/>
      <c r="CR206" s="443"/>
      <c r="CS206" s="443"/>
      <c r="CT206" s="443"/>
      <c r="CU206" s="443"/>
      <c r="CV206" s="443"/>
      <c r="CW206" s="443"/>
      <c r="CX206" s="443"/>
      <c r="CY206" s="443"/>
      <c r="CZ206" s="443"/>
    </row>
    <row r="207" spans="1:104" hidden="1" x14ac:dyDescent="0.2"/>
    <row r="208" spans="1:104" hidden="1" x14ac:dyDescent="0.2"/>
  </sheetData>
  <mergeCells count="200">
    <mergeCell ref="A135:A142"/>
    <mergeCell ref="A143:A148"/>
    <mergeCell ref="A150:A151"/>
    <mergeCell ref="B150:B151"/>
    <mergeCell ref="C150:S150"/>
    <mergeCell ref="T150:T151"/>
    <mergeCell ref="U150:U151"/>
    <mergeCell ref="X133:Y133"/>
    <mergeCell ref="Z133:AA133"/>
    <mergeCell ref="AO132:AO134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AJ133:AK133"/>
    <mergeCell ref="AL133:AM133"/>
    <mergeCell ref="AB133:AC133"/>
    <mergeCell ref="AD133:AE133"/>
    <mergeCell ref="AF133:AG133"/>
    <mergeCell ref="AH133:AI133"/>
    <mergeCell ref="A114:A116"/>
    <mergeCell ref="B114:D115"/>
    <mergeCell ref="N122:O122"/>
    <mergeCell ref="A124:A126"/>
    <mergeCell ref="A127:A130"/>
    <mergeCell ref="A132:A134"/>
    <mergeCell ref="B132:B134"/>
    <mergeCell ref="C132:C134"/>
    <mergeCell ref="D132:D134"/>
    <mergeCell ref="E132:E134"/>
    <mergeCell ref="F132:AM132"/>
    <mergeCell ref="V133:W133"/>
    <mergeCell ref="A121:B123"/>
    <mergeCell ref="C121:E122"/>
    <mergeCell ref="F121:O121"/>
    <mergeCell ref="P121:P123"/>
    <mergeCell ref="Q121:Q123"/>
    <mergeCell ref="F122:G122"/>
    <mergeCell ref="H122:I122"/>
    <mergeCell ref="J122:K122"/>
    <mergeCell ref="L122:M122"/>
    <mergeCell ref="E114:AN114"/>
    <mergeCell ref="AN132:AN134"/>
    <mergeCell ref="AO114:AO116"/>
    <mergeCell ref="AP114:AP116"/>
    <mergeCell ref="E115:F115"/>
    <mergeCell ref="G115:H115"/>
    <mergeCell ref="I115:J115"/>
    <mergeCell ref="K115:L115"/>
    <mergeCell ref="M115:N115"/>
    <mergeCell ref="J100:J102"/>
    <mergeCell ref="K100:L101"/>
    <mergeCell ref="M100:N101"/>
    <mergeCell ref="AM115:AN115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108:A109"/>
    <mergeCell ref="B108:B109"/>
    <mergeCell ref="C108:L108"/>
    <mergeCell ref="M108:M109"/>
    <mergeCell ref="F87:F88"/>
    <mergeCell ref="A89:F89"/>
    <mergeCell ref="A95:F95"/>
    <mergeCell ref="A99:F99"/>
    <mergeCell ref="A100:A102"/>
    <mergeCell ref="B100:E101"/>
    <mergeCell ref="F100:I101"/>
    <mergeCell ref="A83:A84"/>
    <mergeCell ref="A87:A88"/>
    <mergeCell ref="B87:B88"/>
    <mergeCell ref="C87:C88"/>
    <mergeCell ref="D87:D88"/>
    <mergeCell ref="E87:E88"/>
    <mergeCell ref="X80:Y80"/>
    <mergeCell ref="Z80:AA80"/>
    <mergeCell ref="AB80:AC80"/>
    <mergeCell ref="AJ79:AJ81"/>
    <mergeCell ref="AK79:AK81"/>
    <mergeCell ref="F80:G80"/>
    <mergeCell ref="H80:I80"/>
    <mergeCell ref="J80:K80"/>
    <mergeCell ref="L80:M80"/>
    <mergeCell ref="N80:O80"/>
    <mergeCell ref="P80:Q80"/>
    <mergeCell ref="R80:S80"/>
    <mergeCell ref="T80:U80"/>
    <mergeCell ref="A78:G78"/>
    <mergeCell ref="A79:A81"/>
    <mergeCell ref="B79:B81"/>
    <mergeCell ref="C79:E80"/>
    <mergeCell ref="F79:AI79"/>
    <mergeCell ref="V80:W80"/>
    <mergeCell ref="AD80:AE80"/>
    <mergeCell ref="AF80:AG80"/>
    <mergeCell ref="AH80:AI80"/>
    <mergeCell ref="A66:A67"/>
    <mergeCell ref="B66:C66"/>
    <mergeCell ref="D66:E66"/>
    <mergeCell ref="Q52:Q53"/>
    <mergeCell ref="R52:R53"/>
    <mergeCell ref="A51:A53"/>
    <mergeCell ref="B51:D52"/>
    <mergeCell ref="E51:V51"/>
    <mergeCell ref="A75:A76"/>
    <mergeCell ref="B75:B76"/>
    <mergeCell ref="C75:C76"/>
    <mergeCell ref="D75:D76"/>
    <mergeCell ref="L52:L53"/>
    <mergeCell ref="M52:M53"/>
    <mergeCell ref="N52:N53"/>
    <mergeCell ref="O52:O53"/>
    <mergeCell ref="P52:P53"/>
    <mergeCell ref="A61:A62"/>
    <mergeCell ref="B61:C61"/>
    <mergeCell ref="D61:E61"/>
    <mergeCell ref="F61:G61"/>
    <mergeCell ref="W51:W53"/>
    <mergeCell ref="E52:E53"/>
    <mergeCell ref="F52:F53"/>
    <mergeCell ref="G52:G53"/>
    <mergeCell ref="H52:H53"/>
    <mergeCell ref="I52:I53"/>
    <mergeCell ref="J52:J53"/>
    <mergeCell ref="AM29:AN29"/>
    <mergeCell ref="A46:A47"/>
    <mergeCell ref="B46:B47"/>
    <mergeCell ref="C46:F46"/>
    <mergeCell ref="G46:J46"/>
    <mergeCell ref="L46:R46"/>
    <mergeCell ref="AA29:AB29"/>
    <mergeCell ref="AC29:AD29"/>
    <mergeCell ref="AE29:AF29"/>
    <mergeCell ref="AG29:AH29"/>
    <mergeCell ref="AI29:AJ29"/>
    <mergeCell ref="AK29:AL29"/>
    <mergeCell ref="S52:S53"/>
    <mergeCell ref="T52:T53"/>
    <mergeCell ref="U52:U53"/>
    <mergeCell ref="V52:V53"/>
    <mergeCell ref="K52:K53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A28:A30"/>
    <mergeCell ref="B28:D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errorTitle="Error" error="Favor Ingrese sólo Números." sqref="E13:AS26 E31:AS44 C48:J49 C55:W56 C58:W59 B63:G64 B68:E69 B72:B73 C77:D77 F82:AK85 C90:F94 C96:F98 B103:N105 B110:M112 E117:AP119 F124:Q130 F135:AO148 C152:U152" xr:uid="{AF316BD9-D05A-4C34-9040-7997345D9560}">
      <formula1>0</formula1>
    </dataValidation>
    <dataValidation type="whole" allowBlank="1" showInputMessage="1" showErrorMessage="1" sqref="C132:E132" xr:uid="{7B4E911D-63F3-41C1-BF58-9C255E3086DE}">
      <formula1>0</formula1>
      <formula2>1E+30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E208"/>
  <sheetViews>
    <sheetView tabSelected="1" workbookViewId="0">
      <selection sqref="A1:XFD1048576"/>
    </sheetView>
  </sheetViews>
  <sheetFormatPr baseColWidth="10" defaultColWidth="11.42578125" defaultRowHeight="14.25" x14ac:dyDescent="0.2"/>
  <cols>
    <col min="1" max="1" width="45.7109375" style="2" customWidth="1"/>
    <col min="2" max="2" width="24" style="2" customWidth="1"/>
    <col min="3" max="3" width="12.5703125" style="2" customWidth="1"/>
    <col min="4" max="4" width="17.28515625" style="2" customWidth="1"/>
    <col min="5" max="5" width="16.28515625" style="2" customWidth="1"/>
    <col min="6" max="6" width="13.85546875" style="2" customWidth="1"/>
    <col min="7" max="7" width="12.28515625" style="2" customWidth="1"/>
    <col min="8" max="8" width="14.5703125" style="2" customWidth="1"/>
    <col min="9" max="9" width="12.28515625" style="2" customWidth="1"/>
    <col min="10" max="10" width="13.28515625" style="2" customWidth="1"/>
    <col min="11" max="11" width="11.42578125" style="2" customWidth="1"/>
    <col min="12" max="12" width="11.42578125" style="2"/>
    <col min="13" max="13" width="11.85546875" style="2" customWidth="1"/>
    <col min="14" max="14" width="13.85546875" style="2" customWidth="1"/>
    <col min="15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5" width="11.42578125" style="2"/>
    <col min="76" max="76" width="11.28515625" style="3" customWidth="1"/>
    <col min="77" max="77" width="11.85546875" style="3" customWidth="1"/>
    <col min="78" max="78" width="10.85546875" style="4" customWidth="1"/>
    <col min="79" max="103" width="10.85546875" style="5" hidden="1" customWidth="1"/>
    <col min="104" max="104" width="6.42578125" style="5" hidden="1" customWidth="1"/>
    <col min="105" max="105" width="10.85546875" style="2" customWidth="1"/>
    <col min="106" max="106" width="11.42578125" style="2" customWidth="1"/>
    <col min="107" max="16384" width="11.42578125" style="2"/>
  </cols>
  <sheetData>
    <row r="1" spans="1:104" ht="16.350000000000001" customHeight="1" x14ac:dyDescent="0.2">
      <c r="A1" s="1" t="s">
        <v>0</v>
      </c>
    </row>
    <row r="2" spans="1:104" ht="16.350000000000001" customHeight="1" x14ac:dyDescent="0.2">
      <c r="A2" s="1" t="str">
        <f>CONCATENATE("COMUNA: ",[13]NOMBRE!B2," - ","( ",[13]NOMBRE!C2,[13]NOMBRE!D2,[13]NOMBRE!E2,[13]NOMBRE!F2,[13]NOMBRE!G2," )")</f>
        <v>COMUNA: LINARES - ( 07401 )</v>
      </c>
    </row>
    <row r="3" spans="1:104" ht="16.350000000000001" customHeight="1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</row>
    <row r="4" spans="1:104" ht="16.350000000000001" customHeight="1" x14ac:dyDescent="0.2">
      <c r="A4" s="1" t="str">
        <f>CONCATENATE("MES: ",[13]NOMBRE!B6," - ","( ",[13]NOMBRE!C6,[13]NOMBRE!D6," )")</f>
        <v>MES: DICIEMBRE - ( 12 )</v>
      </c>
    </row>
    <row r="5" spans="1:104" ht="16.350000000000001" customHeight="1" x14ac:dyDescent="0.2">
      <c r="A5" s="1" t="str">
        <f>CONCATENATE("AÑO: ",[13]NOMBRE!B7)</f>
        <v>AÑO: 2021</v>
      </c>
    </row>
    <row r="6" spans="1:104" ht="15" x14ac:dyDescent="0.2">
      <c r="A6" s="2690" t="s">
        <v>1</v>
      </c>
      <c r="B6" s="2690"/>
      <c r="C6" s="2690"/>
      <c r="D6" s="2690"/>
      <c r="E6" s="2690"/>
      <c r="F6" s="2690"/>
      <c r="G6" s="2690"/>
      <c r="H6" s="2690"/>
      <c r="I6" s="2690"/>
      <c r="J6" s="2690"/>
      <c r="K6" s="2690"/>
      <c r="L6" s="2690"/>
      <c r="M6" s="2690"/>
      <c r="N6" s="2690"/>
      <c r="O6" s="2690"/>
      <c r="P6" s="2690"/>
      <c r="Q6" s="2690"/>
      <c r="R6" s="2690"/>
      <c r="S6" s="2690"/>
      <c r="T6" s="2690"/>
      <c r="U6" s="2690"/>
      <c r="V6" s="2690"/>
      <c r="W6" s="269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04" ht="15" x14ac:dyDescent="0.2">
      <c r="A7" s="2481"/>
      <c r="B7" s="2481"/>
      <c r="C7" s="2481"/>
      <c r="D7" s="2481"/>
      <c r="E7" s="2481"/>
      <c r="F7" s="2481"/>
      <c r="G7" s="2481"/>
      <c r="H7" s="2481"/>
      <c r="I7" s="2481"/>
      <c r="J7" s="2481"/>
      <c r="K7" s="2481"/>
      <c r="L7" s="2481"/>
      <c r="M7" s="2481"/>
      <c r="N7" s="2481"/>
      <c r="O7" s="2481"/>
      <c r="P7" s="2481"/>
      <c r="Q7" s="2481"/>
      <c r="R7" s="2481"/>
      <c r="S7" s="2481"/>
      <c r="T7" s="2481"/>
      <c r="U7" s="2481"/>
      <c r="V7" s="2481"/>
      <c r="W7" s="2481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04" ht="31.35" customHeight="1" x14ac:dyDescent="0.2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04" ht="20.100000000000001" customHeight="1" x14ac:dyDescent="0.2">
      <c r="A9" s="3527" t="s">
        <v>3</v>
      </c>
      <c r="B9" s="3528" t="s">
        <v>4</v>
      </c>
      <c r="C9" s="3529"/>
      <c r="D9" s="3530"/>
      <c r="E9" s="3506" t="s">
        <v>5</v>
      </c>
      <c r="F9" s="3520"/>
      <c r="G9" s="3520"/>
      <c r="H9" s="3520"/>
      <c r="I9" s="3520"/>
      <c r="J9" s="3520"/>
      <c r="K9" s="3520"/>
      <c r="L9" s="3520"/>
      <c r="M9" s="3520"/>
      <c r="N9" s="3520"/>
      <c r="O9" s="3520"/>
      <c r="P9" s="3520"/>
      <c r="Q9" s="3520"/>
      <c r="R9" s="3520"/>
      <c r="S9" s="3520"/>
      <c r="T9" s="3520"/>
      <c r="U9" s="3520"/>
      <c r="V9" s="3520"/>
      <c r="W9" s="3520"/>
      <c r="X9" s="3520"/>
      <c r="Y9" s="3520"/>
      <c r="Z9" s="3520"/>
      <c r="AA9" s="3520"/>
      <c r="AB9" s="3520"/>
      <c r="AC9" s="3520"/>
      <c r="AD9" s="3520"/>
      <c r="AE9" s="3520"/>
      <c r="AF9" s="3520"/>
      <c r="AG9" s="3520"/>
      <c r="AH9" s="3520"/>
      <c r="AI9" s="3520"/>
      <c r="AJ9" s="3520"/>
      <c r="AK9" s="3520"/>
      <c r="AL9" s="3520"/>
      <c r="AM9" s="3520"/>
      <c r="AN9" s="3507"/>
      <c r="AO9" s="3530" t="s">
        <v>6</v>
      </c>
      <c r="AP9" s="3508" t="s">
        <v>7</v>
      </c>
      <c r="AQ9" s="3508" t="s">
        <v>8</v>
      </c>
      <c r="AR9" s="3530" t="s">
        <v>9</v>
      </c>
      <c r="AS9" s="3530" t="s">
        <v>10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W9" s="3"/>
      <c r="BY9" s="4"/>
      <c r="CZ9" s="2"/>
    </row>
    <row r="10" spans="1:104" ht="20.100000000000001" customHeight="1" x14ac:dyDescent="0.2">
      <c r="A10" s="2692"/>
      <c r="B10" s="3323"/>
      <c r="C10" s="3259"/>
      <c r="D10" s="3321"/>
      <c r="E10" s="3506" t="s">
        <v>11</v>
      </c>
      <c r="F10" s="3521"/>
      <c r="G10" s="3515" t="s">
        <v>12</v>
      </c>
      <c r="H10" s="3516"/>
      <c r="I10" s="3515" t="s">
        <v>13</v>
      </c>
      <c r="J10" s="3516"/>
      <c r="K10" s="3515" t="s">
        <v>14</v>
      </c>
      <c r="L10" s="3516"/>
      <c r="M10" s="3515" t="s">
        <v>15</v>
      </c>
      <c r="N10" s="3516"/>
      <c r="O10" s="3515" t="s">
        <v>16</v>
      </c>
      <c r="P10" s="3516"/>
      <c r="Q10" s="3515" t="s">
        <v>17</v>
      </c>
      <c r="R10" s="3516"/>
      <c r="S10" s="3515" t="s">
        <v>18</v>
      </c>
      <c r="T10" s="3516"/>
      <c r="U10" s="3515" t="s">
        <v>19</v>
      </c>
      <c r="V10" s="3516"/>
      <c r="W10" s="3515" t="s">
        <v>20</v>
      </c>
      <c r="X10" s="3516"/>
      <c r="Y10" s="3515" t="s">
        <v>21</v>
      </c>
      <c r="Z10" s="3516"/>
      <c r="AA10" s="3515" t="s">
        <v>22</v>
      </c>
      <c r="AB10" s="3516"/>
      <c r="AC10" s="3515" t="s">
        <v>23</v>
      </c>
      <c r="AD10" s="3516"/>
      <c r="AE10" s="3515" t="s">
        <v>24</v>
      </c>
      <c r="AF10" s="3516"/>
      <c r="AG10" s="3515" t="s">
        <v>25</v>
      </c>
      <c r="AH10" s="3516"/>
      <c r="AI10" s="3515" t="s">
        <v>26</v>
      </c>
      <c r="AJ10" s="3516"/>
      <c r="AK10" s="3515" t="s">
        <v>27</v>
      </c>
      <c r="AL10" s="3516"/>
      <c r="AM10" s="3506" t="s">
        <v>28</v>
      </c>
      <c r="AN10" s="3507"/>
      <c r="AO10" s="2703"/>
      <c r="AP10" s="2705"/>
      <c r="AQ10" s="2705"/>
      <c r="AR10" s="2703"/>
      <c r="AS10" s="2703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W10" s="3"/>
      <c r="BY10" s="4"/>
      <c r="CZ10" s="2"/>
    </row>
    <row r="11" spans="1:104" ht="20.100000000000001" customHeight="1" x14ac:dyDescent="0.2">
      <c r="A11" s="3504"/>
      <c r="B11" s="3531" t="s">
        <v>29</v>
      </c>
      <c r="C11" s="3532" t="s">
        <v>30</v>
      </c>
      <c r="D11" s="2653" t="s">
        <v>31</v>
      </c>
      <c r="E11" s="3533" t="s">
        <v>30</v>
      </c>
      <c r="F11" s="3534" t="s">
        <v>31</v>
      </c>
      <c r="G11" s="3533" t="s">
        <v>30</v>
      </c>
      <c r="H11" s="3534" t="s">
        <v>31</v>
      </c>
      <c r="I11" s="3533" t="s">
        <v>30</v>
      </c>
      <c r="J11" s="3534" t="s">
        <v>31</v>
      </c>
      <c r="K11" s="3533" t="s">
        <v>30</v>
      </c>
      <c r="L11" s="3534" t="s">
        <v>31</v>
      </c>
      <c r="M11" s="3533" t="s">
        <v>30</v>
      </c>
      <c r="N11" s="3534" t="s">
        <v>31</v>
      </c>
      <c r="O11" s="3533" t="s">
        <v>30</v>
      </c>
      <c r="P11" s="3534" t="s">
        <v>31</v>
      </c>
      <c r="Q11" s="3533" t="s">
        <v>30</v>
      </c>
      <c r="R11" s="3534" t="s">
        <v>31</v>
      </c>
      <c r="S11" s="3533" t="s">
        <v>30</v>
      </c>
      <c r="T11" s="3534" t="s">
        <v>31</v>
      </c>
      <c r="U11" s="3533" t="s">
        <v>30</v>
      </c>
      <c r="V11" s="3534" t="s">
        <v>31</v>
      </c>
      <c r="W11" s="3533" t="s">
        <v>30</v>
      </c>
      <c r="X11" s="3534" t="s">
        <v>31</v>
      </c>
      <c r="Y11" s="3533" t="s">
        <v>30</v>
      </c>
      <c r="Z11" s="3534" t="s">
        <v>31</v>
      </c>
      <c r="AA11" s="3533" t="s">
        <v>30</v>
      </c>
      <c r="AB11" s="3534" t="s">
        <v>31</v>
      </c>
      <c r="AC11" s="3533" t="s">
        <v>30</v>
      </c>
      <c r="AD11" s="3534" t="s">
        <v>31</v>
      </c>
      <c r="AE11" s="3533" t="s">
        <v>30</v>
      </c>
      <c r="AF11" s="3534" t="s">
        <v>31</v>
      </c>
      <c r="AG11" s="3533" t="s">
        <v>30</v>
      </c>
      <c r="AH11" s="3534" t="s">
        <v>31</v>
      </c>
      <c r="AI11" s="3533" t="s">
        <v>30</v>
      </c>
      <c r="AJ11" s="3534" t="s">
        <v>31</v>
      </c>
      <c r="AK11" s="3533" t="s">
        <v>30</v>
      </c>
      <c r="AL11" s="3534" t="s">
        <v>31</v>
      </c>
      <c r="AM11" s="3533" t="s">
        <v>30</v>
      </c>
      <c r="AN11" s="3535" t="s">
        <v>31</v>
      </c>
      <c r="AO11" s="3321"/>
      <c r="AP11" s="3494"/>
      <c r="AQ11" s="3494"/>
      <c r="AR11" s="3321"/>
      <c r="AS11" s="3321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W11" s="3"/>
      <c r="BY11" s="4"/>
      <c r="CZ11" s="2"/>
    </row>
    <row r="12" spans="1:104" ht="16.350000000000001" customHeight="1" x14ac:dyDescent="0.2">
      <c r="A12" s="3536" t="s">
        <v>32</v>
      </c>
      <c r="B12" s="3537">
        <f>SUM(B13:B26)</f>
        <v>0</v>
      </c>
      <c r="C12" s="3538">
        <f>SUM(C13:C26)</f>
        <v>0</v>
      </c>
      <c r="D12" s="20">
        <f>SUM(D13:D26)</f>
        <v>0</v>
      </c>
      <c r="E12" s="3533">
        <f>SUM(E13:E26)</f>
        <v>0</v>
      </c>
      <c r="F12" s="21">
        <f t="shared" ref="F12:AO12" si="0">SUM(F13:F26)</f>
        <v>0</v>
      </c>
      <c r="G12" s="22">
        <f>SUM(G13:G26)</f>
        <v>0</v>
      </c>
      <c r="H12" s="21">
        <f t="shared" si="0"/>
        <v>0</v>
      </c>
      <c r="I12" s="3533">
        <f t="shared" si="0"/>
        <v>0</v>
      </c>
      <c r="J12" s="21">
        <f t="shared" si="0"/>
        <v>0</v>
      </c>
      <c r="K12" s="3533">
        <f t="shared" si="0"/>
        <v>0</v>
      </c>
      <c r="L12" s="21">
        <f t="shared" si="0"/>
        <v>0</v>
      </c>
      <c r="M12" s="3533">
        <f t="shared" si="0"/>
        <v>0</v>
      </c>
      <c r="N12" s="21">
        <f t="shared" si="0"/>
        <v>0</v>
      </c>
      <c r="O12" s="3533">
        <f t="shared" si="0"/>
        <v>0</v>
      </c>
      <c r="P12" s="21">
        <f t="shared" si="0"/>
        <v>0</v>
      </c>
      <c r="Q12" s="3533">
        <f t="shared" si="0"/>
        <v>0</v>
      </c>
      <c r="R12" s="21">
        <f t="shared" si="0"/>
        <v>0</v>
      </c>
      <c r="S12" s="3533">
        <f t="shared" si="0"/>
        <v>0</v>
      </c>
      <c r="T12" s="21">
        <f t="shared" si="0"/>
        <v>0</v>
      </c>
      <c r="U12" s="3533">
        <f>SUM(U13:U26)</f>
        <v>0</v>
      </c>
      <c r="V12" s="21">
        <f>SUM(V13:V26)</f>
        <v>0</v>
      </c>
      <c r="W12" s="3533">
        <f t="shared" si="0"/>
        <v>0</v>
      </c>
      <c r="X12" s="21">
        <f t="shared" si="0"/>
        <v>0</v>
      </c>
      <c r="Y12" s="3533">
        <f t="shared" si="0"/>
        <v>0</v>
      </c>
      <c r="Z12" s="21">
        <f t="shared" si="0"/>
        <v>0</v>
      </c>
      <c r="AA12" s="3533">
        <f t="shared" si="0"/>
        <v>0</v>
      </c>
      <c r="AB12" s="21">
        <f t="shared" si="0"/>
        <v>0</v>
      </c>
      <c r="AC12" s="3533">
        <f t="shared" si="0"/>
        <v>0</v>
      </c>
      <c r="AD12" s="21">
        <f t="shared" si="0"/>
        <v>0</v>
      </c>
      <c r="AE12" s="3533">
        <f t="shared" si="0"/>
        <v>0</v>
      </c>
      <c r="AF12" s="21">
        <f t="shared" si="0"/>
        <v>0</v>
      </c>
      <c r="AG12" s="3533">
        <f t="shared" si="0"/>
        <v>0</v>
      </c>
      <c r="AH12" s="21">
        <f t="shared" si="0"/>
        <v>0</v>
      </c>
      <c r="AI12" s="3533">
        <f t="shared" si="0"/>
        <v>0</v>
      </c>
      <c r="AJ12" s="21">
        <f t="shared" si="0"/>
        <v>0</v>
      </c>
      <c r="AK12" s="3533">
        <f t="shared" si="0"/>
        <v>0</v>
      </c>
      <c r="AL12" s="21">
        <f t="shared" si="0"/>
        <v>0</v>
      </c>
      <c r="AM12" s="3533">
        <f t="shared" si="0"/>
        <v>0</v>
      </c>
      <c r="AN12" s="23">
        <f t="shared" si="0"/>
        <v>0</v>
      </c>
      <c r="AO12" s="3534">
        <f t="shared" si="0"/>
        <v>0</v>
      </c>
      <c r="AP12" s="24">
        <f>SUM(AP13:AP26)</f>
        <v>0</v>
      </c>
      <c r="AQ12" s="3539">
        <f>SUM(AQ13:AQ26)</f>
        <v>0</v>
      </c>
      <c r="AR12" s="3534">
        <f>SUM(AR13:AR26)</f>
        <v>0</v>
      </c>
      <c r="AS12" s="3534">
        <f>SUM(AS13:AS26)</f>
        <v>0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W12" s="3"/>
      <c r="BY12" s="4"/>
      <c r="CZ12" s="2"/>
    </row>
    <row r="13" spans="1:104" ht="16.350000000000001" customHeight="1" x14ac:dyDescent="0.2">
      <c r="A13" s="26" t="s">
        <v>33</v>
      </c>
      <c r="B13" s="27">
        <f>SUM(C13:D13)</f>
        <v>0</v>
      </c>
      <c r="C13" s="3540">
        <f>SUM(E13+G13+I13+K13+M13+O13+Q13+S13+U13+W13+Y13+AA13+AC13+AE13+AG13+AI13+AK13+AM13)</f>
        <v>0</v>
      </c>
      <c r="D13" s="3541">
        <f>SUM(F13+H13+J13+L13+N13+P13+R13+T13+V13+X13+Z13+AB13+AD13+AF13+AH13+AJ13+AL13+AN13)</f>
        <v>0</v>
      </c>
      <c r="E13" s="2682"/>
      <c r="F13" s="2683"/>
      <c r="G13" s="2682"/>
      <c r="H13" s="2683"/>
      <c r="I13" s="2682"/>
      <c r="J13" s="3542"/>
      <c r="K13" s="2682"/>
      <c r="L13" s="3542"/>
      <c r="M13" s="2682"/>
      <c r="N13" s="3542"/>
      <c r="O13" s="2682"/>
      <c r="P13" s="3542"/>
      <c r="Q13" s="2682"/>
      <c r="R13" s="3542"/>
      <c r="S13" s="2682"/>
      <c r="T13" s="3542"/>
      <c r="U13" s="2682"/>
      <c r="V13" s="3542"/>
      <c r="W13" s="2682"/>
      <c r="X13" s="3542"/>
      <c r="Y13" s="2682"/>
      <c r="Z13" s="3542"/>
      <c r="AA13" s="2682"/>
      <c r="AB13" s="3542"/>
      <c r="AC13" s="2682"/>
      <c r="AD13" s="3542"/>
      <c r="AE13" s="2682"/>
      <c r="AF13" s="3542"/>
      <c r="AG13" s="2682"/>
      <c r="AH13" s="3542"/>
      <c r="AI13" s="2682"/>
      <c r="AJ13" s="3542"/>
      <c r="AK13" s="2682"/>
      <c r="AL13" s="3542"/>
      <c r="AM13" s="3543"/>
      <c r="AN13" s="3544"/>
      <c r="AO13" s="2683"/>
      <c r="AP13" s="3545"/>
      <c r="AQ13" s="3545"/>
      <c r="AR13" s="3546"/>
      <c r="AS13" s="3546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8"/>
      <c r="BE13" s="8"/>
      <c r="BF13" s="8"/>
      <c r="BW13" s="3"/>
      <c r="BY13" s="4"/>
      <c r="CA13" s="39"/>
      <c r="CG13" s="40">
        <v>0</v>
      </c>
      <c r="CH13" s="40"/>
      <c r="CI13" s="40">
        <v>0</v>
      </c>
      <c r="CJ13" s="40">
        <v>0</v>
      </c>
      <c r="CZ13" s="2"/>
    </row>
    <row r="14" spans="1:104" ht="16.350000000000001" customHeight="1" x14ac:dyDescent="0.2">
      <c r="A14" s="41" t="s">
        <v>34</v>
      </c>
      <c r="B14" s="42">
        <f t="shared" ref="B14:B26" si="1">SUM(C14:D14)</f>
        <v>0</v>
      </c>
      <c r="C14" s="43">
        <f>SUM(E14+G14+I14)</f>
        <v>0</v>
      </c>
      <c r="D14" s="44">
        <f>SUM(F14+H14+J14)</f>
        <v>0</v>
      </c>
      <c r="E14" s="45"/>
      <c r="F14" s="46"/>
      <c r="G14" s="45"/>
      <c r="H14" s="46"/>
      <c r="I14" s="45"/>
      <c r="J14" s="47"/>
      <c r="K14" s="48"/>
      <c r="L14" s="49"/>
      <c r="M14" s="48"/>
      <c r="N14" s="49"/>
      <c r="O14" s="48"/>
      <c r="P14" s="49"/>
      <c r="Q14" s="48"/>
      <c r="R14" s="49"/>
      <c r="S14" s="48"/>
      <c r="T14" s="49"/>
      <c r="U14" s="48"/>
      <c r="V14" s="49"/>
      <c r="W14" s="48"/>
      <c r="X14" s="49"/>
      <c r="Y14" s="48"/>
      <c r="Z14" s="49"/>
      <c r="AA14" s="48"/>
      <c r="AB14" s="49"/>
      <c r="AC14" s="48"/>
      <c r="AD14" s="49"/>
      <c r="AE14" s="48"/>
      <c r="AF14" s="49"/>
      <c r="AG14" s="48"/>
      <c r="AH14" s="49"/>
      <c r="AI14" s="48"/>
      <c r="AJ14" s="49"/>
      <c r="AK14" s="48"/>
      <c r="AL14" s="49"/>
      <c r="AM14" s="48"/>
      <c r="AN14" s="50"/>
      <c r="AO14" s="46"/>
      <c r="AP14" s="51"/>
      <c r="AQ14" s="51"/>
      <c r="AR14" s="52"/>
      <c r="AS14" s="52"/>
      <c r="AT14" s="37"/>
      <c r="AU14" s="38"/>
      <c r="AV14" s="38"/>
      <c r="AW14" s="38"/>
      <c r="AX14" s="38"/>
      <c r="AY14" s="38"/>
      <c r="AZ14" s="38"/>
      <c r="BA14" s="38"/>
      <c r="BB14" s="38"/>
      <c r="BC14" s="38"/>
      <c r="BD14" s="8"/>
      <c r="BE14" s="8"/>
      <c r="BF14" s="8"/>
      <c r="BW14" s="3"/>
      <c r="BY14" s="4"/>
      <c r="CA14" s="39"/>
      <c r="CG14" s="40">
        <v>0</v>
      </c>
      <c r="CH14" s="40"/>
      <c r="CI14" s="40">
        <v>0</v>
      </c>
      <c r="CJ14" s="40">
        <v>0</v>
      </c>
      <c r="CZ14" s="2"/>
    </row>
    <row r="15" spans="1:104" ht="16.350000000000001" customHeight="1" x14ac:dyDescent="0.2">
      <c r="A15" s="53" t="s">
        <v>35</v>
      </c>
      <c r="B15" s="42">
        <f t="shared" si="1"/>
        <v>0</v>
      </c>
      <c r="C15" s="43">
        <f>SUM(E15+G15+I15+K15+M15+O15+Q15+S15+U15+W15+Y15+AA15+AC15+AE15+AG15+AI15+AK15+AM15)</f>
        <v>0</v>
      </c>
      <c r="D15" s="44">
        <f>SUM(F15+H15+J15+L15+N15+P15+R15+T15+V15+X15+Z15+AB15+AD15+AF15+AH15+AJ15+AL15+AN15)</f>
        <v>0</v>
      </c>
      <c r="E15" s="45"/>
      <c r="F15" s="46"/>
      <c r="G15" s="45"/>
      <c r="H15" s="46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47"/>
      <c r="W15" s="45"/>
      <c r="X15" s="47"/>
      <c r="Y15" s="45"/>
      <c r="Z15" s="47"/>
      <c r="AA15" s="45"/>
      <c r="AB15" s="47"/>
      <c r="AC15" s="45"/>
      <c r="AD15" s="47"/>
      <c r="AE15" s="45"/>
      <c r="AF15" s="47"/>
      <c r="AG15" s="45"/>
      <c r="AH15" s="47"/>
      <c r="AI15" s="45"/>
      <c r="AJ15" s="47"/>
      <c r="AK15" s="45"/>
      <c r="AL15" s="47"/>
      <c r="AM15" s="54"/>
      <c r="AN15" s="55"/>
      <c r="AO15" s="46"/>
      <c r="AP15" s="51"/>
      <c r="AQ15" s="51"/>
      <c r="AR15" s="52"/>
      <c r="AS15" s="52"/>
      <c r="AT15" s="37"/>
      <c r="AU15" s="38"/>
      <c r="AV15" s="38"/>
      <c r="AW15" s="38"/>
      <c r="AX15" s="38"/>
      <c r="AY15" s="38"/>
      <c r="AZ15" s="38"/>
      <c r="BA15" s="38"/>
      <c r="BB15" s="38"/>
      <c r="BC15" s="38"/>
      <c r="BD15" s="8"/>
      <c r="BE15" s="8"/>
      <c r="BF15" s="8"/>
      <c r="BW15" s="3"/>
      <c r="BY15" s="4"/>
      <c r="CA15" s="39"/>
      <c r="CG15" s="40">
        <v>0</v>
      </c>
      <c r="CH15" s="40"/>
      <c r="CI15" s="40">
        <v>0</v>
      </c>
      <c r="CJ15" s="40">
        <v>0</v>
      </c>
      <c r="CZ15" s="2"/>
    </row>
    <row r="16" spans="1:104" ht="16.350000000000001" customHeight="1" x14ac:dyDescent="0.2">
      <c r="A16" s="56" t="s">
        <v>36</v>
      </c>
      <c r="B16" s="57">
        <f t="shared" si="1"/>
        <v>0</v>
      </c>
      <c r="C16" s="58">
        <f>SUM(I16+K16+M16+O16+Q16+S16+U16+W16+Y16+AA16+AC16+AE16+AG16+AI16+AK16+AM16)</f>
        <v>0</v>
      </c>
      <c r="D16" s="59">
        <f>SUM(J16+L16+N16+P16+R16+T16+V16+X16+Z16+AB16+AD16+AF16+AH16+AJ16+AL16+AN16)</f>
        <v>0</v>
      </c>
      <c r="E16" s="48"/>
      <c r="F16" s="49"/>
      <c r="G16" s="60"/>
      <c r="H16" s="61"/>
      <c r="I16" s="45"/>
      <c r="J16" s="47"/>
      <c r="K16" s="45"/>
      <c r="L16" s="47"/>
      <c r="M16" s="45"/>
      <c r="N16" s="47"/>
      <c r="O16" s="45"/>
      <c r="P16" s="47"/>
      <c r="Q16" s="45"/>
      <c r="R16" s="47"/>
      <c r="S16" s="45"/>
      <c r="T16" s="47"/>
      <c r="U16" s="45"/>
      <c r="V16" s="47"/>
      <c r="W16" s="45"/>
      <c r="X16" s="47"/>
      <c r="Y16" s="45"/>
      <c r="Z16" s="47"/>
      <c r="AA16" s="45"/>
      <c r="AB16" s="47"/>
      <c r="AC16" s="45"/>
      <c r="AD16" s="47"/>
      <c r="AE16" s="45"/>
      <c r="AF16" s="47"/>
      <c r="AG16" s="45"/>
      <c r="AH16" s="47"/>
      <c r="AI16" s="45"/>
      <c r="AJ16" s="47"/>
      <c r="AK16" s="45"/>
      <c r="AL16" s="47"/>
      <c r="AM16" s="54"/>
      <c r="AN16" s="55"/>
      <c r="AO16" s="46"/>
      <c r="AP16" s="51"/>
      <c r="AQ16" s="51"/>
      <c r="AR16" s="52"/>
      <c r="AS16" s="52"/>
      <c r="AT16" s="37"/>
      <c r="AU16" s="38"/>
      <c r="AV16" s="38"/>
      <c r="AW16" s="38"/>
      <c r="AX16" s="38"/>
      <c r="AY16" s="38"/>
      <c r="AZ16" s="38"/>
      <c r="BA16" s="38"/>
      <c r="BB16" s="38"/>
      <c r="BC16" s="38"/>
      <c r="BD16" s="8"/>
      <c r="BE16" s="8"/>
      <c r="BF16" s="8"/>
      <c r="BW16" s="3"/>
      <c r="BY16" s="4"/>
      <c r="CA16" s="39"/>
      <c r="CG16" s="40">
        <v>0</v>
      </c>
      <c r="CH16" s="40"/>
      <c r="CI16" s="40">
        <v>0</v>
      </c>
      <c r="CJ16" s="40">
        <v>0</v>
      </c>
      <c r="CZ16" s="2"/>
    </row>
    <row r="17" spans="1:104" ht="16.350000000000001" customHeight="1" x14ac:dyDescent="0.2">
      <c r="A17" s="62" t="s">
        <v>37</v>
      </c>
      <c r="B17" s="42">
        <f t="shared" si="1"/>
        <v>0</v>
      </c>
      <c r="C17" s="43">
        <f>SUM(U17+W17+Y17+AA17+AC17+AE17+AG17+AI17+AK17+AM17)</f>
        <v>0</v>
      </c>
      <c r="D17" s="44">
        <f>SUM(V17+X17+Z17+AB17+AD17+AF17+AH17+AJ17+AL17+AN17)</f>
        <v>0</v>
      </c>
      <c r="E17" s="48"/>
      <c r="F17" s="63"/>
      <c r="G17" s="48"/>
      <c r="H17" s="63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5"/>
      <c r="V17" s="47"/>
      <c r="W17" s="45"/>
      <c r="X17" s="47"/>
      <c r="Y17" s="45"/>
      <c r="Z17" s="47"/>
      <c r="AA17" s="45"/>
      <c r="AB17" s="47"/>
      <c r="AC17" s="45"/>
      <c r="AD17" s="47"/>
      <c r="AE17" s="45"/>
      <c r="AF17" s="47"/>
      <c r="AG17" s="45"/>
      <c r="AH17" s="47"/>
      <c r="AI17" s="45"/>
      <c r="AJ17" s="47"/>
      <c r="AK17" s="45"/>
      <c r="AL17" s="47"/>
      <c r="AM17" s="54"/>
      <c r="AN17" s="55"/>
      <c r="AO17" s="46"/>
      <c r="AP17" s="51"/>
      <c r="AQ17" s="51"/>
      <c r="AR17" s="52"/>
      <c r="AS17" s="52"/>
      <c r="AT17" s="37"/>
      <c r="AU17" s="38"/>
      <c r="AV17" s="38"/>
      <c r="AW17" s="38"/>
      <c r="AX17" s="38"/>
      <c r="AY17" s="38"/>
      <c r="AZ17" s="38"/>
      <c r="BA17" s="38"/>
      <c r="BB17" s="38"/>
      <c r="BC17" s="38"/>
      <c r="BD17" s="8"/>
      <c r="BE17" s="8"/>
      <c r="BF17" s="8"/>
      <c r="BW17" s="3"/>
      <c r="BY17" s="4"/>
      <c r="CA17" s="39"/>
      <c r="CG17" s="40">
        <v>0</v>
      </c>
      <c r="CH17" s="40"/>
      <c r="CI17" s="40">
        <v>0</v>
      </c>
      <c r="CJ17" s="40">
        <v>0</v>
      </c>
      <c r="CZ17" s="2"/>
    </row>
    <row r="18" spans="1:104" ht="16.350000000000001" customHeight="1" x14ac:dyDescent="0.2">
      <c r="A18" s="64" t="s">
        <v>38</v>
      </c>
      <c r="B18" s="42">
        <f t="shared" si="1"/>
        <v>0</v>
      </c>
      <c r="C18" s="43">
        <f>SUM(E18+G18+I18+K18+M18+O18+Q18+S18+U18+W18+Y18+AA18+AC18+AE18+AG18+AI18+AK18+AM18)</f>
        <v>0</v>
      </c>
      <c r="D18" s="44">
        <f>SUM(F18+H18+J18+L18+N18+P18+R18+T18+V18+X18+Z18+AB18+AD18+AF18+AH18+AJ18+AL18+AN18)</f>
        <v>0</v>
      </c>
      <c r="E18" s="45"/>
      <c r="F18" s="46"/>
      <c r="G18" s="45"/>
      <c r="H18" s="46"/>
      <c r="I18" s="45"/>
      <c r="J18" s="47"/>
      <c r="K18" s="65"/>
      <c r="L18" s="47"/>
      <c r="M18" s="45"/>
      <c r="N18" s="47"/>
      <c r="O18" s="45"/>
      <c r="P18" s="47"/>
      <c r="Q18" s="45"/>
      <c r="R18" s="47"/>
      <c r="S18" s="45"/>
      <c r="T18" s="47"/>
      <c r="U18" s="45"/>
      <c r="V18" s="47"/>
      <c r="W18" s="45"/>
      <c r="X18" s="47"/>
      <c r="Y18" s="45"/>
      <c r="Z18" s="47"/>
      <c r="AA18" s="45"/>
      <c r="AB18" s="47"/>
      <c r="AC18" s="45"/>
      <c r="AD18" s="47"/>
      <c r="AE18" s="45"/>
      <c r="AF18" s="47"/>
      <c r="AG18" s="45"/>
      <c r="AH18" s="47"/>
      <c r="AI18" s="45"/>
      <c r="AJ18" s="47"/>
      <c r="AK18" s="45"/>
      <c r="AL18" s="47"/>
      <c r="AM18" s="54"/>
      <c r="AN18" s="55"/>
      <c r="AO18" s="46"/>
      <c r="AP18" s="51"/>
      <c r="AQ18" s="51"/>
      <c r="AR18" s="52"/>
      <c r="AS18" s="52"/>
      <c r="AT18" s="37"/>
      <c r="AU18" s="38"/>
      <c r="AV18" s="38"/>
      <c r="AW18" s="38"/>
      <c r="AX18" s="38"/>
      <c r="AY18" s="38"/>
      <c r="AZ18" s="38"/>
      <c r="BA18" s="38"/>
      <c r="BB18" s="38"/>
      <c r="BC18" s="38"/>
      <c r="BD18" s="8"/>
      <c r="BE18" s="8"/>
      <c r="BF18" s="8"/>
      <c r="BW18" s="3"/>
      <c r="BY18" s="4"/>
      <c r="CA18" s="39"/>
      <c r="CG18" s="40">
        <v>0</v>
      </c>
      <c r="CH18" s="40"/>
      <c r="CI18" s="40">
        <v>0</v>
      </c>
      <c r="CJ18" s="40">
        <v>0</v>
      </c>
      <c r="CZ18" s="2"/>
    </row>
    <row r="19" spans="1:104" ht="16.350000000000001" customHeight="1" x14ac:dyDescent="0.2">
      <c r="A19" s="66" t="s">
        <v>39</v>
      </c>
      <c r="B19" s="42">
        <f>SUM(C19:D19)</f>
        <v>0</v>
      </c>
      <c r="C19" s="67"/>
      <c r="D19" s="68">
        <f>SUM(L19+N19+P19+R19+T19+V19+X19+Z19+AB19+AD19+AF19)</f>
        <v>0</v>
      </c>
      <c r="E19" s="60"/>
      <c r="F19" s="61"/>
      <c r="G19" s="60"/>
      <c r="H19" s="61"/>
      <c r="I19" s="60"/>
      <c r="J19" s="69"/>
      <c r="K19" s="48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0"/>
      <c r="AA19" s="71"/>
      <c r="AB19" s="70"/>
      <c r="AC19" s="71"/>
      <c r="AD19" s="70"/>
      <c r="AE19" s="71"/>
      <c r="AF19" s="70"/>
      <c r="AG19" s="60"/>
      <c r="AH19" s="69"/>
      <c r="AI19" s="60"/>
      <c r="AJ19" s="69"/>
      <c r="AK19" s="60"/>
      <c r="AL19" s="69"/>
      <c r="AM19" s="72"/>
      <c r="AN19" s="50"/>
      <c r="AO19" s="73"/>
      <c r="AP19" s="74"/>
      <c r="AQ19" s="74"/>
      <c r="AR19" s="75"/>
      <c r="AS19" s="75"/>
      <c r="AT19" s="37"/>
      <c r="AU19" s="38"/>
      <c r="AV19" s="38"/>
      <c r="AW19" s="38"/>
      <c r="AX19" s="38"/>
      <c r="AY19" s="38"/>
      <c r="AZ19" s="38"/>
      <c r="BA19" s="38"/>
      <c r="BB19" s="38"/>
      <c r="BC19" s="38"/>
      <c r="BD19" s="8"/>
      <c r="BE19" s="8"/>
      <c r="BF19" s="8"/>
      <c r="BW19" s="3"/>
      <c r="BY19" s="4"/>
      <c r="CA19" s="39"/>
      <c r="CG19" s="40">
        <v>0</v>
      </c>
      <c r="CH19" s="40"/>
      <c r="CI19" s="40">
        <v>0</v>
      </c>
      <c r="CJ19" s="40">
        <v>0</v>
      </c>
      <c r="CZ19" s="2"/>
    </row>
    <row r="20" spans="1:104" ht="16.350000000000001" customHeight="1" x14ac:dyDescent="0.2">
      <c r="A20" s="66" t="s">
        <v>40</v>
      </c>
      <c r="B20" s="42">
        <f>SUM(C20:D20)</f>
        <v>0</v>
      </c>
      <c r="C20" s="67"/>
      <c r="D20" s="44">
        <f>SUM(F20+H20+J20+L20+N20+P20+R20+T20+V20+X20+Z20+AB20+AD20+AF20+AH20+AJ20+AL20+AN20)</f>
        <v>0</v>
      </c>
      <c r="E20" s="60"/>
      <c r="F20" s="46"/>
      <c r="G20" s="60"/>
      <c r="H20" s="46"/>
      <c r="I20" s="60"/>
      <c r="J20" s="70"/>
      <c r="K20" s="60"/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71"/>
      <c r="X20" s="70"/>
      <c r="Y20" s="71"/>
      <c r="Z20" s="70"/>
      <c r="AA20" s="71"/>
      <c r="AB20" s="70"/>
      <c r="AC20" s="71"/>
      <c r="AD20" s="70"/>
      <c r="AE20" s="71"/>
      <c r="AF20" s="70"/>
      <c r="AG20" s="71"/>
      <c r="AH20" s="70"/>
      <c r="AI20" s="71"/>
      <c r="AJ20" s="70"/>
      <c r="AK20" s="71"/>
      <c r="AL20" s="70"/>
      <c r="AM20" s="71"/>
      <c r="AN20" s="76"/>
      <c r="AO20" s="73"/>
      <c r="AP20" s="74"/>
      <c r="AQ20" s="74"/>
      <c r="AR20" s="75"/>
      <c r="AS20" s="75"/>
      <c r="AT20" s="37"/>
      <c r="AU20" s="38"/>
      <c r="AV20" s="38"/>
      <c r="AW20" s="38"/>
      <c r="AX20" s="38"/>
      <c r="AY20" s="38"/>
      <c r="AZ20" s="38"/>
      <c r="BA20" s="38"/>
      <c r="BB20" s="38"/>
      <c r="BC20" s="38"/>
      <c r="BD20" s="8"/>
      <c r="BE20" s="8"/>
      <c r="BF20" s="8"/>
      <c r="BW20" s="3"/>
      <c r="BY20" s="4"/>
      <c r="CA20" s="39"/>
      <c r="CG20" s="40">
        <v>0</v>
      </c>
      <c r="CH20" s="40"/>
      <c r="CI20" s="40">
        <v>0</v>
      </c>
      <c r="CJ20" s="40">
        <v>0</v>
      </c>
      <c r="CZ20" s="2"/>
    </row>
    <row r="21" spans="1:104" ht="16.350000000000001" customHeight="1" x14ac:dyDescent="0.2">
      <c r="A21" s="66" t="s">
        <v>41</v>
      </c>
      <c r="B21" s="77">
        <f t="shared" si="1"/>
        <v>0</v>
      </c>
      <c r="C21" s="78">
        <f>SUM(O21+Q21+S21+U21+W21+Y21+AA21)</f>
        <v>0</v>
      </c>
      <c r="D21" s="44">
        <f>SUM(P21+R21+T21+V21+X21+Z21+AB21)</f>
        <v>0</v>
      </c>
      <c r="E21" s="60"/>
      <c r="F21" s="61"/>
      <c r="G21" s="60"/>
      <c r="H21" s="61"/>
      <c r="I21" s="60"/>
      <c r="J21" s="69"/>
      <c r="K21" s="48"/>
      <c r="L21" s="69"/>
      <c r="M21" s="60"/>
      <c r="N21" s="69"/>
      <c r="O21" s="79"/>
      <c r="P21" s="70"/>
      <c r="Q21" s="79"/>
      <c r="R21" s="70"/>
      <c r="S21" s="79"/>
      <c r="T21" s="70"/>
      <c r="U21" s="79"/>
      <c r="V21" s="70"/>
      <c r="W21" s="79"/>
      <c r="X21" s="70"/>
      <c r="Y21" s="79"/>
      <c r="Z21" s="70"/>
      <c r="AA21" s="79"/>
      <c r="AB21" s="70"/>
      <c r="AC21" s="60"/>
      <c r="AD21" s="69"/>
      <c r="AE21" s="60"/>
      <c r="AF21" s="69"/>
      <c r="AG21" s="71"/>
      <c r="AH21" s="69"/>
      <c r="AI21" s="60"/>
      <c r="AJ21" s="69"/>
      <c r="AK21" s="60"/>
      <c r="AL21" s="69"/>
      <c r="AM21" s="72"/>
      <c r="AN21" s="50"/>
      <c r="AO21" s="73"/>
      <c r="AP21" s="74"/>
      <c r="AQ21" s="74"/>
      <c r="AR21" s="75"/>
      <c r="AS21" s="75"/>
      <c r="AT21" s="37"/>
      <c r="AU21" s="38"/>
      <c r="AV21" s="38"/>
      <c r="AW21" s="38"/>
      <c r="AX21" s="38"/>
      <c r="AY21" s="38"/>
      <c r="AZ21" s="38"/>
      <c r="BA21" s="38"/>
      <c r="BB21" s="38"/>
      <c r="BC21" s="38"/>
      <c r="BD21" s="8"/>
      <c r="BE21" s="8"/>
      <c r="BF21" s="8"/>
      <c r="BW21" s="3"/>
      <c r="BY21" s="4"/>
      <c r="CA21" s="39"/>
      <c r="CG21" s="40">
        <v>0</v>
      </c>
      <c r="CH21" s="40"/>
      <c r="CI21" s="40">
        <v>0</v>
      </c>
      <c r="CJ21" s="40">
        <v>0</v>
      </c>
      <c r="CZ21" s="2"/>
    </row>
    <row r="22" spans="1:104" ht="16.350000000000001" customHeight="1" x14ac:dyDescent="0.2">
      <c r="A22" s="66" t="s">
        <v>42</v>
      </c>
      <c r="B22" s="77">
        <f t="shared" si="1"/>
        <v>0</v>
      </c>
      <c r="C22" s="78">
        <f>SUM(E22+G22+I22+K22+M22+O22+Q22+S22+U22+W22+Y22+AA22+AC22+AE22+AG22+AI22+AK22+AM22)</f>
        <v>0</v>
      </c>
      <c r="D22" s="68">
        <f>SUM(F22+H22+J22+L22+N22+P22+R22+T22+V22+X22+Z22+AB22+AD22+AF22+AH22+AJ22+AL22+AN22)</f>
        <v>0</v>
      </c>
      <c r="E22" s="79"/>
      <c r="F22" s="73"/>
      <c r="G22" s="79"/>
      <c r="H22" s="73"/>
      <c r="I22" s="79"/>
      <c r="J22" s="70"/>
      <c r="K22" s="65"/>
      <c r="L22" s="70"/>
      <c r="M22" s="79"/>
      <c r="N22" s="70"/>
      <c r="O22" s="79"/>
      <c r="P22" s="70"/>
      <c r="Q22" s="79"/>
      <c r="R22" s="70"/>
      <c r="S22" s="79"/>
      <c r="T22" s="70"/>
      <c r="U22" s="79"/>
      <c r="V22" s="70"/>
      <c r="W22" s="79"/>
      <c r="X22" s="70"/>
      <c r="Y22" s="79"/>
      <c r="Z22" s="70"/>
      <c r="AA22" s="79"/>
      <c r="AB22" s="70"/>
      <c r="AC22" s="79"/>
      <c r="AD22" s="70"/>
      <c r="AE22" s="79"/>
      <c r="AF22" s="70"/>
      <c r="AG22" s="79"/>
      <c r="AH22" s="70"/>
      <c r="AI22" s="79"/>
      <c r="AJ22" s="70"/>
      <c r="AK22" s="79"/>
      <c r="AL22" s="70"/>
      <c r="AM22" s="80"/>
      <c r="AN22" s="76"/>
      <c r="AO22" s="73"/>
      <c r="AP22" s="74"/>
      <c r="AQ22" s="74"/>
      <c r="AR22" s="75"/>
      <c r="AS22" s="75"/>
      <c r="AT22" s="37"/>
      <c r="AU22" s="38"/>
      <c r="AV22" s="38"/>
      <c r="AW22" s="38"/>
      <c r="AX22" s="38"/>
      <c r="AY22" s="38"/>
      <c r="AZ22" s="38"/>
      <c r="BA22" s="38"/>
      <c r="BB22" s="38"/>
      <c r="BC22" s="38"/>
      <c r="BD22" s="8"/>
      <c r="BE22" s="8"/>
      <c r="BF22" s="8"/>
      <c r="BW22" s="3"/>
      <c r="BY22" s="4"/>
      <c r="CG22" s="40">
        <v>0</v>
      </c>
      <c r="CH22" s="40"/>
      <c r="CI22" s="40">
        <v>0</v>
      </c>
      <c r="CJ22" s="40">
        <v>0</v>
      </c>
      <c r="CZ22" s="2"/>
    </row>
    <row r="23" spans="1:104" ht="16.350000000000001" customHeight="1" x14ac:dyDescent="0.2">
      <c r="A23" s="62" t="s">
        <v>43</v>
      </c>
      <c r="B23" s="77">
        <f t="shared" si="1"/>
        <v>0</v>
      </c>
      <c r="C23" s="78">
        <f>SUM(E23+G23+I23+K23+M23+O23+Q23+S23+U23+W23+Y23+AA23+AC23+AE23+AG23+AI23+AK23+AM23)</f>
        <v>0</v>
      </c>
      <c r="D23" s="68">
        <f>SUM(F23+H23+J23+L23+N23+P23+R23+T23+V23+X23+Z23+AB23+AD23+AF23+AH23+AJ23+AL23+AN23)</f>
        <v>0</v>
      </c>
      <c r="E23" s="79"/>
      <c r="F23" s="73"/>
      <c r="G23" s="79"/>
      <c r="H23" s="73"/>
      <c r="I23" s="79"/>
      <c r="J23" s="70"/>
      <c r="K23" s="65"/>
      <c r="L23" s="70"/>
      <c r="M23" s="79"/>
      <c r="N23" s="70"/>
      <c r="O23" s="79"/>
      <c r="P23" s="70"/>
      <c r="Q23" s="79"/>
      <c r="R23" s="70"/>
      <c r="S23" s="79"/>
      <c r="T23" s="70"/>
      <c r="U23" s="79"/>
      <c r="V23" s="70"/>
      <c r="W23" s="79"/>
      <c r="X23" s="70"/>
      <c r="Y23" s="79"/>
      <c r="Z23" s="70"/>
      <c r="AA23" s="79"/>
      <c r="AB23" s="70"/>
      <c r="AC23" s="79"/>
      <c r="AD23" s="70"/>
      <c r="AE23" s="79"/>
      <c r="AF23" s="70"/>
      <c r="AG23" s="79"/>
      <c r="AH23" s="70"/>
      <c r="AI23" s="79"/>
      <c r="AJ23" s="70"/>
      <c r="AK23" s="79"/>
      <c r="AL23" s="70"/>
      <c r="AM23" s="80"/>
      <c r="AN23" s="76"/>
      <c r="AO23" s="73"/>
      <c r="AP23" s="74"/>
      <c r="AQ23" s="74"/>
      <c r="AR23" s="75"/>
      <c r="AS23" s="75"/>
      <c r="AT23" s="37"/>
      <c r="AU23" s="38"/>
      <c r="AV23" s="38"/>
      <c r="AW23" s="38"/>
      <c r="AX23" s="38"/>
      <c r="AY23" s="38"/>
      <c r="AZ23" s="38"/>
      <c r="BA23" s="38"/>
      <c r="BB23" s="38"/>
      <c r="BC23" s="38"/>
      <c r="BD23" s="8"/>
      <c r="BE23" s="8"/>
      <c r="BF23" s="8"/>
      <c r="BW23" s="3"/>
      <c r="BY23" s="4"/>
      <c r="CG23" s="40">
        <v>0</v>
      </c>
      <c r="CH23" s="40"/>
      <c r="CI23" s="40">
        <v>0</v>
      </c>
      <c r="CJ23" s="40">
        <v>0</v>
      </c>
      <c r="CZ23" s="2"/>
    </row>
    <row r="24" spans="1:104" ht="16.350000000000001" customHeight="1" x14ac:dyDescent="0.2">
      <c r="A24" s="62" t="s">
        <v>44</v>
      </c>
      <c r="B24" s="42">
        <f t="shared" si="1"/>
        <v>0</v>
      </c>
      <c r="C24" s="43">
        <f>SUM(G24+I24+K24+M24+O24+Q24+S24+U24+W24+Y24+AA24+AC24+AE24+AG24+AI24+AK24+AM24)</f>
        <v>0</v>
      </c>
      <c r="D24" s="44">
        <f>SUM(H24+J24+L24+N24+P24+R24+T24+V24+X24+Z24+AB24+AD24+AF24+AH24+AJ24+AL24+AN24)</f>
        <v>0</v>
      </c>
      <c r="E24" s="48"/>
      <c r="F24" s="49"/>
      <c r="G24" s="79"/>
      <c r="H24" s="73"/>
      <c r="I24" s="79"/>
      <c r="J24" s="70"/>
      <c r="K24" s="65"/>
      <c r="L24" s="70"/>
      <c r="M24" s="79"/>
      <c r="N24" s="70"/>
      <c r="O24" s="79"/>
      <c r="P24" s="70"/>
      <c r="Q24" s="79"/>
      <c r="R24" s="70"/>
      <c r="S24" s="79"/>
      <c r="T24" s="70"/>
      <c r="U24" s="79"/>
      <c r="V24" s="70"/>
      <c r="W24" s="79"/>
      <c r="X24" s="70"/>
      <c r="Y24" s="79"/>
      <c r="Z24" s="70"/>
      <c r="AA24" s="79"/>
      <c r="AB24" s="70"/>
      <c r="AC24" s="79"/>
      <c r="AD24" s="70"/>
      <c r="AE24" s="79"/>
      <c r="AF24" s="70"/>
      <c r="AG24" s="79"/>
      <c r="AH24" s="70"/>
      <c r="AI24" s="79"/>
      <c r="AJ24" s="70"/>
      <c r="AK24" s="79"/>
      <c r="AL24" s="70"/>
      <c r="AM24" s="80"/>
      <c r="AN24" s="76"/>
      <c r="AO24" s="73"/>
      <c r="AP24" s="74"/>
      <c r="AQ24" s="74"/>
      <c r="AR24" s="75"/>
      <c r="AS24" s="75"/>
      <c r="AT24" s="37"/>
      <c r="AU24" s="38"/>
      <c r="AV24" s="38"/>
      <c r="AW24" s="38"/>
      <c r="AX24" s="38"/>
      <c r="AY24" s="38"/>
      <c r="AZ24" s="38"/>
      <c r="BA24" s="38"/>
      <c r="BB24" s="38"/>
      <c r="BC24" s="38"/>
      <c r="BD24" s="8"/>
      <c r="BE24" s="8"/>
      <c r="BF24" s="8"/>
      <c r="BW24" s="3"/>
      <c r="BY24" s="4"/>
      <c r="CG24" s="40">
        <v>0</v>
      </c>
      <c r="CH24" s="40"/>
      <c r="CI24" s="40">
        <v>0</v>
      </c>
      <c r="CJ24" s="40">
        <v>0</v>
      </c>
      <c r="CZ24" s="2"/>
    </row>
    <row r="25" spans="1:104" ht="16.350000000000001" customHeight="1" x14ac:dyDescent="0.2">
      <c r="A25" s="62" t="s">
        <v>45</v>
      </c>
      <c r="B25" s="42">
        <f t="shared" si="1"/>
        <v>0</v>
      </c>
      <c r="C25" s="43">
        <f>SUM(M25+O25+Q25+S25+U25+W25+Y25+AA25+AC25+AE25+AG25+AI25+AK25+AM25)</f>
        <v>0</v>
      </c>
      <c r="D25" s="44">
        <f>SUM(N25+P25+R25+T25+V25+X25+Z25+AB25+AD25+AF25+AH25+AJ25+AL25+AN25)</f>
        <v>0</v>
      </c>
      <c r="E25" s="81"/>
      <c r="F25" s="69"/>
      <c r="G25" s="60"/>
      <c r="H25" s="61"/>
      <c r="I25" s="60"/>
      <c r="J25" s="61"/>
      <c r="K25" s="60"/>
      <c r="L25" s="61"/>
      <c r="M25" s="79"/>
      <c r="N25" s="70"/>
      <c r="O25" s="79"/>
      <c r="P25" s="70"/>
      <c r="Q25" s="79"/>
      <c r="R25" s="70"/>
      <c r="S25" s="79"/>
      <c r="T25" s="70"/>
      <c r="U25" s="79"/>
      <c r="V25" s="70"/>
      <c r="W25" s="79"/>
      <c r="X25" s="70"/>
      <c r="Y25" s="79"/>
      <c r="Z25" s="70"/>
      <c r="AA25" s="79"/>
      <c r="AB25" s="70"/>
      <c r="AC25" s="79"/>
      <c r="AD25" s="70"/>
      <c r="AE25" s="79"/>
      <c r="AF25" s="70"/>
      <c r="AG25" s="79"/>
      <c r="AH25" s="70"/>
      <c r="AI25" s="79"/>
      <c r="AJ25" s="70"/>
      <c r="AK25" s="79"/>
      <c r="AL25" s="70"/>
      <c r="AM25" s="80"/>
      <c r="AN25" s="76"/>
      <c r="AO25" s="73"/>
      <c r="AP25" s="74"/>
      <c r="AQ25" s="74"/>
      <c r="AR25" s="75"/>
      <c r="AS25" s="75"/>
      <c r="AT25" s="37"/>
      <c r="AU25" s="38"/>
      <c r="AV25" s="38"/>
      <c r="AW25" s="38"/>
      <c r="AX25" s="38"/>
      <c r="AY25" s="38"/>
      <c r="AZ25" s="38"/>
      <c r="BA25" s="38"/>
      <c r="BB25" s="38"/>
      <c r="BC25" s="38"/>
      <c r="BD25" s="8"/>
      <c r="BE25" s="8"/>
      <c r="BF25" s="8"/>
      <c r="BW25" s="3"/>
      <c r="BY25" s="4"/>
      <c r="CG25" s="40">
        <v>0</v>
      </c>
      <c r="CH25" s="40"/>
      <c r="CI25" s="40">
        <v>0</v>
      </c>
      <c r="CJ25" s="40">
        <v>0</v>
      </c>
      <c r="CZ25" s="2"/>
    </row>
    <row r="26" spans="1:104" ht="16.350000000000001" customHeight="1" x14ac:dyDescent="0.2">
      <c r="A26" s="82" t="s">
        <v>46</v>
      </c>
      <c r="B26" s="2300">
        <f t="shared" si="1"/>
        <v>0</v>
      </c>
      <c r="C26" s="3547">
        <f>SUM(E26+G26+I26+K26+M26+O26+Q26+S26+U26+W26+Y26+AA26+AC26+AE26+AG26+AI26+AK26+AM26)</f>
        <v>0</v>
      </c>
      <c r="D26" s="3548">
        <f>SUM(F26+H26+J26+L26+N26+P26+R26+T26+V26+X26+Z26+AB26+AD26+AF26+AH26+AJ26+AL26+AN26)</f>
        <v>0</v>
      </c>
      <c r="E26" s="3549"/>
      <c r="F26" s="87"/>
      <c r="G26" s="88"/>
      <c r="H26" s="89"/>
      <c r="I26" s="88"/>
      <c r="J26" s="87"/>
      <c r="K26" s="3550"/>
      <c r="L26" s="87"/>
      <c r="M26" s="88"/>
      <c r="N26" s="87"/>
      <c r="O26" s="88"/>
      <c r="P26" s="87"/>
      <c r="Q26" s="88"/>
      <c r="R26" s="87"/>
      <c r="S26" s="88"/>
      <c r="T26" s="87"/>
      <c r="U26" s="88"/>
      <c r="V26" s="87"/>
      <c r="W26" s="88"/>
      <c r="X26" s="87"/>
      <c r="Y26" s="88"/>
      <c r="Z26" s="87"/>
      <c r="AA26" s="88"/>
      <c r="AB26" s="87"/>
      <c r="AC26" s="88"/>
      <c r="AD26" s="87"/>
      <c r="AE26" s="88"/>
      <c r="AF26" s="87"/>
      <c r="AG26" s="88"/>
      <c r="AH26" s="87"/>
      <c r="AI26" s="88"/>
      <c r="AJ26" s="87"/>
      <c r="AK26" s="88"/>
      <c r="AL26" s="87"/>
      <c r="AM26" s="91"/>
      <c r="AN26" s="92"/>
      <c r="AO26" s="89"/>
      <c r="AP26" s="93"/>
      <c r="AQ26" s="93"/>
      <c r="AR26" s="94"/>
      <c r="AS26" s="94"/>
      <c r="AT26" s="37"/>
      <c r="AU26" s="38"/>
      <c r="AV26" s="38"/>
      <c r="AW26" s="38"/>
      <c r="AX26" s="38"/>
      <c r="AY26" s="38"/>
      <c r="AZ26" s="38"/>
      <c r="BA26" s="38"/>
      <c r="BB26" s="38"/>
      <c r="BC26" s="38"/>
      <c r="BD26" s="8"/>
      <c r="BE26" s="8"/>
      <c r="BF26" s="8"/>
      <c r="BW26" s="3"/>
      <c r="BY26" s="4"/>
      <c r="CG26" s="40">
        <v>0</v>
      </c>
      <c r="CH26" s="40"/>
      <c r="CI26" s="40">
        <v>0</v>
      </c>
      <c r="CJ26" s="40">
        <v>0</v>
      </c>
      <c r="CZ26" s="2"/>
    </row>
    <row r="27" spans="1:104" ht="31.35" customHeight="1" x14ac:dyDescent="0.2">
      <c r="A27" s="9" t="s">
        <v>47</v>
      </c>
      <c r="B27" s="10"/>
      <c r="C27" s="10"/>
      <c r="D27" s="10"/>
      <c r="E27" s="10"/>
      <c r="F27" s="3551"/>
      <c r="G27" s="3551" t="s">
        <v>48</v>
      </c>
      <c r="H27" s="3552"/>
      <c r="I27" s="3552"/>
      <c r="J27" s="3551"/>
      <c r="K27" s="3551"/>
      <c r="L27" s="3551"/>
      <c r="M27" s="3551"/>
      <c r="N27" s="3551"/>
      <c r="O27" s="3551"/>
      <c r="P27" s="3551"/>
      <c r="Q27" s="3551"/>
      <c r="R27" s="3551"/>
      <c r="S27" s="3551"/>
      <c r="T27" s="3551"/>
      <c r="U27" s="3551"/>
      <c r="V27" s="3551"/>
      <c r="W27" s="3551"/>
      <c r="X27" s="3551"/>
      <c r="Y27" s="3553"/>
      <c r="Z27" s="3553"/>
      <c r="AA27" s="3553"/>
      <c r="AB27" s="3553"/>
      <c r="AC27" s="3553"/>
      <c r="AD27" s="3553"/>
      <c r="AE27" s="3553"/>
      <c r="AF27" s="3553"/>
      <c r="AG27" s="3553"/>
      <c r="AH27" s="3553"/>
      <c r="AI27" s="3553"/>
      <c r="AJ27" s="3553"/>
      <c r="AK27" s="3553"/>
      <c r="AL27" s="3553"/>
      <c r="AM27" s="3553"/>
      <c r="AN27" s="3553"/>
      <c r="AO27" s="3553"/>
      <c r="AP27" s="3554"/>
      <c r="AQ27" s="3555"/>
      <c r="AR27" s="10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CG27" s="40"/>
      <c r="CH27" s="40"/>
      <c r="CI27" s="40"/>
      <c r="CJ27" s="40"/>
    </row>
    <row r="28" spans="1:104" ht="20.100000000000001" customHeight="1" x14ac:dyDescent="0.2">
      <c r="A28" s="3527" t="s">
        <v>49</v>
      </c>
      <c r="B28" s="3528" t="s">
        <v>4</v>
      </c>
      <c r="C28" s="3529"/>
      <c r="D28" s="3530"/>
      <c r="E28" s="3506" t="s">
        <v>5</v>
      </c>
      <c r="F28" s="3520"/>
      <c r="G28" s="3520"/>
      <c r="H28" s="3520"/>
      <c r="I28" s="3520"/>
      <c r="J28" s="3520"/>
      <c r="K28" s="3520"/>
      <c r="L28" s="3520"/>
      <c r="M28" s="3520"/>
      <c r="N28" s="3520"/>
      <c r="O28" s="3520"/>
      <c r="P28" s="3520"/>
      <c r="Q28" s="3520"/>
      <c r="R28" s="3520"/>
      <c r="S28" s="3520"/>
      <c r="T28" s="3520"/>
      <c r="U28" s="3520"/>
      <c r="V28" s="3520"/>
      <c r="W28" s="3520"/>
      <c r="X28" s="3520"/>
      <c r="Y28" s="3520"/>
      <c r="Z28" s="3520"/>
      <c r="AA28" s="3520"/>
      <c r="AB28" s="3520"/>
      <c r="AC28" s="3520"/>
      <c r="AD28" s="3520"/>
      <c r="AE28" s="3520"/>
      <c r="AF28" s="3520"/>
      <c r="AG28" s="3520"/>
      <c r="AH28" s="3520"/>
      <c r="AI28" s="3520"/>
      <c r="AJ28" s="3520"/>
      <c r="AK28" s="3520"/>
      <c r="AL28" s="3520"/>
      <c r="AM28" s="3520"/>
      <c r="AN28" s="3507"/>
      <c r="AO28" s="3530" t="s">
        <v>6</v>
      </c>
      <c r="AP28" s="3508" t="s">
        <v>7</v>
      </c>
      <c r="AQ28" s="3508" t="s">
        <v>8</v>
      </c>
      <c r="AR28" s="3508" t="s">
        <v>50</v>
      </c>
      <c r="AS28" s="3530" t="s">
        <v>9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X28" s="2"/>
      <c r="CG28" s="40"/>
      <c r="CH28" s="40"/>
      <c r="CI28" s="40"/>
      <c r="CJ28" s="40"/>
    </row>
    <row r="29" spans="1:104" ht="20.100000000000001" customHeight="1" x14ac:dyDescent="0.2">
      <c r="A29" s="2692"/>
      <c r="B29" s="3556"/>
      <c r="C29" s="3259"/>
      <c r="D29" s="3321"/>
      <c r="E29" s="3506" t="s">
        <v>11</v>
      </c>
      <c r="F29" s="3521"/>
      <c r="G29" s="3506" t="s">
        <v>12</v>
      </c>
      <c r="H29" s="3521"/>
      <c r="I29" s="3506" t="s">
        <v>13</v>
      </c>
      <c r="J29" s="3521"/>
      <c r="K29" s="3506" t="s">
        <v>14</v>
      </c>
      <c r="L29" s="3521"/>
      <c r="M29" s="3506" t="s">
        <v>15</v>
      </c>
      <c r="N29" s="3521"/>
      <c r="O29" s="3506" t="s">
        <v>16</v>
      </c>
      <c r="P29" s="3521"/>
      <c r="Q29" s="3520" t="s">
        <v>17</v>
      </c>
      <c r="R29" s="3521"/>
      <c r="S29" s="3506" t="s">
        <v>18</v>
      </c>
      <c r="T29" s="3521"/>
      <c r="U29" s="3506" t="s">
        <v>19</v>
      </c>
      <c r="V29" s="3521"/>
      <c r="W29" s="3506" t="s">
        <v>20</v>
      </c>
      <c r="X29" s="3521"/>
      <c r="Y29" s="3506" t="s">
        <v>21</v>
      </c>
      <c r="Z29" s="3521"/>
      <c r="AA29" s="3506" t="s">
        <v>22</v>
      </c>
      <c r="AB29" s="3521"/>
      <c r="AC29" s="3520" t="s">
        <v>23</v>
      </c>
      <c r="AD29" s="3521"/>
      <c r="AE29" s="3506" t="s">
        <v>24</v>
      </c>
      <c r="AF29" s="3521"/>
      <c r="AG29" s="3520" t="s">
        <v>25</v>
      </c>
      <c r="AH29" s="3521"/>
      <c r="AI29" s="3506" t="s">
        <v>26</v>
      </c>
      <c r="AJ29" s="3521"/>
      <c r="AK29" s="3520" t="s">
        <v>27</v>
      </c>
      <c r="AL29" s="3521"/>
      <c r="AM29" s="3520" t="s">
        <v>28</v>
      </c>
      <c r="AN29" s="3507"/>
      <c r="AO29" s="2703"/>
      <c r="AP29" s="2705"/>
      <c r="AQ29" s="2705"/>
      <c r="AR29" s="2705"/>
      <c r="AS29" s="2703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X29" s="2"/>
      <c r="CG29" s="40"/>
      <c r="CH29" s="40"/>
      <c r="CI29" s="40"/>
      <c r="CJ29" s="40"/>
    </row>
    <row r="30" spans="1:104" ht="20.100000000000001" customHeight="1" x14ac:dyDescent="0.2">
      <c r="A30" s="3557"/>
      <c r="B30" s="3531" t="s">
        <v>29</v>
      </c>
      <c r="C30" s="3532" t="s">
        <v>30</v>
      </c>
      <c r="D30" s="2482" t="s">
        <v>31</v>
      </c>
      <c r="E30" s="3531" t="s">
        <v>30</v>
      </c>
      <c r="F30" s="3558" t="s">
        <v>31</v>
      </c>
      <c r="G30" s="3531" t="s">
        <v>30</v>
      </c>
      <c r="H30" s="3558" t="s">
        <v>31</v>
      </c>
      <c r="I30" s="3531" t="s">
        <v>30</v>
      </c>
      <c r="J30" s="3558" t="s">
        <v>31</v>
      </c>
      <c r="K30" s="3531" t="s">
        <v>30</v>
      </c>
      <c r="L30" s="3558" t="s">
        <v>31</v>
      </c>
      <c r="M30" s="3531" t="s">
        <v>30</v>
      </c>
      <c r="N30" s="3558" t="s">
        <v>31</v>
      </c>
      <c r="O30" s="3531" t="s">
        <v>30</v>
      </c>
      <c r="P30" s="3558" t="s">
        <v>31</v>
      </c>
      <c r="Q30" s="3531" t="s">
        <v>30</v>
      </c>
      <c r="R30" s="3558" t="s">
        <v>31</v>
      </c>
      <c r="S30" s="3531" t="s">
        <v>30</v>
      </c>
      <c r="T30" s="3558" t="s">
        <v>31</v>
      </c>
      <c r="U30" s="3531" t="s">
        <v>30</v>
      </c>
      <c r="V30" s="3558" t="s">
        <v>31</v>
      </c>
      <c r="W30" s="3531" t="s">
        <v>30</v>
      </c>
      <c r="X30" s="3558" t="s">
        <v>31</v>
      </c>
      <c r="Y30" s="3531" t="s">
        <v>30</v>
      </c>
      <c r="Z30" s="3558" t="s">
        <v>31</v>
      </c>
      <c r="AA30" s="3531" t="s">
        <v>30</v>
      </c>
      <c r="AB30" s="3558" t="s">
        <v>31</v>
      </c>
      <c r="AC30" s="3531" t="s">
        <v>30</v>
      </c>
      <c r="AD30" s="3558" t="s">
        <v>31</v>
      </c>
      <c r="AE30" s="3531" t="s">
        <v>30</v>
      </c>
      <c r="AF30" s="3558" t="s">
        <v>31</v>
      </c>
      <c r="AG30" s="3531" t="s">
        <v>30</v>
      </c>
      <c r="AH30" s="3558" t="s">
        <v>31</v>
      </c>
      <c r="AI30" s="3531" t="s">
        <v>30</v>
      </c>
      <c r="AJ30" s="3558" t="s">
        <v>31</v>
      </c>
      <c r="AK30" s="3559" t="s">
        <v>30</v>
      </c>
      <c r="AL30" s="3558" t="s">
        <v>31</v>
      </c>
      <c r="AM30" s="3531" t="s">
        <v>30</v>
      </c>
      <c r="AN30" s="3560" t="s">
        <v>31</v>
      </c>
      <c r="AO30" s="3321"/>
      <c r="AP30" s="3561"/>
      <c r="AQ30" s="3561"/>
      <c r="AR30" s="3561"/>
      <c r="AS30" s="3321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X30" s="2"/>
      <c r="CG30" s="40"/>
      <c r="CH30" s="40"/>
      <c r="CI30" s="40"/>
      <c r="CJ30" s="40"/>
    </row>
    <row r="31" spans="1:104" ht="16.350000000000001" customHeight="1" x14ac:dyDescent="0.2">
      <c r="A31" s="2680" t="s">
        <v>51</v>
      </c>
      <c r="B31" s="3562">
        <f t="shared" ref="B31:B44" si="2">SUM(C31:D31)</f>
        <v>0</v>
      </c>
      <c r="C31" s="3540">
        <f>SUM(E31+G31+I31+K31+M31+O31+Q31+S31+U31+W31+Y31+AA31+AC31+AE31+AG31+AI31+AK31+AM31)</f>
        <v>0</v>
      </c>
      <c r="D31" s="3541">
        <f>SUM(F31+H31+J31+L31+N31+P31+R31+T31+V31+X31+Z31+AB31+AD31+AF31+AH31+AJ31+AL31+AN31)</f>
        <v>0</v>
      </c>
      <c r="E31" s="2682"/>
      <c r="F31" s="2683"/>
      <c r="G31" s="2682"/>
      <c r="H31" s="3542"/>
      <c r="I31" s="2682"/>
      <c r="J31" s="3542"/>
      <c r="K31" s="2682"/>
      <c r="L31" s="3542"/>
      <c r="M31" s="2682"/>
      <c r="N31" s="3542"/>
      <c r="O31" s="2682"/>
      <c r="P31" s="3542"/>
      <c r="Q31" s="2685"/>
      <c r="R31" s="3542"/>
      <c r="S31" s="2682"/>
      <c r="T31" s="3542"/>
      <c r="U31" s="2682"/>
      <c r="V31" s="3542"/>
      <c r="W31" s="2682"/>
      <c r="X31" s="3542"/>
      <c r="Y31" s="2682"/>
      <c r="Z31" s="3542"/>
      <c r="AA31" s="2682"/>
      <c r="AB31" s="3542"/>
      <c r="AC31" s="2685"/>
      <c r="AD31" s="3542"/>
      <c r="AE31" s="2682"/>
      <c r="AF31" s="3542"/>
      <c r="AG31" s="2685"/>
      <c r="AH31" s="3542"/>
      <c r="AI31" s="2682"/>
      <c r="AJ31" s="3542"/>
      <c r="AK31" s="2685"/>
      <c r="AL31" s="3542"/>
      <c r="AM31" s="3563"/>
      <c r="AN31" s="3544"/>
      <c r="AO31" s="3546"/>
      <c r="AP31" s="3545"/>
      <c r="AQ31" s="3545"/>
      <c r="AR31" s="3545"/>
      <c r="AS31" s="3546"/>
      <c r="AT31" s="37"/>
      <c r="AU31" s="38"/>
      <c r="AV31" s="38"/>
      <c r="AW31" s="38"/>
      <c r="AX31" s="38"/>
      <c r="AY31" s="38"/>
      <c r="AZ31" s="38"/>
      <c r="BA31" s="38"/>
      <c r="BB31" s="38"/>
      <c r="BC31" s="8"/>
      <c r="BD31" s="8"/>
      <c r="BE31" s="8"/>
      <c r="BF31" s="8"/>
      <c r="BG31" s="8"/>
      <c r="BX31" s="2"/>
      <c r="CA31" s="39"/>
      <c r="CB31" s="39"/>
      <c r="CG31" s="40">
        <v>0</v>
      </c>
      <c r="CH31" s="40">
        <v>0</v>
      </c>
      <c r="CI31" s="40"/>
      <c r="CJ31" s="40"/>
    </row>
    <row r="32" spans="1:104" ht="16.350000000000001" customHeight="1" x14ac:dyDescent="0.2">
      <c r="A32" s="109" t="s">
        <v>52</v>
      </c>
      <c r="B32" s="42">
        <f t="shared" si="2"/>
        <v>0</v>
      </c>
      <c r="C32" s="43">
        <f t="shared" ref="C32:D33" si="3">SUM(E32+G32+I32+K32+M32+O32+Q32+S32+U32+W32+Y32+AA32+AC32+AE32+AG32+AI32+AK32+AM32)</f>
        <v>0</v>
      </c>
      <c r="D32" s="44">
        <f t="shared" si="3"/>
        <v>0</v>
      </c>
      <c r="E32" s="45"/>
      <c r="F32" s="46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110"/>
      <c r="R32" s="47"/>
      <c r="S32" s="45"/>
      <c r="T32" s="47"/>
      <c r="U32" s="45"/>
      <c r="V32" s="47"/>
      <c r="W32" s="45"/>
      <c r="X32" s="47"/>
      <c r="Y32" s="45"/>
      <c r="Z32" s="47"/>
      <c r="AA32" s="45"/>
      <c r="AB32" s="47"/>
      <c r="AC32" s="110"/>
      <c r="AD32" s="47"/>
      <c r="AE32" s="45"/>
      <c r="AF32" s="47"/>
      <c r="AG32" s="110"/>
      <c r="AH32" s="47"/>
      <c r="AI32" s="45"/>
      <c r="AJ32" s="47"/>
      <c r="AK32" s="110"/>
      <c r="AL32" s="47"/>
      <c r="AM32" s="111"/>
      <c r="AN32" s="55"/>
      <c r="AO32" s="112"/>
      <c r="AP32" s="113"/>
      <c r="AQ32" s="113"/>
      <c r="AR32" s="113"/>
      <c r="AS32" s="112"/>
      <c r="AT32" s="37"/>
      <c r="AU32" s="38"/>
      <c r="AV32" s="38"/>
      <c r="AW32" s="38"/>
      <c r="AX32" s="38"/>
      <c r="AY32" s="38"/>
      <c r="AZ32" s="38"/>
      <c r="BA32" s="38"/>
      <c r="BB32" s="38"/>
      <c r="BC32" s="8"/>
      <c r="BD32" s="8"/>
      <c r="BE32" s="8"/>
      <c r="BF32" s="8"/>
      <c r="BG32" s="8"/>
      <c r="BX32" s="2"/>
      <c r="CB32" s="39"/>
      <c r="CG32" s="40">
        <v>0</v>
      </c>
      <c r="CH32" s="40">
        <v>0</v>
      </c>
      <c r="CI32" s="40"/>
      <c r="CJ32" s="40"/>
    </row>
    <row r="33" spans="1:88" ht="16.350000000000001" customHeight="1" x14ac:dyDescent="0.2">
      <c r="A33" s="114" t="s">
        <v>53</v>
      </c>
      <c r="B33" s="42">
        <f t="shared" si="2"/>
        <v>0</v>
      </c>
      <c r="C33" s="43">
        <f t="shared" si="3"/>
        <v>0</v>
      </c>
      <c r="D33" s="68">
        <f t="shared" si="3"/>
        <v>0</v>
      </c>
      <c r="E33" s="45"/>
      <c r="F33" s="46"/>
      <c r="G33" s="45"/>
      <c r="H33" s="47"/>
      <c r="I33" s="45"/>
      <c r="J33" s="47"/>
      <c r="K33" s="45"/>
      <c r="L33" s="47"/>
      <c r="M33" s="45"/>
      <c r="N33" s="47"/>
      <c r="O33" s="45"/>
      <c r="P33" s="47"/>
      <c r="Q33" s="110"/>
      <c r="R33" s="47"/>
      <c r="S33" s="45"/>
      <c r="T33" s="47"/>
      <c r="U33" s="45"/>
      <c r="V33" s="47"/>
      <c r="W33" s="45"/>
      <c r="X33" s="47"/>
      <c r="Y33" s="45"/>
      <c r="Z33" s="47"/>
      <c r="AA33" s="45"/>
      <c r="AB33" s="47"/>
      <c r="AC33" s="110"/>
      <c r="AD33" s="47"/>
      <c r="AE33" s="45"/>
      <c r="AF33" s="47"/>
      <c r="AG33" s="110"/>
      <c r="AH33" s="47"/>
      <c r="AI33" s="45"/>
      <c r="AJ33" s="47"/>
      <c r="AK33" s="110"/>
      <c r="AL33" s="47"/>
      <c r="AM33" s="111"/>
      <c r="AN33" s="55"/>
      <c r="AO33" s="52"/>
      <c r="AP33" s="51"/>
      <c r="AQ33" s="51"/>
      <c r="AR33" s="51"/>
      <c r="AS33" s="52"/>
      <c r="AT33" s="37"/>
      <c r="AU33" s="38"/>
      <c r="AV33" s="38"/>
      <c r="AW33" s="38"/>
      <c r="AX33" s="38"/>
      <c r="AY33" s="38"/>
      <c r="AZ33" s="38"/>
      <c r="BA33" s="38"/>
      <c r="BB33" s="38"/>
      <c r="BC33" s="8"/>
      <c r="BD33" s="8"/>
      <c r="BE33" s="8"/>
      <c r="BF33" s="8"/>
      <c r="BG33" s="8"/>
      <c r="BX33" s="2"/>
      <c r="CB33" s="39"/>
      <c r="CG33" s="40">
        <v>0</v>
      </c>
      <c r="CH33" s="40">
        <v>0</v>
      </c>
      <c r="CI33" s="40"/>
      <c r="CJ33" s="40"/>
    </row>
    <row r="34" spans="1:88" ht="16.350000000000001" customHeight="1" x14ac:dyDescent="0.2">
      <c r="A34" s="114" t="s">
        <v>54</v>
      </c>
      <c r="B34" s="42">
        <f t="shared" si="2"/>
        <v>0</v>
      </c>
      <c r="C34" s="43">
        <f>SUM(O34+Q34+S34+U34+W34+Y34+AA34)</f>
        <v>0</v>
      </c>
      <c r="D34" s="68">
        <f>SUM(P34+R34+T34+V34+X34+Z34+AB34)</f>
        <v>0</v>
      </c>
      <c r="E34" s="60"/>
      <c r="F34" s="61"/>
      <c r="G34" s="60"/>
      <c r="H34" s="69"/>
      <c r="I34" s="60"/>
      <c r="J34" s="69"/>
      <c r="K34" s="60"/>
      <c r="L34" s="69"/>
      <c r="M34" s="60"/>
      <c r="N34" s="69"/>
      <c r="O34" s="45"/>
      <c r="P34" s="47"/>
      <c r="Q34" s="110"/>
      <c r="R34" s="47"/>
      <c r="S34" s="45"/>
      <c r="T34" s="47"/>
      <c r="U34" s="45"/>
      <c r="V34" s="47"/>
      <c r="W34" s="45"/>
      <c r="X34" s="47"/>
      <c r="Y34" s="45"/>
      <c r="Z34" s="47"/>
      <c r="AA34" s="45"/>
      <c r="AB34" s="70"/>
      <c r="AC34" s="115"/>
      <c r="AD34" s="69"/>
      <c r="AE34" s="60"/>
      <c r="AF34" s="69"/>
      <c r="AG34" s="115"/>
      <c r="AH34" s="69"/>
      <c r="AI34" s="60"/>
      <c r="AJ34" s="69"/>
      <c r="AK34" s="115"/>
      <c r="AL34" s="69"/>
      <c r="AM34" s="116"/>
      <c r="AN34" s="50"/>
      <c r="AO34" s="52"/>
      <c r="AP34" s="51"/>
      <c r="AQ34" s="51"/>
      <c r="AR34" s="51"/>
      <c r="AS34" s="52"/>
      <c r="AT34" s="37"/>
      <c r="AU34" s="38"/>
      <c r="AV34" s="38"/>
      <c r="AW34" s="38"/>
      <c r="AX34" s="38"/>
      <c r="AY34" s="38"/>
      <c r="AZ34" s="38"/>
      <c r="BA34" s="38"/>
      <c r="BB34" s="38"/>
      <c r="BC34" s="8"/>
      <c r="BD34" s="8"/>
      <c r="BE34" s="8"/>
      <c r="BF34" s="8"/>
      <c r="BG34" s="8"/>
      <c r="BX34" s="2"/>
      <c r="CB34" s="39"/>
      <c r="CG34" s="40">
        <v>0</v>
      </c>
      <c r="CH34" s="40">
        <v>0</v>
      </c>
      <c r="CI34" s="40"/>
      <c r="CJ34" s="40"/>
    </row>
    <row r="35" spans="1:88" ht="16.350000000000001" customHeight="1" x14ac:dyDescent="0.2">
      <c r="A35" s="114" t="s">
        <v>55</v>
      </c>
      <c r="B35" s="42">
        <f>SUM(C35:D35)</f>
        <v>0</v>
      </c>
      <c r="C35" s="43">
        <f>SUM(E35+G35+I35+K35+M35+O35+Q35+S35+U35+W35+Y35+AA35+AC35+AE35+AG35+AI35+AK35+AM35)</f>
        <v>0</v>
      </c>
      <c r="D35" s="68">
        <f t="shared" ref="C35:D44" si="4">SUM(F35+H35+J35+L35+N35+P35+R35+T35+V35+X35+Z35+AB35+AD35+AF35+AH35+AJ35+AL35+AN35)</f>
        <v>0</v>
      </c>
      <c r="E35" s="45"/>
      <c r="F35" s="46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110"/>
      <c r="R35" s="47"/>
      <c r="S35" s="45"/>
      <c r="T35" s="47"/>
      <c r="U35" s="45"/>
      <c r="V35" s="47"/>
      <c r="W35" s="45"/>
      <c r="X35" s="47"/>
      <c r="Y35" s="45"/>
      <c r="Z35" s="47"/>
      <c r="AA35" s="45"/>
      <c r="AB35" s="47"/>
      <c r="AC35" s="110"/>
      <c r="AD35" s="47"/>
      <c r="AE35" s="45"/>
      <c r="AF35" s="47"/>
      <c r="AG35" s="110"/>
      <c r="AH35" s="47"/>
      <c r="AI35" s="45"/>
      <c r="AJ35" s="47"/>
      <c r="AK35" s="110"/>
      <c r="AL35" s="47"/>
      <c r="AM35" s="111"/>
      <c r="AN35" s="55"/>
      <c r="AO35" s="112"/>
      <c r="AP35" s="113"/>
      <c r="AQ35" s="113"/>
      <c r="AR35" s="113"/>
      <c r="AS35" s="112"/>
      <c r="AT35" s="37"/>
      <c r="AU35" s="38"/>
      <c r="AV35" s="38"/>
      <c r="AW35" s="38"/>
      <c r="AX35" s="38"/>
      <c r="AY35" s="38"/>
      <c r="AZ35" s="38"/>
      <c r="BA35" s="38"/>
      <c r="BB35" s="38"/>
      <c r="BC35" s="8"/>
      <c r="BD35" s="8"/>
      <c r="BE35" s="8"/>
      <c r="BF35" s="8"/>
      <c r="BG35" s="8"/>
      <c r="BX35" s="2"/>
      <c r="CB35" s="39"/>
      <c r="CG35" s="40">
        <v>0</v>
      </c>
      <c r="CH35" s="40">
        <v>0</v>
      </c>
      <c r="CI35" s="40"/>
      <c r="CJ35" s="40"/>
    </row>
    <row r="36" spans="1:88" ht="16.350000000000001" customHeight="1" x14ac:dyDescent="0.2">
      <c r="A36" s="114" t="s">
        <v>56</v>
      </c>
      <c r="B36" s="117">
        <f>SUM(C36:D36)</f>
        <v>0</v>
      </c>
      <c r="C36" s="118">
        <f>SUM(K36+M36+O36+Q36+S36+U36+W36+Y36+AA36+AC36+AE36+AG36+AI36+AK36+AM36)</f>
        <v>0</v>
      </c>
      <c r="D36" s="68">
        <f>SUM(L36+N36+P36+R36+T36+V36+X36+Z36+AB36+AD36+AF36+AH36+AJ36+AL36+AN36)</f>
        <v>0</v>
      </c>
      <c r="E36" s="448"/>
      <c r="F36" s="449"/>
      <c r="G36" s="448"/>
      <c r="H36" s="450"/>
      <c r="I36" s="448"/>
      <c r="J36" s="450"/>
      <c r="K36" s="45"/>
      <c r="L36" s="47"/>
      <c r="M36" s="45"/>
      <c r="N36" s="47"/>
      <c r="O36" s="45"/>
      <c r="P36" s="47"/>
      <c r="Q36" s="110"/>
      <c r="R36" s="47"/>
      <c r="S36" s="45"/>
      <c r="T36" s="47"/>
      <c r="U36" s="45"/>
      <c r="V36" s="47"/>
      <c r="W36" s="45"/>
      <c r="X36" s="47"/>
      <c r="Y36" s="45"/>
      <c r="Z36" s="47"/>
      <c r="AA36" s="45"/>
      <c r="AB36" s="47"/>
      <c r="AC36" s="110"/>
      <c r="AD36" s="47"/>
      <c r="AE36" s="45"/>
      <c r="AF36" s="47"/>
      <c r="AG36" s="110"/>
      <c r="AH36" s="47"/>
      <c r="AI36" s="45"/>
      <c r="AJ36" s="47"/>
      <c r="AK36" s="110"/>
      <c r="AL36" s="47"/>
      <c r="AM36" s="111"/>
      <c r="AN36" s="55"/>
      <c r="AO36" s="112"/>
      <c r="AP36" s="113"/>
      <c r="AQ36" s="113"/>
      <c r="AR36" s="113"/>
      <c r="AS36" s="112"/>
      <c r="AT36" s="37"/>
      <c r="AU36" s="38"/>
      <c r="AV36" s="38"/>
      <c r="AW36" s="38"/>
      <c r="AX36" s="38"/>
      <c r="AY36" s="38"/>
      <c r="AZ36" s="38"/>
      <c r="BA36" s="38"/>
      <c r="BB36" s="38"/>
      <c r="BC36" s="8"/>
      <c r="BD36" s="8"/>
      <c r="BE36" s="8"/>
      <c r="BF36" s="8"/>
      <c r="BG36" s="8"/>
      <c r="BX36" s="2"/>
      <c r="CB36" s="39"/>
      <c r="CG36" s="40">
        <v>0</v>
      </c>
      <c r="CH36" s="40">
        <v>0</v>
      </c>
      <c r="CI36" s="40"/>
      <c r="CJ36" s="40"/>
    </row>
    <row r="37" spans="1:88" ht="16.350000000000001" customHeight="1" x14ac:dyDescent="0.2">
      <c r="A37" s="62" t="s">
        <v>57</v>
      </c>
      <c r="B37" s="42">
        <f t="shared" si="2"/>
        <v>0</v>
      </c>
      <c r="C37" s="43">
        <f t="shared" si="4"/>
        <v>0</v>
      </c>
      <c r="D37" s="44">
        <f t="shared" si="4"/>
        <v>0</v>
      </c>
      <c r="E37" s="45"/>
      <c r="F37" s="46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110"/>
      <c r="R37" s="47"/>
      <c r="S37" s="45"/>
      <c r="T37" s="47"/>
      <c r="U37" s="45"/>
      <c r="V37" s="47"/>
      <c r="W37" s="45"/>
      <c r="X37" s="47"/>
      <c r="Y37" s="45"/>
      <c r="Z37" s="47"/>
      <c r="AA37" s="45"/>
      <c r="AB37" s="47"/>
      <c r="AC37" s="110"/>
      <c r="AD37" s="47"/>
      <c r="AE37" s="45"/>
      <c r="AF37" s="47"/>
      <c r="AG37" s="110"/>
      <c r="AH37" s="47"/>
      <c r="AI37" s="45"/>
      <c r="AJ37" s="47"/>
      <c r="AK37" s="110"/>
      <c r="AL37" s="47"/>
      <c r="AM37" s="111"/>
      <c r="AN37" s="55"/>
      <c r="AO37" s="52"/>
      <c r="AP37" s="51"/>
      <c r="AQ37" s="51"/>
      <c r="AR37" s="51"/>
      <c r="AS37" s="52"/>
      <c r="AT37" s="37"/>
      <c r="AU37" s="38"/>
      <c r="AV37" s="38"/>
      <c r="AW37" s="38"/>
      <c r="AX37" s="38"/>
      <c r="AY37" s="38"/>
      <c r="AZ37" s="38"/>
      <c r="BA37" s="38"/>
      <c r="BB37" s="38"/>
      <c r="BC37" s="8"/>
      <c r="BD37" s="8"/>
      <c r="BE37" s="8"/>
      <c r="BF37" s="8"/>
      <c r="BG37" s="8"/>
      <c r="BX37" s="2"/>
      <c r="CG37" s="40">
        <v>0</v>
      </c>
      <c r="CH37" s="40">
        <v>0</v>
      </c>
      <c r="CI37" s="40"/>
      <c r="CJ37" s="40"/>
    </row>
    <row r="38" spans="1:88" ht="16.350000000000001" customHeight="1" x14ac:dyDescent="0.2">
      <c r="A38" s="62" t="s">
        <v>58</v>
      </c>
      <c r="B38" s="42">
        <f>SUM(C38:D38)</f>
        <v>0</v>
      </c>
      <c r="C38" s="43">
        <f>SUM(E38+G38+I38+K38+M38+O38+Q38+S38+U38+W38+Y38+AA38+AC38+AE38+AG38+AI38+AK38+AM38)</f>
        <v>0</v>
      </c>
      <c r="D38" s="44">
        <f>SUM(F38+H38+J38+L38+N38+P38+R38+T38+V38+X38+Z38+AB38+AD38+AF38+AH38+AJ38+AL38+AN38)</f>
        <v>0</v>
      </c>
      <c r="E38" s="45"/>
      <c r="F38" s="46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110"/>
      <c r="R38" s="47"/>
      <c r="S38" s="45"/>
      <c r="T38" s="47"/>
      <c r="U38" s="45"/>
      <c r="V38" s="47"/>
      <c r="W38" s="45"/>
      <c r="X38" s="47"/>
      <c r="Y38" s="45"/>
      <c r="Z38" s="47"/>
      <c r="AA38" s="45"/>
      <c r="AB38" s="47"/>
      <c r="AC38" s="110"/>
      <c r="AD38" s="47"/>
      <c r="AE38" s="45"/>
      <c r="AF38" s="47"/>
      <c r="AG38" s="110"/>
      <c r="AH38" s="47"/>
      <c r="AI38" s="45"/>
      <c r="AJ38" s="47"/>
      <c r="AK38" s="110"/>
      <c r="AL38" s="47"/>
      <c r="AM38" s="111"/>
      <c r="AN38" s="55"/>
      <c r="AO38" s="52"/>
      <c r="AP38" s="51"/>
      <c r="AQ38" s="51"/>
      <c r="AR38" s="51"/>
      <c r="AS38" s="52"/>
      <c r="AT38" s="37"/>
      <c r="AU38" s="38"/>
      <c r="AV38" s="38"/>
      <c r="AW38" s="38"/>
      <c r="AX38" s="38"/>
      <c r="AY38" s="38"/>
      <c r="AZ38" s="38"/>
      <c r="BA38" s="38"/>
      <c r="BB38" s="38"/>
      <c r="BC38" s="8"/>
      <c r="BD38" s="8"/>
      <c r="BE38" s="8"/>
      <c r="BF38" s="8"/>
      <c r="BG38" s="8"/>
      <c r="BX38" s="2"/>
      <c r="CG38" s="40"/>
      <c r="CH38" s="40"/>
      <c r="CI38" s="40"/>
      <c r="CJ38" s="40"/>
    </row>
    <row r="39" spans="1:88" ht="16.350000000000001" customHeight="1" x14ac:dyDescent="0.2">
      <c r="A39" s="62" t="s">
        <v>59</v>
      </c>
      <c r="B39" s="42">
        <f>SUM(C39:D39)</f>
        <v>0</v>
      </c>
      <c r="C39" s="43">
        <f>SUM(E39+G39+I39+K39+M39+O39+Q39+S39+U39+W39+Y39+AA39+AC39+AE39+AG39+AI39+AK39+AM39)</f>
        <v>0</v>
      </c>
      <c r="D39" s="44">
        <f>SUM(F39+H39+J39+L39+N39+P39+R39+T39+V39+X39+Z39+AB39+AD39+AF39+AH39+AJ39+AL39+AN39)</f>
        <v>0</v>
      </c>
      <c r="E39" s="45"/>
      <c r="F39" s="46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110"/>
      <c r="R39" s="47"/>
      <c r="S39" s="45"/>
      <c r="T39" s="47"/>
      <c r="U39" s="45"/>
      <c r="V39" s="47"/>
      <c r="W39" s="45"/>
      <c r="X39" s="47"/>
      <c r="Y39" s="45"/>
      <c r="Z39" s="47"/>
      <c r="AA39" s="45"/>
      <c r="AB39" s="47"/>
      <c r="AC39" s="110"/>
      <c r="AD39" s="47"/>
      <c r="AE39" s="45"/>
      <c r="AF39" s="47"/>
      <c r="AG39" s="110"/>
      <c r="AH39" s="47"/>
      <c r="AI39" s="45"/>
      <c r="AJ39" s="47"/>
      <c r="AK39" s="110"/>
      <c r="AL39" s="47"/>
      <c r="AM39" s="111"/>
      <c r="AN39" s="55"/>
      <c r="AO39" s="52"/>
      <c r="AP39" s="51"/>
      <c r="AQ39" s="51"/>
      <c r="AR39" s="51"/>
      <c r="AS39" s="52"/>
      <c r="AT39" s="37"/>
      <c r="AU39" s="38"/>
      <c r="AV39" s="38"/>
      <c r="AW39" s="38"/>
      <c r="AX39" s="38"/>
      <c r="AY39" s="38"/>
      <c r="AZ39" s="38"/>
      <c r="BA39" s="38"/>
      <c r="BB39" s="38"/>
      <c r="BC39" s="8"/>
      <c r="BD39" s="8"/>
      <c r="BE39" s="8"/>
      <c r="BF39" s="8"/>
      <c r="BG39" s="8"/>
      <c r="BX39" s="2"/>
      <c r="CG39" s="40"/>
      <c r="CH39" s="40"/>
      <c r="CI39" s="40"/>
      <c r="CJ39" s="40"/>
    </row>
    <row r="40" spans="1:88" ht="16.350000000000001" customHeight="1" x14ac:dyDescent="0.2">
      <c r="A40" s="62" t="s">
        <v>60</v>
      </c>
      <c r="B40" s="42">
        <f t="shared" si="2"/>
        <v>0</v>
      </c>
      <c r="C40" s="43">
        <f t="shared" si="4"/>
        <v>0</v>
      </c>
      <c r="D40" s="44">
        <f t="shared" si="4"/>
        <v>0</v>
      </c>
      <c r="E40" s="45"/>
      <c r="F40" s="46"/>
      <c r="G40" s="45"/>
      <c r="H40" s="47"/>
      <c r="I40" s="45"/>
      <c r="J40" s="47"/>
      <c r="K40" s="45"/>
      <c r="L40" s="47"/>
      <c r="M40" s="45"/>
      <c r="N40" s="47"/>
      <c r="O40" s="45"/>
      <c r="P40" s="47"/>
      <c r="Q40" s="110"/>
      <c r="R40" s="47"/>
      <c r="S40" s="45"/>
      <c r="T40" s="47"/>
      <c r="U40" s="45"/>
      <c r="V40" s="47"/>
      <c r="W40" s="45"/>
      <c r="X40" s="47"/>
      <c r="Y40" s="45"/>
      <c r="Z40" s="47"/>
      <c r="AA40" s="45"/>
      <c r="AB40" s="47"/>
      <c r="AC40" s="110"/>
      <c r="AD40" s="47"/>
      <c r="AE40" s="45"/>
      <c r="AF40" s="47"/>
      <c r="AG40" s="110"/>
      <c r="AH40" s="47"/>
      <c r="AI40" s="45"/>
      <c r="AJ40" s="47"/>
      <c r="AK40" s="110"/>
      <c r="AL40" s="47"/>
      <c r="AM40" s="111"/>
      <c r="AN40" s="55"/>
      <c r="AO40" s="52"/>
      <c r="AP40" s="51"/>
      <c r="AQ40" s="51"/>
      <c r="AR40" s="51"/>
      <c r="AS40" s="52"/>
      <c r="AT40" s="37"/>
      <c r="AU40" s="38"/>
      <c r="AV40" s="38"/>
      <c r="AW40" s="38"/>
      <c r="AX40" s="38"/>
      <c r="AY40" s="38"/>
      <c r="AZ40" s="38"/>
      <c r="BA40" s="38"/>
      <c r="BB40" s="38"/>
      <c r="BC40" s="8"/>
      <c r="BD40" s="8"/>
      <c r="BE40" s="8"/>
      <c r="BF40" s="8"/>
      <c r="BG40" s="8"/>
      <c r="BX40" s="2"/>
      <c r="CG40" s="40"/>
      <c r="CH40" s="40"/>
      <c r="CI40" s="40"/>
      <c r="CJ40" s="40"/>
    </row>
    <row r="41" spans="1:88" ht="16.350000000000001" customHeight="1" x14ac:dyDescent="0.2">
      <c r="A41" s="62" t="s">
        <v>61</v>
      </c>
      <c r="B41" s="42">
        <f t="shared" si="2"/>
        <v>0</v>
      </c>
      <c r="C41" s="43">
        <f t="shared" si="4"/>
        <v>0</v>
      </c>
      <c r="D41" s="44">
        <f t="shared" si="4"/>
        <v>0</v>
      </c>
      <c r="E41" s="45"/>
      <c r="F41" s="46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110"/>
      <c r="R41" s="47"/>
      <c r="S41" s="45"/>
      <c r="T41" s="47"/>
      <c r="U41" s="45"/>
      <c r="V41" s="47"/>
      <c r="W41" s="45"/>
      <c r="X41" s="47"/>
      <c r="Y41" s="45"/>
      <c r="Z41" s="47"/>
      <c r="AA41" s="45"/>
      <c r="AB41" s="47"/>
      <c r="AC41" s="110"/>
      <c r="AD41" s="47"/>
      <c r="AE41" s="45"/>
      <c r="AF41" s="47"/>
      <c r="AG41" s="110"/>
      <c r="AH41" s="47"/>
      <c r="AI41" s="45"/>
      <c r="AJ41" s="47"/>
      <c r="AK41" s="110"/>
      <c r="AL41" s="47"/>
      <c r="AM41" s="111"/>
      <c r="AN41" s="55"/>
      <c r="AO41" s="75"/>
      <c r="AP41" s="74"/>
      <c r="AQ41" s="74"/>
      <c r="AR41" s="74"/>
      <c r="AS41" s="75"/>
      <c r="AT41" s="37"/>
      <c r="AU41" s="38"/>
      <c r="AV41" s="38"/>
      <c r="AW41" s="38"/>
      <c r="AX41" s="38"/>
      <c r="AY41" s="38"/>
      <c r="AZ41" s="38"/>
      <c r="BA41" s="38"/>
      <c r="BB41" s="38"/>
      <c r="BC41" s="8"/>
      <c r="BD41" s="8"/>
      <c r="BE41" s="8"/>
      <c r="BF41" s="8"/>
      <c r="BG41" s="8"/>
      <c r="BX41" s="2"/>
      <c r="CG41" s="40"/>
      <c r="CH41" s="40"/>
      <c r="CI41" s="40"/>
      <c r="CJ41" s="40"/>
    </row>
    <row r="42" spans="1:88" ht="16.350000000000001" customHeight="1" x14ac:dyDescent="0.2">
      <c r="A42" s="62" t="s">
        <v>62</v>
      </c>
      <c r="B42" s="42">
        <f t="shared" si="2"/>
        <v>0</v>
      </c>
      <c r="C42" s="43">
        <f t="shared" si="4"/>
        <v>0</v>
      </c>
      <c r="D42" s="44">
        <f t="shared" si="4"/>
        <v>0</v>
      </c>
      <c r="E42" s="45"/>
      <c r="F42" s="46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110"/>
      <c r="R42" s="47"/>
      <c r="S42" s="45"/>
      <c r="T42" s="47"/>
      <c r="U42" s="45"/>
      <c r="V42" s="47"/>
      <c r="W42" s="45"/>
      <c r="X42" s="47"/>
      <c r="Y42" s="45"/>
      <c r="Z42" s="47"/>
      <c r="AA42" s="45"/>
      <c r="AB42" s="47"/>
      <c r="AC42" s="110"/>
      <c r="AD42" s="47"/>
      <c r="AE42" s="45"/>
      <c r="AF42" s="47"/>
      <c r="AG42" s="110"/>
      <c r="AH42" s="47"/>
      <c r="AI42" s="45"/>
      <c r="AJ42" s="47"/>
      <c r="AK42" s="110"/>
      <c r="AL42" s="47"/>
      <c r="AM42" s="111"/>
      <c r="AN42" s="55"/>
      <c r="AO42" s="75"/>
      <c r="AP42" s="74"/>
      <c r="AQ42" s="74"/>
      <c r="AR42" s="74"/>
      <c r="AS42" s="75"/>
      <c r="AT42" s="37"/>
      <c r="AU42" s="38"/>
      <c r="AV42" s="38"/>
      <c r="AW42" s="38"/>
      <c r="AX42" s="38"/>
      <c r="AY42" s="38"/>
      <c r="AZ42" s="38"/>
      <c r="BA42" s="38"/>
      <c r="BB42" s="38"/>
      <c r="BC42" s="8"/>
      <c r="BD42" s="8"/>
      <c r="BE42" s="8"/>
      <c r="BF42" s="8"/>
      <c r="BG42" s="8"/>
      <c r="BX42" s="2"/>
      <c r="CG42" s="40"/>
      <c r="CH42" s="40"/>
      <c r="CI42" s="40"/>
      <c r="CJ42" s="40"/>
    </row>
    <row r="43" spans="1:88" ht="16.350000000000001" customHeight="1" x14ac:dyDescent="0.2">
      <c r="A43" s="62" t="s">
        <v>63</v>
      </c>
      <c r="B43" s="42">
        <f t="shared" si="2"/>
        <v>0</v>
      </c>
      <c r="C43" s="43">
        <f t="shared" si="4"/>
        <v>0</v>
      </c>
      <c r="D43" s="44">
        <f t="shared" si="4"/>
        <v>0</v>
      </c>
      <c r="E43" s="45"/>
      <c r="F43" s="46"/>
      <c r="G43" s="45"/>
      <c r="H43" s="47"/>
      <c r="I43" s="45"/>
      <c r="J43" s="47"/>
      <c r="K43" s="45"/>
      <c r="L43" s="47"/>
      <c r="M43" s="45"/>
      <c r="N43" s="47"/>
      <c r="O43" s="45"/>
      <c r="P43" s="47"/>
      <c r="Q43" s="110"/>
      <c r="R43" s="47"/>
      <c r="S43" s="45"/>
      <c r="T43" s="47"/>
      <c r="U43" s="45"/>
      <c r="V43" s="47"/>
      <c r="W43" s="45"/>
      <c r="X43" s="47"/>
      <c r="Y43" s="45"/>
      <c r="Z43" s="47"/>
      <c r="AA43" s="45"/>
      <c r="AB43" s="47"/>
      <c r="AC43" s="110"/>
      <c r="AD43" s="47"/>
      <c r="AE43" s="45"/>
      <c r="AF43" s="47"/>
      <c r="AG43" s="110"/>
      <c r="AH43" s="47"/>
      <c r="AI43" s="45"/>
      <c r="AJ43" s="47"/>
      <c r="AK43" s="110"/>
      <c r="AL43" s="47"/>
      <c r="AM43" s="111"/>
      <c r="AN43" s="55"/>
      <c r="AO43" s="75"/>
      <c r="AP43" s="74"/>
      <c r="AQ43" s="74"/>
      <c r="AR43" s="74"/>
      <c r="AS43" s="75"/>
      <c r="AT43" s="37"/>
      <c r="AU43" s="38"/>
      <c r="AV43" s="38"/>
      <c r="AW43" s="38"/>
      <c r="AX43" s="38"/>
      <c r="AY43" s="38"/>
      <c r="AZ43" s="38"/>
      <c r="BA43" s="38"/>
      <c r="BB43" s="38"/>
      <c r="BC43" s="8"/>
      <c r="BD43" s="8"/>
      <c r="BE43" s="8"/>
      <c r="BF43" s="8"/>
      <c r="BG43" s="8"/>
      <c r="BX43" s="2"/>
      <c r="CG43" s="40"/>
      <c r="CH43" s="40"/>
      <c r="CI43" s="40"/>
      <c r="CJ43" s="40"/>
    </row>
    <row r="44" spans="1:88" ht="16.350000000000001" customHeight="1" x14ac:dyDescent="0.2">
      <c r="A44" s="122" t="s">
        <v>64</v>
      </c>
      <c r="B44" s="123">
        <f t="shared" si="2"/>
        <v>0</v>
      </c>
      <c r="C44" s="124">
        <f t="shared" si="4"/>
        <v>0</v>
      </c>
      <c r="D44" s="125">
        <f t="shared" si="4"/>
        <v>0</v>
      </c>
      <c r="E44" s="88"/>
      <c r="F44" s="89"/>
      <c r="G44" s="88"/>
      <c r="H44" s="87"/>
      <c r="I44" s="88"/>
      <c r="J44" s="87"/>
      <c r="K44" s="88"/>
      <c r="L44" s="87"/>
      <c r="M44" s="88"/>
      <c r="N44" s="87"/>
      <c r="O44" s="88"/>
      <c r="P44" s="87"/>
      <c r="Q44" s="126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126"/>
      <c r="AD44" s="87"/>
      <c r="AE44" s="88"/>
      <c r="AF44" s="87"/>
      <c r="AG44" s="126"/>
      <c r="AH44" s="87"/>
      <c r="AI44" s="88"/>
      <c r="AJ44" s="87"/>
      <c r="AK44" s="126"/>
      <c r="AL44" s="87"/>
      <c r="AM44" s="127"/>
      <c r="AN44" s="92"/>
      <c r="AO44" s="94"/>
      <c r="AP44" s="93"/>
      <c r="AQ44" s="93"/>
      <c r="AR44" s="93"/>
      <c r="AS44" s="94"/>
      <c r="AT44" s="37"/>
      <c r="AU44" s="38"/>
      <c r="AV44" s="38"/>
      <c r="AW44" s="38"/>
      <c r="AX44" s="38"/>
      <c r="AY44" s="38"/>
      <c r="AZ44" s="38"/>
      <c r="BA44" s="38"/>
      <c r="BB44" s="38"/>
      <c r="BC44" s="8"/>
      <c r="BD44" s="8"/>
      <c r="BE44" s="8"/>
      <c r="BF44" s="8"/>
      <c r="BG44" s="8"/>
      <c r="BX44" s="2"/>
      <c r="CG44" s="40"/>
      <c r="CH44" s="40"/>
      <c r="CI44" s="40"/>
      <c r="CJ44" s="40"/>
    </row>
    <row r="45" spans="1:88" ht="31.35" customHeight="1" x14ac:dyDescent="0.2">
      <c r="A45" s="9" t="s">
        <v>65</v>
      </c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28"/>
      <c r="AP45" s="129"/>
      <c r="AQ45" s="467"/>
      <c r="AR45" s="46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CG45" s="40"/>
      <c r="CH45" s="40"/>
      <c r="CI45" s="40"/>
      <c r="CJ45" s="40"/>
    </row>
    <row r="46" spans="1:88" ht="16.350000000000001" customHeight="1" x14ac:dyDescent="0.25">
      <c r="A46" s="3527" t="s">
        <v>49</v>
      </c>
      <c r="B46" s="3508" t="s">
        <v>4</v>
      </c>
      <c r="C46" s="3515" t="s">
        <v>66</v>
      </c>
      <c r="D46" s="3522"/>
      <c r="E46" s="3522"/>
      <c r="F46" s="3516"/>
      <c r="G46" s="3515" t="s">
        <v>67</v>
      </c>
      <c r="H46" s="3522"/>
      <c r="I46" s="3522"/>
      <c r="J46" s="3516"/>
      <c r="K46" s="6"/>
      <c r="L46" s="2711"/>
      <c r="M46" s="2711"/>
      <c r="N46" s="2711"/>
      <c r="O46" s="2711"/>
      <c r="P46" s="2711"/>
      <c r="Q46" s="2711"/>
      <c r="R46" s="2711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469"/>
      <c r="AR46" s="133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CG46" s="40"/>
      <c r="CH46" s="40"/>
      <c r="CI46" s="40"/>
      <c r="CJ46" s="40"/>
    </row>
    <row r="47" spans="1:88" ht="27.75" customHeight="1" x14ac:dyDescent="0.2">
      <c r="A47" s="3564"/>
      <c r="B47" s="3565"/>
      <c r="C47" s="2655" t="s">
        <v>68</v>
      </c>
      <c r="D47" s="2655" t="s">
        <v>69</v>
      </c>
      <c r="E47" s="3532" t="s">
        <v>70</v>
      </c>
      <c r="F47" s="2653" t="s">
        <v>71</v>
      </c>
      <c r="G47" s="2655" t="s">
        <v>68</v>
      </c>
      <c r="H47" s="2655" t="s">
        <v>69</v>
      </c>
      <c r="I47" s="3532" t="s">
        <v>70</v>
      </c>
      <c r="J47" s="2653" t="s">
        <v>71</v>
      </c>
      <c r="K47" s="6"/>
      <c r="L47" s="3566"/>
      <c r="M47" s="3566"/>
      <c r="N47" s="3567"/>
      <c r="O47" s="3566"/>
      <c r="P47" s="3566"/>
      <c r="Q47" s="3566"/>
      <c r="R47" s="3566"/>
      <c r="S47" s="3566"/>
      <c r="T47" s="3566"/>
      <c r="U47" s="3566"/>
      <c r="V47" s="3566"/>
      <c r="W47" s="3566"/>
      <c r="X47" s="3566"/>
      <c r="Y47" s="3566"/>
      <c r="Z47" s="3566"/>
      <c r="AA47" s="3566"/>
      <c r="AB47" s="3566"/>
      <c r="AC47" s="3566"/>
      <c r="AD47" s="3566"/>
      <c r="AE47" s="3566"/>
      <c r="AF47" s="3566"/>
      <c r="AG47" s="3566"/>
      <c r="AH47" s="3566"/>
      <c r="AI47" s="3566"/>
      <c r="AJ47" s="3566"/>
      <c r="AK47" s="3566"/>
      <c r="AL47" s="3566"/>
      <c r="AM47" s="3566"/>
      <c r="AN47" s="3566"/>
      <c r="AO47" s="3566"/>
      <c r="AP47" s="3566"/>
      <c r="AQ47" s="3568"/>
      <c r="AR47" s="356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CG47" s="40"/>
      <c r="CH47" s="40"/>
      <c r="CI47" s="40"/>
      <c r="CJ47" s="40"/>
    </row>
    <row r="48" spans="1:88" ht="16.350000000000001" customHeight="1" x14ac:dyDescent="0.2">
      <c r="A48" s="138" t="s">
        <v>72</v>
      </c>
      <c r="B48" s="139">
        <f>SUM(C48:J48)</f>
        <v>0</v>
      </c>
      <c r="C48" s="3569"/>
      <c r="D48" s="3570"/>
      <c r="E48" s="3570"/>
      <c r="F48" s="3571"/>
      <c r="G48" s="3569"/>
      <c r="H48" s="3570"/>
      <c r="I48" s="3570"/>
      <c r="J48" s="3572"/>
      <c r="K48" s="141"/>
      <c r="L48" s="3566"/>
      <c r="M48" s="3566"/>
      <c r="N48" s="3573"/>
      <c r="O48" s="3566"/>
      <c r="P48" s="3566"/>
      <c r="Q48" s="3566"/>
      <c r="R48" s="3566"/>
      <c r="S48" s="3566"/>
      <c r="T48" s="3566"/>
      <c r="U48" s="3566"/>
      <c r="V48" s="3566"/>
      <c r="W48" s="3566"/>
      <c r="X48" s="3574"/>
      <c r="Y48" s="3574"/>
      <c r="Z48" s="3574"/>
      <c r="AA48" s="3574"/>
      <c r="AB48" s="3574"/>
      <c r="AC48" s="3574"/>
      <c r="AD48" s="3574"/>
      <c r="AE48" s="3574"/>
      <c r="AF48" s="3574"/>
      <c r="AG48" s="3574"/>
      <c r="AH48" s="3574"/>
      <c r="AI48" s="3574"/>
      <c r="AJ48" s="3574"/>
      <c r="AK48" s="3574"/>
      <c r="AL48" s="3574"/>
      <c r="AM48" s="3574"/>
      <c r="AN48" s="3574"/>
      <c r="AO48" s="3574"/>
      <c r="AP48" s="3574"/>
      <c r="AQ48" s="3568"/>
      <c r="AR48" s="356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CG48" s="40"/>
      <c r="CH48" s="40"/>
      <c r="CI48" s="40"/>
      <c r="CJ48" s="40"/>
    </row>
    <row r="49" spans="1:88" ht="16.350000000000001" customHeight="1" x14ac:dyDescent="0.2">
      <c r="A49" s="82" t="s">
        <v>73</v>
      </c>
      <c r="B49" s="144">
        <f>SUM(C49:J49)</f>
        <v>0</v>
      </c>
      <c r="C49" s="88"/>
      <c r="D49" s="145"/>
      <c r="E49" s="145"/>
      <c r="F49" s="89"/>
      <c r="G49" s="88"/>
      <c r="H49" s="145"/>
      <c r="I49" s="145"/>
      <c r="J49" s="87"/>
      <c r="K49" s="141"/>
      <c r="L49" s="3566"/>
      <c r="M49" s="3566"/>
      <c r="N49" s="3575"/>
      <c r="O49" s="3566"/>
      <c r="P49" s="3566"/>
      <c r="Q49" s="3566"/>
      <c r="R49" s="3566"/>
      <c r="S49" s="3566"/>
      <c r="T49" s="3566"/>
      <c r="U49" s="3566"/>
      <c r="V49" s="3566"/>
      <c r="W49" s="3566"/>
      <c r="X49" s="3574"/>
      <c r="Y49" s="3574"/>
      <c r="Z49" s="3574"/>
      <c r="AA49" s="3574"/>
      <c r="AB49" s="3574"/>
      <c r="AC49" s="3574"/>
      <c r="AD49" s="3574"/>
      <c r="AE49" s="3574"/>
      <c r="AF49" s="3574"/>
      <c r="AG49" s="3574"/>
      <c r="AH49" s="3574"/>
      <c r="AI49" s="3574"/>
      <c r="AJ49" s="3574"/>
      <c r="AK49" s="3574"/>
      <c r="AL49" s="3574"/>
      <c r="AM49" s="3574"/>
      <c r="AN49" s="3574"/>
      <c r="AO49" s="3574"/>
      <c r="AP49" s="3574"/>
      <c r="AQ49" s="3568"/>
      <c r="AR49" s="356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CG49" s="40"/>
      <c r="CH49" s="40"/>
      <c r="CI49" s="40"/>
      <c r="CJ49" s="40"/>
    </row>
    <row r="50" spans="1:88" ht="31.35" customHeight="1" x14ac:dyDescent="0.2">
      <c r="A50" s="147" t="s">
        <v>74</v>
      </c>
      <c r="B50" s="147"/>
      <c r="C50" s="147"/>
      <c r="D50" s="147"/>
      <c r="E50" s="147"/>
      <c r="F50" s="147"/>
      <c r="G50" s="3576"/>
      <c r="H50" s="3576"/>
      <c r="I50" s="3576"/>
      <c r="J50" s="3576"/>
      <c r="K50" s="3576"/>
      <c r="L50" s="3576"/>
      <c r="M50" s="3576"/>
      <c r="N50" s="3576"/>
      <c r="O50" s="3577"/>
      <c r="P50" s="147"/>
      <c r="Q50" s="3576"/>
      <c r="R50" s="3576"/>
      <c r="S50" s="3577"/>
      <c r="T50" s="147"/>
      <c r="U50" s="3576"/>
      <c r="V50" s="3577"/>
      <c r="W50" s="14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3574"/>
      <c r="AM50" s="3578"/>
      <c r="AN50" s="357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CG50" s="40"/>
      <c r="CH50" s="40"/>
      <c r="CI50" s="40"/>
      <c r="CJ50" s="40"/>
    </row>
    <row r="51" spans="1:88" ht="16.350000000000001" customHeight="1" x14ac:dyDescent="0.2">
      <c r="A51" s="3527" t="s">
        <v>75</v>
      </c>
      <c r="B51" s="3528" t="s">
        <v>32</v>
      </c>
      <c r="C51" s="3529"/>
      <c r="D51" s="3530"/>
      <c r="E51" s="3579" t="s">
        <v>5</v>
      </c>
      <c r="F51" s="3580"/>
      <c r="G51" s="3580"/>
      <c r="H51" s="3580"/>
      <c r="I51" s="3580"/>
      <c r="J51" s="3580"/>
      <c r="K51" s="3580"/>
      <c r="L51" s="3580"/>
      <c r="M51" s="3580"/>
      <c r="N51" s="3580"/>
      <c r="O51" s="3580"/>
      <c r="P51" s="3580"/>
      <c r="Q51" s="3580"/>
      <c r="R51" s="3580"/>
      <c r="S51" s="3580"/>
      <c r="T51" s="3580"/>
      <c r="U51" s="3580"/>
      <c r="V51" s="3349"/>
      <c r="W51" s="3508" t="s">
        <v>6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CG51" s="40"/>
      <c r="CH51" s="40"/>
      <c r="CI51" s="40"/>
      <c r="CJ51" s="40"/>
    </row>
    <row r="52" spans="1:88" ht="16.350000000000001" customHeight="1" x14ac:dyDescent="0.2">
      <c r="A52" s="2692"/>
      <c r="B52" s="3581"/>
      <c r="C52" s="2698"/>
      <c r="D52" s="3582"/>
      <c r="E52" s="3508" t="s">
        <v>11</v>
      </c>
      <c r="F52" s="3529" t="s">
        <v>12</v>
      </c>
      <c r="G52" s="3508" t="s">
        <v>13</v>
      </c>
      <c r="H52" s="3529" t="s">
        <v>14</v>
      </c>
      <c r="I52" s="3508" t="s">
        <v>15</v>
      </c>
      <c r="J52" s="3529" t="s">
        <v>16</v>
      </c>
      <c r="K52" s="3508" t="s">
        <v>17</v>
      </c>
      <c r="L52" s="3529" t="s">
        <v>18</v>
      </c>
      <c r="M52" s="3508" t="s">
        <v>19</v>
      </c>
      <c r="N52" s="3529" t="s">
        <v>20</v>
      </c>
      <c r="O52" s="3508" t="s">
        <v>21</v>
      </c>
      <c r="P52" s="3529" t="s">
        <v>22</v>
      </c>
      <c r="Q52" s="3508" t="s">
        <v>23</v>
      </c>
      <c r="R52" s="3529" t="s">
        <v>24</v>
      </c>
      <c r="S52" s="3508" t="s">
        <v>25</v>
      </c>
      <c r="T52" s="3529" t="s">
        <v>26</v>
      </c>
      <c r="U52" s="3508" t="s">
        <v>27</v>
      </c>
      <c r="V52" s="3530" t="s">
        <v>28</v>
      </c>
      <c r="W52" s="270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CG52" s="40"/>
      <c r="CH52" s="40"/>
      <c r="CI52" s="40"/>
      <c r="CJ52" s="40"/>
    </row>
    <row r="53" spans="1:88" ht="16.350000000000001" customHeight="1" x14ac:dyDescent="0.2">
      <c r="A53" s="3564"/>
      <c r="B53" s="3583" t="s">
        <v>29</v>
      </c>
      <c r="C53" s="2480" t="s">
        <v>30</v>
      </c>
      <c r="D53" s="3583" t="s">
        <v>31</v>
      </c>
      <c r="E53" s="3565"/>
      <c r="F53" s="2698"/>
      <c r="G53" s="3565"/>
      <c r="H53" s="2698"/>
      <c r="I53" s="3565"/>
      <c r="J53" s="2698"/>
      <c r="K53" s="3565"/>
      <c r="L53" s="2698"/>
      <c r="M53" s="3565"/>
      <c r="N53" s="2698"/>
      <c r="O53" s="3565"/>
      <c r="P53" s="2698"/>
      <c r="Q53" s="3565"/>
      <c r="R53" s="2698"/>
      <c r="S53" s="3565"/>
      <c r="T53" s="2698"/>
      <c r="U53" s="3565"/>
      <c r="V53" s="3582"/>
      <c r="W53" s="3565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CG53" s="40"/>
      <c r="CH53" s="40"/>
      <c r="CI53" s="40"/>
      <c r="CJ53" s="40"/>
    </row>
    <row r="54" spans="1:88" ht="16.350000000000001" customHeight="1" x14ac:dyDescent="0.2">
      <c r="A54" s="3584" t="s">
        <v>76</v>
      </c>
      <c r="B54" s="3585">
        <f>SUM(B55:B56)</f>
        <v>0</v>
      </c>
      <c r="C54" s="3586">
        <f>SUM(C55:C56)</f>
        <v>0</v>
      </c>
      <c r="D54" s="3587">
        <f t="shared" ref="D54:W54" si="5">SUM(D55:D56)</f>
        <v>0</v>
      </c>
      <c r="E54" s="3588">
        <f t="shared" si="5"/>
        <v>0</v>
      </c>
      <c r="F54" s="3589">
        <f t="shared" si="5"/>
        <v>0</v>
      </c>
      <c r="G54" s="3588">
        <f t="shared" si="5"/>
        <v>0</v>
      </c>
      <c r="H54" s="3589">
        <f t="shared" si="5"/>
        <v>0</v>
      </c>
      <c r="I54" s="3588">
        <f t="shared" si="5"/>
        <v>0</v>
      </c>
      <c r="J54" s="3589">
        <f t="shared" si="5"/>
        <v>0</v>
      </c>
      <c r="K54" s="3588">
        <f t="shared" si="5"/>
        <v>0</v>
      </c>
      <c r="L54" s="3589">
        <f t="shared" si="5"/>
        <v>0</v>
      </c>
      <c r="M54" s="3588">
        <f t="shared" si="5"/>
        <v>0</v>
      </c>
      <c r="N54" s="3589">
        <f t="shared" si="5"/>
        <v>0</v>
      </c>
      <c r="O54" s="3588">
        <f t="shared" si="5"/>
        <v>0</v>
      </c>
      <c r="P54" s="3589">
        <f t="shared" si="5"/>
        <v>0</v>
      </c>
      <c r="Q54" s="3588">
        <f t="shared" si="5"/>
        <v>0</v>
      </c>
      <c r="R54" s="3589">
        <f t="shared" si="5"/>
        <v>0</v>
      </c>
      <c r="S54" s="3588">
        <f t="shared" si="5"/>
        <v>0</v>
      </c>
      <c r="T54" s="3589">
        <f t="shared" si="5"/>
        <v>0</v>
      </c>
      <c r="U54" s="3588">
        <f t="shared" si="5"/>
        <v>0</v>
      </c>
      <c r="V54" s="3589">
        <f t="shared" si="5"/>
        <v>0</v>
      </c>
      <c r="W54" s="3588">
        <f t="shared" si="5"/>
        <v>0</v>
      </c>
      <c r="X54" s="100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CG54" s="40">
        <v>0</v>
      </c>
      <c r="CH54" s="40">
        <v>0</v>
      </c>
      <c r="CI54" s="40">
        <v>0</v>
      </c>
      <c r="CJ54" s="40"/>
    </row>
    <row r="55" spans="1:88" ht="16.350000000000001" customHeight="1" x14ac:dyDescent="0.2">
      <c r="A55" s="53" t="s">
        <v>72</v>
      </c>
      <c r="B55" s="158">
        <f>SUM(E55:V55)</f>
        <v>0</v>
      </c>
      <c r="C55" s="3590"/>
      <c r="D55" s="3591"/>
      <c r="E55" s="161"/>
      <c r="F55" s="111"/>
      <c r="G55" s="161"/>
      <c r="H55" s="111"/>
      <c r="I55" s="161"/>
      <c r="J55" s="111"/>
      <c r="K55" s="161"/>
      <c r="L55" s="111"/>
      <c r="M55" s="161"/>
      <c r="N55" s="111"/>
      <c r="O55" s="161"/>
      <c r="P55" s="111"/>
      <c r="Q55" s="161"/>
      <c r="R55" s="111"/>
      <c r="S55" s="161"/>
      <c r="T55" s="111"/>
      <c r="U55" s="161"/>
      <c r="V55" s="111"/>
      <c r="W55" s="161"/>
      <c r="X55" s="162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8"/>
      <c r="AK55" s="8"/>
      <c r="CA55" s="39"/>
      <c r="CC55" s="39"/>
      <c r="CG55" s="40">
        <v>0</v>
      </c>
      <c r="CH55" s="40">
        <v>0</v>
      </c>
      <c r="CI55" s="40">
        <v>0</v>
      </c>
      <c r="CJ55" s="40"/>
    </row>
    <row r="56" spans="1:88" ht="16.350000000000001" customHeight="1" x14ac:dyDescent="0.2">
      <c r="A56" s="163" t="s">
        <v>77</v>
      </c>
      <c r="B56" s="164">
        <f>SUM(E56:V56)</f>
        <v>0</v>
      </c>
      <c r="C56" s="3592"/>
      <c r="D56" s="3593"/>
      <c r="E56" s="167"/>
      <c r="F56" s="127"/>
      <c r="G56" s="167"/>
      <c r="H56" s="127"/>
      <c r="I56" s="167"/>
      <c r="J56" s="127"/>
      <c r="K56" s="167"/>
      <c r="L56" s="127"/>
      <c r="M56" s="167"/>
      <c r="N56" s="127"/>
      <c r="O56" s="167"/>
      <c r="P56" s="127"/>
      <c r="Q56" s="167"/>
      <c r="R56" s="127"/>
      <c r="S56" s="167"/>
      <c r="T56" s="127"/>
      <c r="U56" s="167"/>
      <c r="V56" s="127"/>
      <c r="W56" s="167"/>
      <c r="X56" s="162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8"/>
      <c r="AK56" s="8"/>
      <c r="CG56" s="40">
        <v>0</v>
      </c>
      <c r="CH56" s="40">
        <v>0</v>
      </c>
      <c r="CI56" s="40">
        <v>0</v>
      </c>
      <c r="CJ56" s="40"/>
    </row>
    <row r="57" spans="1:88" ht="16.350000000000001" customHeight="1" x14ac:dyDescent="0.2">
      <c r="A57" s="168" t="s">
        <v>78</v>
      </c>
      <c r="B57" s="169">
        <f>SUM(B58:B59)</f>
        <v>0</v>
      </c>
      <c r="C57" s="170">
        <f t="shared" ref="C57:W57" si="6">SUM(C58:C59)</f>
        <v>0</v>
      </c>
      <c r="D57" s="171">
        <f t="shared" si="6"/>
        <v>0</v>
      </c>
      <c r="E57" s="114">
        <f t="shared" si="6"/>
        <v>0</v>
      </c>
      <c r="F57" s="172">
        <f t="shared" si="6"/>
        <v>0</v>
      </c>
      <c r="G57" s="114">
        <f t="shared" si="6"/>
        <v>0</v>
      </c>
      <c r="H57" s="172">
        <f t="shared" si="6"/>
        <v>0</v>
      </c>
      <c r="I57" s="114">
        <f t="shared" si="6"/>
        <v>0</v>
      </c>
      <c r="J57" s="172">
        <f t="shared" si="6"/>
        <v>0</v>
      </c>
      <c r="K57" s="114">
        <f t="shared" si="6"/>
        <v>0</v>
      </c>
      <c r="L57" s="172">
        <f t="shared" si="6"/>
        <v>0</v>
      </c>
      <c r="M57" s="114">
        <f t="shared" si="6"/>
        <v>0</v>
      </c>
      <c r="N57" s="172">
        <f t="shared" si="6"/>
        <v>0</v>
      </c>
      <c r="O57" s="114">
        <f t="shared" si="6"/>
        <v>0</v>
      </c>
      <c r="P57" s="172">
        <f t="shared" si="6"/>
        <v>0</v>
      </c>
      <c r="Q57" s="114">
        <f t="shared" si="6"/>
        <v>0</v>
      </c>
      <c r="R57" s="172">
        <f t="shared" si="6"/>
        <v>0</v>
      </c>
      <c r="S57" s="114">
        <f t="shared" si="6"/>
        <v>0</v>
      </c>
      <c r="T57" s="172">
        <f t="shared" si="6"/>
        <v>0</v>
      </c>
      <c r="U57" s="114">
        <f t="shared" si="6"/>
        <v>0</v>
      </c>
      <c r="V57" s="172">
        <f t="shared" si="6"/>
        <v>0</v>
      </c>
      <c r="W57" s="3588">
        <f t="shared" si="6"/>
        <v>0</v>
      </c>
      <c r="X57" s="100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CG57" s="40">
        <v>0</v>
      </c>
      <c r="CH57" s="40">
        <v>0</v>
      </c>
      <c r="CI57" s="40">
        <v>0</v>
      </c>
      <c r="CJ57" s="40"/>
    </row>
    <row r="58" spans="1:88" ht="16.350000000000001" customHeight="1" x14ac:dyDescent="0.2">
      <c r="A58" s="53" t="s">
        <v>72</v>
      </c>
      <c r="B58" s="158">
        <f>SUM(E58:V58)</f>
        <v>0</v>
      </c>
      <c r="C58" s="3590"/>
      <c r="D58" s="3591"/>
      <c r="E58" s="161"/>
      <c r="F58" s="111"/>
      <c r="G58" s="161"/>
      <c r="H58" s="111"/>
      <c r="I58" s="161"/>
      <c r="J58" s="111"/>
      <c r="K58" s="161"/>
      <c r="L58" s="111"/>
      <c r="M58" s="161"/>
      <c r="N58" s="111"/>
      <c r="O58" s="161"/>
      <c r="P58" s="111"/>
      <c r="Q58" s="161"/>
      <c r="R58" s="111"/>
      <c r="S58" s="161"/>
      <c r="T58" s="111"/>
      <c r="U58" s="161"/>
      <c r="V58" s="111"/>
      <c r="W58" s="161"/>
      <c r="X58" s="162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8"/>
      <c r="AK58" s="8"/>
      <c r="CG58" s="40">
        <v>0</v>
      </c>
      <c r="CH58" s="40">
        <v>0</v>
      </c>
      <c r="CI58" s="40">
        <v>0</v>
      </c>
      <c r="CJ58" s="40"/>
    </row>
    <row r="59" spans="1:88" ht="16.350000000000001" customHeight="1" x14ac:dyDescent="0.2">
      <c r="A59" s="163" t="s">
        <v>77</v>
      </c>
      <c r="B59" s="164">
        <f>SUM(E59:V59)</f>
        <v>0</v>
      </c>
      <c r="C59" s="3592"/>
      <c r="D59" s="3592"/>
      <c r="E59" s="167"/>
      <c r="F59" s="127"/>
      <c r="G59" s="167"/>
      <c r="H59" s="127"/>
      <c r="I59" s="167"/>
      <c r="J59" s="127"/>
      <c r="K59" s="167"/>
      <c r="L59" s="127"/>
      <c r="M59" s="167"/>
      <c r="N59" s="127"/>
      <c r="O59" s="167"/>
      <c r="P59" s="127"/>
      <c r="Q59" s="167"/>
      <c r="R59" s="127"/>
      <c r="S59" s="167"/>
      <c r="T59" s="127"/>
      <c r="U59" s="167"/>
      <c r="V59" s="127"/>
      <c r="W59" s="167"/>
      <c r="X59" s="16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8"/>
      <c r="AK59" s="8"/>
      <c r="CG59" s="40">
        <v>0</v>
      </c>
      <c r="CH59" s="40">
        <v>0</v>
      </c>
      <c r="CI59" s="40">
        <v>0</v>
      </c>
      <c r="CJ59" s="40"/>
    </row>
    <row r="60" spans="1:88" ht="31.35" customHeight="1" x14ac:dyDescent="0.2">
      <c r="A60" s="147" t="s">
        <v>79</v>
      </c>
      <c r="B60" s="147"/>
      <c r="C60" s="147"/>
      <c r="D60" s="147"/>
      <c r="E60" s="147"/>
      <c r="F60" s="9"/>
      <c r="G60" s="9"/>
      <c r="H60" s="173"/>
      <c r="I60" s="173"/>
      <c r="J60" s="1703"/>
      <c r="K60" s="1704"/>
      <c r="L60" s="3594"/>
      <c r="M60" s="1704"/>
      <c r="N60" s="6"/>
      <c r="O60" s="6"/>
      <c r="P60" s="6"/>
      <c r="Q60" s="6"/>
      <c r="R60" s="6"/>
      <c r="S60" s="6"/>
      <c r="T60" s="6"/>
      <c r="U60" s="6"/>
      <c r="V60" s="6"/>
      <c r="W60" s="6"/>
      <c r="X60" s="177"/>
      <c r="Y60" s="177"/>
      <c r="Z60" s="177"/>
      <c r="AA60" s="470"/>
      <c r="AB60" s="1098"/>
      <c r="AC60" s="470"/>
      <c r="AD60" s="177"/>
      <c r="AE60" s="1098"/>
      <c r="AF60" s="470"/>
      <c r="AG60" s="470"/>
      <c r="AH60" s="470"/>
      <c r="AI60" s="1098"/>
      <c r="AJ60" s="100"/>
      <c r="AK60" s="180"/>
      <c r="AL60" s="3574"/>
      <c r="AM60" s="3578"/>
      <c r="AN60" s="3578"/>
      <c r="CG60" s="40"/>
      <c r="CH60" s="40"/>
      <c r="CI60" s="40"/>
      <c r="CJ60" s="40"/>
    </row>
    <row r="61" spans="1:88" ht="16.350000000000001" customHeight="1" x14ac:dyDescent="0.2">
      <c r="A61" s="3508" t="s">
        <v>75</v>
      </c>
      <c r="B61" s="3595" t="s">
        <v>80</v>
      </c>
      <c r="C61" s="3596"/>
      <c r="D61" s="3595" t="s">
        <v>81</v>
      </c>
      <c r="E61" s="3597"/>
      <c r="F61" s="3508" t="s">
        <v>82</v>
      </c>
      <c r="G61" s="3508"/>
      <c r="H61" s="100"/>
      <c r="I61" s="10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28"/>
      <c r="V61" s="1099"/>
      <c r="W61" s="128"/>
      <c r="X61" s="3598"/>
      <c r="Y61" s="3598"/>
      <c r="Z61" s="3598"/>
      <c r="AA61" s="470"/>
      <c r="AB61" s="3598"/>
      <c r="AC61" s="470"/>
      <c r="AD61" s="3598"/>
      <c r="AE61" s="470"/>
      <c r="AF61" s="470"/>
      <c r="AG61" s="3599"/>
      <c r="AH61" s="470"/>
      <c r="AI61" s="3599"/>
      <c r="AJ61" s="3598"/>
      <c r="AK61" s="3599"/>
      <c r="AL61" s="3600"/>
      <c r="AM61" s="3601"/>
      <c r="AN61" s="3601"/>
      <c r="CG61" s="40"/>
      <c r="CH61" s="40"/>
      <c r="CI61" s="40"/>
      <c r="CJ61" s="40"/>
    </row>
    <row r="62" spans="1:88" ht="36" customHeight="1" x14ac:dyDescent="0.2">
      <c r="A62" s="3565"/>
      <c r="B62" s="3602" t="s">
        <v>83</v>
      </c>
      <c r="C62" s="3603" t="s">
        <v>84</v>
      </c>
      <c r="D62" s="3602" t="s">
        <v>83</v>
      </c>
      <c r="E62" s="3604" t="s">
        <v>84</v>
      </c>
      <c r="F62" s="3602" t="s">
        <v>83</v>
      </c>
      <c r="G62" s="3605" t="s">
        <v>84</v>
      </c>
      <c r="H62" s="6" t="s">
        <v>85</v>
      </c>
      <c r="I62" s="6"/>
      <c r="J62" s="3606"/>
      <c r="K62" s="3607"/>
      <c r="L62" s="3607"/>
      <c r="M62" s="3607"/>
      <c r="N62" s="3607"/>
      <c r="O62" s="3607"/>
      <c r="P62" s="3607"/>
      <c r="Q62" s="3608"/>
      <c r="R62" s="3608"/>
      <c r="S62" s="3608"/>
      <c r="T62" s="3608"/>
      <c r="U62" s="3608"/>
      <c r="V62" s="3608"/>
      <c r="W62" s="3608"/>
      <c r="X62" s="3608"/>
      <c r="Y62" s="3608"/>
      <c r="Z62" s="3608"/>
      <c r="AA62" s="3608"/>
      <c r="AB62" s="3608"/>
      <c r="AC62" s="3608"/>
      <c r="AD62" s="3608"/>
      <c r="AE62" s="3608"/>
      <c r="AF62" s="3608"/>
      <c r="AG62" s="3608"/>
      <c r="AH62" s="3608"/>
      <c r="AI62" s="3608"/>
      <c r="AJ62" s="3608"/>
      <c r="AK62" s="3608"/>
      <c r="AL62" s="3608"/>
      <c r="AM62" s="3608"/>
      <c r="AN62" s="3608"/>
      <c r="AO62" s="3608"/>
      <c r="AP62" s="3607"/>
      <c r="AQ62" s="3609"/>
      <c r="AR62" s="3609"/>
      <c r="CG62" s="40"/>
      <c r="CH62" s="40"/>
      <c r="CI62" s="40"/>
      <c r="CJ62" s="40"/>
    </row>
    <row r="63" spans="1:88" ht="16.350000000000001" customHeight="1" x14ac:dyDescent="0.2">
      <c r="A63" s="3610" t="s">
        <v>86</v>
      </c>
      <c r="B63" s="3611"/>
      <c r="C63" s="3612"/>
      <c r="D63" s="3611"/>
      <c r="E63" s="3612"/>
      <c r="F63" s="65"/>
      <c r="G63" s="190"/>
      <c r="H63" s="162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599"/>
      <c r="U63" s="3599"/>
      <c r="V63" s="3608"/>
      <c r="W63" s="3608"/>
      <c r="X63" s="3608"/>
      <c r="Y63" s="3608"/>
      <c r="Z63" s="3608"/>
      <c r="AA63" s="3608"/>
      <c r="AB63" s="3608"/>
      <c r="AC63" s="3608"/>
      <c r="AD63" s="3608"/>
      <c r="AE63" s="3608"/>
      <c r="AF63" s="3608"/>
      <c r="AG63" s="3608"/>
      <c r="AH63" s="3608"/>
      <c r="AI63" s="3608"/>
      <c r="AJ63" s="3608"/>
      <c r="AK63" s="3608"/>
      <c r="AL63" s="3608"/>
      <c r="AM63" s="3608"/>
      <c r="AN63" s="3608"/>
      <c r="AO63" s="3608"/>
      <c r="AP63" s="3609"/>
      <c r="AQ63" s="3609"/>
      <c r="AR63" s="3609"/>
      <c r="CA63" s="39"/>
      <c r="CB63" s="39"/>
      <c r="CC63" s="39"/>
      <c r="CG63" s="40">
        <f>IF(B63&lt;C63,1,0)</f>
        <v>0</v>
      </c>
      <c r="CH63" s="40">
        <f>IF(D63&lt;E63,1,0)</f>
        <v>0</v>
      </c>
      <c r="CI63" s="40">
        <f>IF(F63&lt;G63,1,0)</f>
        <v>0</v>
      </c>
      <c r="CJ63" s="40"/>
    </row>
    <row r="64" spans="1:88" ht="25.35" customHeight="1" x14ac:dyDescent="0.2">
      <c r="A64" s="3613" t="s">
        <v>87</v>
      </c>
      <c r="B64" s="3614"/>
      <c r="C64" s="3615"/>
      <c r="D64" s="3614"/>
      <c r="E64" s="3615"/>
      <c r="F64" s="3614"/>
      <c r="G64" s="3616"/>
      <c r="H64" s="162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599"/>
      <c r="U64" s="3599"/>
      <c r="V64" s="3608"/>
      <c r="W64" s="3608"/>
      <c r="X64" s="3608"/>
      <c r="Y64" s="3608"/>
      <c r="Z64" s="3608"/>
      <c r="AA64" s="3608"/>
      <c r="AB64" s="3608"/>
      <c r="AC64" s="3608"/>
      <c r="AD64" s="3608"/>
      <c r="AE64" s="3608"/>
      <c r="AF64" s="3608"/>
      <c r="AG64" s="3608"/>
      <c r="AH64" s="3608"/>
      <c r="AI64" s="3608"/>
      <c r="AJ64" s="3608"/>
      <c r="AK64" s="3608"/>
      <c r="AL64" s="3608"/>
      <c r="AM64" s="3608"/>
      <c r="AN64" s="3608"/>
      <c r="AO64" s="3608"/>
      <c r="AP64" s="3609"/>
      <c r="AQ64" s="3609"/>
      <c r="AR64" s="3609"/>
      <c r="CA64" s="39"/>
      <c r="CB64" s="39"/>
      <c r="CC64" s="39"/>
      <c r="CG64" s="40">
        <f>IF(B64&lt;C64,1,0)</f>
        <v>0</v>
      </c>
      <c r="CH64" s="40">
        <f>IF(D64&lt;E64,1,0)</f>
        <v>0</v>
      </c>
      <c r="CI64" s="40">
        <f>IF(F64&lt;G64,1,0)</f>
        <v>0</v>
      </c>
      <c r="CJ64" s="40"/>
    </row>
    <row r="65" spans="1:88" ht="25.35" customHeight="1" x14ac:dyDescent="0.2">
      <c r="A65" s="9" t="s">
        <v>88</v>
      </c>
      <c r="B65" s="451"/>
      <c r="C65" s="451"/>
      <c r="D65" s="451"/>
      <c r="E65" s="451"/>
      <c r="F65" s="451"/>
      <c r="G65" s="451"/>
      <c r="H65" s="452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599"/>
      <c r="U65" s="3599"/>
      <c r="V65" s="3608"/>
      <c r="W65" s="3608"/>
      <c r="X65" s="3608"/>
      <c r="Y65" s="3608"/>
      <c r="Z65" s="3608"/>
      <c r="AA65" s="3608"/>
      <c r="AB65" s="3608"/>
      <c r="AC65" s="3608"/>
      <c r="AD65" s="3608"/>
      <c r="AE65" s="3608"/>
      <c r="AF65" s="3608"/>
      <c r="AG65" s="3608"/>
      <c r="AH65" s="3608"/>
      <c r="AI65" s="3608"/>
      <c r="AJ65" s="3608"/>
      <c r="AK65" s="3608"/>
      <c r="AL65" s="3608"/>
      <c r="AM65" s="3608"/>
      <c r="AN65" s="3608"/>
      <c r="AO65" s="3608"/>
      <c r="AP65" s="3609"/>
      <c r="AQ65" s="3609"/>
      <c r="AR65" s="3609"/>
      <c r="CA65" s="39"/>
      <c r="CB65" s="39"/>
      <c r="CC65" s="39"/>
      <c r="CG65" s="40"/>
      <c r="CH65" s="40"/>
      <c r="CI65" s="40"/>
      <c r="CJ65" s="40"/>
    </row>
    <row r="66" spans="1:88" ht="25.35" customHeight="1" x14ac:dyDescent="0.2">
      <c r="A66" s="3526" t="s">
        <v>75</v>
      </c>
      <c r="B66" s="3526" t="s">
        <v>89</v>
      </c>
      <c r="C66" s="3526"/>
      <c r="D66" s="3526" t="s">
        <v>90</v>
      </c>
      <c r="E66" s="3526"/>
      <c r="F66" s="451"/>
      <c r="G66" s="451"/>
      <c r="H66" s="452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617"/>
      <c r="U66" s="3617"/>
      <c r="V66" s="3618"/>
      <c r="W66" s="3618"/>
      <c r="X66" s="3618"/>
      <c r="Y66" s="3618"/>
      <c r="Z66" s="3618"/>
      <c r="AA66" s="3618"/>
      <c r="AB66" s="3618"/>
      <c r="AC66" s="3618"/>
      <c r="AD66" s="3618"/>
      <c r="AE66" s="3618"/>
      <c r="AF66" s="3618"/>
      <c r="AG66" s="3618"/>
      <c r="AH66" s="3618"/>
      <c r="AI66" s="3618"/>
      <c r="AJ66" s="3618"/>
      <c r="AK66" s="3618"/>
      <c r="AL66" s="3618"/>
      <c r="AM66" s="3618"/>
      <c r="AN66" s="3618"/>
      <c r="AO66" s="3618"/>
      <c r="AP66" s="2644"/>
      <c r="AQ66" s="2644"/>
      <c r="AR66" s="2644"/>
      <c r="CA66" s="39"/>
      <c r="CB66" s="39"/>
      <c r="CC66" s="39"/>
      <c r="CG66" s="40"/>
      <c r="CH66" s="40"/>
      <c r="CI66" s="40"/>
      <c r="CJ66" s="40"/>
    </row>
    <row r="67" spans="1:88" ht="28.5" customHeight="1" x14ac:dyDescent="0.2">
      <c r="A67" s="3619"/>
      <c r="B67" s="3620" t="s">
        <v>91</v>
      </c>
      <c r="C67" s="3621" t="s">
        <v>84</v>
      </c>
      <c r="D67" s="3620" t="s">
        <v>91</v>
      </c>
      <c r="E67" s="3621" t="s">
        <v>84</v>
      </c>
      <c r="F67" s="451"/>
      <c r="G67" s="451"/>
      <c r="H67" s="452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617"/>
      <c r="U67" s="3617"/>
      <c r="V67" s="3618"/>
      <c r="W67" s="3618"/>
      <c r="X67" s="3618"/>
      <c r="Y67" s="3618"/>
      <c r="Z67" s="3618"/>
      <c r="AA67" s="3618"/>
      <c r="AB67" s="3618"/>
      <c r="AC67" s="3618"/>
      <c r="AD67" s="3618"/>
      <c r="AE67" s="3618"/>
      <c r="AF67" s="3618"/>
      <c r="AG67" s="3618"/>
      <c r="AH67" s="3618"/>
      <c r="AI67" s="3618"/>
      <c r="AJ67" s="3618"/>
      <c r="AK67" s="3618"/>
      <c r="AL67" s="3618"/>
      <c r="AM67" s="3618"/>
      <c r="AN67" s="3618"/>
      <c r="AO67" s="3618"/>
      <c r="AP67" s="2644"/>
      <c r="AQ67" s="2644"/>
      <c r="AR67" s="2644"/>
      <c r="CA67" s="39"/>
      <c r="CB67" s="39"/>
      <c r="CC67" s="39"/>
      <c r="CG67" s="40"/>
      <c r="CH67" s="40"/>
      <c r="CI67" s="40"/>
      <c r="CJ67" s="40"/>
    </row>
    <row r="68" spans="1:88" ht="25.35" customHeight="1" x14ac:dyDescent="0.2">
      <c r="A68" s="3622" t="s">
        <v>86</v>
      </c>
      <c r="B68" s="3623"/>
      <c r="C68" s="3624"/>
      <c r="D68" s="3625"/>
      <c r="E68" s="3626"/>
      <c r="F68" s="451"/>
      <c r="G68" s="451"/>
      <c r="H68" s="452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617"/>
      <c r="U68" s="3617"/>
      <c r="V68" s="3618"/>
      <c r="W68" s="3618"/>
      <c r="X68" s="3618"/>
      <c r="Y68" s="3618"/>
      <c r="Z68" s="3618"/>
      <c r="AA68" s="3618"/>
      <c r="AB68" s="3618"/>
      <c r="AC68" s="3618"/>
      <c r="AD68" s="3618"/>
      <c r="AE68" s="3618"/>
      <c r="AF68" s="3618"/>
      <c r="AG68" s="3618"/>
      <c r="AH68" s="3618"/>
      <c r="AI68" s="3618"/>
      <c r="AJ68" s="3618"/>
      <c r="AK68" s="3618"/>
      <c r="AL68" s="3618"/>
      <c r="AM68" s="3618"/>
      <c r="AN68" s="3618"/>
      <c r="AO68" s="3618"/>
      <c r="AP68" s="2644"/>
      <c r="AQ68" s="2644"/>
      <c r="AR68" s="2644"/>
      <c r="CA68" s="39"/>
      <c r="CB68" s="39"/>
      <c r="CC68" s="39"/>
      <c r="CG68" s="40"/>
      <c r="CH68" s="40"/>
      <c r="CI68" s="40"/>
      <c r="CJ68" s="40"/>
    </row>
    <row r="69" spans="1:88" ht="25.35" customHeight="1" x14ac:dyDescent="0.2">
      <c r="A69" s="207" t="s">
        <v>92</v>
      </c>
      <c r="B69" s="208"/>
      <c r="C69" s="209"/>
      <c r="D69" s="210"/>
      <c r="E69" s="211"/>
      <c r="F69" s="451"/>
      <c r="G69" s="451"/>
      <c r="H69" s="452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617"/>
      <c r="U69" s="3617"/>
      <c r="V69" s="3618"/>
      <c r="W69" s="3618"/>
      <c r="X69" s="3618"/>
      <c r="Y69" s="3618"/>
      <c r="Z69" s="3618"/>
      <c r="AA69" s="3618"/>
      <c r="AB69" s="3618"/>
      <c r="AC69" s="3618"/>
      <c r="AD69" s="3618"/>
      <c r="AE69" s="3618"/>
      <c r="AF69" s="3618"/>
      <c r="AG69" s="3618"/>
      <c r="AH69" s="3618"/>
      <c r="AI69" s="3618"/>
      <c r="AJ69" s="3618"/>
      <c r="AK69" s="3618"/>
      <c r="AL69" s="3618"/>
      <c r="AM69" s="3618"/>
      <c r="AN69" s="3618"/>
      <c r="AO69" s="3618"/>
      <c r="AP69" s="2644"/>
      <c r="AQ69" s="2644"/>
      <c r="AR69" s="2644"/>
      <c r="CA69" s="39"/>
      <c r="CB69" s="39"/>
      <c r="CC69" s="39"/>
      <c r="CG69" s="40"/>
      <c r="CH69" s="40"/>
      <c r="CI69" s="40"/>
      <c r="CJ69" s="40"/>
    </row>
    <row r="70" spans="1:88" ht="31.35" customHeight="1" x14ac:dyDescent="0.2">
      <c r="A70" s="147" t="s">
        <v>93</v>
      </c>
      <c r="B70" s="10"/>
      <c r="C70" s="10"/>
      <c r="D70" s="10"/>
      <c r="E70" s="213"/>
      <c r="F70" s="213"/>
      <c r="G70" s="213"/>
      <c r="H70" s="100"/>
      <c r="I70" s="100"/>
      <c r="J70" s="3617"/>
      <c r="K70" s="3617"/>
      <c r="L70" s="3617"/>
      <c r="M70" s="3617"/>
      <c r="N70" s="3617"/>
      <c r="O70" s="3617"/>
      <c r="P70" s="3617"/>
      <c r="Q70" s="3617"/>
      <c r="R70" s="3617"/>
      <c r="S70" s="3617"/>
      <c r="T70" s="3617"/>
      <c r="U70" s="3617"/>
      <c r="V70" s="3627"/>
      <c r="W70" s="3627"/>
      <c r="X70" s="3618"/>
      <c r="Y70" s="3618"/>
      <c r="Z70" s="3618"/>
      <c r="AA70" s="3618"/>
      <c r="AB70" s="3618"/>
      <c r="AC70" s="3618"/>
      <c r="AD70" s="3618"/>
      <c r="AE70" s="3618"/>
      <c r="AF70" s="3618"/>
      <c r="AG70" s="3618"/>
      <c r="AH70" s="3618"/>
      <c r="AI70" s="3618"/>
      <c r="AJ70" s="3618"/>
      <c r="AK70" s="3618"/>
      <c r="AL70" s="3618"/>
      <c r="AM70" s="3618"/>
      <c r="AN70" s="3618"/>
      <c r="AO70" s="3618"/>
      <c r="AP70" s="2644"/>
      <c r="AQ70" s="2644"/>
      <c r="AR70" s="2644"/>
      <c r="CG70" s="40"/>
      <c r="CH70" s="40"/>
      <c r="CI70" s="40"/>
      <c r="CJ70" s="40"/>
    </row>
    <row r="71" spans="1:88" ht="16.350000000000001" customHeight="1" x14ac:dyDescent="0.2">
      <c r="A71" s="3628" t="s">
        <v>49</v>
      </c>
      <c r="B71" s="3628" t="s">
        <v>32</v>
      </c>
      <c r="C71" s="216"/>
      <c r="D71" s="217"/>
      <c r="E71" s="217"/>
      <c r="F71" s="217"/>
      <c r="G71" s="217"/>
      <c r="H71" s="100"/>
      <c r="I71" s="100"/>
      <c r="J71" s="3617"/>
      <c r="K71" s="3617"/>
      <c r="L71" s="3629"/>
      <c r="M71" s="3629"/>
      <c r="N71" s="3617"/>
      <c r="O71" s="3617"/>
      <c r="P71" s="3617"/>
      <c r="Q71" s="3617"/>
      <c r="R71" s="3617"/>
      <c r="S71" s="3617"/>
      <c r="T71" s="3617"/>
      <c r="U71" s="3617"/>
      <c r="V71" s="3627"/>
      <c r="W71" s="3627"/>
      <c r="X71" s="3618"/>
      <c r="Y71" s="3618"/>
      <c r="Z71" s="3618"/>
      <c r="AA71" s="3618"/>
      <c r="AB71" s="3618"/>
      <c r="AC71" s="3618"/>
      <c r="AD71" s="3618"/>
      <c r="AE71" s="3618"/>
      <c r="AF71" s="3618"/>
      <c r="AG71" s="3618"/>
      <c r="AH71" s="3618"/>
      <c r="AI71" s="3618"/>
      <c r="AJ71" s="3618"/>
      <c r="AK71" s="3618"/>
      <c r="AL71" s="3618"/>
      <c r="AM71" s="3618"/>
      <c r="AN71" s="3618"/>
      <c r="AO71" s="3618"/>
      <c r="AP71" s="2644"/>
      <c r="AQ71" s="2644"/>
      <c r="AR71" s="2644"/>
      <c r="CG71" s="40"/>
      <c r="CH71" s="40"/>
      <c r="CI71" s="40"/>
      <c r="CJ71" s="40"/>
    </row>
    <row r="72" spans="1:88" ht="16.350000000000001" customHeight="1" x14ac:dyDescent="0.2">
      <c r="A72" s="3630" t="s">
        <v>72</v>
      </c>
      <c r="B72" s="3545"/>
      <c r="C72" s="216"/>
      <c r="D72" s="217"/>
      <c r="E72" s="217"/>
      <c r="F72" s="217"/>
      <c r="G72" s="217"/>
      <c r="H72" s="6"/>
      <c r="I72" s="128"/>
      <c r="J72" s="3627"/>
      <c r="K72" s="3627"/>
      <c r="L72" s="3631"/>
      <c r="M72" s="3631"/>
      <c r="N72" s="3627"/>
      <c r="O72" s="3627"/>
      <c r="P72" s="3627"/>
      <c r="Q72" s="3627"/>
      <c r="R72" s="3627"/>
      <c r="S72" s="3627"/>
      <c r="T72" s="3627"/>
      <c r="U72" s="3627"/>
      <c r="V72" s="3627"/>
      <c r="W72" s="3627"/>
      <c r="X72" s="3618"/>
      <c r="Y72" s="3618"/>
      <c r="Z72" s="3618"/>
      <c r="AA72" s="3618"/>
      <c r="AB72" s="3618"/>
      <c r="AC72" s="3618"/>
      <c r="AD72" s="3618"/>
      <c r="AE72" s="3618"/>
      <c r="AF72" s="3618"/>
      <c r="AG72" s="3618"/>
      <c r="AH72" s="3618"/>
      <c r="AI72" s="3618"/>
      <c r="AJ72" s="3618"/>
      <c r="AK72" s="3618"/>
      <c r="AL72" s="3618"/>
      <c r="AM72" s="3618"/>
      <c r="AN72" s="3618"/>
      <c r="AO72" s="3618"/>
      <c r="AP72" s="2644"/>
      <c r="AQ72" s="2644"/>
      <c r="AR72" s="2644"/>
      <c r="CG72" s="40"/>
      <c r="CH72" s="40"/>
      <c r="CI72" s="40"/>
      <c r="CJ72" s="40"/>
    </row>
    <row r="73" spans="1:88" ht="16.350000000000001" customHeight="1" x14ac:dyDescent="0.2">
      <c r="A73" s="82" t="s">
        <v>94</v>
      </c>
      <c r="B73" s="93"/>
      <c r="C73" s="9"/>
      <c r="D73" s="222"/>
      <c r="E73" s="9"/>
      <c r="F73" s="3632"/>
      <c r="G73" s="224"/>
      <c r="H73" s="6"/>
      <c r="I73" s="6"/>
      <c r="J73" s="3627"/>
      <c r="K73" s="3627"/>
      <c r="L73" s="3627"/>
      <c r="M73" s="3627"/>
      <c r="N73" s="3627"/>
      <c r="O73" s="3627"/>
      <c r="P73" s="3627"/>
      <c r="Q73" s="3627"/>
      <c r="R73" s="3627"/>
      <c r="S73" s="3627"/>
      <c r="T73" s="3627"/>
      <c r="U73" s="3627"/>
      <c r="V73" s="3627"/>
      <c r="W73" s="3627"/>
      <c r="X73" s="3618"/>
      <c r="Y73" s="3618"/>
      <c r="Z73" s="3618"/>
      <c r="AA73" s="3618"/>
      <c r="AB73" s="3618"/>
      <c r="AC73" s="3618"/>
      <c r="AD73" s="3618"/>
      <c r="AE73" s="3618"/>
      <c r="AF73" s="3618"/>
      <c r="AG73" s="3618"/>
      <c r="AH73" s="3618"/>
      <c r="AI73" s="3618"/>
      <c r="AJ73" s="3618"/>
      <c r="AK73" s="3618"/>
      <c r="AL73" s="3618"/>
      <c r="AM73" s="3618"/>
      <c r="AN73" s="3618"/>
      <c r="AO73" s="3618"/>
      <c r="AP73" s="2644"/>
      <c r="AQ73" s="2644"/>
      <c r="AR73" s="2644"/>
      <c r="CG73" s="40"/>
      <c r="CH73" s="40"/>
      <c r="CI73" s="40"/>
      <c r="CJ73" s="40"/>
    </row>
    <row r="74" spans="1:88" ht="31.35" customHeight="1" x14ac:dyDescent="0.2">
      <c r="A74" s="9" t="s">
        <v>95</v>
      </c>
      <c r="B74" s="9"/>
      <c r="C74" s="3633"/>
      <c r="D74" s="3633"/>
      <c r="E74" s="6"/>
      <c r="F74" s="6"/>
      <c r="G74" s="6"/>
      <c r="H74" s="6"/>
      <c r="I74" s="6"/>
      <c r="J74" s="3627"/>
      <c r="K74" s="3627"/>
      <c r="L74" s="3627"/>
      <c r="M74" s="3627"/>
      <c r="N74" s="3627"/>
      <c r="O74" s="3627"/>
      <c r="P74" s="3627"/>
      <c r="Q74" s="3627"/>
      <c r="R74" s="3627"/>
      <c r="S74" s="3627"/>
      <c r="T74" s="3627"/>
      <c r="U74" s="3627"/>
      <c r="V74" s="3627"/>
      <c r="W74" s="3634"/>
      <c r="X74" s="3635"/>
      <c r="Y74" s="3635"/>
      <c r="Z74" s="3635"/>
      <c r="AA74" s="3635"/>
      <c r="AB74" s="3635"/>
      <c r="AC74" s="3635"/>
      <c r="AD74" s="3635"/>
      <c r="AE74" s="3635"/>
      <c r="AF74" s="3636"/>
      <c r="AG74" s="3635"/>
      <c r="AH74" s="3637"/>
      <c r="AI74" s="3635"/>
      <c r="AJ74" s="3635"/>
      <c r="AK74" s="3635"/>
      <c r="AL74" s="3635"/>
      <c r="AM74" s="3635"/>
      <c r="AN74" s="3635"/>
      <c r="AO74" s="3635"/>
      <c r="AP74" s="3638"/>
      <c r="AQ74" s="3638"/>
      <c r="AR74" s="3638"/>
      <c r="CG74" s="40"/>
      <c r="CH74" s="40"/>
      <c r="CI74" s="40"/>
      <c r="CJ74" s="40"/>
    </row>
    <row r="75" spans="1:88" ht="16.350000000000001" customHeight="1" x14ac:dyDescent="0.2">
      <c r="A75" s="3527" t="s">
        <v>96</v>
      </c>
      <c r="B75" s="3508" t="s">
        <v>32</v>
      </c>
      <c r="C75" s="3324" t="s">
        <v>97</v>
      </c>
      <c r="D75" s="3326" t="s">
        <v>98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3635"/>
      <c r="Y75" s="3635"/>
      <c r="Z75" s="3635"/>
      <c r="AA75" s="3635"/>
      <c r="AB75" s="3635"/>
      <c r="AC75" s="3635"/>
      <c r="AD75" s="3635"/>
      <c r="AE75" s="3635"/>
      <c r="AF75" s="3636"/>
      <c r="AG75" s="3635"/>
      <c r="AH75" s="3635"/>
      <c r="AI75" s="3635"/>
      <c r="AJ75" s="3635"/>
      <c r="AK75" s="3635"/>
      <c r="AL75" s="3635"/>
      <c r="AM75" s="3635"/>
      <c r="AN75" s="3635"/>
      <c r="AO75" s="3635"/>
      <c r="AP75" s="3638"/>
      <c r="AQ75" s="3638"/>
      <c r="AR75" s="3638"/>
      <c r="CG75" s="40"/>
      <c r="CH75" s="40"/>
      <c r="CI75" s="40"/>
      <c r="CJ75" s="40"/>
    </row>
    <row r="76" spans="1:88" ht="16.350000000000001" customHeight="1" x14ac:dyDescent="0.2">
      <c r="A76" s="3564"/>
      <c r="B76" s="3565"/>
      <c r="C76" s="3639"/>
      <c r="D76" s="3640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3635"/>
      <c r="Y76" s="3635"/>
      <c r="Z76" s="3635"/>
      <c r="AA76" s="3635"/>
      <c r="AB76" s="3635"/>
      <c r="AC76" s="3635"/>
      <c r="AD76" s="3635"/>
      <c r="AE76" s="3635"/>
      <c r="AF76" s="3641"/>
      <c r="AG76" s="3642"/>
      <c r="AH76" s="3642"/>
      <c r="AI76" s="3635"/>
      <c r="AJ76" s="3635"/>
      <c r="AK76" s="3635"/>
      <c r="AL76" s="3635"/>
      <c r="AM76" s="3635"/>
      <c r="AN76" s="3635"/>
      <c r="AO76" s="3635"/>
      <c r="AP76" s="3638"/>
      <c r="AQ76" s="3638"/>
      <c r="AR76" s="3638"/>
      <c r="CG76" s="40"/>
      <c r="CH76" s="40"/>
      <c r="CI76" s="40"/>
      <c r="CJ76" s="40"/>
    </row>
    <row r="77" spans="1:88" ht="25.5" customHeight="1" x14ac:dyDescent="0.2">
      <c r="A77" s="3643" t="s">
        <v>99</v>
      </c>
      <c r="B77" s="232">
        <f>SUM(C77:D77)</f>
        <v>0</v>
      </c>
      <c r="C77" s="3644"/>
      <c r="D77" s="3645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3646"/>
      <c r="AJ77" s="3646"/>
      <c r="AK77" s="3646"/>
      <c r="AL77" s="3646"/>
      <c r="AM77" s="3646"/>
      <c r="AN77" s="3646"/>
      <c r="AO77" s="3646"/>
      <c r="AP77" s="3638"/>
      <c r="AQ77" s="3638"/>
      <c r="AR77" s="3638"/>
      <c r="CG77" s="40"/>
      <c r="CH77" s="40"/>
      <c r="CI77" s="40"/>
      <c r="CJ77" s="40"/>
    </row>
    <row r="78" spans="1:88" ht="31.35" customHeight="1" x14ac:dyDescent="0.2">
      <c r="A78" s="2717" t="s">
        <v>100</v>
      </c>
      <c r="B78" s="2717"/>
      <c r="C78" s="2717"/>
      <c r="D78" s="2717"/>
      <c r="E78" s="2717"/>
      <c r="F78" s="2717"/>
      <c r="G78" s="2717"/>
      <c r="H78" s="10"/>
      <c r="I78" s="10"/>
      <c r="J78" s="10"/>
      <c r="K78" s="10"/>
      <c r="L78" s="10"/>
      <c r="M78" s="10"/>
      <c r="N78" s="6"/>
      <c r="O78" s="6"/>
      <c r="P78" s="6"/>
      <c r="Q78" s="235"/>
      <c r="R78" s="235"/>
      <c r="S78" s="235"/>
      <c r="T78" s="235"/>
      <c r="U78" s="235"/>
      <c r="V78" s="235"/>
      <c r="W78" s="6"/>
      <c r="X78" s="235"/>
      <c r="Y78" s="235"/>
      <c r="Z78" s="236"/>
      <c r="AA78" s="3647"/>
      <c r="AB78" s="3647"/>
      <c r="AC78" s="3647"/>
      <c r="AD78" s="3647"/>
      <c r="AE78" s="3648"/>
      <c r="AF78" s="3648"/>
      <c r="AG78" s="3648"/>
      <c r="AH78" s="3649"/>
      <c r="AI78" s="3638"/>
      <c r="AJ78" s="3638"/>
      <c r="AK78" s="3638"/>
      <c r="AL78" s="3638"/>
      <c r="AM78" s="3638"/>
      <c r="AN78" s="3638"/>
      <c r="AO78" s="3638"/>
      <c r="AP78" s="3638"/>
      <c r="AQ78" s="3638"/>
      <c r="AR78" s="3638"/>
      <c r="CG78" s="40"/>
      <c r="CH78" s="40"/>
      <c r="CI78" s="40"/>
      <c r="CJ78" s="40"/>
    </row>
    <row r="79" spans="1:88" ht="16.350000000000001" customHeight="1" x14ac:dyDescent="0.2">
      <c r="A79" s="3650" t="s">
        <v>49</v>
      </c>
      <c r="B79" s="3528" t="s">
        <v>101</v>
      </c>
      <c r="C79" s="3528" t="s">
        <v>32</v>
      </c>
      <c r="D79" s="3529"/>
      <c r="E79" s="3530"/>
      <c r="F79" s="3651" t="s">
        <v>5</v>
      </c>
      <c r="G79" s="3652"/>
      <c r="H79" s="3652"/>
      <c r="I79" s="3652"/>
      <c r="J79" s="3652"/>
      <c r="K79" s="3652"/>
      <c r="L79" s="3652"/>
      <c r="M79" s="3652"/>
      <c r="N79" s="3652"/>
      <c r="O79" s="3652"/>
      <c r="P79" s="3652"/>
      <c r="Q79" s="3652"/>
      <c r="R79" s="3652"/>
      <c r="S79" s="3652"/>
      <c r="T79" s="3652"/>
      <c r="U79" s="3652"/>
      <c r="V79" s="3652"/>
      <c r="W79" s="3652"/>
      <c r="X79" s="3652"/>
      <c r="Y79" s="3652"/>
      <c r="Z79" s="3652"/>
      <c r="AA79" s="3652"/>
      <c r="AB79" s="3652"/>
      <c r="AC79" s="3652"/>
      <c r="AD79" s="3652"/>
      <c r="AE79" s="3652"/>
      <c r="AF79" s="3652"/>
      <c r="AG79" s="3652"/>
      <c r="AH79" s="3652"/>
      <c r="AI79" s="3653"/>
      <c r="AJ79" s="3331" t="s">
        <v>102</v>
      </c>
      <c r="AK79" s="3530" t="s">
        <v>103</v>
      </c>
      <c r="AL79" s="3635"/>
      <c r="AM79" s="3635"/>
      <c r="AN79" s="3635"/>
      <c r="AO79" s="3635"/>
      <c r="AP79" s="3635"/>
      <c r="AQ79" s="3635"/>
      <c r="AR79" s="3635"/>
      <c r="AS79" s="3638"/>
      <c r="AT79" s="3638"/>
      <c r="BX79" s="2"/>
      <c r="BY79" s="2"/>
      <c r="BZ79" s="3"/>
      <c r="CG79" s="40"/>
      <c r="CH79" s="40"/>
      <c r="CI79" s="40"/>
      <c r="CJ79" s="40"/>
    </row>
    <row r="80" spans="1:88" ht="16.350000000000001" customHeight="1" x14ac:dyDescent="0.2">
      <c r="A80" s="2719"/>
      <c r="B80" s="2721"/>
      <c r="C80" s="3581"/>
      <c r="D80" s="2698"/>
      <c r="E80" s="3582"/>
      <c r="F80" s="3651" t="s">
        <v>104</v>
      </c>
      <c r="G80" s="3654"/>
      <c r="H80" s="3651" t="s">
        <v>105</v>
      </c>
      <c r="I80" s="3654"/>
      <c r="J80" s="3651" t="s">
        <v>13</v>
      </c>
      <c r="K80" s="3654"/>
      <c r="L80" s="3651" t="s">
        <v>14</v>
      </c>
      <c r="M80" s="3654"/>
      <c r="N80" s="3651" t="s">
        <v>106</v>
      </c>
      <c r="O80" s="3654"/>
      <c r="P80" s="3651">
        <v>19</v>
      </c>
      <c r="Q80" s="3654"/>
      <c r="R80" s="3651" t="s">
        <v>16</v>
      </c>
      <c r="S80" s="3654"/>
      <c r="T80" s="3651" t="s">
        <v>17</v>
      </c>
      <c r="U80" s="3654"/>
      <c r="V80" s="3651" t="s">
        <v>18</v>
      </c>
      <c r="W80" s="3654"/>
      <c r="X80" s="3651" t="s">
        <v>19</v>
      </c>
      <c r="Y80" s="3654"/>
      <c r="Z80" s="3651" t="s">
        <v>20</v>
      </c>
      <c r="AA80" s="3654"/>
      <c r="AB80" s="3651" t="s">
        <v>21</v>
      </c>
      <c r="AC80" s="3654"/>
      <c r="AD80" s="3651" t="s">
        <v>22</v>
      </c>
      <c r="AE80" s="3654"/>
      <c r="AF80" s="3651" t="s">
        <v>23</v>
      </c>
      <c r="AG80" s="3654"/>
      <c r="AH80" s="3651" t="s">
        <v>24</v>
      </c>
      <c r="AI80" s="3653"/>
      <c r="AJ80" s="2723"/>
      <c r="AK80" s="2703"/>
      <c r="AL80" s="3635"/>
      <c r="AM80" s="3646"/>
      <c r="AN80" s="3635"/>
      <c r="AO80" s="3635"/>
      <c r="AP80" s="3635"/>
      <c r="AQ80" s="3635"/>
      <c r="AR80" s="3635"/>
      <c r="AS80" s="3638"/>
      <c r="AT80" s="3638"/>
      <c r="BX80" s="2"/>
      <c r="BY80" s="2"/>
      <c r="BZ80" s="3"/>
      <c r="CG80" s="40"/>
      <c r="CH80" s="40"/>
      <c r="CI80" s="40"/>
      <c r="CJ80" s="40"/>
    </row>
    <row r="81" spans="1:88" ht="24.75" customHeight="1" x14ac:dyDescent="0.2">
      <c r="A81" s="3655"/>
      <c r="B81" s="3581"/>
      <c r="C81" s="3531" t="s">
        <v>29</v>
      </c>
      <c r="D81" s="3532" t="s">
        <v>30</v>
      </c>
      <c r="E81" s="3605" t="s">
        <v>31</v>
      </c>
      <c r="F81" s="3531" t="s">
        <v>30</v>
      </c>
      <c r="G81" s="3605" t="s">
        <v>31</v>
      </c>
      <c r="H81" s="3656" t="s">
        <v>30</v>
      </c>
      <c r="I81" s="3605" t="s">
        <v>31</v>
      </c>
      <c r="J81" s="3531" t="s">
        <v>30</v>
      </c>
      <c r="K81" s="3605" t="s">
        <v>31</v>
      </c>
      <c r="L81" s="3531" t="s">
        <v>30</v>
      </c>
      <c r="M81" s="3605" t="s">
        <v>31</v>
      </c>
      <c r="N81" s="3531" t="s">
        <v>30</v>
      </c>
      <c r="O81" s="3605" t="s">
        <v>31</v>
      </c>
      <c r="P81" s="3531" t="s">
        <v>30</v>
      </c>
      <c r="Q81" s="3605" t="s">
        <v>31</v>
      </c>
      <c r="R81" s="3531" t="s">
        <v>30</v>
      </c>
      <c r="S81" s="3605" t="s">
        <v>31</v>
      </c>
      <c r="T81" s="3531" t="s">
        <v>30</v>
      </c>
      <c r="U81" s="3605" t="s">
        <v>31</v>
      </c>
      <c r="V81" s="3531" t="s">
        <v>30</v>
      </c>
      <c r="W81" s="3605" t="s">
        <v>31</v>
      </c>
      <c r="X81" s="3531" t="s">
        <v>30</v>
      </c>
      <c r="Y81" s="3605" t="s">
        <v>31</v>
      </c>
      <c r="Z81" s="3531" t="s">
        <v>30</v>
      </c>
      <c r="AA81" s="3605" t="s">
        <v>31</v>
      </c>
      <c r="AB81" s="3531" t="s">
        <v>30</v>
      </c>
      <c r="AC81" s="3605" t="s">
        <v>31</v>
      </c>
      <c r="AD81" s="3531" t="s">
        <v>30</v>
      </c>
      <c r="AE81" s="3605" t="s">
        <v>31</v>
      </c>
      <c r="AF81" s="3531" t="s">
        <v>30</v>
      </c>
      <c r="AG81" s="3605" t="s">
        <v>31</v>
      </c>
      <c r="AH81" s="3531" t="s">
        <v>30</v>
      </c>
      <c r="AI81" s="3657" t="s">
        <v>31</v>
      </c>
      <c r="AJ81" s="3658"/>
      <c r="AK81" s="3582"/>
      <c r="AL81" s="3635"/>
      <c r="AM81" s="3646"/>
      <c r="AN81" s="3635"/>
      <c r="AO81" s="3635"/>
      <c r="AP81" s="3635"/>
      <c r="AQ81" s="3635"/>
      <c r="AR81" s="3635"/>
      <c r="AS81" s="3638"/>
      <c r="AT81" s="3638"/>
      <c r="BX81" s="2"/>
      <c r="BY81" s="2"/>
      <c r="BZ81" s="3"/>
      <c r="CG81" s="40"/>
      <c r="CH81" s="40"/>
      <c r="CI81" s="40"/>
      <c r="CJ81" s="40"/>
    </row>
    <row r="82" spans="1:88" ht="16.350000000000001" customHeight="1" x14ac:dyDescent="0.2">
      <c r="A82" s="3659" t="s">
        <v>107</v>
      </c>
      <c r="B82" s="244" t="s">
        <v>108</v>
      </c>
      <c r="C82" s="3660">
        <f>SUM(D82:E82)</f>
        <v>0</v>
      </c>
      <c r="D82" s="3538">
        <f>SUM(F82,H82,J82,L82,N82,P82,R82,T82,V82,X82,Z82,AB82,AD82,AF82,AH82)</f>
        <v>0</v>
      </c>
      <c r="E82" s="3661">
        <f>SUM(G82,I82,K82,M82,O82,Q82,S82,U82,W82,Y82,AA82,AC82,AE82,AG82,AI82)</f>
        <v>0</v>
      </c>
      <c r="F82" s="3662"/>
      <c r="G82" s="3663"/>
      <c r="H82" s="3664"/>
      <c r="I82" s="3663"/>
      <c r="J82" s="3662"/>
      <c r="K82" s="3665"/>
      <c r="L82" s="3662"/>
      <c r="M82" s="3665"/>
      <c r="N82" s="3662"/>
      <c r="O82" s="3665"/>
      <c r="P82" s="3662"/>
      <c r="Q82" s="3665"/>
      <c r="R82" s="3662"/>
      <c r="S82" s="3665"/>
      <c r="T82" s="3662"/>
      <c r="U82" s="3665"/>
      <c r="V82" s="3662"/>
      <c r="W82" s="3665"/>
      <c r="X82" s="3662"/>
      <c r="Y82" s="3665"/>
      <c r="Z82" s="3662"/>
      <c r="AA82" s="3665"/>
      <c r="AB82" s="3662"/>
      <c r="AC82" s="3665"/>
      <c r="AD82" s="3662"/>
      <c r="AE82" s="3665"/>
      <c r="AF82" s="3662"/>
      <c r="AG82" s="3665"/>
      <c r="AH82" s="3662"/>
      <c r="AI82" s="3666"/>
      <c r="AJ82" s="3667"/>
      <c r="AK82" s="3663"/>
      <c r="AL82" s="3668"/>
      <c r="AM82" s="3646"/>
      <c r="AN82" s="3635"/>
      <c r="AO82" s="3635"/>
      <c r="AP82" s="3635"/>
      <c r="AQ82" s="3635"/>
      <c r="AR82" s="3635"/>
      <c r="AS82" s="3638"/>
      <c r="AT82" s="3638"/>
      <c r="BX82" s="2"/>
      <c r="BY82" s="2"/>
      <c r="BZ82" s="3"/>
      <c r="CG82" s="40">
        <v>0</v>
      </c>
      <c r="CH82" s="40">
        <v>0</v>
      </c>
      <c r="CI82" s="40"/>
      <c r="CJ82" s="40"/>
    </row>
    <row r="83" spans="1:88" ht="16.350000000000001" customHeight="1" x14ac:dyDescent="0.2">
      <c r="A83" s="3669" t="s">
        <v>109</v>
      </c>
      <c r="B83" s="3670" t="s">
        <v>110</v>
      </c>
      <c r="C83" s="27">
        <f>SUM(D83:E83)</f>
        <v>0</v>
      </c>
      <c r="D83" s="256">
        <f t="shared" ref="D83:E85" si="7">SUM(F83,H83,J83,L83,N83,P83,R83,T83,V83,X83,Z83,AB83,AD83,AF83,AH83)</f>
        <v>0</v>
      </c>
      <c r="E83" s="256">
        <f t="shared" si="7"/>
        <v>0</v>
      </c>
      <c r="F83" s="257"/>
      <c r="G83" s="258"/>
      <c r="H83" s="259"/>
      <c r="I83" s="258"/>
      <c r="J83" s="257"/>
      <c r="K83" s="260"/>
      <c r="L83" s="257"/>
      <c r="M83" s="260"/>
      <c r="N83" s="257"/>
      <c r="O83" s="260"/>
      <c r="P83" s="257"/>
      <c r="Q83" s="260"/>
      <c r="R83" s="257"/>
      <c r="S83" s="260"/>
      <c r="T83" s="257"/>
      <c r="U83" s="260"/>
      <c r="V83" s="257"/>
      <c r="W83" s="260"/>
      <c r="X83" s="257"/>
      <c r="Y83" s="260"/>
      <c r="Z83" s="257"/>
      <c r="AA83" s="260"/>
      <c r="AB83" s="257"/>
      <c r="AC83" s="260"/>
      <c r="AD83" s="257"/>
      <c r="AE83" s="260"/>
      <c r="AF83" s="257"/>
      <c r="AG83" s="260"/>
      <c r="AH83" s="257"/>
      <c r="AI83" s="261"/>
      <c r="AJ83" s="262"/>
      <c r="AK83" s="258"/>
      <c r="AL83" s="3668"/>
      <c r="AM83" s="3646"/>
      <c r="AN83" s="3635"/>
      <c r="AO83" s="3635"/>
      <c r="AP83" s="3635"/>
      <c r="AQ83" s="3635"/>
      <c r="AR83" s="3635"/>
      <c r="AS83" s="3638"/>
      <c r="AT83" s="3638"/>
      <c r="BX83" s="2"/>
      <c r="BY83" s="2"/>
      <c r="BZ83" s="3"/>
      <c r="CG83" s="40">
        <v>0</v>
      </c>
      <c r="CH83" s="40">
        <v>0</v>
      </c>
      <c r="CI83" s="40"/>
      <c r="CJ83" s="40"/>
    </row>
    <row r="84" spans="1:88" ht="25.35" customHeight="1" x14ac:dyDescent="0.2">
      <c r="A84" s="3669"/>
      <c r="B84" s="263" t="s">
        <v>111</v>
      </c>
      <c r="C84" s="77">
        <f>SUM(D84:E84)</f>
        <v>0</v>
      </c>
      <c r="D84" s="256">
        <f t="shared" si="7"/>
        <v>0</v>
      </c>
      <c r="E84" s="256">
        <f t="shared" si="7"/>
        <v>0</v>
      </c>
      <c r="F84" s="264"/>
      <c r="G84" s="265"/>
      <c r="H84" s="266"/>
      <c r="I84" s="265"/>
      <c r="J84" s="264"/>
      <c r="K84" s="267"/>
      <c r="L84" s="264"/>
      <c r="M84" s="267"/>
      <c r="N84" s="264"/>
      <c r="O84" s="267"/>
      <c r="P84" s="264"/>
      <c r="Q84" s="267"/>
      <c r="R84" s="264"/>
      <c r="S84" s="267"/>
      <c r="T84" s="264"/>
      <c r="U84" s="267"/>
      <c r="V84" s="264"/>
      <c r="W84" s="267"/>
      <c r="X84" s="264"/>
      <c r="Y84" s="267"/>
      <c r="Z84" s="264"/>
      <c r="AA84" s="267"/>
      <c r="AB84" s="264"/>
      <c r="AC84" s="267"/>
      <c r="AD84" s="264"/>
      <c r="AE84" s="267"/>
      <c r="AF84" s="264"/>
      <c r="AG84" s="267"/>
      <c r="AH84" s="264"/>
      <c r="AI84" s="268"/>
      <c r="AJ84" s="269"/>
      <c r="AK84" s="265"/>
      <c r="AL84" s="3668"/>
      <c r="AM84" s="3646"/>
      <c r="AN84" s="3635"/>
      <c r="AO84" s="3635"/>
      <c r="AP84" s="3635"/>
      <c r="AQ84" s="3635"/>
      <c r="AR84" s="3635"/>
      <c r="AS84" s="3638"/>
      <c r="AT84" s="3638"/>
      <c r="BX84" s="2"/>
      <c r="BY84" s="2"/>
      <c r="BZ84" s="3"/>
      <c r="CG84" s="40"/>
      <c r="CH84" s="40"/>
      <c r="CI84" s="40"/>
      <c r="CJ84" s="40"/>
    </row>
    <row r="85" spans="1:88" ht="16.350000000000001" customHeight="1" x14ac:dyDescent="0.2">
      <c r="A85" s="3671" t="s">
        <v>60</v>
      </c>
      <c r="B85" s="3672" t="s">
        <v>112</v>
      </c>
      <c r="C85" s="3660">
        <f>SUM(D85:E85)</f>
        <v>0</v>
      </c>
      <c r="D85" s="3538">
        <f t="shared" si="7"/>
        <v>0</v>
      </c>
      <c r="E85" s="3661">
        <f t="shared" si="7"/>
        <v>0</v>
      </c>
      <c r="F85" s="3673"/>
      <c r="G85" s="3674"/>
      <c r="H85" s="3675"/>
      <c r="I85" s="3674"/>
      <c r="J85" s="3673"/>
      <c r="K85" s="3676"/>
      <c r="L85" s="3673"/>
      <c r="M85" s="3676"/>
      <c r="N85" s="3673"/>
      <c r="O85" s="3676"/>
      <c r="P85" s="3673"/>
      <c r="Q85" s="3676"/>
      <c r="R85" s="3673"/>
      <c r="S85" s="3676"/>
      <c r="T85" s="3673"/>
      <c r="U85" s="3676"/>
      <c r="V85" s="3673"/>
      <c r="W85" s="3676"/>
      <c r="X85" s="3673"/>
      <c r="Y85" s="3676"/>
      <c r="Z85" s="3673"/>
      <c r="AA85" s="3676"/>
      <c r="AB85" s="3673"/>
      <c r="AC85" s="3676"/>
      <c r="AD85" s="3673"/>
      <c r="AE85" s="3676"/>
      <c r="AF85" s="3673"/>
      <c r="AG85" s="3676"/>
      <c r="AH85" s="3673"/>
      <c r="AI85" s="3677"/>
      <c r="AJ85" s="3678"/>
      <c r="AK85" s="3674"/>
      <c r="AL85" s="3668"/>
      <c r="AM85" s="3646"/>
      <c r="AN85" s="3635"/>
      <c r="AO85" s="3635"/>
      <c r="AP85" s="3635"/>
      <c r="AQ85" s="3635"/>
      <c r="AR85" s="3635"/>
      <c r="AS85" s="3638"/>
      <c r="AT85" s="3638"/>
      <c r="BX85" s="2"/>
      <c r="BY85" s="2"/>
      <c r="BZ85" s="3"/>
      <c r="CG85" s="40"/>
      <c r="CH85" s="40"/>
      <c r="CI85" s="40"/>
      <c r="CJ85" s="40"/>
    </row>
    <row r="86" spans="1:88" ht="31.35" customHeight="1" x14ac:dyDescent="0.2">
      <c r="A86" s="9" t="s">
        <v>113</v>
      </c>
      <c r="B86" s="6"/>
      <c r="C86" s="1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35"/>
      <c r="R86" s="235"/>
      <c r="S86" s="235"/>
      <c r="T86" s="235"/>
      <c r="U86" s="235"/>
      <c r="V86" s="235"/>
      <c r="W86" s="6"/>
      <c r="X86" s="235"/>
      <c r="Y86" s="235"/>
      <c r="Z86" s="3679"/>
      <c r="AA86" s="236"/>
      <c r="AB86" s="3680"/>
      <c r="AC86" s="3680"/>
      <c r="AD86" s="3680"/>
      <c r="AE86" s="3680"/>
      <c r="AF86" s="3680"/>
      <c r="AG86" s="3638"/>
      <c r="AH86" s="128"/>
      <c r="AI86" s="3635"/>
      <c r="AJ86" s="3635"/>
      <c r="AK86" s="3635"/>
      <c r="AL86" s="3635"/>
      <c r="AM86" s="3635"/>
      <c r="AN86" s="3635"/>
      <c r="AO86" s="3635"/>
      <c r="AP86" s="3635"/>
      <c r="AQ86" s="3638"/>
      <c r="AR86" s="3638"/>
      <c r="CG86" s="40"/>
      <c r="CH86" s="40"/>
      <c r="CI86" s="40"/>
      <c r="CJ86" s="40"/>
    </row>
    <row r="87" spans="1:88" ht="16.350000000000001" customHeight="1" x14ac:dyDescent="0.2">
      <c r="A87" s="3669" t="s">
        <v>96</v>
      </c>
      <c r="B87" s="3681" t="s">
        <v>32</v>
      </c>
      <c r="C87" s="3681" t="s">
        <v>114</v>
      </c>
      <c r="D87" s="3682" t="s">
        <v>115</v>
      </c>
      <c r="E87" s="3683" t="s">
        <v>116</v>
      </c>
      <c r="F87" s="3681" t="s">
        <v>117</v>
      </c>
      <c r="G87" s="6"/>
      <c r="H87" s="3646"/>
      <c r="I87" s="3646"/>
      <c r="J87" s="3646"/>
      <c r="K87" s="3646"/>
      <c r="L87" s="3646"/>
      <c r="M87" s="3646"/>
      <c r="N87" s="3646"/>
      <c r="O87" s="3646"/>
      <c r="P87" s="3684"/>
      <c r="Q87" s="3684"/>
      <c r="R87" s="3684"/>
      <c r="S87" s="3684"/>
      <c r="T87" s="3684"/>
      <c r="U87" s="3684"/>
      <c r="V87" s="3684"/>
      <c r="W87" s="3646"/>
      <c r="X87" s="3684"/>
      <c r="Y87" s="3638"/>
      <c r="Z87" s="3638"/>
      <c r="AA87" s="3638"/>
      <c r="AB87" s="3638"/>
      <c r="AC87" s="3638"/>
      <c r="AD87" s="3638"/>
      <c r="AE87" s="3638"/>
      <c r="AF87" s="3638"/>
      <c r="AG87" s="3638"/>
      <c r="AH87" s="3635"/>
      <c r="AI87" s="3635"/>
      <c r="AJ87" s="3635"/>
      <c r="AK87" s="3635"/>
      <c r="AL87" s="3635"/>
      <c r="AM87" s="3635"/>
      <c r="AN87" s="3635"/>
      <c r="AO87" s="3635"/>
      <c r="AP87" s="3635"/>
      <c r="AQ87" s="3638"/>
      <c r="AR87" s="3638"/>
      <c r="CG87" s="40"/>
      <c r="CH87" s="40"/>
      <c r="CI87" s="40"/>
      <c r="CJ87" s="40"/>
    </row>
    <row r="88" spans="1:88" ht="45.75" customHeight="1" x14ac:dyDescent="0.2">
      <c r="A88" s="3669"/>
      <c r="B88" s="3681"/>
      <c r="C88" s="3681"/>
      <c r="D88" s="3682"/>
      <c r="E88" s="3683"/>
      <c r="F88" s="3681"/>
      <c r="G88" s="6"/>
      <c r="H88" s="3646"/>
      <c r="I88" s="3646"/>
      <c r="J88" s="3646"/>
      <c r="K88" s="3646"/>
      <c r="L88" s="3646"/>
      <c r="M88" s="3646"/>
      <c r="N88" s="3646"/>
      <c r="O88" s="3646"/>
      <c r="P88" s="3684"/>
      <c r="Q88" s="3684"/>
      <c r="R88" s="3684"/>
      <c r="S88" s="3684"/>
      <c r="T88" s="3684"/>
      <c r="U88" s="3684"/>
      <c r="V88" s="3684"/>
      <c r="W88" s="3646"/>
      <c r="X88" s="3684"/>
      <c r="Y88" s="3638"/>
      <c r="Z88" s="3638"/>
      <c r="AA88" s="3638"/>
      <c r="AB88" s="3638"/>
      <c r="AC88" s="3638"/>
      <c r="AD88" s="3638"/>
      <c r="AE88" s="3638"/>
      <c r="AF88" s="3638"/>
      <c r="AG88" s="3638"/>
      <c r="AH88" s="3635"/>
      <c r="AI88" s="3635"/>
      <c r="AJ88" s="3635"/>
      <c r="AK88" s="3635"/>
      <c r="AL88" s="3635"/>
      <c r="AM88" s="3635"/>
      <c r="AN88" s="3635"/>
      <c r="AO88" s="3635"/>
      <c r="AP88" s="3635"/>
      <c r="AQ88" s="3638"/>
      <c r="AR88" s="3638"/>
      <c r="CG88" s="40"/>
      <c r="CH88" s="40"/>
      <c r="CI88" s="40"/>
      <c r="CJ88" s="40"/>
    </row>
    <row r="89" spans="1:88" ht="16.350000000000001" customHeight="1" x14ac:dyDescent="0.2">
      <c r="A89" s="3685" t="s">
        <v>118</v>
      </c>
      <c r="B89" s="3686"/>
      <c r="C89" s="3686"/>
      <c r="D89" s="3686"/>
      <c r="E89" s="3686"/>
      <c r="F89" s="3687"/>
      <c r="G89" s="6"/>
      <c r="H89" s="3646"/>
      <c r="I89" s="3646"/>
      <c r="J89" s="3646"/>
      <c r="K89" s="3646"/>
      <c r="L89" s="3646"/>
      <c r="M89" s="3646"/>
      <c r="N89" s="3646"/>
      <c r="O89" s="3646"/>
      <c r="P89" s="3684"/>
      <c r="Q89" s="3684"/>
      <c r="R89" s="3684"/>
      <c r="S89" s="3684"/>
      <c r="T89" s="3684"/>
      <c r="U89" s="3684"/>
      <c r="V89" s="3684"/>
      <c r="W89" s="3646"/>
      <c r="X89" s="3684"/>
      <c r="Y89" s="3638"/>
      <c r="Z89" s="3638"/>
      <c r="AA89" s="3638"/>
      <c r="AB89" s="3638"/>
      <c r="AC89" s="3638"/>
      <c r="AD89" s="3638"/>
      <c r="AE89" s="3638"/>
      <c r="AF89" s="3638"/>
      <c r="AG89" s="3638"/>
      <c r="AH89" s="3635"/>
      <c r="AI89" s="3635"/>
      <c r="AJ89" s="3635"/>
      <c r="AK89" s="3635"/>
      <c r="AL89" s="3635"/>
      <c r="AM89" s="3635"/>
      <c r="AN89" s="3635"/>
      <c r="AO89" s="3635"/>
      <c r="AP89" s="3635"/>
      <c r="AQ89" s="3638"/>
      <c r="AR89" s="3638"/>
      <c r="CG89" s="40"/>
      <c r="CH89" s="40"/>
      <c r="CI89" s="40"/>
      <c r="CJ89" s="40"/>
    </row>
    <row r="90" spans="1:88" ht="16.350000000000001" customHeight="1" x14ac:dyDescent="0.2">
      <c r="A90" s="3688" t="s">
        <v>119</v>
      </c>
      <c r="B90" s="3689">
        <f>SUM(C90:D90)</f>
        <v>398</v>
      </c>
      <c r="C90" s="3690">
        <v>57</v>
      </c>
      <c r="D90" s="3691">
        <v>341</v>
      </c>
      <c r="E90" s="2683">
        <v>398</v>
      </c>
      <c r="F90" s="3690"/>
      <c r="G90" s="6"/>
      <c r="H90" s="3646"/>
      <c r="I90" s="3646"/>
      <c r="J90" s="3646"/>
      <c r="K90" s="3646"/>
      <c r="L90" s="3646"/>
      <c r="M90" s="3646"/>
      <c r="N90" s="3646"/>
      <c r="O90" s="3646"/>
      <c r="P90" s="3684"/>
      <c r="Q90" s="3684"/>
      <c r="R90" s="3684"/>
      <c r="S90" s="3684"/>
      <c r="T90" s="3684"/>
      <c r="U90" s="3684"/>
      <c r="V90" s="3684"/>
      <c r="W90" s="3646"/>
      <c r="X90" s="3684"/>
      <c r="Y90" s="3638"/>
      <c r="Z90" s="3638"/>
      <c r="AA90" s="3638"/>
      <c r="AB90" s="3638"/>
      <c r="AC90" s="3638"/>
      <c r="AD90" s="3638"/>
      <c r="AE90" s="3638"/>
      <c r="AF90" s="3638"/>
      <c r="AG90" s="3638"/>
      <c r="AH90" s="3635"/>
      <c r="AI90" s="3635"/>
      <c r="AJ90" s="3635"/>
      <c r="AK90" s="3635"/>
      <c r="AL90" s="3635"/>
      <c r="AM90" s="3635"/>
      <c r="AN90" s="3635"/>
      <c r="AO90" s="3635"/>
      <c r="AP90" s="3635"/>
      <c r="AQ90" s="3638"/>
      <c r="AR90" s="3638"/>
      <c r="CG90" s="40"/>
      <c r="CH90" s="40"/>
      <c r="CI90" s="40"/>
      <c r="CJ90" s="40"/>
    </row>
    <row r="91" spans="1:88" ht="16.350000000000001" customHeight="1" x14ac:dyDescent="0.2">
      <c r="A91" s="283" t="s">
        <v>120</v>
      </c>
      <c r="B91" s="263">
        <f>SUM(C91:D91)</f>
        <v>0</v>
      </c>
      <c r="C91" s="161"/>
      <c r="D91" s="284"/>
      <c r="E91" s="46"/>
      <c r="F91" s="161"/>
      <c r="G91" s="6"/>
      <c r="H91" s="3646"/>
      <c r="I91" s="3646"/>
      <c r="J91" s="3646"/>
      <c r="K91" s="3646"/>
      <c r="L91" s="3646"/>
      <c r="M91" s="3646"/>
      <c r="N91" s="3646"/>
      <c r="O91" s="3646"/>
      <c r="P91" s="3684"/>
      <c r="Q91" s="3684"/>
      <c r="R91" s="3684"/>
      <c r="S91" s="3684"/>
      <c r="T91" s="3684"/>
      <c r="U91" s="3684"/>
      <c r="V91" s="3684"/>
      <c r="W91" s="3646"/>
      <c r="X91" s="3684"/>
      <c r="Y91" s="3638"/>
      <c r="Z91" s="3638"/>
      <c r="AA91" s="3638"/>
      <c r="AB91" s="3638"/>
      <c r="AC91" s="3638"/>
      <c r="AD91" s="3638"/>
      <c r="AE91" s="3638"/>
      <c r="AF91" s="3638"/>
      <c r="AG91" s="3638"/>
      <c r="AH91" s="3635"/>
      <c r="AI91" s="3635"/>
      <c r="AJ91" s="3635"/>
      <c r="AK91" s="3635"/>
      <c r="AL91" s="3635"/>
      <c r="AM91" s="3635"/>
      <c r="AN91" s="3635"/>
      <c r="AO91" s="3635"/>
      <c r="AP91" s="3635"/>
      <c r="AQ91" s="3638"/>
      <c r="AR91" s="3638"/>
      <c r="CG91" s="40"/>
      <c r="CH91" s="40"/>
      <c r="CI91" s="40"/>
      <c r="CJ91" s="40"/>
    </row>
    <row r="92" spans="1:88" ht="16.350000000000001" customHeight="1" x14ac:dyDescent="0.2">
      <c r="A92" s="283" t="s">
        <v>121</v>
      </c>
      <c r="B92" s="263">
        <f>SUM(C92:D92)</f>
        <v>0</v>
      </c>
      <c r="C92" s="161"/>
      <c r="D92" s="284"/>
      <c r="E92" s="46"/>
      <c r="F92" s="161"/>
      <c r="G92" s="6"/>
      <c r="H92" s="3646"/>
      <c r="I92" s="3646"/>
      <c r="J92" s="3646"/>
      <c r="K92" s="3646"/>
      <c r="L92" s="3646"/>
      <c r="M92" s="3646"/>
      <c r="N92" s="3646"/>
      <c r="O92" s="3646"/>
      <c r="P92" s="3684"/>
      <c r="Q92" s="3684"/>
      <c r="R92" s="3684"/>
      <c r="S92" s="3684"/>
      <c r="T92" s="3684"/>
      <c r="U92" s="3684"/>
      <c r="V92" s="3684"/>
      <c r="W92" s="3646"/>
      <c r="X92" s="3684"/>
      <c r="Y92" s="3638"/>
      <c r="Z92" s="3638"/>
      <c r="AA92" s="3638"/>
      <c r="AB92" s="3638"/>
      <c r="AC92" s="3638"/>
      <c r="AD92" s="3638"/>
      <c r="AE92" s="3638"/>
      <c r="AF92" s="3638"/>
      <c r="AG92" s="3638"/>
      <c r="AH92" s="3635"/>
      <c r="AI92" s="3635"/>
      <c r="AJ92" s="3635"/>
      <c r="AK92" s="3635"/>
      <c r="AL92" s="3635"/>
      <c r="AM92" s="3635"/>
      <c r="AN92" s="3635"/>
      <c r="AO92" s="3635"/>
      <c r="AP92" s="3635"/>
      <c r="AQ92" s="3638"/>
      <c r="AR92" s="3638"/>
      <c r="CG92" s="40"/>
      <c r="CH92" s="40"/>
      <c r="CI92" s="40"/>
      <c r="CJ92" s="40"/>
    </row>
    <row r="93" spans="1:88" ht="16.350000000000001" customHeight="1" x14ac:dyDescent="0.2">
      <c r="A93" s="283" t="s">
        <v>122</v>
      </c>
      <c r="B93" s="263">
        <f>SUM(C93:D93)</f>
        <v>0</v>
      </c>
      <c r="C93" s="161"/>
      <c r="D93" s="284"/>
      <c r="E93" s="46"/>
      <c r="F93" s="161"/>
      <c r="G93" s="6"/>
      <c r="H93" s="3646"/>
      <c r="I93" s="3646"/>
      <c r="J93" s="3646"/>
      <c r="K93" s="3646"/>
      <c r="L93" s="3646"/>
      <c r="M93" s="3646"/>
      <c r="N93" s="3646"/>
      <c r="O93" s="3646"/>
      <c r="P93" s="3684"/>
      <c r="Q93" s="3684"/>
      <c r="R93" s="3684"/>
      <c r="S93" s="3684"/>
      <c r="T93" s="3684"/>
      <c r="U93" s="3684"/>
      <c r="V93" s="3684"/>
      <c r="W93" s="3646"/>
      <c r="X93" s="3684"/>
      <c r="Y93" s="3638"/>
      <c r="Z93" s="3638"/>
      <c r="AA93" s="3638"/>
      <c r="AB93" s="3638"/>
      <c r="AC93" s="3638"/>
      <c r="AD93" s="3638"/>
      <c r="AE93" s="3638"/>
      <c r="AF93" s="3638"/>
      <c r="AG93" s="3638"/>
      <c r="AH93" s="3635"/>
      <c r="AI93" s="3635"/>
      <c r="AJ93" s="3635"/>
      <c r="AK93" s="3635"/>
      <c r="AL93" s="3635"/>
      <c r="AM93" s="3635"/>
      <c r="AN93" s="3635"/>
      <c r="AO93" s="3635"/>
      <c r="AP93" s="3635"/>
      <c r="AQ93" s="3638"/>
      <c r="AR93" s="3638"/>
      <c r="CG93" s="40"/>
      <c r="CH93" s="40"/>
      <c r="CI93" s="40"/>
      <c r="CJ93" s="40"/>
    </row>
    <row r="94" spans="1:88" ht="16.350000000000001" customHeight="1" x14ac:dyDescent="0.2">
      <c r="A94" s="285" t="s">
        <v>123</v>
      </c>
      <c r="B94" s="286">
        <f>SUM(C94:D94)</f>
        <v>26</v>
      </c>
      <c r="C94" s="287"/>
      <c r="D94" s="3692">
        <v>26</v>
      </c>
      <c r="E94" s="190">
        <v>26</v>
      </c>
      <c r="F94" s="287"/>
      <c r="G94" s="6"/>
      <c r="H94" s="3646"/>
      <c r="I94" s="3646"/>
      <c r="J94" s="3646"/>
      <c r="K94" s="3646"/>
      <c r="L94" s="3646"/>
      <c r="M94" s="3646"/>
      <c r="N94" s="3646"/>
      <c r="O94" s="3646"/>
      <c r="P94" s="3684"/>
      <c r="Q94" s="3684"/>
      <c r="R94" s="3684"/>
      <c r="S94" s="3684"/>
      <c r="T94" s="3684"/>
      <c r="U94" s="3684"/>
      <c r="V94" s="3684"/>
      <c r="W94" s="3646"/>
      <c r="X94" s="3684"/>
      <c r="Y94" s="3638"/>
      <c r="Z94" s="3638"/>
      <c r="AA94" s="3638"/>
      <c r="AB94" s="3638"/>
      <c r="AC94" s="3638"/>
      <c r="AD94" s="3638"/>
      <c r="AE94" s="3638"/>
      <c r="AF94" s="3638"/>
      <c r="AG94" s="3638"/>
      <c r="AH94" s="3635"/>
      <c r="AI94" s="3635"/>
      <c r="AJ94" s="3635"/>
      <c r="AK94" s="3635"/>
      <c r="AL94" s="3635"/>
      <c r="AM94" s="3635"/>
      <c r="AN94" s="3635"/>
      <c r="AO94" s="3635"/>
      <c r="AP94" s="3635"/>
      <c r="AQ94" s="3638"/>
      <c r="AR94" s="3638"/>
      <c r="CG94" s="40"/>
      <c r="CH94" s="40"/>
      <c r="CI94" s="40"/>
      <c r="CJ94" s="40"/>
    </row>
    <row r="95" spans="1:88" ht="16.350000000000001" customHeight="1" x14ac:dyDescent="0.2">
      <c r="A95" s="3685" t="s">
        <v>124</v>
      </c>
      <c r="B95" s="3686"/>
      <c r="C95" s="3686"/>
      <c r="D95" s="3686"/>
      <c r="E95" s="3686"/>
      <c r="F95" s="3687"/>
      <c r="G95" s="6"/>
      <c r="H95" s="3646"/>
      <c r="I95" s="3646"/>
      <c r="J95" s="3646"/>
      <c r="K95" s="3646"/>
      <c r="L95" s="3646"/>
      <c r="M95" s="3646"/>
      <c r="N95" s="3646"/>
      <c r="O95" s="3646"/>
      <c r="P95" s="3684"/>
      <c r="Q95" s="3684"/>
      <c r="R95" s="3684"/>
      <c r="S95" s="3684"/>
      <c r="T95" s="3684"/>
      <c r="U95" s="3684"/>
      <c r="V95" s="3684"/>
      <c r="W95" s="3646"/>
      <c r="X95" s="3684"/>
      <c r="Y95" s="3638"/>
      <c r="Z95" s="3638"/>
      <c r="AA95" s="3638"/>
      <c r="AB95" s="3638"/>
      <c r="AC95" s="3638"/>
      <c r="AD95" s="3638"/>
      <c r="AE95" s="3638"/>
      <c r="AF95" s="3638"/>
      <c r="AG95" s="3638"/>
      <c r="AH95" s="3635"/>
      <c r="AI95" s="3635"/>
      <c r="AJ95" s="3635"/>
      <c r="AK95" s="3635"/>
      <c r="AL95" s="3635"/>
      <c r="AM95" s="3635"/>
      <c r="AN95" s="3635"/>
      <c r="AO95" s="3635"/>
      <c r="AP95" s="3635"/>
      <c r="AQ95" s="3638"/>
      <c r="AR95" s="3638"/>
      <c r="CG95" s="40"/>
      <c r="CH95" s="40"/>
      <c r="CI95" s="40"/>
      <c r="CJ95" s="40"/>
    </row>
    <row r="96" spans="1:88" ht="16.350000000000001" customHeight="1" x14ac:dyDescent="0.2">
      <c r="A96" s="3693" t="s">
        <v>125</v>
      </c>
      <c r="B96" s="3694">
        <f>SUM(C96:D96)</f>
        <v>0</v>
      </c>
      <c r="C96" s="3690"/>
      <c r="D96" s="3691"/>
      <c r="E96" s="2683"/>
      <c r="F96" s="3690"/>
      <c r="G96" s="6"/>
      <c r="H96" s="3646"/>
      <c r="I96" s="3646"/>
      <c r="J96" s="3646"/>
      <c r="K96" s="3646"/>
      <c r="L96" s="3646"/>
      <c r="M96" s="3646"/>
      <c r="N96" s="3646"/>
      <c r="O96" s="3646"/>
      <c r="P96" s="3684"/>
      <c r="Q96" s="3684"/>
      <c r="R96" s="3684"/>
      <c r="S96" s="3684"/>
      <c r="T96" s="3684"/>
      <c r="U96" s="3684"/>
      <c r="V96" s="3684"/>
      <c r="W96" s="3646"/>
      <c r="X96" s="3684"/>
      <c r="Y96" s="3638"/>
      <c r="Z96" s="3638"/>
      <c r="AA96" s="3638"/>
      <c r="AB96" s="3638"/>
      <c r="AC96" s="3638"/>
      <c r="AD96" s="3638"/>
      <c r="AE96" s="3638"/>
      <c r="AF96" s="3638"/>
      <c r="AG96" s="3638"/>
      <c r="AH96" s="3638"/>
      <c r="AI96" s="3638"/>
      <c r="AJ96" s="3638"/>
      <c r="AK96" s="3638"/>
      <c r="AL96" s="3638"/>
      <c r="AM96" s="3638"/>
      <c r="AN96" s="3638"/>
      <c r="AO96" s="3638"/>
      <c r="AP96" s="3638"/>
      <c r="AQ96" s="3638"/>
      <c r="AR96" s="3638"/>
      <c r="CG96" s="40"/>
      <c r="CH96" s="40"/>
      <c r="CI96" s="40"/>
      <c r="CJ96" s="40"/>
    </row>
    <row r="97" spans="1:104" ht="16.350000000000001" customHeight="1" x14ac:dyDescent="0.2">
      <c r="A97" s="290" t="s">
        <v>126</v>
      </c>
      <c r="B97" s="291">
        <f>SUM(C97:D97)</f>
        <v>1</v>
      </c>
      <c r="C97" s="161"/>
      <c r="D97" s="284">
        <v>1</v>
      </c>
      <c r="E97" s="46">
        <v>1</v>
      </c>
      <c r="F97" s="161"/>
      <c r="G97" s="6"/>
      <c r="H97" s="3646"/>
      <c r="I97" s="3646"/>
      <c r="J97" s="3646"/>
      <c r="K97" s="3646"/>
      <c r="L97" s="3646"/>
      <c r="M97" s="3646"/>
      <c r="N97" s="3646"/>
      <c r="O97" s="3646"/>
      <c r="P97" s="3684"/>
      <c r="Q97" s="3684"/>
      <c r="R97" s="3684"/>
      <c r="S97" s="3684"/>
      <c r="T97" s="3684"/>
      <c r="U97" s="3684"/>
      <c r="V97" s="3684"/>
      <c r="W97" s="3646"/>
      <c r="X97" s="3684"/>
      <c r="Y97" s="3638"/>
      <c r="Z97" s="3638"/>
      <c r="AA97" s="3638"/>
      <c r="AB97" s="3638"/>
      <c r="AC97" s="3638"/>
      <c r="AD97" s="3638"/>
      <c r="AE97" s="3638"/>
      <c r="AF97" s="3638"/>
      <c r="AG97" s="3638"/>
      <c r="AH97" s="3638"/>
      <c r="AI97" s="3638"/>
      <c r="AJ97" s="3638"/>
      <c r="AK97" s="3638"/>
      <c r="AL97" s="3638"/>
      <c r="AM97" s="3638"/>
      <c r="AN97" s="3638"/>
      <c r="AO97" s="3638"/>
      <c r="AP97" s="3638"/>
      <c r="AQ97" s="3638"/>
      <c r="AR97" s="3638"/>
      <c r="CG97" s="40"/>
      <c r="CH97" s="40"/>
      <c r="CI97" s="40"/>
      <c r="CJ97" s="40"/>
    </row>
    <row r="98" spans="1:104" ht="24.75" customHeight="1" x14ac:dyDescent="0.2">
      <c r="A98" s="3613" t="s">
        <v>127</v>
      </c>
      <c r="B98" s="292">
        <f>SUM(C98:D98)</f>
        <v>0</v>
      </c>
      <c r="C98" s="3695"/>
      <c r="D98" s="3692"/>
      <c r="E98" s="3616"/>
      <c r="F98" s="3695"/>
      <c r="G98" s="6"/>
      <c r="H98" s="3646"/>
      <c r="I98" s="3646"/>
      <c r="J98" s="3646"/>
      <c r="K98" s="3646"/>
      <c r="L98" s="3646"/>
      <c r="M98" s="3646"/>
      <c r="N98" s="3646"/>
      <c r="O98" s="3646"/>
      <c r="P98" s="3684"/>
      <c r="Q98" s="3684"/>
      <c r="R98" s="3684"/>
      <c r="S98" s="3684"/>
      <c r="T98" s="3684"/>
      <c r="U98" s="3684"/>
      <c r="V98" s="3684"/>
      <c r="W98" s="3646"/>
      <c r="X98" s="3684"/>
      <c r="Y98" s="3638"/>
      <c r="Z98" s="3638"/>
      <c r="AA98" s="3638"/>
      <c r="AB98" s="3638"/>
      <c r="AC98" s="3638"/>
      <c r="AD98" s="3638"/>
      <c r="AE98" s="3638"/>
      <c r="AF98" s="3638"/>
      <c r="AG98" s="3638"/>
      <c r="AH98" s="3638"/>
      <c r="AI98" s="3638"/>
      <c r="AJ98" s="3638"/>
      <c r="AK98" s="3638"/>
      <c r="AL98" s="3638"/>
      <c r="AM98" s="3638"/>
      <c r="AN98" s="3638"/>
      <c r="AO98" s="3638"/>
      <c r="AP98" s="3638"/>
      <c r="AQ98" s="3638"/>
      <c r="AR98" s="3638"/>
      <c r="CG98" s="40"/>
      <c r="CH98" s="40"/>
      <c r="CI98" s="40"/>
      <c r="CJ98" s="40"/>
    </row>
    <row r="99" spans="1:104" s="8" customFormat="1" ht="31.35" customHeight="1" x14ac:dyDescent="0.2">
      <c r="A99" s="2738" t="s">
        <v>128</v>
      </c>
      <c r="B99" s="2738"/>
      <c r="C99" s="2738"/>
      <c r="D99" s="2738"/>
      <c r="E99" s="2738"/>
      <c r="F99" s="2738"/>
      <c r="G99" s="3696"/>
      <c r="H99" s="3696"/>
      <c r="I99" s="3696"/>
      <c r="J99" s="3696"/>
      <c r="K99" s="3696"/>
      <c r="L99" s="3696"/>
      <c r="M99" s="3696"/>
      <c r="N99" s="3696"/>
      <c r="O99" s="3696"/>
      <c r="P99" s="3696"/>
      <c r="Q99" s="3697"/>
      <c r="R99" s="3697"/>
      <c r="S99" s="3697"/>
      <c r="T99" s="3697"/>
      <c r="U99" s="3697"/>
      <c r="V99" s="3697"/>
      <c r="W99" s="3696"/>
      <c r="X99" s="3697"/>
      <c r="Y99" s="3697"/>
      <c r="Z99" s="3697"/>
      <c r="AA99" s="3697"/>
      <c r="AB99" s="3697"/>
      <c r="AC99" s="3697"/>
      <c r="AD99" s="3697"/>
      <c r="AE99" s="3697"/>
      <c r="AF99" s="3697"/>
      <c r="AG99" s="3697"/>
      <c r="AH99" s="3697"/>
      <c r="AI99" s="3697"/>
      <c r="AJ99" s="3697"/>
      <c r="AK99" s="3697"/>
      <c r="AL99" s="3697"/>
      <c r="AM99" s="3697"/>
      <c r="AN99" s="3697"/>
      <c r="AO99" s="3697"/>
      <c r="AP99" s="3697"/>
      <c r="AQ99" s="3697"/>
      <c r="AR99" s="3697"/>
      <c r="BX99" s="4"/>
      <c r="BY99" s="4"/>
      <c r="BZ99" s="4"/>
      <c r="CA99" s="5"/>
      <c r="CB99" s="5"/>
      <c r="CC99" s="5"/>
      <c r="CD99" s="5"/>
      <c r="CE99" s="5"/>
      <c r="CF99" s="5"/>
      <c r="CG99" s="40"/>
      <c r="CH99" s="40"/>
      <c r="CI99" s="40"/>
      <c r="CJ99" s="40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4"/>
    </row>
    <row r="100" spans="1:104" ht="16.350000000000001" customHeight="1" x14ac:dyDescent="0.2">
      <c r="A100" s="3698" t="s">
        <v>129</v>
      </c>
      <c r="B100" s="3699" t="s">
        <v>130</v>
      </c>
      <c r="C100" s="3700"/>
      <c r="D100" s="3700"/>
      <c r="E100" s="3701"/>
      <c r="F100" s="3699" t="s">
        <v>131</v>
      </c>
      <c r="G100" s="3700"/>
      <c r="H100" s="3700"/>
      <c r="I100" s="3701"/>
      <c r="J100" s="3702" t="s">
        <v>132</v>
      </c>
      <c r="K100" s="3703" t="s">
        <v>133</v>
      </c>
      <c r="L100" s="3704"/>
      <c r="M100" s="3703" t="s">
        <v>134</v>
      </c>
      <c r="N100" s="3704"/>
      <c r="O100" s="6"/>
      <c r="P100" s="235"/>
      <c r="Q100" s="235"/>
      <c r="R100" s="235"/>
      <c r="S100" s="235"/>
      <c r="T100" s="235"/>
      <c r="U100" s="235"/>
      <c r="V100" s="6"/>
      <c r="W100" s="235"/>
      <c r="X100" s="3705"/>
      <c r="Y100" s="3649"/>
      <c r="Z100" s="3649"/>
      <c r="AA100" s="3649"/>
      <c r="AB100" s="3649"/>
      <c r="AC100" s="3649"/>
      <c r="AD100" s="3649"/>
      <c r="AE100" s="3649"/>
      <c r="AF100" s="3649"/>
      <c r="AG100" s="3649"/>
      <c r="AH100" s="3649"/>
      <c r="AI100" s="3638"/>
      <c r="AJ100" s="3638"/>
      <c r="AK100" s="3638"/>
      <c r="AL100" s="3638"/>
      <c r="AM100" s="3638"/>
      <c r="AN100" s="3638"/>
      <c r="AO100" s="3638"/>
      <c r="AP100" s="3638"/>
      <c r="AQ100" s="3638"/>
      <c r="AR100" s="3638"/>
      <c r="CG100" s="40"/>
      <c r="CH100" s="40"/>
      <c r="CI100" s="40"/>
      <c r="CJ100" s="40"/>
    </row>
    <row r="101" spans="1:104" ht="39" customHeight="1" x14ac:dyDescent="0.2">
      <c r="A101" s="2740"/>
      <c r="B101" s="3706"/>
      <c r="C101" s="2746"/>
      <c r="D101" s="2746"/>
      <c r="E101" s="3493"/>
      <c r="F101" s="2748"/>
      <c r="G101" s="2749"/>
      <c r="H101" s="2749"/>
      <c r="I101" s="2750"/>
      <c r="J101" s="2754"/>
      <c r="K101" s="3707"/>
      <c r="L101" s="3500"/>
      <c r="M101" s="3707"/>
      <c r="N101" s="3500"/>
      <c r="O101" s="6"/>
      <c r="P101" s="235"/>
      <c r="Q101" s="235"/>
      <c r="R101" s="235"/>
      <c r="S101" s="235"/>
      <c r="T101" s="235"/>
      <c r="U101" s="235"/>
      <c r="V101" s="6"/>
      <c r="W101" s="235"/>
      <c r="X101" s="3684"/>
      <c r="Y101" s="3638"/>
      <c r="Z101" s="3638"/>
      <c r="AA101" s="3638"/>
      <c r="AB101" s="3638"/>
      <c r="AC101" s="3638"/>
      <c r="AD101" s="3638"/>
      <c r="AE101" s="3638"/>
      <c r="AF101" s="3638"/>
      <c r="AG101" s="3638"/>
      <c r="AH101" s="3638"/>
      <c r="AI101" s="3638"/>
      <c r="AJ101" s="3638"/>
      <c r="AK101" s="3638"/>
      <c r="AL101" s="3638"/>
      <c r="AM101" s="3638"/>
      <c r="AN101" s="3638"/>
      <c r="AO101" s="3638"/>
      <c r="AP101" s="3638"/>
      <c r="AQ101" s="3638"/>
      <c r="AR101" s="3638"/>
      <c r="CG101" s="40"/>
      <c r="CH101" s="40"/>
      <c r="CI101" s="40"/>
      <c r="CJ101" s="40"/>
    </row>
    <row r="102" spans="1:104" ht="40.5" customHeight="1" x14ac:dyDescent="0.2">
      <c r="A102" s="3708"/>
      <c r="B102" s="3709" t="s">
        <v>135</v>
      </c>
      <c r="C102" s="3710" t="s">
        <v>136</v>
      </c>
      <c r="D102" s="3711" t="s">
        <v>137</v>
      </c>
      <c r="E102" s="3712" t="s">
        <v>138</v>
      </c>
      <c r="F102" s="3713" t="s">
        <v>139</v>
      </c>
      <c r="G102" s="3714" t="s">
        <v>140</v>
      </c>
      <c r="H102" s="3714" t="s">
        <v>137</v>
      </c>
      <c r="I102" s="3712" t="s">
        <v>138</v>
      </c>
      <c r="J102" s="3715"/>
      <c r="K102" s="3716" t="s">
        <v>135</v>
      </c>
      <c r="L102" s="3717" t="s">
        <v>136</v>
      </c>
      <c r="M102" s="3716" t="s">
        <v>139</v>
      </c>
      <c r="N102" s="3717" t="s">
        <v>141</v>
      </c>
      <c r="O102" s="6"/>
      <c r="P102" s="235"/>
      <c r="Q102" s="235"/>
      <c r="R102" s="235"/>
      <c r="S102" s="235"/>
      <c r="T102" s="235"/>
      <c r="U102" s="235"/>
      <c r="V102" s="6"/>
      <c r="W102" s="235"/>
      <c r="X102" s="3684"/>
      <c r="Y102" s="3638"/>
      <c r="Z102" s="3638"/>
      <c r="AA102" s="3638"/>
      <c r="AB102" s="3638"/>
      <c r="AC102" s="3638"/>
      <c r="AD102" s="3638"/>
      <c r="AE102" s="3638"/>
      <c r="AF102" s="3638"/>
      <c r="AG102" s="3638"/>
      <c r="AH102" s="3638"/>
      <c r="AI102" s="3638"/>
      <c r="AJ102" s="3638"/>
      <c r="AK102" s="3638"/>
      <c r="AL102" s="3638"/>
      <c r="AM102" s="3638"/>
      <c r="AN102" s="3638"/>
      <c r="AO102" s="3638"/>
      <c r="AP102" s="3638"/>
      <c r="AQ102" s="3638"/>
      <c r="AR102" s="3638"/>
      <c r="CG102" s="40"/>
      <c r="CH102" s="40"/>
      <c r="CI102" s="40"/>
      <c r="CJ102" s="40"/>
    </row>
    <row r="103" spans="1:104" ht="16.350000000000001" customHeight="1" x14ac:dyDescent="0.2">
      <c r="A103" s="3718" t="s">
        <v>142</v>
      </c>
      <c r="B103" s="3719">
        <v>10164</v>
      </c>
      <c r="C103" s="3720">
        <v>449</v>
      </c>
      <c r="D103" s="3721">
        <v>6953</v>
      </c>
      <c r="E103" s="3722">
        <v>3660</v>
      </c>
      <c r="F103" s="3719">
        <v>31109</v>
      </c>
      <c r="G103" s="3723">
        <v>493</v>
      </c>
      <c r="H103" s="3723">
        <v>20024</v>
      </c>
      <c r="I103" s="3720">
        <v>10592</v>
      </c>
      <c r="J103" s="3724">
        <v>6504</v>
      </c>
      <c r="K103" s="3719"/>
      <c r="L103" s="3724"/>
      <c r="M103" s="3719"/>
      <c r="N103" s="3724"/>
      <c r="O103" s="6" t="str">
        <f>CA103&amp;CB103&amp;CC103&amp;CD103</f>
        <v/>
      </c>
      <c r="P103" s="235"/>
      <c r="Q103" s="235"/>
      <c r="R103" s="235"/>
      <c r="S103" s="235"/>
      <c r="T103" s="235"/>
      <c r="U103" s="235"/>
      <c r="V103" s="6"/>
      <c r="W103" s="235"/>
      <c r="X103" s="3684"/>
      <c r="Y103" s="3638"/>
      <c r="Z103" s="3638"/>
      <c r="AA103" s="3638"/>
      <c r="AB103" s="3638"/>
      <c r="AC103" s="3638"/>
      <c r="AD103" s="3638"/>
      <c r="AE103" s="3638"/>
      <c r="AF103" s="3638"/>
      <c r="AG103" s="3638"/>
      <c r="AH103" s="3638"/>
      <c r="AI103" s="3638"/>
      <c r="AJ103" s="3638"/>
      <c r="AK103" s="3638"/>
      <c r="AL103" s="3638"/>
      <c r="AM103" s="3638"/>
      <c r="AN103" s="3638"/>
      <c r="AO103" s="3638"/>
      <c r="AP103" s="3638"/>
      <c r="AQ103" s="3638"/>
      <c r="AR103" s="3638"/>
      <c r="CA103" s="453" t="str">
        <f>IF(CG103=1,"* Las recetas totales despachadas a pacientes del PSC, deben ser menores o iguales al total de Recetas con Despacho Total. ","")</f>
        <v/>
      </c>
      <c r="CB103" s="453" t="str">
        <f>IF(CH103=1,"* Las recetas parciales despachadas a pacientes del PSC, deben ser menores o iguales al total de Recetas con Despacho Parcial. ","")</f>
        <v/>
      </c>
      <c r="CC103" s="453" t="str">
        <f>IF(CI103=1,"* Las prescripciones emitidas a pacientes del PSC, deben ser menores o iguales a las Prescripciones totales emitidas. ","")</f>
        <v/>
      </c>
      <c r="CD103" s="453" t="str">
        <f>IF(CJ103=1,"* Las prescripciones rechazadas a pacientes del PSC, deben ser menores o iguales a las Prescripciones totales rechazadas. ","")</f>
        <v/>
      </c>
      <c r="CG103" s="454">
        <f>IF(B103&lt;K103,1,0)</f>
        <v>0</v>
      </c>
      <c r="CH103" s="454">
        <f>IF(C103&lt;L103,1,0)</f>
        <v>0</v>
      </c>
      <c r="CI103" s="454">
        <f>IF(F103&lt;M103,1,0)</f>
        <v>0</v>
      </c>
      <c r="CJ103" s="454">
        <f>IF(G103&lt;N103,1,0)</f>
        <v>0</v>
      </c>
    </row>
    <row r="104" spans="1:104" ht="16.350000000000001" customHeight="1" x14ac:dyDescent="0.2">
      <c r="A104" s="310" t="s">
        <v>143</v>
      </c>
      <c r="B104" s="315">
        <v>1114</v>
      </c>
      <c r="C104" s="316">
        <v>147</v>
      </c>
      <c r="D104" s="312">
        <v>1261</v>
      </c>
      <c r="E104" s="314">
        <v>0</v>
      </c>
      <c r="F104" s="315">
        <v>2112</v>
      </c>
      <c r="G104" s="313">
        <v>160</v>
      </c>
      <c r="H104" s="313">
        <v>1952</v>
      </c>
      <c r="I104" s="316">
        <v>0</v>
      </c>
      <c r="J104" s="317">
        <v>1114</v>
      </c>
      <c r="K104" s="318"/>
      <c r="L104" s="319"/>
      <c r="M104" s="318"/>
      <c r="N104" s="319"/>
      <c r="O104" s="6"/>
      <c r="P104" s="235"/>
      <c r="Q104" s="235"/>
      <c r="R104" s="235"/>
      <c r="S104" s="235"/>
      <c r="T104" s="235"/>
      <c r="U104" s="235"/>
      <c r="V104" s="6"/>
      <c r="W104" s="235"/>
      <c r="X104" s="3684"/>
      <c r="Y104" s="3638"/>
      <c r="Z104" s="3638"/>
      <c r="AA104" s="3638"/>
      <c r="AB104" s="3638"/>
      <c r="AC104" s="3638"/>
      <c r="AD104" s="3638"/>
      <c r="AE104" s="3638"/>
      <c r="AF104" s="3638"/>
      <c r="AG104" s="3638"/>
      <c r="AH104" s="3638"/>
      <c r="AI104" s="3638"/>
      <c r="AJ104" s="3638"/>
      <c r="AK104" s="3638"/>
      <c r="AL104" s="3638"/>
      <c r="AM104" s="3638"/>
      <c r="AN104" s="3638"/>
      <c r="AO104" s="3638"/>
      <c r="AP104" s="3638"/>
      <c r="AQ104" s="3638"/>
      <c r="AR104" s="3638"/>
      <c r="CA104" s="453" t="str">
        <f>IF(CG104=1,"* Las recetas totales despachadas a pacientes del PSC, deben ser menores o iguales al total de Recetas con Despacho Total. ","")</f>
        <v/>
      </c>
      <c r="CB104" s="453" t="str">
        <f>IF(CH104=1,"* Las recetas parciales despachadas a pacientes del PSC, deben ser menores o iguales al total de Recetas con Despacho Parcial. ","")</f>
        <v/>
      </c>
      <c r="CC104" s="453" t="str">
        <f>IF(CI104=1,"* Las prescripciones emitidas a pacientes del PSC, deben ser menores o iguales a las Prescripciones totales emitidas. ","")</f>
        <v/>
      </c>
      <c r="CD104" s="453" t="str">
        <f>IF(CJ104=1,"* Las prescripciones rechazadas a pacientes del PSC, deben ser menores o iguales a las Prescripciones totales rechazadas. ","")</f>
        <v/>
      </c>
      <c r="CG104" s="454">
        <f t="shared" ref="CG104:CH105" si="8">IF(B104&lt;K104,1,0)</f>
        <v>0</v>
      </c>
      <c r="CH104" s="454">
        <f t="shared" si="8"/>
        <v>0</v>
      </c>
      <c r="CI104" s="454">
        <f t="shared" ref="CI104:CJ105" si="9">IF(F104&lt;M104,1,0)</f>
        <v>0</v>
      </c>
      <c r="CJ104" s="454">
        <f t="shared" si="9"/>
        <v>0</v>
      </c>
    </row>
    <row r="105" spans="1:104" ht="16.350000000000001" customHeight="1" x14ac:dyDescent="0.2">
      <c r="A105" s="310" t="s">
        <v>144</v>
      </c>
      <c r="B105" s="326">
        <v>880</v>
      </c>
      <c r="C105" s="327">
        <v>0</v>
      </c>
      <c r="D105" s="323">
        <v>880</v>
      </c>
      <c r="E105" s="325">
        <v>0</v>
      </c>
      <c r="F105" s="326">
        <v>880</v>
      </c>
      <c r="G105" s="324">
        <v>0</v>
      </c>
      <c r="H105" s="324">
        <v>880</v>
      </c>
      <c r="I105" s="327">
        <v>0</v>
      </c>
      <c r="J105" s="328">
        <v>880</v>
      </c>
      <c r="K105" s="329"/>
      <c r="L105" s="330"/>
      <c r="M105" s="329"/>
      <c r="N105" s="330"/>
      <c r="O105" s="6"/>
      <c r="P105" s="235"/>
      <c r="Q105" s="235"/>
      <c r="R105" s="235"/>
      <c r="S105" s="235"/>
      <c r="T105" s="235"/>
      <c r="U105" s="235"/>
      <c r="V105" s="6"/>
      <c r="W105" s="235"/>
      <c r="X105" s="3684"/>
      <c r="Y105" s="3638"/>
      <c r="Z105" s="3638"/>
      <c r="AA105" s="3638"/>
      <c r="AB105" s="3638"/>
      <c r="AC105" s="3638"/>
      <c r="AD105" s="3638"/>
      <c r="AE105" s="3638"/>
      <c r="AF105" s="3638"/>
      <c r="AG105" s="3638"/>
      <c r="AH105" s="3638"/>
      <c r="AI105" s="3638"/>
      <c r="AJ105" s="3638"/>
      <c r="AK105" s="3638"/>
      <c r="AL105" s="3638"/>
      <c r="AM105" s="3638"/>
      <c r="AN105" s="3638"/>
      <c r="AO105" s="3638"/>
      <c r="AP105" s="3638"/>
      <c r="AQ105" s="3638"/>
      <c r="AR105" s="3638"/>
      <c r="CA105" s="453" t="str">
        <f>IF(CG105=1,"* Las recetas totales despachadas a pacientes del PSC, deben ser menores o iguales al total de Recetas con Despacho Total. ","")</f>
        <v/>
      </c>
      <c r="CB105" s="453" t="str">
        <f>IF(CH105=1,"* Las recetas parciales despachadas a pacientes del PSC, deben ser menores o iguales al total de Recetas con Despacho Parcial. ","")</f>
        <v/>
      </c>
      <c r="CC105" s="453" t="str">
        <f>IF(CI105=1,"* Las prescripciones emitidas a pacientes del PSC, deben ser menores o iguales a las Prescripciones totales emitidas. ","")</f>
        <v/>
      </c>
      <c r="CD105" s="453" t="str">
        <f>IF(CJ105=1,"* Las prescripciones rechazadas a pacientes del PSC, deben ser menores o iguales a las Prescripciones totales rechazadas. ","")</f>
        <v/>
      </c>
      <c r="CG105" s="454">
        <f t="shared" si="8"/>
        <v>0</v>
      </c>
      <c r="CH105" s="454">
        <f t="shared" si="8"/>
        <v>0</v>
      </c>
      <c r="CI105" s="454">
        <f t="shared" si="9"/>
        <v>0</v>
      </c>
      <c r="CJ105" s="454">
        <f t="shared" si="9"/>
        <v>0</v>
      </c>
    </row>
    <row r="106" spans="1:104" ht="16.350000000000001" customHeight="1" x14ac:dyDescent="0.2">
      <c r="A106" s="3725" t="s">
        <v>32</v>
      </c>
      <c r="B106" s="3726">
        <f>SUM(B103:B105)</f>
        <v>12158</v>
      </c>
      <c r="C106" s="3727">
        <f>SUM(C103:C105)</f>
        <v>596</v>
      </c>
      <c r="D106" s="3728">
        <f t="shared" ref="D106:E106" si="10">SUM(D103:D105)</f>
        <v>9094</v>
      </c>
      <c r="E106" s="3727">
        <f t="shared" si="10"/>
        <v>3660</v>
      </c>
      <c r="F106" s="3726">
        <f>SUM(F103:F105)</f>
        <v>34101</v>
      </c>
      <c r="G106" s="3729">
        <f>SUM(G103:G105)</f>
        <v>653</v>
      </c>
      <c r="H106" s="3729">
        <f t="shared" ref="H106:I106" si="11">SUM(H103:H105)</f>
        <v>22856</v>
      </c>
      <c r="I106" s="3727">
        <f t="shared" si="11"/>
        <v>10592</v>
      </c>
      <c r="J106" s="3730">
        <f>SUM(J103:J105)</f>
        <v>8498</v>
      </c>
      <c r="K106" s="3726">
        <f>+K103</f>
        <v>0</v>
      </c>
      <c r="L106" s="3730">
        <f>+L103</f>
        <v>0</v>
      </c>
      <c r="M106" s="3726">
        <f>+M103</f>
        <v>0</v>
      </c>
      <c r="N106" s="3730">
        <f>+N103</f>
        <v>0</v>
      </c>
      <c r="O106" s="6"/>
      <c r="P106" s="235"/>
      <c r="Q106" s="235"/>
      <c r="R106" s="235"/>
      <c r="S106" s="235"/>
      <c r="T106" s="235"/>
      <c r="U106" s="235"/>
      <c r="V106" s="6"/>
      <c r="W106" s="235"/>
      <c r="X106" s="3731"/>
      <c r="Y106" s="3732"/>
      <c r="Z106" s="3732"/>
      <c r="AA106" s="3732"/>
      <c r="AB106" s="3732"/>
      <c r="AC106" s="3732"/>
      <c r="AD106" s="3732"/>
      <c r="AE106" s="3732"/>
      <c r="AF106" s="3732"/>
      <c r="AG106" s="3732"/>
      <c r="AH106" s="3732"/>
      <c r="AI106" s="3732"/>
      <c r="AJ106" s="3732"/>
      <c r="AK106" s="3732"/>
      <c r="AL106" s="3732"/>
      <c r="AM106" s="3732"/>
      <c r="AN106" s="3732"/>
      <c r="AO106" s="3732"/>
      <c r="AP106" s="3732"/>
      <c r="AQ106" s="3732"/>
      <c r="AR106" s="3732"/>
      <c r="CG106" s="40"/>
      <c r="CH106" s="40"/>
      <c r="CI106" s="40"/>
      <c r="CJ106" s="40"/>
    </row>
    <row r="107" spans="1:104" ht="31.35" customHeight="1" x14ac:dyDescent="0.2">
      <c r="A107" s="9" t="s">
        <v>145</v>
      </c>
      <c r="B107" s="3733"/>
      <c r="C107" s="3734"/>
      <c r="D107" s="342"/>
      <c r="E107" s="3735"/>
      <c r="F107" s="3735"/>
      <c r="G107" s="3736"/>
      <c r="H107" s="3736"/>
      <c r="I107" s="3737"/>
      <c r="J107" s="346"/>
      <c r="K107" s="3737"/>
      <c r="L107" s="346"/>
      <c r="M107" s="6"/>
      <c r="N107" s="6"/>
      <c r="O107" s="6"/>
      <c r="P107" s="6"/>
      <c r="Q107" s="235"/>
      <c r="R107" s="235"/>
      <c r="S107" s="235"/>
      <c r="T107" s="235"/>
      <c r="U107" s="235"/>
      <c r="V107" s="235"/>
      <c r="W107" s="6"/>
      <c r="X107" s="3738"/>
      <c r="Y107" s="3738"/>
      <c r="Z107" s="3739"/>
      <c r="AA107" s="3739"/>
      <c r="AB107" s="3739"/>
      <c r="AC107" s="3739"/>
      <c r="AD107" s="3739"/>
      <c r="AE107" s="3739"/>
      <c r="AF107" s="3739"/>
      <c r="AG107" s="3739"/>
      <c r="AH107" s="3739"/>
      <c r="AI107" s="3739"/>
      <c r="AJ107" s="3739"/>
      <c r="AK107" s="3739"/>
      <c r="AL107" s="3739"/>
      <c r="AM107" s="3739"/>
      <c r="AN107" s="3739"/>
      <c r="AO107" s="3739"/>
      <c r="AP107" s="3739"/>
      <c r="AQ107" s="3739"/>
      <c r="AR107" s="3739"/>
      <c r="CG107" s="40"/>
      <c r="CH107" s="40"/>
      <c r="CI107" s="40"/>
      <c r="CJ107" s="40"/>
    </row>
    <row r="108" spans="1:104" ht="31.35" customHeight="1" x14ac:dyDescent="0.2">
      <c r="A108" s="3740" t="s">
        <v>146</v>
      </c>
      <c r="B108" s="3741" t="s">
        <v>147</v>
      </c>
      <c r="C108" s="3742" t="s">
        <v>148</v>
      </c>
      <c r="D108" s="3743"/>
      <c r="E108" s="3743"/>
      <c r="F108" s="3743"/>
      <c r="G108" s="3743"/>
      <c r="H108" s="3743"/>
      <c r="I108" s="3743"/>
      <c r="J108" s="3743"/>
      <c r="K108" s="3743"/>
      <c r="L108" s="3744"/>
      <c r="M108" s="3741" t="s">
        <v>149</v>
      </c>
      <c r="N108" s="6"/>
      <c r="O108" s="342"/>
      <c r="P108" s="342"/>
      <c r="Q108" s="342"/>
      <c r="R108" s="235"/>
      <c r="S108" s="235"/>
      <c r="T108" s="235"/>
      <c r="U108" s="235"/>
      <c r="V108" s="235"/>
      <c r="W108" s="235"/>
      <c r="X108" s="235"/>
      <c r="Y108" s="235"/>
      <c r="Z108" s="3684"/>
      <c r="AA108" s="3638"/>
      <c r="AB108" s="3638"/>
      <c r="AC108" s="3638"/>
      <c r="AD108" s="3638"/>
      <c r="AE108" s="3638"/>
      <c r="AF108" s="3638"/>
      <c r="AG108" s="3638"/>
      <c r="AH108" s="3638"/>
      <c r="AI108" s="3638"/>
      <c r="AJ108" s="3638"/>
      <c r="AK108" s="3638"/>
      <c r="AL108" s="3638"/>
      <c r="AM108" s="3638"/>
      <c r="AN108" s="3638"/>
      <c r="AO108" s="3638"/>
      <c r="AP108" s="3638"/>
      <c r="AQ108" s="3638"/>
      <c r="AR108" s="3638"/>
      <c r="AS108" s="3638"/>
      <c r="AT108" s="3638"/>
      <c r="BX108" s="2"/>
      <c r="BZ108" s="3"/>
      <c r="CG108" s="40"/>
      <c r="CH108" s="40"/>
      <c r="CI108" s="40"/>
      <c r="CJ108" s="40"/>
    </row>
    <row r="109" spans="1:104" ht="35.25" customHeight="1" x14ac:dyDescent="0.2">
      <c r="A109" s="3745"/>
      <c r="B109" s="3708"/>
      <c r="C109" s="3746" t="s">
        <v>150</v>
      </c>
      <c r="D109" s="3747" t="s">
        <v>151</v>
      </c>
      <c r="E109" s="3747" t="s">
        <v>152</v>
      </c>
      <c r="F109" s="3747" t="s">
        <v>153</v>
      </c>
      <c r="G109" s="3747" t="s">
        <v>154</v>
      </c>
      <c r="H109" s="3748" t="s">
        <v>155</v>
      </c>
      <c r="I109" s="3748" t="s">
        <v>156</v>
      </c>
      <c r="J109" s="3747" t="s">
        <v>157</v>
      </c>
      <c r="K109" s="3748" t="s">
        <v>158</v>
      </c>
      <c r="L109" s="3749" t="s">
        <v>159</v>
      </c>
      <c r="M109" s="3708"/>
      <c r="N109" s="6"/>
      <c r="O109" s="342"/>
      <c r="P109" s="342"/>
      <c r="Q109" s="342"/>
      <c r="R109" s="235"/>
      <c r="S109" s="235"/>
      <c r="T109" s="235"/>
      <c r="U109" s="235"/>
      <c r="V109" s="235"/>
      <c r="W109" s="235"/>
      <c r="X109" s="235"/>
      <c r="Y109" s="235"/>
      <c r="Z109" s="3684"/>
      <c r="AA109" s="3638"/>
      <c r="AB109" s="3638"/>
      <c r="AC109" s="3638"/>
      <c r="AD109" s="3638"/>
      <c r="AE109" s="3638"/>
      <c r="AF109" s="3638"/>
      <c r="AG109" s="3638"/>
      <c r="AH109" s="3638"/>
      <c r="AI109" s="3638"/>
      <c r="AJ109" s="3638"/>
      <c r="AK109" s="3638"/>
      <c r="AL109" s="3638"/>
      <c r="AM109" s="3638"/>
      <c r="AN109" s="3638"/>
      <c r="AO109" s="3638"/>
      <c r="AP109" s="3638"/>
      <c r="AQ109" s="3638"/>
      <c r="AR109" s="3638"/>
      <c r="AS109" s="3638"/>
      <c r="AT109" s="3638"/>
      <c r="BX109" s="2"/>
      <c r="BZ109" s="3"/>
      <c r="CG109" s="40"/>
      <c r="CH109" s="40"/>
      <c r="CI109" s="40"/>
      <c r="CJ109" s="40"/>
    </row>
    <row r="110" spans="1:104" ht="16.350000000000001" customHeight="1" x14ac:dyDescent="0.2">
      <c r="A110" s="2680" t="s">
        <v>160</v>
      </c>
      <c r="B110" s="3720"/>
      <c r="C110" s="3750"/>
      <c r="D110" s="3751"/>
      <c r="E110" s="3751"/>
      <c r="F110" s="3751"/>
      <c r="G110" s="3751"/>
      <c r="H110" s="3751"/>
      <c r="I110" s="3751"/>
      <c r="J110" s="3751"/>
      <c r="K110" s="3751"/>
      <c r="L110" s="3720"/>
      <c r="M110" s="3752"/>
      <c r="N110" s="6"/>
      <c r="O110" s="342"/>
      <c r="P110" s="342"/>
      <c r="Q110" s="342"/>
      <c r="R110" s="235"/>
      <c r="S110" s="235"/>
      <c r="T110" s="235"/>
      <c r="U110" s="235"/>
      <c r="V110" s="235"/>
      <c r="W110" s="235"/>
      <c r="X110" s="235"/>
      <c r="Y110" s="235"/>
      <c r="Z110" s="3684"/>
      <c r="AA110" s="3638"/>
      <c r="AB110" s="3638"/>
      <c r="AC110" s="3638"/>
      <c r="AD110" s="3638"/>
      <c r="AE110" s="3638"/>
      <c r="AF110" s="3638"/>
      <c r="AG110" s="3638"/>
      <c r="AH110" s="3638"/>
      <c r="AI110" s="3638"/>
      <c r="AJ110" s="3638"/>
      <c r="AK110" s="3638"/>
      <c r="AL110" s="3638"/>
      <c r="AM110" s="3638"/>
      <c r="AN110" s="3638"/>
      <c r="AO110" s="3638"/>
      <c r="AP110" s="3638"/>
      <c r="AQ110" s="3638"/>
      <c r="AR110" s="3638"/>
      <c r="AS110" s="3638"/>
      <c r="AT110" s="3638"/>
      <c r="BX110" s="2"/>
      <c r="BZ110" s="3"/>
      <c r="CG110" s="40"/>
      <c r="CH110" s="40"/>
      <c r="CI110" s="40"/>
      <c r="CJ110" s="40"/>
    </row>
    <row r="111" spans="1:104" ht="16.350000000000001" customHeight="1" x14ac:dyDescent="0.2">
      <c r="A111" s="109" t="s">
        <v>161</v>
      </c>
      <c r="B111" s="327"/>
      <c r="C111" s="353"/>
      <c r="D111" s="324"/>
      <c r="E111" s="324"/>
      <c r="F111" s="324"/>
      <c r="G111" s="324"/>
      <c r="H111" s="324"/>
      <c r="I111" s="324"/>
      <c r="J111" s="324"/>
      <c r="K111" s="324"/>
      <c r="L111" s="327"/>
      <c r="M111" s="354"/>
      <c r="N111" s="346"/>
      <c r="O111" s="342"/>
      <c r="P111" s="342"/>
      <c r="Q111" s="342"/>
      <c r="R111" s="235"/>
      <c r="S111" s="235"/>
      <c r="T111" s="235"/>
      <c r="U111" s="235"/>
      <c r="V111" s="235"/>
      <c r="W111" s="235"/>
      <c r="X111" s="235"/>
      <c r="Y111" s="235"/>
      <c r="Z111" s="3753"/>
      <c r="AA111" s="3754"/>
      <c r="AB111" s="3754"/>
      <c r="AC111" s="3754"/>
      <c r="AD111" s="3754"/>
      <c r="AE111" s="3754"/>
      <c r="AF111" s="3754"/>
      <c r="AG111" s="3754"/>
      <c r="AH111" s="3754"/>
      <c r="AI111" s="3754"/>
      <c r="AJ111" s="3754"/>
      <c r="AK111" s="3754"/>
      <c r="AL111" s="3754"/>
      <c r="AM111" s="3754"/>
      <c r="AN111" s="3754"/>
      <c r="AO111" s="3754"/>
      <c r="AP111" s="3754"/>
      <c r="AQ111" s="3754"/>
      <c r="AR111" s="3754"/>
      <c r="AS111" s="3754"/>
      <c r="AT111" s="3754"/>
      <c r="BX111" s="2"/>
      <c r="BZ111" s="3"/>
      <c r="CG111" s="40"/>
      <c r="CH111" s="40"/>
      <c r="CI111" s="40"/>
      <c r="CJ111" s="40"/>
    </row>
    <row r="112" spans="1:104" ht="16.350000000000001" customHeight="1" x14ac:dyDescent="0.2">
      <c r="A112" s="232" t="s">
        <v>162</v>
      </c>
      <c r="B112" s="355"/>
      <c r="C112" s="326"/>
      <c r="D112" s="356"/>
      <c r="E112" s="356"/>
      <c r="F112" s="356"/>
      <c r="G112" s="356"/>
      <c r="H112" s="356"/>
      <c r="I112" s="356"/>
      <c r="J112" s="356"/>
      <c r="K112" s="356"/>
      <c r="L112" s="355"/>
      <c r="M112" s="322"/>
      <c r="N112" s="3755"/>
      <c r="O112" s="342"/>
      <c r="P112" s="342"/>
      <c r="Q112" s="342"/>
      <c r="R112" s="235"/>
      <c r="S112" s="235"/>
      <c r="T112" s="235"/>
      <c r="U112" s="235"/>
      <c r="V112" s="235"/>
      <c r="W112" s="235"/>
      <c r="X112" s="235"/>
      <c r="Y112" s="235"/>
      <c r="Z112" s="3753"/>
      <c r="AA112" s="3754"/>
      <c r="AB112" s="3754"/>
      <c r="AC112" s="3754"/>
      <c r="AD112" s="3754"/>
      <c r="AE112" s="3754"/>
      <c r="AF112" s="3754"/>
      <c r="AG112" s="3754"/>
      <c r="AH112" s="3754"/>
      <c r="AI112" s="3754"/>
      <c r="AJ112" s="3754"/>
      <c r="AK112" s="3754"/>
      <c r="AL112" s="3754"/>
      <c r="AM112" s="3754"/>
      <c r="AN112" s="3754"/>
      <c r="AO112" s="3754"/>
      <c r="AP112" s="3754"/>
      <c r="AQ112" s="3754"/>
      <c r="AR112" s="3754"/>
      <c r="AS112" s="3754"/>
      <c r="AT112" s="3754"/>
      <c r="BX112" s="2"/>
      <c r="BZ112" s="3"/>
      <c r="CG112" s="40"/>
      <c r="CH112" s="40"/>
      <c r="CI112" s="40"/>
      <c r="CJ112" s="40"/>
    </row>
    <row r="113" spans="1:88" ht="31.35" customHeight="1" x14ac:dyDescent="0.2">
      <c r="A113" s="10" t="s">
        <v>163</v>
      </c>
      <c r="B113" s="360"/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756"/>
      <c r="AP113" s="3756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CG113" s="40"/>
      <c r="CH113" s="40"/>
      <c r="CI113" s="40"/>
      <c r="CJ113" s="40"/>
    </row>
    <row r="114" spans="1:88" ht="16.350000000000001" customHeight="1" x14ac:dyDescent="0.2">
      <c r="A114" s="3527" t="s">
        <v>164</v>
      </c>
      <c r="B114" s="2721" t="s">
        <v>4</v>
      </c>
      <c r="C114" s="2763"/>
      <c r="D114" s="2703"/>
      <c r="E114" s="3651" t="s">
        <v>5</v>
      </c>
      <c r="F114" s="3652"/>
      <c r="G114" s="3652"/>
      <c r="H114" s="3652"/>
      <c r="I114" s="3652"/>
      <c r="J114" s="3652"/>
      <c r="K114" s="3652"/>
      <c r="L114" s="3652"/>
      <c r="M114" s="3652"/>
      <c r="N114" s="3652"/>
      <c r="O114" s="3652"/>
      <c r="P114" s="3652"/>
      <c r="Q114" s="3652"/>
      <c r="R114" s="3652"/>
      <c r="S114" s="3652"/>
      <c r="T114" s="3652"/>
      <c r="U114" s="3652"/>
      <c r="V114" s="3652"/>
      <c r="W114" s="3652"/>
      <c r="X114" s="3652"/>
      <c r="Y114" s="3652"/>
      <c r="Z114" s="3652"/>
      <c r="AA114" s="3652"/>
      <c r="AB114" s="3652"/>
      <c r="AC114" s="3652"/>
      <c r="AD114" s="3652"/>
      <c r="AE114" s="3652"/>
      <c r="AF114" s="3652"/>
      <c r="AG114" s="3652"/>
      <c r="AH114" s="3652"/>
      <c r="AI114" s="3652"/>
      <c r="AJ114" s="3652"/>
      <c r="AK114" s="3652"/>
      <c r="AL114" s="3652"/>
      <c r="AM114" s="3652"/>
      <c r="AN114" s="3653"/>
      <c r="AO114" s="2703" t="s">
        <v>6</v>
      </c>
      <c r="AP114" s="2705" t="s">
        <v>165</v>
      </c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CG114" s="40"/>
      <c r="CH114" s="40"/>
      <c r="CI114" s="40"/>
      <c r="CJ114" s="40"/>
    </row>
    <row r="115" spans="1:88" ht="16.350000000000001" customHeight="1" x14ac:dyDescent="0.2">
      <c r="A115" s="2692"/>
      <c r="B115" s="3556"/>
      <c r="C115" s="2698"/>
      <c r="D115" s="3321"/>
      <c r="E115" s="3651" t="s">
        <v>11</v>
      </c>
      <c r="F115" s="3654"/>
      <c r="G115" s="3651" t="s">
        <v>12</v>
      </c>
      <c r="H115" s="3654"/>
      <c r="I115" s="3651" t="s">
        <v>13</v>
      </c>
      <c r="J115" s="3654"/>
      <c r="K115" s="3651" t="s">
        <v>14</v>
      </c>
      <c r="L115" s="3654"/>
      <c r="M115" s="3651" t="s">
        <v>15</v>
      </c>
      <c r="N115" s="3654"/>
      <c r="O115" s="3651" t="s">
        <v>16</v>
      </c>
      <c r="P115" s="3654"/>
      <c r="Q115" s="3652" t="s">
        <v>17</v>
      </c>
      <c r="R115" s="3654"/>
      <c r="S115" s="3651" t="s">
        <v>18</v>
      </c>
      <c r="T115" s="3654"/>
      <c r="U115" s="3651" t="s">
        <v>19</v>
      </c>
      <c r="V115" s="3654"/>
      <c r="W115" s="3651" t="s">
        <v>20</v>
      </c>
      <c r="X115" s="3654"/>
      <c r="Y115" s="3651" t="s">
        <v>21</v>
      </c>
      <c r="Z115" s="3654"/>
      <c r="AA115" s="3651" t="s">
        <v>22</v>
      </c>
      <c r="AB115" s="3654"/>
      <c r="AC115" s="3651" t="s">
        <v>23</v>
      </c>
      <c r="AD115" s="3654"/>
      <c r="AE115" s="3651" t="s">
        <v>24</v>
      </c>
      <c r="AF115" s="3654"/>
      <c r="AG115" s="3651" t="s">
        <v>25</v>
      </c>
      <c r="AH115" s="3654"/>
      <c r="AI115" s="3651" t="s">
        <v>26</v>
      </c>
      <c r="AJ115" s="3654"/>
      <c r="AK115" s="3651" t="s">
        <v>27</v>
      </c>
      <c r="AL115" s="3654"/>
      <c r="AM115" s="3652" t="s">
        <v>28</v>
      </c>
      <c r="AN115" s="3653"/>
      <c r="AO115" s="2703"/>
      <c r="AP115" s="2705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CG115" s="40"/>
      <c r="CH115" s="40"/>
      <c r="CI115" s="40"/>
      <c r="CJ115" s="40"/>
    </row>
    <row r="116" spans="1:88" ht="16.350000000000001" customHeight="1" x14ac:dyDescent="0.2">
      <c r="A116" s="3557"/>
      <c r="B116" s="3757" t="s">
        <v>29</v>
      </c>
      <c r="C116" s="3656" t="s">
        <v>30</v>
      </c>
      <c r="D116" s="2482" t="s">
        <v>31</v>
      </c>
      <c r="E116" s="3602" t="s">
        <v>30</v>
      </c>
      <c r="F116" s="3605" t="s">
        <v>31</v>
      </c>
      <c r="G116" s="3602" t="s">
        <v>30</v>
      </c>
      <c r="H116" s="3605" t="s">
        <v>31</v>
      </c>
      <c r="I116" s="3602" t="s">
        <v>30</v>
      </c>
      <c r="J116" s="3605" t="s">
        <v>31</v>
      </c>
      <c r="K116" s="3602" t="s">
        <v>30</v>
      </c>
      <c r="L116" s="3605" t="s">
        <v>31</v>
      </c>
      <c r="M116" s="3602" t="s">
        <v>30</v>
      </c>
      <c r="N116" s="3605" t="s">
        <v>31</v>
      </c>
      <c r="O116" s="3602" t="s">
        <v>30</v>
      </c>
      <c r="P116" s="3605" t="s">
        <v>31</v>
      </c>
      <c r="Q116" s="3602" t="s">
        <v>30</v>
      </c>
      <c r="R116" s="3605" t="s">
        <v>31</v>
      </c>
      <c r="S116" s="3602" t="s">
        <v>30</v>
      </c>
      <c r="T116" s="3605" t="s">
        <v>31</v>
      </c>
      <c r="U116" s="3602" t="s">
        <v>30</v>
      </c>
      <c r="V116" s="3605" t="s">
        <v>31</v>
      </c>
      <c r="W116" s="3602" t="s">
        <v>30</v>
      </c>
      <c r="X116" s="3605" t="s">
        <v>31</v>
      </c>
      <c r="Y116" s="3602" t="s">
        <v>30</v>
      </c>
      <c r="Z116" s="3605" t="s">
        <v>31</v>
      </c>
      <c r="AA116" s="3602" t="s">
        <v>30</v>
      </c>
      <c r="AB116" s="3605" t="s">
        <v>31</v>
      </c>
      <c r="AC116" s="3602" t="s">
        <v>30</v>
      </c>
      <c r="AD116" s="3605" t="s">
        <v>31</v>
      </c>
      <c r="AE116" s="3602" t="s">
        <v>30</v>
      </c>
      <c r="AF116" s="3605" t="s">
        <v>31</v>
      </c>
      <c r="AG116" s="3602" t="s">
        <v>30</v>
      </c>
      <c r="AH116" s="3605" t="s">
        <v>31</v>
      </c>
      <c r="AI116" s="3602" t="s">
        <v>30</v>
      </c>
      <c r="AJ116" s="3605" t="s">
        <v>31</v>
      </c>
      <c r="AK116" s="3602" t="s">
        <v>30</v>
      </c>
      <c r="AL116" s="3605" t="s">
        <v>31</v>
      </c>
      <c r="AM116" s="3602" t="s">
        <v>30</v>
      </c>
      <c r="AN116" s="3657" t="s">
        <v>31</v>
      </c>
      <c r="AO116" s="3321"/>
      <c r="AP116" s="3561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CG116" s="40"/>
      <c r="CH116" s="40"/>
      <c r="CI116" s="40"/>
      <c r="CJ116" s="40"/>
    </row>
    <row r="117" spans="1:88" ht="16.350000000000001" customHeight="1" x14ac:dyDescent="0.2">
      <c r="A117" s="363" t="s">
        <v>166</v>
      </c>
      <c r="B117" s="109">
        <f>SUM(C117:D117)</f>
        <v>0</v>
      </c>
      <c r="C117" s="364">
        <f>SUM(E117+G117+I117+K117+M117+O117+Q117+S117+U117+W117+Y117+AA117+AC117+AE117+AG117+AI117+AK117+AM117)</f>
        <v>0</v>
      </c>
      <c r="D117" s="365">
        <f>SUM(F117+H117+J117+L117+N117+P117+R117+T117+V117+X117+Z117+AB117+AD117+AF117+AH117+AJ117+AL117+AN117)</f>
        <v>0</v>
      </c>
      <c r="E117" s="65"/>
      <c r="F117" s="190"/>
      <c r="G117" s="65"/>
      <c r="H117" s="366"/>
      <c r="I117" s="65"/>
      <c r="J117" s="366"/>
      <c r="K117" s="65"/>
      <c r="L117" s="366"/>
      <c r="M117" s="65"/>
      <c r="N117" s="366"/>
      <c r="O117" s="65"/>
      <c r="P117" s="366"/>
      <c r="Q117" s="367"/>
      <c r="R117" s="366"/>
      <c r="S117" s="65"/>
      <c r="T117" s="366"/>
      <c r="U117" s="65"/>
      <c r="V117" s="366"/>
      <c r="W117" s="65"/>
      <c r="X117" s="366"/>
      <c r="Y117" s="65"/>
      <c r="Z117" s="366"/>
      <c r="AA117" s="65"/>
      <c r="AB117" s="366"/>
      <c r="AC117" s="65"/>
      <c r="AD117" s="366"/>
      <c r="AE117" s="65"/>
      <c r="AF117" s="366"/>
      <c r="AG117" s="65"/>
      <c r="AH117" s="366"/>
      <c r="AI117" s="65"/>
      <c r="AJ117" s="366"/>
      <c r="AK117" s="65"/>
      <c r="AL117" s="366"/>
      <c r="AM117" s="368"/>
      <c r="AN117" s="369"/>
      <c r="AO117" s="112"/>
      <c r="AP117" s="112"/>
      <c r="AQ117" s="162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8"/>
      <c r="BD117" s="8"/>
      <c r="BE117" s="8"/>
      <c r="BF117" s="8"/>
      <c r="CA117" s="39"/>
      <c r="CB117" s="39"/>
      <c r="CC117" s="39"/>
      <c r="CG117" s="40">
        <v>0</v>
      </c>
      <c r="CH117" s="40">
        <v>0</v>
      </c>
      <c r="CI117" s="40">
        <v>0</v>
      </c>
      <c r="CJ117" s="40"/>
    </row>
    <row r="118" spans="1:88" ht="16.350000000000001" customHeight="1" x14ac:dyDescent="0.2">
      <c r="A118" s="363" t="s">
        <v>167</v>
      </c>
      <c r="B118" s="109">
        <f>SUM(C118:D118)</f>
        <v>0</v>
      </c>
      <c r="C118" s="364">
        <f t="shared" ref="C118:D119" si="12">SUM(E118+G118+I118+K118+M118+O118+Q118+S118+U118+W118+Y118+AA118+AC118+AE118+AG118+AI118+AK118+AM118)</f>
        <v>0</v>
      </c>
      <c r="D118" s="365">
        <f t="shared" si="12"/>
        <v>0</v>
      </c>
      <c r="E118" s="45"/>
      <c r="F118" s="46"/>
      <c r="G118" s="45"/>
      <c r="H118" s="47"/>
      <c r="I118" s="45"/>
      <c r="J118" s="47"/>
      <c r="K118" s="45"/>
      <c r="L118" s="47"/>
      <c r="M118" s="45"/>
      <c r="N118" s="47"/>
      <c r="O118" s="45"/>
      <c r="P118" s="47"/>
      <c r="Q118" s="110"/>
      <c r="R118" s="47"/>
      <c r="S118" s="45"/>
      <c r="T118" s="47"/>
      <c r="U118" s="45"/>
      <c r="V118" s="47"/>
      <c r="W118" s="45"/>
      <c r="X118" s="47"/>
      <c r="Y118" s="45"/>
      <c r="Z118" s="47"/>
      <c r="AA118" s="45"/>
      <c r="AB118" s="47"/>
      <c r="AC118" s="45"/>
      <c r="AD118" s="47"/>
      <c r="AE118" s="45"/>
      <c r="AF118" s="47"/>
      <c r="AG118" s="45"/>
      <c r="AH118" s="47"/>
      <c r="AI118" s="45"/>
      <c r="AJ118" s="47"/>
      <c r="AK118" s="45"/>
      <c r="AL118" s="47"/>
      <c r="AM118" s="111"/>
      <c r="AN118" s="55"/>
      <c r="AO118" s="52"/>
      <c r="AP118" s="52"/>
      <c r="AQ118" s="162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8"/>
      <c r="BD118" s="8"/>
      <c r="BE118" s="8"/>
      <c r="BF118" s="8"/>
      <c r="CG118" s="40">
        <v>0</v>
      </c>
      <c r="CH118" s="40">
        <v>0</v>
      </c>
      <c r="CI118" s="40">
        <v>0</v>
      </c>
      <c r="CJ118" s="40"/>
    </row>
    <row r="119" spans="1:88" ht="16.350000000000001" customHeight="1" x14ac:dyDescent="0.2">
      <c r="A119" s="2652" t="s">
        <v>168</v>
      </c>
      <c r="B119" s="232">
        <f>SUM(C119:D119)</f>
        <v>0</v>
      </c>
      <c r="C119" s="371">
        <f t="shared" si="12"/>
        <v>0</v>
      </c>
      <c r="D119" s="372">
        <f t="shared" si="12"/>
        <v>0</v>
      </c>
      <c r="E119" s="88"/>
      <c r="F119" s="89"/>
      <c r="G119" s="88"/>
      <c r="H119" s="87"/>
      <c r="I119" s="88"/>
      <c r="J119" s="87"/>
      <c r="K119" s="88"/>
      <c r="L119" s="87"/>
      <c r="M119" s="88"/>
      <c r="N119" s="87"/>
      <c r="O119" s="88"/>
      <c r="P119" s="87"/>
      <c r="Q119" s="126"/>
      <c r="R119" s="87"/>
      <c r="S119" s="88"/>
      <c r="T119" s="87"/>
      <c r="U119" s="88"/>
      <c r="V119" s="87"/>
      <c r="W119" s="88"/>
      <c r="X119" s="87"/>
      <c r="Y119" s="88"/>
      <c r="Z119" s="87"/>
      <c r="AA119" s="88"/>
      <c r="AB119" s="87"/>
      <c r="AC119" s="88"/>
      <c r="AD119" s="87"/>
      <c r="AE119" s="88"/>
      <c r="AF119" s="87"/>
      <c r="AG119" s="88"/>
      <c r="AH119" s="87"/>
      <c r="AI119" s="88"/>
      <c r="AJ119" s="87"/>
      <c r="AK119" s="88"/>
      <c r="AL119" s="87"/>
      <c r="AM119" s="127"/>
      <c r="AN119" s="92"/>
      <c r="AO119" s="94"/>
      <c r="AP119" s="94"/>
      <c r="AQ119" s="162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8"/>
      <c r="BD119" s="8"/>
      <c r="BE119" s="8"/>
      <c r="BF119" s="8"/>
      <c r="CG119" s="40">
        <v>0</v>
      </c>
      <c r="CH119" s="40">
        <v>0</v>
      </c>
      <c r="CI119" s="40">
        <v>0</v>
      </c>
      <c r="CJ119" s="40"/>
    </row>
    <row r="120" spans="1:88" ht="31.35" customHeight="1" x14ac:dyDescent="0.2">
      <c r="A120" s="9" t="s">
        <v>169</v>
      </c>
      <c r="B120" s="373"/>
      <c r="C120" s="373"/>
      <c r="D120" s="6"/>
      <c r="E120" s="373"/>
      <c r="F120" s="6"/>
      <c r="G120" s="6"/>
      <c r="H120" s="6"/>
      <c r="I120" s="6"/>
      <c r="J120" s="6"/>
      <c r="K120" s="6"/>
      <c r="L120" s="374"/>
      <c r="M120" s="374"/>
      <c r="N120" s="374"/>
      <c r="O120" s="374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CG120" s="40"/>
      <c r="CH120" s="40"/>
      <c r="CI120" s="40"/>
      <c r="CJ120" s="40"/>
    </row>
    <row r="121" spans="1:88" ht="16.350000000000001" customHeight="1" x14ac:dyDescent="0.2">
      <c r="A121" s="3758" t="s">
        <v>170</v>
      </c>
      <c r="B121" s="3511"/>
      <c r="C121" s="3758" t="s">
        <v>32</v>
      </c>
      <c r="D121" s="3519"/>
      <c r="E121" s="3511"/>
      <c r="F121" s="3759" t="s">
        <v>171</v>
      </c>
      <c r="G121" s="3760"/>
      <c r="H121" s="3760"/>
      <c r="I121" s="3760"/>
      <c r="J121" s="3760"/>
      <c r="K121" s="3760"/>
      <c r="L121" s="3760"/>
      <c r="M121" s="3760"/>
      <c r="N121" s="3760"/>
      <c r="O121" s="3761"/>
      <c r="P121" s="3510" t="s">
        <v>7</v>
      </c>
      <c r="Q121" s="3511" t="s">
        <v>8</v>
      </c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CG121" s="40"/>
      <c r="CH121" s="40"/>
      <c r="CI121" s="40"/>
      <c r="CJ121" s="40"/>
    </row>
    <row r="122" spans="1:88" ht="24" customHeight="1" x14ac:dyDescent="0.2">
      <c r="A122" s="2785"/>
      <c r="B122" s="2777"/>
      <c r="C122" s="3762"/>
      <c r="D122" s="2788"/>
      <c r="E122" s="3364"/>
      <c r="F122" s="3759" t="s">
        <v>172</v>
      </c>
      <c r="G122" s="3763"/>
      <c r="H122" s="3759" t="s">
        <v>173</v>
      </c>
      <c r="I122" s="3763"/>
      <c r="J122" s="3764" t="s">
        <v>174</v>
      </c>
      <c r="K122" s="3765"/>
      <c r="L122" s="3764" t="s">
        <v>175</v>
      </c>
      <c r="M122" s="3765"/>
      <c r="N122" s="3759" t="s">
        <v>176</v>
      </c>
      <c r="O122" s="3761"/>
      <c r="P122" s="2774"/>
      <c r="Q122" s="2777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CG122" s="40"/>
      <c r="CH122" s="40"/>
      <c r="CI122" s="40"/>
      <c r="CJ122" s="40"/>
    </row>
    <row r="123" spans="1:88" ht="22.5" customHeight="1" x14ac:dyDescent="0.2">
      <c r="A123" s="3762"/>
      <c r="B123" s="3364"/>
      <c r="C123" s="3766" t="s">
        <v>29</v>
      </c>
      <c r="D123" s="3767" t="s">
        <v>30</v>
      </c>
      <c r="E123" s="3768" t="s">
        <v>31</v>
      </c>
      <c r="F123" s="3766" t="s">
        <v>30</v>
      </c>
      <c r="G123" s="3768" t="s">
        <v>31</v>
      </c>
      <c r="H123" s="3766" t="s">
        <v>30</v>
      </c>
      <c r="I123" s="3768" t="s">
        <v>31</v>
      </c>
      <c r="J123" s="3766" t="s">
        <v>30</v>
      </c>
      <c r="K123" s="3768" t="s">
        <v>31</v>
      </c>
      <c r="L123" s="3766" t="s">
        <v>30</v>
      </c>
      <c r="M123" s="3768" t="s">
        <v>31</v>
      </c>
      <c r="N123" s="3766" t="s">
        <v>30</v>
      </c>
      <c r="O123" s="3769" t="s">
        <v>31</v>
      </c>
      <c r="P123" s="3362"/>
      <c r="Q123" s="3364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CG123" s="40"/>
      <c r="CH123" s="40"/>
      <c r="CI123" s="40"/>
      <c r="CJ123" s="40"/>
    </row>
    <row r="124" spans="1:88" ht="16.350000000000001" customHeight="1" x14ac:dyDescent="0.2">
      <c r="A124" s="3770" t="s">
        <v>177</v>
      </c>
      <c r="B124" s="3771" t="s">
        <v>178</v>
      </c>
      <c r="C124" s="3772">
        <f t="shared" ref="C124:C130" si="13">SUM(D124:E124)</f>
        <v>0</v>
      </c>
      <c r="D124" s="3773">
        <f>SUM(F124+H124+J124+L124+N124)</f>
        <v>0</v>
      </c>
      <c r="E124" s="382">
        <f>SUM(G124+I124+K124+M124+O124)</f>
        <v>0</v>
      </c>
      <c r="F124" s="3774"/>
      <c r="G124" s="3775"/>
      <c r="H124" s="3774"/>
      <c r="I124" s="3775"/>
      <c r="J124" s="3774"/>
      <c r="K124" s="3775"/>
      <c r="L124" s="3774"/>
      <c r="M124" s="3775"/>
      <c r="N124" s="3774"/>
      <c r="O124" s="3776"/>
      <c r="P124" s="3777"/>
      <c r="Q124" s="3775"/>
      <c r="R124" s="3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CG124" s="40">
        <v>0</v>
      </c>
      <c r="CH124" s="40">
        <v>0</v>
      </c>
      <c r="CI124" s="40">
        <v>0</v>
      </c>
      <c r="CJ124" s="40">
        <v>0</v>
      </c>
    </row>
    <row r="125" spans="1:88" ht="16.350000000000001" customHeight="1" x14ac:dyDescent="0.2">
      <c r="A125" s="2721"/>
      <c r="B125" s="387" t="s">
        <v>179</v>
      </c>
      <c r="C125" s="388">
        <f>SUM(D125:E125)</f>
        <v>0</v>
      </c>
      <c r="D125" s="389">
        <f t="shared" ref="D125:E130" si="14">SUM(F125+H125+J125+L125+N125)</f>
        <v>0</v>
      </c>
      <c r="E125" s="390">
        <f t="shared" si="14"/>
        <v>0</v>
      </c>
      <c r="F125" s="3778"/>
      <c r="G125" s="3779"/>
      <c r="H125" s="3778"/>
      <c r="I125" s="3779"/>
      <c r="J125" s="3778"/>
      <c r="K125" s="3779"/>
      <c r="L125" s="3778"/>
      <c r="M125" s="3779"/>
      <c r="N125" s="3778"/>
      <c r="O125" s="3780"/>
      <c r="P125" s="3781"/>
      <c r="Q125" s="3779"/>
      <c r="R125" s="3"/>
      <c r="CG125" s="40"/>
      <c r="CH125" s="40"/>
      <c r="CI125" s="40"/>
      <c r="CJ125" s="40"/>
    </row>
    <row r="126" spans="1:88" ht="30.75" customHeight="1" thickBot="1" x14ac:dyDescent="0.3">
      <c r="A126" s="2768"/>
      <c r="B126" s="395" t="s">
        <v>180</v>
      </c>
      <c r="C126" s="396">
        <f t="shared" si="13"/>
        <v>0</v>
      </c>
      <c r="D126" s="397">
        <f>SUM(F126+H126+J126+L126+N126)</f>
        <v>0</v>
      </c>
      <c r="E126" s="398">
        <f t="shared" si="14"/>
        <v>0</v>
      </c>
      <c r="F126" s="3782"/>
      <c r="G126" s="3783"/>
      <c r="H126" s="3782"/>
      <c r="I126" s="3783"/>
      <c r="J126" s="3782"/>
      <c r="K126" s="3783"/>
      <c r="L126" s="3782"/>
      <c r="M126" s="3783"/>
      <c r="N126" s="3782"/>
      <c r="O126" s="3784"/>
      <c r="P126" s="3785"/>
      <c r="Q126" s="3783"/>
      <c r="R126" s="3"/>
      <c r="CG126" s="40"/>
      <c r="CH126" s="40"/>
      <c r="CI126" s="40"/>
      <c r="CJ126" s="40"/>
    </row>
    <row r="127" spans="1:88" ht="16.350000000000001" customHeight="1" thickTop="1" x14ac:dyDescent="0.2">
      <c r="A127" s="2769" t="s">
        <v>181</v>
      </c>
      <c r="B127" s="26" t="s">
        <v>72</v>
      </c>
      <c r="C127" s="403">
        <f t="shared" si="13"/>
        <v>0</v>
      </c>
      <c r="D127" s="404">
        <f t="shared" si="14"/>
        <v>0</v>
      </c>
      <c r="E127" s="382">
        <f t="shared" si="14"/>
        <v>0</v>
      </c>
      <c r="F127" s="3774"/>
      <c r="G127" s="3775"/>
      <c r="H127" s="3774"/>
      <c r="I127" s="3775"/>
      <c r="J127" s="3774"/>
      <c r="K127" s="3775"/>
      <c r="L127" s="3774"/>
      <c r="M127" s="3775"/>
      <c r="N127" s="3774"/>
      <c r="O127" s="3776"/>
      <c r="P127" s="3777"/>
      <c r="Q127" s="3775"/>
      <c r="R127" s="3"/>
      <c r="CG127" s="40"/>
      <c r="CH127" s="40"/>
      <c r="CI127" s="40"/>
      <c r="CJ127" s="40"/>
    </row>
    <row r="128" spans="1:88" ht="16.350000000000001" customHeight="1" x14ac:dyDescent="0.2">
      <c r="A128" s="2705"/>
      <c r="B128" s="26" t="s">
        <v>182</v>
      </c>
      <c r="C128" s="403">
        <f t="shared" si="13"/>
        <v>0</v>
      </c>
      <c r="D128" s="404">
        <f t="shared" si="14"/>
        <v>0</v>
      </c>
      <c r="E128" s="382">
        <f t="shared" si="14"/>
        <v>0</v>
      </c>
      <c r="F128" s="3774"/>
      <c r="G128" s="3775"/>
      <c r="H128" s="3774"/>
      <c r="I128" s="3775"/>
      <c r="J128" s="3774"/>
      <c r="K128" s="3775"/>
      <c r="L128" s="3774"/>
      <c r="M128" s="3775"/>
      <c r="N128" s="3774"/>
      <c r="O128" s="3776"/>
      <c r="P128" s="3777"/>
      <c r="Q128" s="3775"/>
      <c r="R128" s="3"/>
      <c r="CG128" s="40"/>
      <c r="CH128" s="40"/>
      <c r="CI128" s="40"/>
      <c r="CJ128" s="40"/>
    </row>
    <row r="129" spans="1:88" ht="16.350000000000001" customHeight="1" x14ac:dyDescent="0.2">
      <c r="A129" s="2705"/>
      <c r="B129" s="41" t="s">
        <v>183</v>
      </c>
      <c r="C129" s="388">
        <f t="shared" si="13"/>
        <v>0</v>
      </c>
      <c r="D129" s="389">
        <f t="shared" si="14"/>
        <v>0</v>
      </c>
      <c r="E129" s="390">
        <f t="shared" si="14"/>
        <v>0</v>
      </c>
      <c r="F129" s="3778"/>
      <c r="G129" s="3779"/>
      <c r="H129" s="3778"/>
      <c r="I129" s="3779"/>
      <c r="J129" s="3778"/>
      <c r="K129" s="3779"/>
      <c r="L129" s="3778"/>
      <c r="M129" s="3779"/>
      <c r="N129" s="3778"/>
      <c r="O129" s="3780"/>
      <c r="P129" s="3781"/>
      <c r="Q129" s="3779"/>
      <c r="R129" s="3"/>
      <c r="CG129" s="40"/>
      <c r="CH129" s="40"/>
      <c r="CI129" s="40"/>
      <c r="CJ129" s="40"/>
    </row>
    <row r="130" spans="1:88" ht="16.350000000000001" customHeight="1" x14ac:dyDescent="0.2">
      <c r="A130" s="3494"/>
      <c r="B130" s="405" t="s">
        <v>109</v>
      </c>
      <c r="C130" s="406">
        <f t="shared" si="13"/>
        <v>0</v>
      </c>
      <c r="D130" s="407">
        <f t="shared" si="14"/>
        <v>0</v>
      </c>
      <c r="E130" s="408">
        <f t="shared" si="14"/>
        <v>0</v>
      </c>
      <c r="F130" s="3786"/>
      <c r="G130" s="3787"/>
      <c r="H130" s="3786"/>
      <c r="I130" s="3787"/>
      <c r="J130" s="3786"/>
      <c r="K130" s="3787"/>
      <c r="L130" s="3786"/>
      <c r="M130" s="3787"/>
      <c r="N130" s="3786"/>
      <c r="O130" s="3788"/>
      <c r="P130" s="3789"/>
      <c r="Q130" s="3787"/>
      <c r="R130" s="3"/>
      <c r="CG130" s="40"/>
      <c r="CH130" s="40"/>
      <c r="CI130" s="40"/>
      <c r="CJ130" s="40"/>
    </row>
    <row r="131" spans="1:88" ht="27" customHeight="1" x14ac:dyDescent="0.25">
      <c r="A131" s="9" t="s">
        <v>184</v>
      </c>
      <c r="B131" s="413"/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CG131" s="40"/>
      <c r="CH131" s="40"/>
      <c r="CI131" s="40"/>
      <c r="CJ131" s="40"/>
    </row>
    <row r="132" spans="1:88" ht="16.5" customHeight="1" x14ac:dyDescent="0.2">
      <c r="A132" s="3509" t="s">
        <v>49</v>
      </c>
      <c r="B132" s="3509" t="s">
        <v>185</v>
      </c>
      <c r="C132" s="3510" t="s">
        <v>29</v>
      </c>
      <c r="D132" s="3510" t="s">
        <v>30</v>
      </c>
      <c r="E132" s="3511" t="s">
        <v>31</v>
      </c>
      <c r="F132" s="3790" t="s">
        <v>186</v>
      </c>
      <c r="G132" s="3791"/>
      <c r="H132" s="3791"/>
      <c r="I132" s="3791"/>
      <c r="J132" s="3791"/>
      <c r="K132" s="3791"/>
      <c r="L132" s="3791"/>
      <c r="M132" s="3791"/>
      <c r="N132" s="3791"/>
      <c r="O132" s="3791"/>
      <c r="P132" s="3791"/>
      <c r="Q132" s="3791"/>
      <c r="R132" s="3791"/>
      <c r="S132" s="3791"/>
      <c r="T132" s="3791"/>
      <c r="U132" s="3791"/>
      <c r="V132" s="3791"/>
      <c r="W132" s="3791"/>
      <c r="X132" s="3791"/>
      <c r="Y132" s="3791"/>
      <c r="Z132" s="3791"/>
      <c r="AA132" s="3791"/>
      <c r="AB132" s="3791"/>
      <c r="AC132" s="3791"/>
      <c r="AD132" s="3791"/>
      <c r="AE132" s="3791"/>
      <c r="AF132" s="3791"/>
      <c r="AG132" s="3791"/>
      <c r="AH132" s="3791"/>
      <c r="AI132" s="3791"/>
      <c r="AJ132" s="3791"/>
      <c r="AK132" s="3791"/>
      <c r="AL132" s="3791"/>
      <c r="AM132" s="3792"/>
      <c r="AN132" s="3510" t="s">
        <v>7</v>
      </c>
      <c r="AO132" s="3511" t="s">
        <v>8</v>
      </c>
      <c r="CG132" s="40"/>
      <c r="CH132" s="40"/>
      <c r="CI132" s="40"/>
      <c r="CJ132" s="40"/>
    </row>
    <row r="133" spans="1:88" ht="15" customHeight="1" x14ac:dyDescent="0.2">
      <c r="A133" s="2771"/>
      <c r="B133" s="2771"/>
      <c r="C133" s="2774"/>
      <c r="D133" s="2774"/>
      <c r="E133" s="2777"/>
      <c r="F133" s="3764" t="s">
        <v>187</v>
      </c>
      <c r="G133" s="3793"/>
      <c r="H133" s="3764" t="s">
        <v>188</v>
      </c>
      <c r="I133" s="3793"/>
      <c r="J133" s="3764" t="s">
        <v>189</v>
      </c>
      <c r="K133" s="3793"/>
      <c r="L133" s="3764" t="s">
        <v>190</v>
      </c>
      <c r="M133" s="3793"/>
      <c r="N133" s="3764" t="s">
        <v>191</v>
      </c>
      <c r="O133" s="3793"/>
      <c r="P133" s="3764" t="s">
        <v>192</v>
      </c>
      <c r="Q133" s="3765"/>
      <c r="R133" s="3764" t="s">
        <v>193</v>
      </c>
      <c r="S133" s="3765"/>
      <c r="T133" s="3764" t="s">
        <v>194</v>
      </c>
      <c r="U133" s="3765"/>
      <c r="V133" s="3764" t="s">
        <v>195</v>
      </c>
      <c r="W133" s="3765"/>
      <c r="X133" s="3764" t="s">
        <v>196</v>
      </c>
      <c r="Y133" s="3765"/>
      <c r="Z133" s="3764" t="s">
        <v>197</v>
      </c>
      <c r="AA133" s="3765"/>
      <c r="AB133" s="3764" t="s">
        <v>198</v>
      </c>
      <c r="AC133" s="3765"/>
      <c r="AD133" s="3764" t="s">
        <v>199</v>
      </c>
      <c r="AE133" s="3765"/>
      <c r="AF133" s="3764" t="s">
        <v>200</v>
      </c>
      <c r="AG133" s="3765"/>
      <c r="AH133" s="3764" t="s">
        <v>201</v>
      </c>
      <c r="AI133" s="3765"/>
      <c r="AJ133" s="3764" t="s">
        <v>202</v>
      </c>
      <c r="AK133" s="3765"/>
      <c r="AL133" s="3764" t="s">
        <v>203</v>
      </c>
      <c r="AM133" s="3794"/>
      <c r="AN133" s="2774"/>
      <c r="AO133" s="2777"/>
      <c r="CG133" s="40"/>
      <c r="CH133" s="40"/>
      <c r="CI133" s="40"/>
      <c r="CJ133" s="40"/>
    </row>
    <row r="134" spans="1:88" ht="15.75" customHeight="1" x14ac:dyDescent="0.2">
      <c r="A134" s="3360"/>
      <c r="B134" s="3360"/>
      <c r="C134" s="3362"/>
      <c r="D134" s="3362"/>
      <c r="E134" s="3364"/>
      <c r="F134" s="3795" t="s">
        <v>204</v>
      </c>
      <c r="G134" s="3796" t="s">
        <v>31</v>
      </c>
      <c r="H134" s="3795" t="s">
        <v>204</v>
      </c>
      <c r="I134" s="3796" t="s">
        <v>31</v>
      </c>
      <c r="J134" s="3795" t="s">
        <v>204</v>
      </c>
      <c r="K134" s="3796" t="s">
        <v>31</v>
      </c>
      <c r="L134" s="3795" t="s">
        <v>204</v>
      </c>
      <c r="M134" s="3796" t="s">
        <v>31</v>
      </c>
      <c r="N134" s="3795" t="s">
        <v>204</v>
      </c>
      <c r="O134" s="3796" t="s">
        <v>31</v>
      </c>
      <c r="P134" s="3795" t="s">
        <v>204</v>
      </c>
      <c r="Q134" s="3796" t="s">
        <v>31</v>
      </c>
      <c r="R134" s="3795" t="s">
        <v>204</v>
      </c>
      <c r="S134" s="3796" t="s">
        <v>31</v>
      </c>
      <c r="T134" s="3795" t="s">
        <v>204</v>
      </c>
      <c r="U134" s="3796" t="s">
        <v>31</v>
      </c>
      <c r="V134" s="3795" t="s">
        <v>204</v>
      </c>
      <c r="W134" s="3796" t="s">
        <v>31</v>
      </c>
      <c r="X134" s="3795" t="s">
        <v>204</v>
      </c>
      <c r="Y134" s="3796" t="s">
        <v>31</v>
      </c>
      <c r="Z134" s="3795" t="s">
        <v>204</v>
      </c>
      <c r="AA134" s="3796" t="s">
        <v>31</v>
      </c>
      <c r="AB134" s="3795" t="s">
        <v>204</v>
      </c>
      <c r="AC134" s="3796" t="s">
        <v>31</v>
      </c>
      <c r="AD134" s="3795" t="s">
        <v>204</v>
      </c>
      <c r="AE134" s="3796" t="s">
        <v>31</v>
      </c>
      <c r="AF134" s="3795" t="s">
        <v>204</v>
      </c>
      <c r="AG134" s="3796" t="s">
        <v>31</v>
      </c>
      <c r="AH134" s="3795" t="s">
        <v>204</v>
      </c>
      <c r="AI134" s="3796" t="s">
        <v>31</v>
      </c>
      <c r="AJ134" s="3795" t="s">
        <v>204</v>
      </c>
      <c r="AK134" s="3796" t="s">
        <v>31</v>
      </c>
      <c r="AL134" s="3795" t="s">
        <v>204</v>
      </c>
      <c r="AM134" s="3797" t="s">
        <v>31</v>
      </c>
      <c r="AN134" s="3362"/>
      <c r="AO134" s="3364"/>
      <c r="CG134" s="40"/>
      <c r="CH134" s="40"/>
      <c r="CI134" s="40"/>
      <c r="CJ134" s="40"/>
    </row>
    <row r="135" spans="1:88" x14ac:dyDescent="0.2">
      <c r="A135" s="3770" t="s">
        <v>72</v>
      </c>
      <c r="B135" s="3798" t="s">
        <v>205</v>
      </c>
      <c r="C135" s="3772">
        <f>SUM(D135:E135)</f>
        <v>0</v>
      </c>
      <c r="D135" s="3773">
        <f>+F135+H135+J135+L135+N135+P135+R135+T135+V135+X135+Z135+AB135+AD135+AF135+AH135+AJ135+AL135</f>
        <v>0</v>
      </c>
      <c r="E135" s="3799">
        <f>+G135+I135+K135+M135+O135+Q135+S135+U135+W135+Y135+AA135+AC135+AE135+AG135+AI135+AK135+AM135</f>
        <v>0</v>
      </c>
      <c r="F135" s="3800"/>
      <c r="G135" s="3801"/>
      <c r="H135" s="3800"/>
      <c r="I135" s="3801"/>
      <c r="J135" s="3800"/>
      <c r="K135" s="3801"/>
      <c r="L135" s="3800"/>
      <c r="M135" s="3801"/>
      <c r="N135" s="3800"/>
      <c r="O135" s="3801"/>
      <c r="P135" s="3800"/>
      <c r="Q135" s="3801"/>
      <c r="R135" s="3800"/>
      <c r="S135" s="3801"/>
      <c r="T135" s="3800"/>
      <c r="U135" s="3801"/>
      <c r="V135" s="3800"/>
      <c r="W135" s="3801"/>
      <c r="X135" s="3800"/>
      <c r="Y135" s="3801"/>
      <c r="Z135" s="3800"/>
      <c r="AA135" s="3801"/>
      <c r="AB135" s="3800"/>
      <c r="AC135" s="3801"/>
      <c r="AD135" s="3800"/>
      <c r="AE135" s="3801"/>
      <c r="AF135" s="3800"/>
      <c r="AG135" s="3801"/>
      <c r="AH135" s="3800"/>
      <c r="AI135" s="3801"/>
      <c r="AJ135" s="3800"/>
      <c r="AK135" s="3801"/>
      <c r="AL135" s="3800"/>
      <c r="AM135" s="3802"/>
      <c r="AN135" s="3803"/>
      <c r="AO135" s="3801"/>
      <c r="AP135" s="3"/>
      <c r="CG135" s="5">
        <v>0</v>
      </c>
      <c r="CH135" s="5">
        <v>0</v>
      </c>
      <c r="CI135" s="5">
        <v>0</v>
      </c>
      <c r="CJ135" s="5">
        <v>0</v>
      </c>
    </row>
    <row r="136" spans="1:88" x14ac:dyDescent="0.2">
      <c r="A136" s="2705"/>
      <c r="B136" s="109" t="s">
        <v>206</v>
      </c>
      <c r="C136" s="388">
        <f>SUM(D136:E136)</f>
        <v>0</v>
      </c>
      <c r="D136" s="389">
        <f t="shared" ref="D136:E148" si="15">+F136+H136+J136+L136+N136+P136+R136+T136+V136+X136+Z136+AB136+AD136+AF136+AH136+AJ136+AL136</f>
        <v>0</v>
      </c>
      <c r="E136" s="363">
        <f t="shared" si="15"/>
        <v>0</v>
      </c>
      <c r="F136" s="65"/>
      <c r="G136" s="190"/>
      <c r="H136" s="65"/>
      <c r="I136" s="190"/>
      <c r="J136" s="65"/>
      <c r="K136" s="190"/>
      <c r="L136" s="65"/>
      <c r="M136" s="190"/>
      <c r="N136" s="65"/>
      <c r="O136" s="190"/>
      <c r="P136" s="65"/>
      <c r="Q136" s="190"/>
      <c r="R136" s="65"/>
      <c r="S136" s="190"/>
      <c r="T136" s="65"/>
      <c r="U136" s="190"/>
      <c r="V136" s="65"/>
      <c r="W136" s="190"/>
      <c r="X136" s="65"/>
      <c r="Y136" s="190"/>
      <c r="Z136" s="65"/>
      <c r="AA136" s="190"/>
      <c r="AB136" s="65"/>
      <c r="AC136" s="190"/>
      <c r="AD136" s="65"/>
      <c r="AE136" s="190"/>
      <c r="AF136" s="65"/>
      <c r="AG136" s="190"/>
      <c r="AH136" s="65"/>
      <c r="AI136" s="190"/>
      <c r="AJ136" s="65"/>
      <c r="AK136" s="190"/>
      <c r="AL136" s="65"/>
      <c r="AM136" s="420"/>
      <c r="AN136" s="367"/>
      <c r="AO136" s="190"/>
      <c r="AP136" s="3"/>
    </row>
    <row r="137" spans="1:88" x14ac:dyDescent="0.2">
      <c r="A137" s="2705"/>
      <c r="B137" s="109" t="s">
        <v>207</v>
      </c>
      <c r="C137" s="388">
        <f t="shared" ref="C137:C148" si="16">SUM(D137:E137)</f>
        <v>0</v>
      </c>
      <c r="D137" s="389">
        <f t="shared" si="15"/>
        <v>0</v>
      </c>
      <c r="E137" s="363">
        <f t="shared" si="15"/>
        <v>0</v>
      </c>
      <c r="F137" s="45"/>
      <c r="G137" s="46"/>
      <c r="H137" s="45"/>
      <c r="I137" s="46"/>
      <c r="J137" s="45"/>
      <c r="K137" s="46"/>
      <c r="L137" s="45"/>
      <c r="M137" s="46"/>
      <c r="N137" s="45"/>
      <c r="O137" s="46"/>
      <c r="P137" s="45"/>
      <c r="Q137" s="46"/>
      <c r="R137" s="45"/>
      <c r="S137" s="46"/>
      <c r="T137" s="45"/>
      <c r="U137" s="46"/>
      <c r="V137" s="45"/>
      <c r="W137" s="46"/>
      <c r="X137" s="45"/>
      <c r="Y137" s="46"/>
      <c r="Z137" s="45"/>
      <c r="AA137" s="46"/>
      <c r="AB137" s="45"/>
      <c r="AC137" s="46"/>
      <c r="AD137" s="45"/>
      <c r="AE137" s="46"/>
      <c r="AF137" s="45"/>
      <c r="AG137" s="46"/>
      <c r="AH137" s="45"/>
      <c r="AI137" s="46"/>
      <c r="AJ137" s="45"/>
      <c r="AK137" s="46"/>
      <c r="AL137" s="45"/>
      <c r="AM137" s="421"/>
      <c r="AN137" s="110"/>
      <c r="AO137" s="46"/>
      <c r="AP137" s="3"/>
    </row>
    <row r="138" spans="1:88" x14ac:dyDescent="0.2">
      <c r="A138" s="2705"/>
      <c r="B138" s="109" t="s">
        <v>208</v>
      </c>
      <c r="C138" s="388">
        <f t="shared" si="16"/>
        <v>0</v>
      </c>
      <c r="D138" s="389">
        <f t="shared" si="15"/>
        <v>0</v>
      </c>
      <c r="E138" s="363">
        <f t="shared" si="15"/>
        <v>0</v>
      </c>
      <c r="F138" s="45"/>
      <c r="G138" s="46"/>
      <c r="H138" s="45"/>
      <c r="I138" s="46"/>
      <c r="J138" s="45"/>
      <c r="K138" s="46"/>
      <c r="L138" s="45"/>
      <c r="M138" s="46"/>
      <c r="N138" s="45"/>
      <c r="O138" s="46"/>
      <c r="P138" s="45"/>
      <c r="Q138" s="46"/>
      <c r="R138" s="45"/>
      <c r="S138" s="46"/>
      <c r="T138" s="45"/>
      <c r="U138" s="46"/>
      <c r="V138" s="45"/>
      <c r="W138" s="46"/>
      <c r="X138" s="45"/>
      <c r="Y138" s="46"/>
      <c r="Z138" s="45"/>
      <c r="AA138" s="46"/>
      <c r="AB138" s="45"/>
      <c r="AC138" s="46"/>
      <c r="AD138" s="45"/>
      <c r="AE138" s="46"/>
      <c r="AF138" s="45"/>
      <c r="AG138" s="46"/>
      <c r="AH138" s="45"/>
      <c r="AI138" s="46"/>
      <c r="AJ138" s="45"/>
      <c r="AK138" s="46"/>
      <c r="AL138" s="45"/>
      <c r="AM138" s="421"/>
      <c r="AN138" s="110"/>
      <c r="AO138" s="46"/>
      <c r="AP138" s="3"/>
    </row>
    <row r="139" spans="1:88" x14ac:dyDescent="0.2">
      <c r="A139" s="2705"/>
      <c r="B139" s="422" t="s">
        <v>209</v>
      </c>
      <c r="C139" s="388">
        <f t="shared" si="16"/>
        <v>0</v>
      </c>
      <c r="D139" s="389">
        <f t="shared" si="15"/>
        <v>0</v>
      </c>
      <c r="E139" s="363">
        <f t="shared" si="15"/>
        <v>0</v>
      </c>
      <c r="F139" s="45"/>
      <c r="G139" s="46"/>
      <c r="H139" s="45"/>
      <c r="I139" s="46"/>
      <c r="J139" s="45"/>
      <c r="K139" s="46"/>
      <c r="L139" s="45"/>
      <c r="M139" s="46"/>
      <c r="N139" s="45"/>
      <c r="O139" s="46"/>
      <c r="P139" s="45"/>
      <c r="Q139" s="46"/>
      <c r="R139" s="45"/>
      <c r="S139" s="46"/>
      <c r="T139" s="45"/>
      <c r="U139" s="46"/>
      <c r="V139" s="45"/>
      <c r="W139" s="46"/>
      <c r="X139" s="45"/>
      <c r="Y139" s="46"/>
      <c r="Z139" s="45"/>
      <c r="AA139" s="46"/>
      <c r="AB139" s="45"/>
      <c r="AC139" s="46"/>
      <c r="AD139" s="45"/>
      <c r="AE139" s="46"/>
      <c r="AF139" s="45"/>
      <c r="AG139" s="46"/>
      <c r="AH139" s="45"/>
      <c r="AI139" s="46"/>
      <c r="AJ139" s="45"/>
      <c r="AK139" s="46"/>
      <c r="AL139" s="45"/>
      <c r="AM139" s="421"/>
      <c r="AN139" s="110"/>
      <c r="AO139" s="46"/>
      <c r="AP139" s="3"/>
    </row>
    <row r="140" spans="1:88" x14ac:dyDescent="0.2">
      <c r="A140" s="2705"/>
      <c r="B140" s="109" t="s">
        <v>210</v>
      </c>
      <c r="C140" s="388">
        <f t="shared" si="16"/>
        <v>0</v>
      </c>
      <c r="D140" s="389">
        <f t="shared" si="15"/>
        <v>0</v>
      </c>
      <c r="E140" s="363">
        <f t="shared" si="15"/>
        <v>0</v>
      </c>
      <c r="F140" s="79"/>
      <c r="G140" s="73"/>
      <c r="H140" s="79"/>
      <c r="I140" s="73"/>
      <c r="J140" s="79"/>
      <c r="K140" s="73"/>
      <c r="L140" s="79"/>
      <c r="M140" s="73"/>
      <c r="N140" s="79"/>
      <c r="O140" s="73"/>
      <c r="P140" s="79"/>
      <c r="Q140" s="73"/>
      <c r="R140" s="79"/>
      <c r="S140" s="73"/>
      <c r="T140" s="79"/>
      <c r="U140" s="73"/>
      <c r="V140" s="79"/>
      <c r="W140" s="73"/>
      <c r="X140" s="79"/>
      <c r="Y140" s="73"/>
      <c r="Z140" s="79"/>
      <c r="AA140" s="73"/>
      <c r="AB140" s="79"/>
      <c r="AC140" s="73"/>
      <c r="AD140" s="79"/>
      <c r="AE140" s="73"/>
      <c r="AF140" s="79"/>
      <c r="AG140" s="73"/>
      <c r="AH140" s="79"/>
      <c r="AI140" s="73"/>
      <c r="AJ140" s="79"/>
      <c r="AK140" s="73"/>
      <c r="AL140" s="79"/>
      <c r="AM140" s="423"/>
      <c r="AN140" s="424"/>
      <c r="AO140" s="73"/>
      <c r="AP140" s="3"/>
    </row>
    <row r="141" spans="1:88" x14ac:dyDescent="0.2">
      <c r="A141" s="2705"/>
      <c r="B141" s="109" t="s">
        <v>211</v>
      </c>
      <c r="C141" s="388">
        <f t="shared" si="16"/>
        <v>0</v>
      </c>
      <c r="D141" s="389">
        <f t="shared" si="15"/>
        <v>0</v>
      </c>
      <c r="E141" s="363">
        <f t="shared" si="15"/>
        <v>0</v>
      </c>
      <c r="F141" s="79"/>
      <c r="G141" s="73"/>
      <c r="H141" s="79"/>
      <c r="I141" s="73"/>
      <c r="J141" s="79"/>
      <c r="K141" s="73"/>
      <c r="L141" s="79"/>
      <c r="M141" s="73"/>
      <c r="N141" s="79"/>
      <c r="O141" s="73"/>
      <c r="P141" s="79"/>
      <c r="Q141" s="73"/>
      <c r="R141" s="79"/>
      <c r="S141" s="73"/>
      <c r="T141" s="79"/>
      <c r="U141" s="73"/>
      <c r="V141" s="79"/>
      <c r="W141" s="73"/>
      <c r="X141" s="79"/>
      <c r="Y141" s="73"/>
      <c r="Z141" s="79"/>
      <c r="AA141" s="73"/>
      <c r="AB141" s="79"/>
      <c r="AC141" s="73"/>
      <c r="AD141" s="79"/>
      <c r="AE141" s="73"/>
      <c r="AF141" s="79"/>
      <c r="AG141" s="73"/>
      <c r="AH141" s="79"/>
      <c r="AI141" s="73"/>
      <c r="AJ141" s="79"/>
      <c r="AK141" s="73"/>
      <c r="AL141" s="79"/>
      <c r="AM141" s="423"/>
      <c r="AN141" s="424"/>
      <c r="AO141" s="73"/>
      <c r="AP141" s="3"/>
    </row>
    <row r="142" spans="1:88" x14ac:dyDescent="0.2">
      <c r="A142" s="3561"/>
      <c r="B142" s="232" t="s">
        <v>212</v>
      </c>
      <c r="C142" s="406">
        <f t="shared" si="16"/>
        <v>0</v>
      </c>
      <c r="D142" s="407">
        <f t="shared" si="15"/>
        <v>0</v>
      </c>
      <c r="E142" s="427">
        <f t="shared" si="15"/>
        <v>0</v>
      </c>
      <c r="F142" s="88"/>
      <c r="G142" s="89"/>
      <c r="H142" s="88"/>
      <c r="I142" s="89"/>
      <c r="J142" s="88"/>
      <c r="K142" s="89"/>
      <c r="L142" s="88"/>
      <c r="M142" s="89"/>
      <c r="N142" s="88"/>
      <c r="O142" s="89"/>
      <c r="P142" s="88"/>
      <c r="Q142" s="89"/>
      <c r="R142" s="88"/>
      <c r="S142" s="89"/>
      <c r="T142" s="88"/>
      <c r="U142" s="89"/>
      <c r="V142" s="88"/>
      <c r="W142" s="89"/>
      <c r="X142" s="88"/>
      <c r="Y142" s="89"/>
      <c r="Z142" s="88"/>
      <c r="AA142" s="89"/>
      <c r="AB142" s="88"/>
      <c r="AC142" s="89"/>
      <c r="AD142" s="88"/>
      <c r="AE142" s="89"/>
      <c r="AF142" s="88"/>
      <c r="AG142" s="89"/>
      <c r="AH142" s="88"/>
      <c r="AI142" s="89"/>
      <c r="AJ142" s="88"/>
      <c r="AK142" s="89"/>
      <c r="AL142" s="88"/>
      <c r="AM142" s="428"/>
      <c r="AN142" s="126"/>
      <c r="AO142" s="89"/>
      <c r="AP142" s="3"/>
    </row>
    <row r="143" spans="1:88" x14ac:dyDescent="0.2">
      <c r="A143" s="3770" t="s">
        <v>183</v>
      </c>
      <c r="B143" s="3798" t="s">
        <v>213</v>
      </c>
      <c r="C143" s="3772">
        <f t="shared" si="16"/>
        <v>0</v>
      </c>
      <c r="D143" s="3773">
        <f t="shared" si="15"/>
        <v>0</v>
      </c>
      <c r="E143" s="3799">
        <f t="shared" si="15"/>
        <v>0</v>
      </c>
      <c r="F143" s="3800"/>
      <c r="G143" s="3801"/>
      <c r="H143" s="3800"/>
      <c r="I143" s="3801"/>
      <c r="J143" s="3800"/>
      <c r="K143" s="3801"/>
      <c r="L143" s="3800"/>
      <c r="M143" s="3801"/>
      <c r="N143" s="3800"/>
      <c r="O143" s="3801"/>
      <c r="P143" s="3800"/>
      <c r="Q143" s="3801"/>
      <c r="R143" s="3800"/>
      <c r="S143" s="3801"/>
      <c r="T143" s="3800"/>
      <c r="U143" s="3801"/>
      <c r="V143" s="3800"/>
      <c r="W143" s="3801"/>
      <c r="X143" s="3800"/>
      <c r="Y143" s="3801"/>
      <c r="Z143" s="3800"/>
      <c r="AA143" s="3801"/>
      <c r="AB143" s="3800"/>
      <c r="AC143" s="3801"/>
      <c r="AD143" s="3800"/>
      <c r="AE143" s="3801"/>
      <c r="AF143" s="3800"/>
      <c r="AG143" s="3801"/>
      <c r="AH143" s="3800"/>
      <c r="AI143" s="3801"/>
      <c r="AJ143" s="3800"/>
      <c r="AK143" s="3801"/>
      <c r="AL143" s="3800"/>
      <c r="AM143" s="3802"/>
      <c r="AN143" s="3803"/>
      <c r="AO143" s="3801"/>
      <c r="AP143" s="3"/>
    </row>
    <row r="144" spans="1:88" x14ac:dyDescent="0.2">
      <c r="A144" s="2705"/>
      <c r="B144" s="109" t="s">
        <v>207</v>
      </c>
      <c r="C144" s="388">
        <f t="shared" si="16"/>
        <v>6</v>
      </c>
      <c r="D144" s="389">
        <f t="shared" si="15"/>
        <v>2</v>
      </c>
      <c r="E144" s="363">
        <f>+G144+I144+K144+M144+O144+Q144+S144+U144+W144+Y144+AA144+AC144+AE144+AG144+AI144+AK144+AM144</f>
        <v>4</v>
      </c>
      <c r="F144" s="45"/>
      <c r="G144" s="46"/>
      <c r="H144" s="45"/>
      <c r="I144" s="46"/>
      <c r="J144" s="45"/>
      <c r="K144" s="46"/>
      <c r="L144" s="45"/>
      <c r="M144" s="46"/>
      <c r="N144" s="45"/>
      <c r="O144" s="46"/>
      <c r="P144" s="45"/>
      <c r="Q144" s="46"/>
      <c r="R144" s="45"/>
      <c r="S144" s="46">
        <v>1</v>
      </c>
      <c r="T144" s="45"/>
      <c r="U144" s="46"/>
      <c r="V144" s="45">
        <v>1</v>
      </c>
      <c r="W144" s="46"/>
      <c r="X144" s="45"/>
      <c r="Y144" s="46"/>
      <c r="Z144" s="45"/>
      <c r="AA144" s="46">
        <v>1</v>
      </c>
      <c r="AB144" s="45"/>
      <c r="AC144" s="46">
        <v>2</v>
      </c>
      <c r="AD144" s="45"/>
      <c r="AE144" s="46"/>
      <c r="AF144" s="45"/>
      <c r="AG144" s="46"/>
      <c r="AH144" s="45">
        <v>1</v>
      </c>
      <c r="AI144" s="46"/>
      <c r="AJ144" s="45"/>
      <c r="AK144" s="46"/>
      <c r="AL144" s="45"/>
      <c r="AM144" s="421"/>
      <c r="AN144" s="110">
        <v>0</v>
      </c>
      <c r="AO144" s="46">
        <v>0</v>
      </c>
      <c r="AP144" s="3"/>
      <c r="CG144" s="5">
        <v>0</v>
      </c>
      <c r="CH144" s="5">
        <v>0</v>
      </c>
      <c r="CI144" s="5">
        <v>0</v>
      </c>
      <c r="CJ144" s="5">
        <v>0</v>
      </c>
    </row>
    <row r="145" spans="1:109" x14ac:dyDescent="0.2">
      <c r="A145" s="2705"/>
      <c r="B145" s="109" t="s">
        <v>208</v>
      </c>
      <c r="C145" s="388">
        <f>SUM(D145:E145)</f>
        <v>22</v>
      </c>
      <c r="D145" s="389">
        <f t="shared" si="15"/>
        <v>12</v>
      </c>
      <c r="E145" s="363">
        <f t="shared" si="15"/>
        <v>10</v>
      </c>
      <c r="F145" s="45">
        <v>1</v>
      </c>
      <c r="G145" s="46"/>
      <c r="H145" s="45"/>
      <c r="I145" s="46"/>
      <c r="J145" s="45">
        <v>1</v>
      </c>
      <c r="K145" s="46"/>
      <c r="L145" s="45"/>
      <c r="M145" s="46"/>
      <c r="N145" s="45"/>
      <c r="O145" s="46"/>
      <c r="P145" s="45"/>
      <c r="Q145" s="46">
        <v>2</v>
      </c>
      <c r="R145" s="45">
        <v>2</v>
      </c>
      <c r="S145" s="46">
        <v>2</v>
      </c>
      <c r="T145" s="45">
        <v>2</v>
      </c>
      <c r="U145" s="46">
        <v>2</v>
      </c>
      <c r="V145" s="45">
        <v>1</v>
      </c>
      <c r="W145" s="46">
        <v>1</v>
      </c>
      <c r="X145" s="45">
        <v>1</v>
      </c>
      <c r="Y145" s="46">
        <v>1</v>
      </c>
      <c r="Z145" s="45">
        <v>1</v>
      </c>
      <c r="AA145" s="46">
        <v>1</v>
      </c>
      <c r="AB145" s="45">
        <v>1</v>
      </c>
      <c r="AC145" s="46">
        <v>1</v>
      </c>
      <c r="AD145" s="45"/>
      <c r="AE145" s="46"/>
      <c r="AF145" s="45">
        <v>2</v>
      </c>
      <c r="AG145" s="46"/>
      <c r="AH145" s="45"/>
      <c r="AI145" s="46"/>
      <c r="AJ145" s="45"/>
      <c r="AK145" s="46"/>
      <c r="AL145" s="45"/>
      <c r="AM145" s="421"/>
      <c r="AN145" s="110">
        <v>0</v>
      </c>
      <c r="AO145" s="46">
        <v>1</v>
      </c>
      <c r="AP145" s="3"/>
      <c r="CG145" s="5">
        <v>0</v>
      </c>
      <c r="CH145" s="5">
        <v>0</v>
      </c>
      <c r="CI145" s="5">
        <v>0</v>
      </c>
      <c r="CJ145" s="5">
        <v>0</v>
      </c>
    </row>
    <row r="146" spans="1:109" x14ac:dyDescent="0.2">
      <c r="A146" s="2705"/>
      <c r="B146" s="422" t="s">
        <v>209</v>
      </c>
      <c r="C146" s="388">
        <f t="shared" si="16"/>
        <v>0</v>
      </c>
      <c r="D146" s="389">
        <f>+F146+H146+J146+L146+N146+P146+R146+T146+V146+X146+Z146+AB146+AD146+AF146+AH146+AJ146+AL146</f>
        <v>0</v>
      </c>
      <c r="E146" s="363">
        <f t="shared" si="15"/>
        <v>0</v>
      </c>
      <c r="F146" s="45"/>
      <c r="G146" s="46"/>
      <c r="H146" s="45"/>
      <c r="I146" s="46"/>
      <c r="J146" s="45"/>
      <c r="K146" s="46"/>
      <c r="L146" s="45"/>
      <c r="M146" s="46"/>
      <c r="N146" s="45"/>
      <c r="O146" s="46"/>
      <c r="P146" s="45"/>
      <c r="Q146" s="46"/>
      <c r="R146" s="45"/>
      <c r="S146" s="46"/>
      <c r="T146" s="45"/>
      <c r="U146" s="46"/>
      <c r="V146" s="45"/>
      <c r="W146" s="46"/>
      <c r="X146" s="45"/>
      <c r="Y146" s="46"/>
      <c r="Z146" s="45"/>
      <c r="AA146" s="46"/>
      <c r="AB146" s="45"/>
      <c r="AC146" s="46"/>
      <c r="AD146" s="45"/>
      <c r="AE146" s="46"/>
      <c r="AF146" s="45"/>
      <c r="AG146" s="46"/>
      <c r="AH146" s="45"/>
      <c r="AI146" s="46"/>
      <c r="AJ146" s="45"/>
      <c r="AK146" s="46"/>
      <c r="AL146" s="45"/>
      <c r="AM146" s="421"/>
      <c r="AN146" s="110"/>
      <c r="AO146" s="46"/>
      <c r="AP146" s="3"/>
    </row>
    <row r="147" spans="1:109" x14ac:dyDescent="0.2">
      <c r="A147" s="2705"/>
      <c r="B147" s="109" t="s">
        <v>210</v>
      </c>
      <c r="C147" s="433">
        <f t="shared" si="16"/>
        <v>0</v>
      </c>
      <c r="D147" s="434">
        <f t="shared" si="15"/>
        <v>0</v>
      </c>
      <c r="E147" s="435">
        <f t="shared" si="15"/>
        <v>0</v>
      </c>
      <c r="F147" s="79"/>
      <c r="G147" s="73"/>
      <c r="H147" s="79"/>
      <c r="I147" s="73"/>
      <c r="J147" s="79"/>
      <c r="K147" s="73"/>
      <c r="L147" s="79"/>
      <c r="M147" s="73"/>
      <c r="N147" s="79"/>
      <c r="O147" s="73"/>
      <c r="P147" s="79"/>
      <c r="Q147" s="73"/>
      <c r="R147" s="79"/>
      <c r="S147" s="73"/>
      <c r="T147" s="79"/>
      <c r="U147" s="73"/>
      <c r="V147" s="79"/>
      <c r="W147" s="73"/>
      <c r="X147" s="79"/>
      <c r="Y147" s="73"/>
      <c r="Z147" s="79"/>
      <c r="AA147" s="73"/>
      <c r="AB147" s="79"/>
      <c r="AC147" s="73"/>
      <c r="AD147" s="79"/>
      <c r="AE147" s="73"/>
      <c r="AF147" s="79"/>
      <c r="AG147" s="73"/>
      <c r="AH147" s="79"/>
      <c r="AI147" s="73"/>
      <c r="AJ147" s="79"/>
      <c r="AK147" s="73"/>
      <c r="AL147" s="79"/>
      <c r="AM147" s="423"/>
      <c r="AN147" s="424"/>
      <c r="AO147" s="73"/>
      <c r="AP147" s="3"/>
    </row>
    <row r="148" spans="1:109" x14ac:dyDescent="0.2">
      <c r="A148" s="3561"/>
      <c r="B148" s="232" t="s">
        <v>212</v>
      </c>
      <c r="C148" s="406">
        <f t="shared" si="16"/>
        <v>0</v>
      </c>
      <c r="D148" s="407">
        <f t="shared" si="15"/>
        <v>0</v>
      </c>
      <c r="E148" s="427">
        <f t="shared" si="15"/>
        <v>0</v>
      </c>
      <c r="F148" s="88"/>
      <c r="G148" s="89"/>
      <c r="H148" s="88"/>
      <c r="I148" s="89"/>
      <c r="J148" s="88"/>
      <c r="K148" s="89"/>
      <c r="L148" s="88"/>
      <c r="M148" s="89"/>
      <c r="N148" s="88"/>
      <c r="O148" s="89"/>
      <c r="P148" s="88"/>
      <c r="Q148" s="89"/>
      <c r="R148" s="88"/>
      <c r="S148" s="89"/>
      <c r="T148" s="88"/>
      <c r="U148" s="89"/>
      <c r="V148" s="88"/>
      <c r="W148" s="89"/>
      <c r="X148" s="88"/>
      <c r="Y148" s="89"/>
      <c r="Z148" s="88"/>
      <c r="AA148" s="89"/>
      <c r="AB148" s="88"/>
      <c r="AC148" s="89"/>
      <c r="AD148" s="88"/>
      <c r="AE148" s="89"/>
      <c r="AF148" s="88"/>
      <c r="AG148" s="89"/>
      <c r="AH148" s="88"/>
      <c r="AI148" s="89"/>
      <c r="AJ148" s="88"/>
      <c r="AK148" s="89"/>
      <c r="AL148" s="88"/>
      <c r="AM148" s="428"/>
      <c r="AN148" s="126"/>
      <c r="AO148" s="89"/>
      <c r="AP148" s="3"/>
    </row>
    <row r="149" spans="1:109" ht="21.75" customHeight="1" x14ac:dyDescent="0.25">
      <c r="A149" s="9" t="s">
        <v>214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13"/>
    </row>
    <row r="150" spans="1:109" ht="17.25" customHeight="1" x14ac:dyDescent="0.2">
      <c r="A150" s="3770" t="s">
        <v>215</v>
      </c>
      <c r="B150" s="3804" t="s">
        <v>32</v>
      </c>
      <c r="C150" s="3790" t="s">
        <v>186</v>
      </c>
      <c r="D150" s="3791"/>
      <c r="E150" s="3791"/>
      <c r="F150" s="3791"/>
      <c r="G150" s="3791"/>
      <c r="H150" s="3791"/>
      <c r="I150" s="3791"/>
      <c r="J150" s="3791"/>
      <c r="K150" s="3791"/>
      <c r="L150" s="3791"/>
      <c r="M150" s="3791"/>
      <c r="N150" s="3791"/>
      <c r="O150" s="3791"/>
      <c r="P150" s="3791"/>
      <c r="Q150" s="3791"/>
      <c r="R150" s="3791"/>
      <c r="S150" s="3792"/>
      <c r="T150" s="3805" t="s">
        <v>7</v>
      </c>
      <c r="U150" s="3806" t="s">
        <v>8</v>
      </c>
      <c r="BX150" s="2"/>
      <c r="BY150" s="2"/>
      <c r="BZ150" s="2"/>
      <c r="CA150" s="2"/>
      <c r="CB150" s="2"/>
      <c r="CC150" s="3"/>
      <c r="CD150" s="3"/>
      <c r="CE150" s="4"/>
      <c r="DA150" s="5"/>
      <c r="DB150" s="5"/>
      <c r="DC150" s="5"/>
      <c r="DD150" s="5"/>
      <c r="DE150" s="5"/>
    </row>
    <row r="151" spans="1:109" ht="24" customHeight="1" x14ac:dyDescent="0.2">
      <c r="A151" s="3561"/>
      <c r="B151" s="3807"/>
      <c r="C151" s="3808" t="s">
        <v>216</v>
      </c>
      <c r="D151" s="3809" t="s">
        <v>217</v>
      </c>
      <c r="E151" s="3809" t="s">
        <v>218</v>
      </c>
      <c r="F151" s="3809" t="s">
        <v>69</v>
      </c>
      <c r="G151" s="3809" t="s">
        <v>219</v>
      </c>
      <c r="H151" s="3809" t="s">
        <v>220</v>
      </c>
      <c r="I151" s="3809" t="s">
        <v>221</v>
      </c>
      <c r="J151" s="3809" t="s">
        <v>222</v>
      </c>
      <c r="K151" s="3809" t="s">
        <v>223</v>
      </c>
      <c r="L151" s="3809" t="s">
        <v>224</v>
      </c>
      <c r="M151" s="3809" t="s">
        <v>225</v>
      </c>
      <c r="N151" s="3809" t="s">
        <v>226</v>
      </c>
      <c r="O151" s="3809" t="s">
        <v>227</v>
      </c>
      <c r="P151" s="3809" t="s">
        <v>228</v>
      </c>
      <c r="Q151" s="3809" t="s">
        <v>229</v>
      </c>
      <c r="R151" s="3809" t="s">
        <v>230</v>
      </c>
      <c r="S151" s="3810" t="s">
        <v>231</v>
      </c>
      <c r="T151" s="3805"/>
      <c r="U151" s="3806"/>
      <c r="BX151" s="2"/>
      <c r="BY151" s="2"/>
      <c r="BZ151" s="2"/>
      <c r="CA151" s="2"/>
      <c r="CB151" s="2"/>
      <c r="CC151" s="3"/>
      <c r="CD151" s="3"/>
      <c r="CE151" s="4"/>
      <c r="DA151" s="5"/>
      <c r="DB151" s="5"/>
      <c r="DC151" s="5"/>
      <c r="DD151" s="5"/>
      <c r="DE151" s="5"/>
    </row>
    <row r="152" spans="1:109" ht="29.25" customHeight="1" x14ac:dyDescent="0.2">
      <c r="A152" s="447" t="s">
        <v>232</v>
      </c>
      <c r="B152" s="3811">
        <f>SUM(C152:S152)</f>
        <v>114</v>
      </c>
      <c r="C152" s="88">
        <v>0</v>
      </c>
      <c r="D152" s="145">
        <v>0</v>
      </c>
      <c r="E152" s="145">
        <v>0</v>
      </c>
      <c r="F152" s="145">
        <v>0</v>
      </c>
      <c r="G152" s="145">
        <v>3</v>
      </c>
      <c r="H152" s="145">
        <v>8</v>
      </c>
      <c r="I152" s="145">
        <v>8</v>
      </c>
      <c r="J152" s="145">
        <v>2</v>
      </c>
      <c r="K152" s="145">
        <v>2</v>
      </c>
      <c r="L152" s="145">
        <v>5</v>
      </c>
      <c r="M152" s="145">
        <v>7</v>
      </c>
      <c r="N152" s="145">
        <v>4</v>
      </c>
      <c r="O152" s="145">
        <v>19</v>
      </c>
      <c r="P152" s="145">
        <v>14</v>
      </c>
      <c r="Q152" s="145">
        <v>12</v>
      </c>
      <c r="R152" s="145">
        <v>13</v>
      </c>
      <c r="S152" s="428">
        <v>17</v>
      </c>
      <c r="T152" s="126">
        <v>2</v>
      </c>
      <c r="U152" s="167">
        <v>0</v>
      </c>
      <c r="BX152" s="2"/>
      <c r="BY152" s="2"/>
      <c r="BZ152" s="2"/>
      <c r="CA152" s="2"/>
      <c r="CB152" s="2"/>
      <c r="CC152" s="3"/>
      <c r="CD152" s="3"/>
      <c r="CE152" s="4"/>
      <c r="CG152" s="5" t="s">
        <v>233</v>
      </c>
      <c r="CL152" s="5">
        <v>0</v>
      </c>
      <c r="CM152" s="5">
        <v>1</v>
      </c>
      <c r="CN152" s="5">
        <v>0</v>
      </c>
      <c r="CO152" s="5">
        <v>0</v>
      </c>
      <c r="DA152" s="5"/>
      <c r="DB152" s="5"/>
      <c r="DC152" s="5"/>
      <c r="DD152" s="5"/>
      <c r="DE152" s="5"/>
    </row>
    <row r="204" spans="1:104" hidden="1" x14ac:dyDescent="0.2"/>
    <row r="205" spans="1:104" hidden="1" x14ac:dyDescent="0.2"/>
    <row r="206" spans="1:104" s="442" customFormat="1" ht="18.75" hidden="1" customHeight="1" x14ac:dyDescent="0.2">
      <c r="A206" s="442">
        <f>SUM(B12:D12,B31:B44,B48:B49,B54,B57,C82:E82,B96:B98,B106:F106,B110:B112,B117:B119,C124:C130,C83:C85,B77,B72:B73,B63:G64)</f>
        <v>59610</v>
      </c>
      <c r="B206" s="442">
        <f>SUM(CG13:CJ134)</f>
        <v>0</v>
      </c>
      <c r="BX206" s="443"/>
      <c r="BY206" s="443"/>
      <c r="BZ206" s="443"/>
      <c r="CA206" s="443"/>
      <c r="CB206" s="443"/>
      <c r="CC206" s="443"/>
      <c r="CD206" s="443"/>
      <c r="CE206" s="443"/>
      <c r="CF206" s="443"/>
      <c r="CG206" s="443"/>
      <c r="CH206" s="443"/>
      <c r="CI206" s="443"/>
      <c r="CJ206" s="443"/>
      <c r="CK206" s="443"/>
      <c r="CL206" s="443"/>
      <c r="CM206" s="443"/>
      <c r="CN206" s="443"/>
      <c r="CO206" s="443"/>
      <c r="CP206" s="443"/>
      <c r="CQ206" s="443"/>
      <c r="CR206" s="443"/>
      <c r="CS206" s="443"/>
      <c r="CT206" s="443"/>
      <c r="CU206" s="443"/>
      <c r="CV206" s="443"/>
      <c r="CW206" s="443"/>
      <c r="CX206" s="443"/>
      <c r="CY206" s="443"/>
      <c r="CZ206" s="443"/>
    </row>
    <row r="207" spans="1:104" hidden="1" x14ac:dyDescent="0.2"/>
    <row r="208" spans="1:104" hidden="1" x14ac:dyDescent="0.2"/>
  </sheetData>
  <mergeCells count="200">
    <mergeCell ref="A135:A142"/>
    <mergeCell ref="A143:A148"/>
    <mergeCell ref="A150:A151"/>
    <mergeCell ref="B150:B151"/>
    <mergeCell ref="C150:S150"/>
    <mergeCell ref="T150:T151"/>
    <mergeCell ref="U150:U151"/>
    <mergeCell ref="X133:Y133"/>
    <mergeCell ref="Z133:AA133"/>
    <mergeCell ref="AO132:AO134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AJ133:AK133"/>
    <mergeCell ref="AL133:AM133"/>
    <mergeCell ref="AB133:AC133"/>
    <mergeCell ref="AD133:AE133"/>
    <mergeCell ref="AF133:AG133"/>
    <mergeCell ref="AH133:AI133"/>
    <mergeCell ref="A114:A116"/>
    <mergeCell ref="B114:D115"/>
    <mergeCell ref="N122:O122"/>
    <mergeCell ref="A124:A126"/>
    <mergeCell ref="A127:A130"/>
    <mergeCell ref="A132:A134"/>
    <mergeCell ref="B132:B134"/>
    <mergeCell ref="C132:C134"/>
    <mergeCell ref="D132:D134"/>
    <mergeCell ref="E132:E134"/>
    <mergeCell ref="F132:AM132"/>
    <mergeCell ref="V133:W133"/>
    <mergeCell ref="A121:B123"/>
    <mergeCell ref="C121:E122"/>
    <mergeCell ref="F121:O121"/>
    <mergeCell ref="P121:P123"/>
    <mergeCell ref="Q121:Q123"/>
    <mergeCell ref="F122:G122"/>
    <mergeCell ref="H122:I122"/>
    <mergeCell ref="J122:K122"/>
    <mergeCell ref="L122:M122"/>
    <mergeCell ref="E114:AN114"/>
    <mergeCell ref="AN132:AN134"/>
    <mergeCell ref="AO114:AO116"/>
    <mergeCell ref="AP114:AP116"/>
    <mergeCell ref="E115:F115"/>
    <mergeCell ref="G115:H115"/>
    <mergeCell ref="I115:J115"/>
    <mergeCell ref="K115:L115"/>
    <mergeCell ref="M115:N115"/>
    <mergeCell ref="J100:J102"/>
    <mergeCell ref="K100:L101"/>
    <mergeCell ref="M100:N101"/>
    <mergeCell ref="AM115:AN115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108:A109"/>
    <mergeCell ref="B108:B109"/>
    <mergeCell ref="C108:L108"/>
    <mergeCell ref="M108:M109"/>
    <mergeCell ref="F87:F88"/>
    <mergeCell ref="A89:F89"/>
    <mergeCell ref="A95:F95"/>
    <mergeCell ref="A99:F99"/>
    <mergeCell ref="A100:A102"/>
    <mergeCell ref="B100:E101"/>
    <mergeCell ref="F100:I101"/>
    <mergeCell ref="A83:A84"/>
    <mergeCell ref="A87:A88"/>
    <mergeCell ref="B87:B88"/>
    <mergeCell ref="C87:C88"/>
    <mergeCell ref="D87:D88"/>
    <mergeCell ref="E87:E88"/>
    <mergeCell ref="X80:Y80"/>
    <mergeCell ref="Z80:AA80"/>
    <mergeCell ref="AB80:AC80"/>
    <mergeCell ref="AJ79:AJ81"/>
    <mergeCell ref="AK79:AK81"/>
    <mergeCell ref="F80:G80"/>
    <mergeCell ref="H80:I80"/>
    <mergeCell ref="J80:K80"/>
    <mergeCell ref="L80:M80"/>
    <mergeCell ref="N80:O80"/>
    <mergeCell ref="P80:Q80"/>
    <mergeCell ref="R80:S80"/>
    <mergeCell ref="T80:U80"/>
    <mergeCell ref="A78:G78"/>
    <mergeCell ref="A79:A81"/>
    <mergeCell ref="B79:B81"/>
    <mergeCell ref="C79:E80"/>
    <mergeCell ref="F79:AI79"/>
    <mergeCell ref="V80:W80"/>
    <mergeCell ref="AD80:AE80"/>
    <mergeCell ref="AF80:AG80"/>
    <mergeCell ref="AH80:AI80"/>
    <mergeCell ref="A66:A67"/>
    <mergeCell ref="B66:C66"/>
    <mergeCell ref="D66:E66"/>
    <mergeCell ref="Q52:Q53"/>
    <mergeCell ref="R52:R53"/>
    <mergeCell ref="A51:A53"/>
    <mergeCell ref="B51:D52"/>
    <mergeCell ref="E51:V51"/>
    <mergeCell ref="A75:A76"/>
    <mergeCell ref="B75:B76"/>
    <mergeCell ref="C75:C76"/>
    <mergeCell ref="D75:D76"/>
    <mergeCell ref="L52:L53"/>
    <mergeCell ref="M52:M53"/>
    <mergeCell ref="N52:N53"/>
    <mergeCell ref="O52:O53"/>
    <mergeCell ref="P52:P53"/>
    <mergeCell ref="A61:A62"/>
    <mergeCell ref="B61:C61"/>
    <mergeCell ref="D61:E61"/>
    <mergeCell ref="F61:G61"/>
    <mergeCell ref="W51:W53"/>
    <mergeCell ref="E52:E53"/>
    <mergeCell ref="F52:F53"/>
    <mergeCell ref="G52:G53"/>
    <mergeCell ref="H52:H53"/>
    <mergeCell ref="I52:I53"/>
    <mergeCell ref="J52:J53"/>
    <mergeCell ref="AM29:AN29"/>
    <mergeCell ref="A46:A47"/>
    <mergeCell ref="B46:B47"/>
    <mergeCell ref="C46:F46"/>
    <mergeCell ref="G46:J46"/>
    <mergeCell ref="L46:R46"/>
    <mergeCell ref="AA29:AB29"/>
    <mergeCell ref="AC29:AD29"/>
    <mergeCell ref="AE29:AF29"/>
    <mergeCell ref="AG29:AH29"/>
    <mergeCell ref="AI29:AJ29"/>
    <mergeCell ref="AK29:AL29"/>
    <mergeCell ref="S52:S53"/>
    <mergeCell ref="T52:T53"/>
    <mergeCell ref="U52:U53"/>
    <mergeCell ref="V52:V53"/>
    <mergeCell ref="K52:K53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A28:A30"/>
    <mergeCell ref="B28:D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errorTitle="Error" error="Favor Ingrese sólo Números." sqref="E13:AS26 E31:AS44 C48:J49 C55:W56 C58:W59 B63:G64 B68:E69 B72:B73 C77:D77 F82:AK85 C90:F94 C96:F98 B103:N105 B110:M112 E117:AP119 F124:Q130 F135:AO148 C152:U152" xr:uid="{A1F15850-812C-45A3-82FC-34DC7F3B411C}">
      <formula1>0</formula1>
    </dataValidation>
    <dataValidation type="whole" allowBlank="1" showInputMessage="1" showErrorMessage="1" sqref="C132:E132" xr:uid="{BF8FDA44-7D15-4D01-BC7A-8AE2A9B70C1A}">
      <formula1>0</formula1>
      <formula2>1E+30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20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5.7109375" style="2" customWidth="1"/>
    <col min="2" max="2" width="24" style="2" customWidth="1"/>
    <col min="3" max="3" width="12.5703125" style="2" customWidth="1"/>
    <col min="4" max="4" width="17.28515625" style="2" customWidth="1"/>
    <col min="5" max="5" width="16.28515625" style="2" customWidth="1"/>
    <col min="6" max="6" width="13.85546875" style="2" customWidth="1"/>
    <col min="7" max="7" width="12.28515625" style="2" customWidth="1"/>
    <col min="8" max="8" width="14.5703125" style="2" customWidth="1"/>
    <col min="9" max="9" width="12.28515625" style="2" customWidth="1"/>
    <col min="10" max="10" width="13.28515625" style="2" customWidth="1"/>
    <col min="11" max="11" width="11.42578125" style="2" customWidth="1"/>
    <col min="12" max="12" width="11.42578125" style="2"/>
    <col min="13" max="13" width="11.85546875" style="2" customWidth="1"/>
    <col min="14" max="14" width="13.85546875" style="2" customWidth="1"/>
    <col min="15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5" width="11.42578125" style="2"/>
    <col min="76" max="76" width="11.28515625" style="3" customWidth="1"/>
    <col min="77" max="77" width="11.85546875" style="3" customWidth="1"/>
    <col min="78" max="78" width="10.85546875" style="4" customWidth="1"/>
    <col min="79" max="103" width="10.85546875" style="5" hidden="1" customWidth="1"/>
    <col min="104" max="104" width="6.42578125" style="5" hidden="1" customWidth="1"/>
    <col min="105" max="105" width="10.85546875" style="2" customWidth="1"/>
    <col min="106" max="106" width="11.42578125" style="2" customWidth="1"/>
    <col min="107" max="16384" width="11.42578125" style="2"/>
  </cols>
  <sheetData>
    <row r="1" spans="1:104" ht="16.350000000000001" customHeight="1" x14ac:dyDescent="0.2">
      <c r="A1" s="1" t="s">
        <v>0</v>
      </c>
    </row>
    <row r="2" spans="1:104" ht="16.350000000000001" customHeight="1" x14ac:dyDescent="0.2">
      <c r="A2" s="1" t="str">
        <f>CONCATENATE("COMUNA: ",[2]NOMBRE!B2," - ","( ",[2]NOMBRE!C2,[2]NOMBRE!D2,[2]NOMBRE!E2,[2]NOMBRE!F2,[2]NOMBRE!G2," )")</f>
        <v>COMUNA: LINARES - ( 07401 )</v>
      </c>
    </row>
    <row r="3" spans="1:104" ht="16.350000000000001" customHeight="1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</row>
    <row r="4" spans="1:104" ht="16.350000000000001" customHeight="1" x14ac:dyDescent="0.2">
      <c r="A4" s="1" t="str">
        <f>CONCATENATE("MES: ",[2]NOMBRE!B6," - ","( ",[2]NOMBRE!C6,[2]NOMBRE!D6," )")</f>
        <v>MES: ENERO - ( 01 )</v>
      </c>
    </row>
    <row r="5" spans="1:104" ht="16.350000000000001" customHeight="1" x14ac:dyDescent="0.2">
      <c r="A5" s="1" t="str">
        <f>CONCATENATE("AÑO: ",[2]NOMBRE!B7)</f>
        <v>AÑO: 2021</v>
      </c>
    </row>
    <row r="6" spans="1:104" ht="15" x14ac:dyDescent="0.2">
      <c r="A6" s="2690" t="s">
        <v>1</v>
      </c>
      <c r="B6" s="2690"/>
      <c r="C6" s="2690"/>
      <c r="D6" s="2690"/>
      <c r="E6" s="2690"/>
      <c r="F6" s="2690"/>
      <c r="G6" s="2690"/>
      <c r="H6" s="2690"/>
      <c r="I6" s="2690"/>
      <c r="J6" s="2690"/>
      <c r="K6" s="2690"/>
      <c r="L6" s="2690"/>
      <c r="M6" s="2690"/>
      <c r="N6" s="2690"/>
      <c r="O6" s="2690"/>
      <c r="P6" s="2690"/>
      <c r="Q6" s="2690"/>
      <c r="R6" s="2690"/>
      <c r="S6" s="2690"/>
      <c r="T6" s="2690"/>
      <c r="U6" s="2690"/>
      <c r="V6" s="2690"/>
      <c r="W6" s="269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04" ht="15" x14ac:dyDescent="0.2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04" ht="31.35" customHeight="1" x14ac:dyDescent="0.2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04" ht="20.100000000000001" customHeight="1" x14ac:dyDescent="0.2">
      <c r="A9" s="2802" t="s">
        <v>3</v>
      </c>
      <c r="B9" s="2804" t="s">
        <v>4</v>
      </c>
      <c r="C9" s="2805"/>
      <c r="D9" s="2806"/>
      <c r="E9" s="2809" t="s">
        <v>5</v>
      </c>
      <c r="F9" s="2810"/>
      <c r="G9" s="2810"/>
      <c r="H9" s="2810"/>
      <c r="I9" s="2810"/>
      <c r="J9" s="2810"/>
      <c r="K9" s="2810"/>
      <c r="L9" s="2810"/>
      <c r="M9" s="2810"/>
      <c r="N9" s="2810"/>
      <c r="O9" s="2810"/>
      <c r="P9" s="2810"/>
      <c r="Q9" s="2810"/>
      <c r="R9" s="2810"/>
      <c r="S9" s="2810"/>
      <c r="T9" s="2810"/>
      <c r="U9" s="2810"/>
      <c r="V9" s="2810"/>
      <c r="W9" s="2810"/>
      <c r="X9" s="2810"/>
      <c r="Y9" s="2810"/>
      <c r="Z9" s="2810"/>
      <c r="AA9" s="2810"/>
      <c r="AB9" s="2810"/>
      <c r="AC9" s="2810"/>
      <c r="AD9" s="2810"/>
      <c r="AE9" s="2810"/>
      <c r="AF9" s="2810"/>
      <c r="AG9" s="2810"/>
      <c r="AH9" s="2810"/>
      <c r="AI9" s="2810"/>
      <c r="AJ9" s="2810"/>
      <c r="AK9" s="2810"/>
      <c r="AL9" s="2810"/>
      <c r="AM9" s="2810"/>
      <c r="AN9" s="2811"/>
      <c r="AO9" s="2806" t="s">
        <v>6</v>
      </c>
      <c r="AP9" s="2812" t="s">
        <v>7</v>
      </c>
      <c r="AQ9" s="2812" t="s">
        <v>8</v>
      </c>
      <c r="AR9" s="2806" t="s">
        <v>9</v>
      </c>
      <c r="AS9" s="2806" t="s">
        <v>10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W9" s="3"/>
      <c r="BY9" s="4"/>
      <c r="CZ9" s="2"/>
    </row>
    <row r="10" spans="1:104" ht="20.100000000000001" customHeight="1" x14ac:dyDescent="0.2">
      <c r="A10" s="2692"/>
      <c r="B10" s="2807"/>
      <c r="C10" s="2698"/>
      <c r="D10" s="2808"/>
      <c r="E10" s="2809" t="s">
        <v>11</v>
      </c>
      <c r="F10" s="2816"/>
      <c r="G10" s="2814" t="s">
        <v>12</v>
      </c>
      <c r="H10" s="2815"/>
      <c r="I10" s="2814" t="s">
        <v>13</v>
      </c>
      <c r="J10" s="2815"/>
      <c r="K10" s="2814" t="s">
        <v>14</v>
      </c>
      <c r="L10" s="2815"/>
      <c r="M10" s="2814" t="s">
        <v>15</v>
      </c>
      <c r="N10" s="2815"/>
      <c r="O10" s="2814" t="s">
        <v>16</v>
      </c>
      <c r="P10" s="2815"/>
      <c r="Q10" s="2814" t="s">
        <v>17</v>
      </c>
      <c r="R10" s="2815"/>
      <c r="S10" s="2814" t="s">
        <v>18</v>
      </c>
      <c r="T10" s="2815"/>
      <c r="U10" s="2814" t="s">
        <v>19</v>
      </c>
      <c r="V10" s="2815"/>
      <c r="W10" s="2814" t="s">
        <v>20</v>
      </c>
      <c r="X10" s="2815"/>
      <c r="Y10" s="2814" t="s">
        <v>21</v>
      </c>
      <c r="Z10" s="2815"/>
      <c r="AA10" s="2814" t="s">
        <v>22</v>
      </c>
      <c r="AB10" s="2815"/>
      <c r="AC10" s="2814" t="s">
        <v>23</v>
      </c>
      <c r="AD10" s="2815"/>
      <c r="AE10" s="2814" t="s">
        <v>24</v>
      </c>
      <c r="AF10" s="2815"/>
      <c r="AG10" s="2814" t="s">
        <v>25</v>
      </c>
      <c r="AH10" s="2815"/>
      <c r="AI10" s="2814" t="s">
        <v>26</v>
      </c>
      <c r="AJ10" s="2815"/>
      <c r="AK10" s="2814" t="s">
        <v>27</v>
      </c>
      <c r="AL10" s="2815"/>
      <c r="AM10" s="2809" t="s">
        <v>28</v>
      </c>
      <c r="AN10" s="2811"/>
      <c r="AO10" s="2703"/>
      <c r="AP10" s="2705"/>
      <c r="AQ10" s="2705"/>
      <c r="AR10" s="2703"/>
      <c r="AS10" s="2703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W10" s="3"/>
      <c r="BY10" s="4"/>
      <c r="CZ10" s="2"/>
    </row>
    <row r="11" spans="1:104" ht="20.100000000000001" customHeight="1" x14ac:dyDescent="0.2">
      <c r="A11" s="2803"/>
      <c r="B11" s="504" t="s">
        <v>29</v>
      </c>
      <c r="C11" s="505" t="s">
        <v>30</v>
      </c>
      <c r="D11" s="494" t="s">
        <v>31</v>
      </c>
      <c r="E11" s="506" t="s">
        <v>30</v>
      </c>
      <c r="F11" s="507" t="s">
        <v>31</v>
      </c>
      <c r="G11" s="506" t="s">
        <v>30</v>
      </c>
      <c r="H11" s="507" t="s">
        <v>31</v>
      </c>
      <c r="I11" s="506" t="s">
        <v>30</v>
      </c>
      <c r="J11" s="507" t="s">
        <v>31</v>
      </c>
      <c r="K11" s="506" t="s">
        <v>30</v>
      </c>
      <c r="L11" s="507" t="s">
        <v>31</v>
      </c>
      <c r="M11" s="506" t="s">
        <v>30</v>
      </c>
      <c r="N11" s="507" t="s">
        <v>31</v>
      </c>
      <c r="O11" s="506" t="s">
        <v>30</v>
      </c>
      <c r="P11" s="507" t="s">
        <v>31</v>
      </c>
      <c r="Q11" s="506" t="s">
        <v>30</v>
      </c>
      <c r="R11" s="507" t="s">
        <v>31</v>
      </c>
      <c r="S11" s="506" t="s">
        <v>30</v>
      </c>
      <c r="T11" s="507" t="s">
        <v>31</v>
      </c>
      <c r="U11" s="506" t="s">
        <v>30</v>
      </c>
      <c r="V11" s="507" t="s">
        <v>31</v>
      </c>
      <c r="W11" s="506" t="s">
        <v>30</v>
      </c>
      <c r="X11" s="507" t="s">
        <v>31</v>
      </c>
      <c r="Y11" s="506" t="s">
        <v>30</v>
      </c>
      <c r="Z11" s="507" t="s">
        <v>31</v>
      </c>
      <c r="AA11" s="506" t="s">
        <v>30</v>
      </c>
      <c r="AB11" s="507" t="s">
        <v>31</v>
      </c>
      <c r="AC11" s="506" t="s">
        <v>30</v>
      </c>
      <c r="AD11" s="507" t="s">
        <v>31</v>
      </c>
      <c r="AE11" s="506" t="s">
        <v>30</v>
      </c>
      <c r="AF11" s="507" t="s">
        <v>31</v>
      </c>
      <c r="AG11" s="506" t="s">
        <v>30</v>
      </c>
      <c r="AH11" s="507" t="s">
        <v>31</v>
      </c>
      <c r="AI11" s="506" t="s">
        <v>30</v>
      </c>
      <c r="AJ11" s="507" t="s">
        <v>31</v>
      </c>
      <c r="AK11" s="506" t="s">
        <v>30</v>
      </c>
      <c r="AL11" s="507" t="s">
        <v>31</v>
      </c>
      <c r="AM11" s="506" t="s">
        <v>30</v>
      </c>
      <c r="AN11" s="508" t="s">
        <v>31</v>
      </c>
      <c r="AO11" s="2808"/>
      <c r="AP11" s="2813"/>
      <c r="AQ11" s="2813"/>
      <c r="AR11" s="2808"/>
      <c r="AS11" s="280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W11" s="3"/>
      <c r="BY11" s="4"/>
      <c r="CZ11" s="2"/>
    </row>
    <row r="12" spans="1:104" ht="16.350000000000001" customHeight="1" x14ac:dyDescent="0.2">
      <c r="A12" s="509" t="s">
        <v>32</v>
      </c>
      <c r="B12" s="510">
        <f>SUM(B13:B26)</f>
        <v>0</v>
      </c>
      <c r="C12" s="511">
        <f>SUM(C13:C26)</f>
        <v>0</v>
      </c>
      <c r="D12" s="20">
        <f>SUM(D13:D26)</f>
        <v>0</v>
      </c>
      <c r="E12" s="506">
        <f>SUM(E13:E26)</f>
        <v>0</v>
      </c>
      <c r="F12" s="21">
        <f t="shared" ref="F12:AO12" si="0">SUM(F13:F26)</f>
        <v>0</v>
      </c>
      <c r="G12" s="22">
        <f>SUM(G13:G26)</f>
        <v>0</v>
      </c>
      <c r="H12" s="21">
        <f t="shared" si="0"/>
        <v>0</v>
      </c>
      <c r="I12" s="506">
        <f t="shared" si="0"/>
        <v>0</v>
      </c>
      <c r="J12" s="21">
        <f t="shared" si="0"/>
        <v>0</v>
      </c>
      <c r="K12" s="506">
        <f t="shared" si="0"/>
        <v>0</v>
      </c>
      <c r="L12" s="21">
        <f t="shared" si="0"/>
        <v>0</v>
      </c>
      <c r="M12" s="506">
        <f t="shared" si="0"/>
        <v>0</v>
      </c>
      <c r="N12" s="21">
        <f t="shared" si="0"/>
        <v>0</v>
      </c>
      <c r="O12" s="506">
        <f t="shared" si="0"/>
        <v>0</v>
      </c>
      <c r="P12" s="21">
        <f t="shared" si="0"/>
        <v>0</v>
      </c>
      <c r="Q12" s="506">
        <f t="shared" si="0"/>
        <v>0</v>
      </c>
      <c r="R12" s="21">
        <f t="shared" si="0"/>
        <v>0</v>
      </c>
      <c r="S12" s="506">
        <f t="shared" si="0"/>
        <v>0</v>
      </c>
      <c r="T12" s="21">
        <f t="shared" si="0"/>
        <v>0</v>
      </c>
      <c r="U12" s="506">
        <f>SUM(U13:U26)</f>
        <v>0</v>
      </c>
      <c r="V12" s="21">
        <f>SUM(V13:V26)</f>
        <v>0</v>
      </c>
      <c r="W12" s="506">
        <f t="shared" si="0"/>
        <v>0</v>
      </c>
      <c r="X12" s="21">
        <f t="shared" si="0"/>
        <v>0</v>
      </c>
      <c r="Y12" s="506">
        <f t="shared" si="0"/>
        <v>0</v>
      </c>
      <c r="Z12" s="21">
        <f t="shared" si="0"/>
        <v>0</v>
      </c>
      <c r="AA12" s="506">
        <f t="shared" si="0"/>
        <v>0</v>
      </c>
      <c r="AB12" s="21">
        <f t="shared" si="0"/>
        <v>0</v>
      </c>
      <c r="AC12" s="506">
        <f t="shared" si="0"/>
        <v>0</v>
      </c>
      <c r="AD12" s="21">
        <f t="shared" si="0"/>
        <v>0</v>
      </c>
      <c r="AE12" s="506">
        <f t="shared" si="0"/>
        <v>0</v>
      </c>
      <c r="AF12" s="21">
        <f t="shared" si="0"/>
        <v>0</v>
      </c>
      <c r="AG12" s="506">
        <f t="shared" si="0"/>
        <v>0</v>
      </c>
      <c r="AH12" s="21">
        <f t="shared" si="0"/>
        <v>0</v>
      </c>
      <c r="AI12" s="506">
        <f t="shared" si="0"/>
        <v>0</v>
      </c>
      <c r="AJ12" s="21">
        <f t="shared" si="0"/>
        <v>0</v>
      </c>
      <c r="AK12" s="506">
        <f t="shared" si="0"/>
        <v>0</v>
      </c>
      <c r="AL12" s="21">
        <f t="shared" si="0"/>
        <v>0</v>
      </c>
      <c r="AM12" s="506">
        <f t="shared" si="0"/>
        <v>0</v>
      </c>
      <c r="AN12" s="23">
        <f t="shared" si="0"/>
        <v>0</v>
      </c>
      <c r="AO12" s="507">
        <f t="shared" si="0"/>
        <v>0</v>
      </c>
      <c r="AP12" s="24">
        <f>SUM(AP13:AP26)</f>
        <v>0</v>
      </c>
      <c r="AQ12" s="512">
        <f>SUM(AQ13:AQ26)</f>
        <v>0</v>
      </c>
      <c r="AR12" s="507">
        <f>SUM(AR13:AR26)</f>
        <v>0</v>
      </c>
      <c r="AS12" s="507">
        <f>SUM(AS13:AS26)</f>
        <v>0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W12" s="3"/>
      <c r="BY12" s="4"/>
      <c r="CZ12" s="2"/>
    </row>
    <row r="13" spans="1:104" ht="16.350000000000001" customHeight="1" x14ac:dyDescent="0.2">
      <c r="A13" s="26" t="s">
        <v>33</v>
      </c>
      <c r="B13" s="27">
        <f>SUM(C13:D13)</f>
        <v>0</v>
      </c>
      <c r="C13" s="513">
        <f>SUM(E13+G13+I13+K13+M13+O13+Q13+S13+U13+W13+Y13+AA13+AC13+AE13+AG13+AI13+AK13+AM13)</f>
        <v>0</v>
      </c>
      <c r="D13" s="514">
        <f>SUM(F13+H13+J13+L13+N13+P13+R13+T13+V13+X13+Z13+AB13+AD13+AF13+AH13+AJ13+AL13+AN13)</f>
        <v>0</v>
      </c>
      <c r="E13" s="489"/>
      <c r="F13" s="500"/>
      <c r="G13" s="489"/>
      <c r="H13" s="500"/>
      <c r="I13" s="489"/>
      <c r="J13" s="490"/>
      <c r="K13" s="489"/>
      <c r="L13" s="490"/>
      <c r="M13" s="489"/>
      <c r="N13" s="490"/>
      <c r="O13" s="489"/>
      <c r="P13" s="490"/>
      <c r="Q13" s="489"/>
      <c r="R13" s="490"/>
      <c r="S13" s="489"/>
      <c r="T13" s="490"/>
      <c r="U13" s="489"/>
      <c r="V13" s="490"/>
      <c r="W13" s="489"/>
      <c r="X13" s="490"/>
      <c r="Y13" s="489"/>
      <c r="Z13" s="490"/>
      <c r="AA13" s="489"/>
      <c r="AB13" s="490"/>
      <c r="AC13" s="489"/>
      <c r="AD13" s="490"/>
      <c r="AE13" s="489"/>
      <c r="AF13" s="490"/>
      <c r="AG13" s="489"/>
      <c r="AH13" s="490"/>
      <c r="AI13" s="489"/>
      <c r="AJ13" s="490"/>
      <c r="AK13" s="489"/>
      <c r="AL13" s="490"/>
      <c r="AM13" s="515"/>
      <c r="AN13" s="516"/>
      <c r="AO13" s="500"/>
      <c r="AP13" s="517"/>
      <c r="AQ13" s="517"/>
      <c r="AR13" s="518"/>
      <c r="AS13" s="518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8"/>
      <c r="BE13" s="8"/>
      <c r="BF13" s="8"/>
      <c r="BW13" s="3"/>
      <c r="BY13" s="4"/>
      <c r="CA13" s="39"/>
      <c r="CG13" s="40">
        <v>0</v>
      </c>
      <c r="CH13" s="40"/>
      <c r="CI13" s="40">
        <v>0</v>
      </c>
      <c r="CJ13" s="40">
        <v>0</v>
      </c>
      <c r="CZ13" s="2"/>
    </row>
    <row r="14" spans="1:104" ht="16.350000000000001" customHeight="1" x14ac:dyDescent="0.2">
      <c r="A14" s="41" t="s">
        <v>34</v>
      </c>
      <c r="B14" s="42">
        <f t="shared" ref="B14:B26" si="1">SUM(C14:D14)</f>
        <v>0</v>
      </c>
      <c r="C14" s="43">
        <f>SUM(E14+G14+I14)</f>
        <v>0</v>
      </c>
      <c r="D14" s="44">
        <f>SUM(F14+H14+J14)</f>
        <v>0</v>
      </c>
      <c r="E14" s="45"/>
      <c r="F14" s="46"/>
      <c r="G14" s="45"/>
      <c r="H14" s="46"/>
      <c r="I14" s="45"/>
      <c r="J14" s="47"/>
      <c r="K14" s="48"/>
      <c r="L14" s="49"/>
      <c r="M14" s="48"/>
      <c r="N14" s="49"/>
      <c r="O14" s="48"/>
      <c r="P14" s="49"/>
      <c r="Q14" s="48"/>
      <c r="R14" s="49"/>
      <c r="S14" s="48"/>
      <c r="T14" s="49"/>
      <c r="U14" s="48"/>
      <c r="V14" s="49"/>
      <c r="W14" s="48"/>
      <c r="X14" s="49"/>
      <c r="Y14" s="48"/>
      <c r="Z14" s="49"/>
      <c r="AA14" s="48"/>
      <c r="AB14" s="49"/>
      <c r="AC14" s="48"/>
      <c r="AD14" s="49"/>
      <c r="AE14" s="48"/>
      <c r="AF14" s="49"/>
      <c r="AG14" s="48"/>
      <c r="AH14" s="49"/>
      <c r="AI14" s="48"/>
      <c r="AJ14" s="49"/>
      <c r="AK14" s="48"/>
      <c r="AL14" s="49"/>
      <c r="AM14" s="48"/>
      <c r="AN14" s="50"/>
      <c r="AO14" s="46"/>
      <c r="AP14" s="51"/>
      <c r="AQ14" s="51"/>
      <c r="AR14" s="52"/>
      <c r="AS14" s="52"/>
      <c r="AT14" s="37"/>
      <c r="AU14" s="38"/>
      <c r="AV14" s="38"/>
      <c r="AW14" s="38"/>
      <c r="AX14" s="38"/>
      <c r="AY14" s="38"/>
      <c r="AZ14" s="38"/>
      <c r="BA14" s="38"/>
      <c r="BB14" s="38"/>
      <c r="BC14" s="38"/>
      <c r="BD14" s="8"/>
      <c r="BE14" s="8"/>
      <c r="BF14" s="8"/>
      <c r="BW14" s="3"/>
      <c r="BY14" s="4"/>
      <c r="CA14" s="39"/>
      <c r="CG14" s="40">
        <v>0</v>
      </c>
      <c r="CH14" s="40"/>
      <c r="CI14" s="40">
        <v>0</v>
      </c>
      <c r="CJ14" s="40">
        <v>0</v>
      </c>
      <c r="CZ14" s="2"/>
    </row>
    <row r="15" spans="1:104" ht="16.350000000000001" customHeight="1" x14ac:dyDescent="0.2">
      <c r="A15" s="53" t="s">
        <v>35</v>
      </c>
      <c r="B15" s="42">
        <f t="shared" si="1"/>
        <v>0</v>
      </c>
      <c r="C15" s="43">
        <f>SUM(E15+G15+I15+K15+M15+O15+Q15+S15+U15+W15+Y15+AA15+AC15+AE15+AG15+AI15+AK15+AM15)</f>
        <v>0</v>
      </c>
      <c r="D15" s="44">
        <f>SUM(F15+H15+J15+L15+N15+P15+R15+T15+V15+X15+Z15+AB15+AD15+AF15+AH15+AJ15+AL15+AN15)</f>
        <v>0</v>
      </c>
      <c r="E15" s="45"/>
      <c r="F15" s="46"/>
      <c r="G15" s="45"/>
      <c r="H15" s="46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47"/>
      <c r="W15" s="45"/>
      <c r="X15" s="47"/>
      <c r="Y15" s="45"/>
      <c r="Z15" s="47"/>
      <c r="AA15" s="45"/>
      <c r="AB15" s="47"/>
      <c r="AC15" s="45"/>
      <c r="AD15" s="47"/>
      <c r="AE15" s="45"/>
      <c r="AF15" s="47"/>
      <c r="AG15" s="45"/>
      <c r="AH15" s="47"/>
      <c r="AI15" s="45"/>
      <c r="AJ15" s="47"/>
      <c r="AK15" s="45"/>
      <c r="AL15" s="47"/>
      <c r="AM15" s="54"/>
      <c r="AN15" s="55"/>
      <c r="AO15" s="46"/>
      <c r="AP15" s="51"/>
      <c r="AQ15" s="51"/>
      <c r="AR15" s="52"/>
      <c r="AS15" s="52"/>
      <c r="AT15" s="37"/>
      <c r="AU15" s="38"/>
      <c r="AV15" s="38"/>
      <c r="AW15" s="38"/>
      <c r="AX15" s="38"/>
      <c r="AY15" s="38"/>
      <c r="AZ15" s="38"/>
      <c r="BA15" s="38"/>
      <c r="BB15" s="38"/>
      <c r="BC15" s="38"/>
      <c r="BD15" s="8"/>
      <c r="BE15" s="8"/>
      <c r="BF15" s="8"/>
      <c r="BW15" s="3"/>
      <c r="BY15" s="4"/>
      <c r="CA15" s="39"/>
      <c r="CG15" s="40">
        <v>0</v>
      </c>
      <c r="CH15" s="40"/>
      <c r="CI15" s="40">
        <v>0</v>
      </c>
      <c r="CJ15" s="40">
        <v>0</v>
      </c>
      <c r="CZ15" s="2"/>
    </row>
    <row r="16" spans="1:104" ht="16.350000000000001" customHeight="1" x14ac:dyDescent="0.2">
      <c r="A16" s="56" t="s">
        <v>36</v>
      </c>
      <c r="B16" s="57">
        <f t="shared" si="1"/>
        <v>0</v>
      </c>
      <c r="C16" s="58">
        <f>SUM(I16+K16+M16+O16+Q16+S16+U16+W16+Y16+AA16+AC16+AE16+AG16+AI16+AK16+AM16)</f>
        <v>0</v>
      </c>
      <c r="D16" s="59">
        <f>SUM(J16+L16+N16+P16+R16+T16+V16+X16+Z16+AB16+AD16+AF16+AH16+AJ16+AL16+AN16)</f>
        <v>0</v>
      </c>
      <c r="E16" s="48"/>
      <c r="F16" s="49"/>
      <c r="G16" s="60"/>
      <c r="H16" s="61"/>
      <c r="I16" s="45"/>
      <c r="J16" s="47"/>
      <c r="K16" s="45"/>
      <c r="L16" s="47"/>
      <c r="M16" s="45"/>
      <c r="N16" s="47"/>
      <c r="O16" s="45"/>
      <c r="P16" s="47"/>
      <c r="Q16" s="45"/>
      <c r="R16" s="47"/>
      <c r="S16" s="45"/>
      <c r="T16" s="47"/>
      <c r="U16" s="45"/>
      <c r="V16" s="47"/>
      <c r="W16" s="45"/>
      <c r="X16" s="47"/>
      <c r="Y16" s="45"/>
      <c r="Z16" s="47"/>
      <c r="AA16" s="45"/>
      <c r="AB16" s="47"/>
      <c r="AC16" s="45"/>
      <c r="AD16" s="47"/>
      <c r="AE16" s="45"/>
      <c r="AF16" s="47"/>
      <c r="AG16" s="45"/>
      <c r="AH16" s="47"/>
      <c r="AI16" s="45"/>
      <c r="AJ16" s="47"/>
      <c r="AK16" s="45"/>
      <c r="AL16" s="47"/>
      <c r="AM16" s="54"/>
      <c r="AN16" s="55"/>
      <c r="AO16" s="46"/>
      <c r="AP16" s="51"/>
      <c r="AQ16" s="51"/>
      <c r="AR16" s="52"/>
      <c r="AS16" s="52"/>
      <c r="AT16" s="37"/>
      <c r="AU16" s="38"/>
      <c r="AV16" s="38"/>
      <c r="AW16" s="38"/>
      <c r="AX16" s="38"/>
      <c r="AY16" s="38"/>
      <c r="AZ16" s="38"/>
      <c r="BA16" s="38"/>
      <c r="BB16" s="38"/>
      <c r="BC16" s="38"/>
      <c r="BD16" s="8"/>
      <c r="BE16" s="8"/>
      <c r="BF16" s="8"/>
      <c r="BW16" s="3"/>
      <c r="BY16" s="4"/>
      <c r="CA16" s="39"/>
      <c r="CG16" s="40">
        <v>0</v>
      </c>
      <c r="CH16" s="40"/>
      <c r="CI16" s="40">
        <v>0</v>
      </c>
      <c r="CJ16" s="40">
        <v>0</v>
      </c>
      <c r="CZ16" s="2"/>
    </row>
    <row r="17" spans="1:104" ht="16.350000000000001" customHeight="1" x14ac:dyDescent="0.2">
      <c r="A17" s="62" t="s">
        <v>37</v>
      </c>
      <c r="B17" s="42">
        <f t="shared" si="1"/>
        <v>0</v>
      </c>
      <c r="C17" s="43">
        <f>SUM(U17+W17+Y17+AA17+AC17+AE17+AG17+AI17+AK17+AM17)</f>
        <v>0</v>
      </c>
      <c r="D17" s="44">
        <f>SUM(V17+X17+Z17+AB17+AD17+AF17+AH17+AJ17+AL17+AN17)</f>
        <v>0</v>
      </c>
      <c r="E17" s="48"/>
      <c r="F17" s="63"/>
      <c r="G17" s="48"/>
      <c r="H17" s="63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5"/>
      <c r="V17" s="47"/>
      <c r="W17" s="45"/>
      <c r="X17" s="47"/>
      <c r="Y17" s="45"/>
      <c r="Z17" s="47"/>
      <c r="AA17" s="45"/>
      <c r="AB17" s="47"/>
      <c r="AC17" s="45"/>
      <c r="AD17" s="47"/>
      <c r="AE17" s="45"/>
      <c r="AF17" s="47"/>
      <c r="AG17" s="45"/>
      <c r="AH17" s="47"/>
      <c r="AI17" s="45"/>
      <c r="AJ17" s="47"/>
      <c r="AK17" s="45"/>
      <c r="AL17" s="47"/>
      <c r="AM17" s="54"/>
      <c r="AN17" s="55"/>
      <c r="AO17" s="46"/>
      <c r="AP17" s="51"/>
      <c r="AQ17" s="51"/>
      <c r="AR17" s="52"/>
      <c r="AS17" s="52"/>
      <c r="AT17" s="37"/>
      <c r="AU17" s="38"/>
      <c r="AV17" s="38"/>
      <c r="AW17" s="38"/>
      <c r="AX17" s="38"/>
      <c r="AY17" s="38"/>
      <c r="AZ17" s="38"/>
      <c r="BA17" s="38"/>
      <c r="BB17" s="38"/>
      <c r="BC17" s="38"/>
      <c r="BD17" s="8"/>
      <c r="BE17" s="8"/>
      <c r="BF17" s="8"/>
      <c r="BW17" s="3"/>
      <c r="BY17" s="4"/>
      <c r="CA17" s="39"/>
      <c r="CG17" s="40">
        <v>0</v>
      </c>
      <c r="CH17" s="40"/>
      <c r="CI17" s="40">
        <v>0</v>
      </c>
      <c r="CJ17" s="40">
        <v>0</v>
      </c>
      <c r="CZ17" s="2"/>
    </row>
    <row r="18" spans="1:104" ht="16.350000000000001" customHeight="1" x14ac:dyDescent="0.2">
      <c r="A18" s="64" t="s">
        <v>38</v>
      </c>
      <c r="B18" s="42">
        <f t="shared" si="1"/>
        <v>0</v>
      </c>
      <c r="C18" s="43">
        <f>SUM(E18+G18+I18+K18+M18+O18+Q18+S18+U18+W18+Y18+AA18+AC18+AE18+AG18+AI18+AK18+AM18)</f>
        <v>0</v>
      </c>
      <c r="D18" s="44">
        <f>SUM(F18+H18+J18+L18+N18+P18+R18+T18+V18+X18+Z18+AB18+AD18+AF18+AH18+AJ18+AL18+AN18)</f>
        <v>0</v>
      </c>
      <c r="E18" s="45"/>
      <c r="F18" s="46"/>
      <c r="G18" s="45"/>
      <c r="H18" s="46"/>
      <c r="I18" s="45"/>
      <c r="J18" s="47"/>
      <c r="K18" s="65"/>
      <c r="L18" s="47"/>
      <c r="M18" s="45"/>
      <c r="N18" s="47"/>
      <c r="O18" s="45"/>
      <c r="P18" s="47"/>
      <c r="Q18" s="45"/>
      <c r="R18" s="47"/>
      <c r="S18" s="45"/>
      <c r="T18" s="47"/>
      <c r="U18" s="45"/>
      <c r="V18" s="47"/>
      <c r="W18" s="45"/>
      <c r="X18" s="47"/>
      <c r="Y18" s="45"/>
      <c r="Z18" s="47"/>
      <c r="AA18" s="45"/>
      <c r="AB18" s="47"/>
      <c r="AC18" s="45"/>
      <c r="AD18" s="47"/>
      <c r="AE18" s="45"/>
      <c r="AF18" s="47"/>
      <c r="AG18" s="45"/>
      <c r="AH18" s="47"/>
      <c r="AI18" s="45"/>
      <c r="AJ18" s="47"/>
      <c r="AK18" s="45"/>
      <c r="AL18" s="47"/>
      <c r="AM18" s="54"/>
      <c r="AN18" s="55"/>
      <c r="AO18" s="46"/>
      <c r="AP18" s="51"/>
      <c r="AQ18" s="51"/>
      <c r="AR18" s="52"/>
      <c r="AS18" s="52"/>
      <c r="AT18" s="37"/>
      <c r="AU18" s="38"/>
      <c r="AV18" s="38"/>
      <c r="AW18" s="38"/>
      <c r="AX18" s="38"/>
      <c r="AY18" s="38"/>
      <c r="AZ18" s="38"/>
      <c r="BA18" s="38"/>
      <c r="BB18" s="38"/>
      <c r="BC18" s="38"/>
      <c r="BD18" s="8"/>
      <c r="BE18" s="8"/>
      <c r="BF18" s="8"/>
      <c r="BW18" s="3"/>
      <c r="BY18" s="4"/>
      <c r="CA18" s="39"/>
      <c r="CG18" s="40">
        <v>0</v>
      </c>
      <c r="CH18" s="40"/>
      <c r="CI18" s="40">
        <v>0</v>
      </c>
      <c r="CJ18" s="40">
        <v>0</v>
      </c>
      <c r="CZ18" s="2"/>
    </row>
    <row r="19" spans="1:104" ht="16.350000000000001" customHeight="1" x14ac:dyDescent="0.2">
      <c r="A19" s="66" t="s">
        <v>39</v>
      </c>
      <c r="B19" s="42">
        <f>SUM(C19:D19)</f>
        <v>0</v>
      </c>
      <c r="C19" s="67"/>
      <c r="D19" s="68">
        <f>SUM(L19+N19+P19+R19+T19+V19+X19+Z19+AB19+AD19+AF19)</f>
        <v>0</v>
      </c>
      <c r="E19" s="60"/>
      <c r="F19" s="61"/>
      <c r="G19" s="60"/>
      <c r="H19" s="61"/>
      <c r="I19" s="60"/>
      <c r="J19" s="69"/>
      <c r="K19" s="48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0"/>
      <c r="AA19" s="71"/>
      <c r="AB19" s="70"/>
      <c r="AC19" s="71"/>
      <c r="AD19" s="70"/>
      <c r="AE19" s="71"/>
      <c r="AF19" s="70"/>
      <c r="AG19" s="60"/>
      <c r="AH19" s="69"/>
      <c r="AI19" s="60"/>
      <c r="AJ19" s="69"/>
      <c r="AK19" s="60"/>
      <c r="AL19" s="69"/>
      <c r="AM19" s="72"/>
      <c r="AN19" s="50"/>
      <c r="AO19" s="73"/>
      <c r="AP19" s="74"/>
      <c r="AQ19" s="74"/>
      <c r="AR19" s="75"/>
      <c r="AS19" s="75"/>
      <c r="AT19" s="37"/>
      <c r="AU19" s="38"/>
      <c r="AV19" s="38"/>
      <c r="AW19" s="38"/>
      <c r="AX19" s="38"/>
      <c r="AY19" s="38"/>
      <c r="AZ19" s="38"/>
      <c r="BA19" s="38"/>
      <c r="BB19" s="38"/>
      <c r="BC19" s="38"/>
      <c r="BD19" s="8"/>
      <c r="BE19" s="8"/>
      <c r="BF19" s="8"/>
      <c r="BW19" s="3"/>
      <c r="BY19" s="4"/>
      <c r="CA19" s="39"/>
      <c r="CG19" s="40">
        <v>0</v>
      </c>
      <c r="CH19" s="40"/>
      <c r="CI19" s="40">
        <v>0</v>
      </c>
      <c r="CJ19" s="40">
        <v>0</v>
      </c>
      <c r="CZ19" s="2"/>
    </row>
    <row r="20" spans="1:104" ht="16.350000000000001" customHeight="1" x14ac:dyDescent="0.2">
      <c r="A20" s="66" t="s">
        <v>40</v>
      </c>
      <c r="B20" s="42">
        <f>SUM(C20:D20)</f>
        <v>0</v>
      </c>
      <c r="C20" s="67"/>
      <c r="D20" s="44">
        <f>SUM(F20+H20+J20+L20+N20+P20+R20+T20+V20+X20+Z20+AB20+AD20+AF20+AH20+AJ20+AL20+AN20)</f>
        <v>0</v>
      </c>
      <c r="E20" s="60"/>
      <c r="F20" s="46"/>
      <c r="G20" s="60"/>
      <c r="H20" s="46"/>
      <c r="I20" s="60"/>
      <c r="J20" s="70"/>
      <c r="K20" s="60"/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71"/>
      <c r="X20" s="70"/>
      <c r="Y20" s="71"/>
      <c r="Z20" s="70"/>
      <c r="AA20" s="71"/>
      <c r="AB20" s="70"/>
      <c r="AC20" s="71"/>
      <c r="AD20" s="70"/>
      <c r="AE20" s="71"/>
      <c r="AF20" s="70"/>
      <c r="AG20" s="71"/>
      <c r="AH20" s="70"/>
      <c r="AI20" s="71"/>
      <c r="AJ20" s="70"/>
      <c r="AK20" s="71"/>
      <c r="AL20" s="70"/>
      <c r="AM20" s="71"/>
      <c r="AN20" s="76"/>
      <c r="AO20" s="73"/>
      <c r="AP20" s="74"/>
      <c r="AQ20" s="74"/>
      <c r="AR20" s="75"/>
      <c r="AS20" s="75"/>
      <c r="AT20" s="37"/>
      <c r="AU20" s="38"/>
      <c r="AV20" s="38"/>
      <c r="AW20" s="38"/>
      <c r="AX20" s="38"/>
      <c r="AY20" s="38"/>
      <c r="AZ20" s="38"/>
      <c r="BA20" s="38"/>
      <c r="BB20" s="38"/>
      <c r="BC20" s="38"/>
      <c r="BD20" s="8"/>
      <c r="BE20" s="8"/>
      <c r="BF20" s="8"/>
      <c r="BW20" s="3"/>
      <c r="BY20" s="4"/>
      <c r="CA20" s="39"/>
      <c r="CG20" s="40">
        <v>0</v>
      </c>
      <c r="CH20" s="40"/>
      <c r="CI20" s="40">
        <v>0</v>
      </c>
      <c r="CJ20" s="40">
        <v>0</v>
      </c>
      <c r="CZ20" s="2"/>
    </row>
    <row r="21" spans="1:104" ht="16.350000000000001" customHeight="1" x14ac:dyDescent="0.2">
      <c r="A21" s="66" t="s">
        <v>41</v>
      </c>
      <c r="B21" s="77">
        <f t="shared" si="1"/>
        <v>0</v>
      </c>
      <c r="C21" s="78">
        <f>SUM(O21+Q21+S21+U21+W21+Y21+AA21)</f>
        <v>0</v>
      </c>
      <c r="D21" s="44">
        <f>SUM(P21+R21+T21+V21+X21+Z21+AB21)</f>
        <v>0</v>
      </c>
      <c r="E21" s="60"/>
      <c r="F21" s="61"/>
      <c r="G21" s="60"/>
      <c r="H21" s="61"/>
      <c r="I21" s="60"/>
      <c r="J21" s="69"/>
      <c r="K21" s="48"/>
      <c r="L21" s="69"/>
      <c r="M21" s="60"/>
      <c r="N21" s="69"/>
      <c r="O21" s="79"/>
      <c r="P21" s="70"/>
      <c r="Q21" s="79"/>
      <c r="R21" s="70"/>
      <c r="S21" s="79"/>
      <c r="T21" s="70"/>
      <c r="U21" s="79"/>
      <c r="V21" s="70"/>
      <c r="W21" s="79"/>
      <c r="X21" s="70"/>
      <c r="Y21" s="79"/>
      <c r="Z21" s="70"/>
      <c r="AA21" s="79"/>
      <c r="AB21" s="70"/>
      <c r="AC21" s="60"/>
      <c r="AD21" s="69"/>
      <c r="AE21" s="60"/>
      <c r="AF21" s="69"/>
      <c r="AG21" s="71"/>
      <c r="AH21" s="69"/>
      <c r="AI21" s="60"/>
      <c r="AJ21" s="69"/>
      <c r="AK21" s="60"/>
      <c r="AL21" s="69"/>
      <c r="AM21" s="72"/>
      <c r="AN21" s="50"/>
      <c r="AO21" s="73"/>
      <c r="AP21" s="74"/>
      <c r="AQ21" s="74"/>
      <c r="AR21" s="75"/>
      <c r="AS21" s="75"/>
      <c r="AT21" s="37"/>
      <c r="AU21" s="38"/>
      <c r="AV21" s="38"/>
      <c r="AW21" s="38"/>
      <c r="AX21" s="38"/>
      <c r="AY21" s="38"/>
      <c r="AZ21" s="38"/>
      <c r="BA21" s="38"/>
      <c r="BB21" s="38"/>
      <c r="BC21" s="38"/>
      <c r="BD21" s="8"/>
      <c r="BE21" s="8"/>
      <c r="BF21" s="8"/>
      <c r="BW21" s="3"/>
      <c r="BY21" s="4"/>
      <c r="CA21" s="39"/>
      <c r="CG21" s="40">
        <v>0</v>
      </c>
      <c r="CH21" s="40"/>
      <c r="CI21" s="40">
        <v>0</v>
      </c>
      <c r="CJ21" s="40">
        <v>0</v>
      </c>
      <c r="CZ21" s="2"/>
    </row>
    <row r="22" spans="1:104" ht="16.350000000000001" customHeight="1" x14ac:dyDescent="0.2">
      <c r="A22" s="66" t="s">
        <v>42</v>
      </c>
      <c r="B22" s="77">
        <f t="shared" si="1"/>
        <v>0</v>
      </c>
      <c r="C22" s="78">
        <f>SUM(E22+G22+I22+K22+M22+O22+Q22+S22+U22+W22+Y22+AA22+AC22+AE22+AG22+AI22+AK22+AM22)</f>
        <v>0</v>
      </c>
      <c r="D22" s="68">
        <f>SUM(F22+H22+J22+L22+N22+P22+R22+T22+V22+X22+Z22+AB22+AD22+AF22+AH22+AJ22+AL22+AN22)</f>
        <v>0</v>
      </c>
      <c r="E22" s="79"/>
      <c r="F22" s="73"/>
      <c r="G22" s="79"/>
      <c r="H22" s="73"/>
      <c r="I22" s="79"/>
      <c r="J22" s="70"/>
      <c r="K22" s="65"/>
      <c r="L22" s="70"/>
      <c r="M22" s="79"/>
      <c r="N22" s="70"/>
      <c r="O22" s="79"/>
      <c r="P22" s="70"/>
      <c r="Q22" s="79"/>
      <c r="R22" s="70"/>
      <c r="S22" s="79"/>
      <c r="T22" s="70"/>
      <c r="U22" s="79"/>
      <c r="V22" s="70"/>
      <c r="W22" s="79"/>
      <c r="X22" s="70"/>
      <c r="Y22" s="79"/>
      <c r="Z22" s="70"/>
      <c r="AA22" s="79"/>
      <c r="AB22" s="70"/>
      <c r="AC22" s="79"/>
      <c r="AD22" s="70"/>
      <c r="AE22" s="79"/>
      <c r="AF22" s="70"/>
      <c r="AG22" s="79"/>
      <c r="AH22" s="70"/>
      <c r="AI22" s="79"/>
      <c r="AJ22" s="70"/>
      <c r="AK22" s="79"/>
      <c r="AL22" s="70"/>
      <c r="AM22" s="80"/>
      <c r="AN22" s="76"/>
      <c r="AO22" s="73"/>
      <c r="AP22" s="74"/>
      <c r="AQ22" s="74"/>
      <c r="AR22" s="75"/>
      <c r="AS22" s="75"/>
      <c r="AT22" s="37"/>
      <c r="AU22" s="38"/>
      <c r="AV22" s="38"/>
      <c r="AW22" s="38"/>
      <c r="AX22" s="38"/>
      <c r="AY22" s="38"/>
      <c r="AZ22" s="38"/>
      <c r="BA22" s="38"/>
      <c r="BB22" s="38"/>
      <c r="BC22" s="38"/>
      <c r="BD22" s="8"/>
      <c r="BE22" s="8"/>
      <c r="BF22" s="8"/>
      <c r="BW22" s="3"/>
      <c r="BY22" s="4"/>
      <c r="CG22" s="40">
        <v>0</v>
      </c>
      <c r="CH22" s="40"/>
      <c r="CI22" s="40">
        <v>0</v>
      </c>
      <c r="CJ22" s="40">
        <v>0</v>
      </c>
      <c r="CZ22" s="2"/>
    </row>
    <row r="23" spans="1:104" ht="16.350000000000001" customHeight="1" x14ac:dyDescent="0.2">
      <c r="A23" s="62" t="s">
        <v>43</v>
      </c>
      <c r="B23" s="77">
        <f t="shared" si="1"/>
        <v>0</v>
      </c>
      <c r="C23" s="78">
        <f>SUM(E23+G23+I23+K23+M23+O23+Q23+S23+U23+W23+Y23+AA23+AC23+AE23+AG23+AI23+AK23+AM23)</f>
        <v>0</v>
      </c>
      <c r="D23" s="68">
        <f>SUM(F23+H23+J23+L23+N23+P23+R23+T23+V23+X23+Z23+AB23+AD23+AF23+AH23+AJ23+AL23+AN23)</f>
        <v>0</v>
      </c>
      <c r="E23" s="79"/>
      <c r="F23" s="73"/>
      <c r="G23" s="79"/>
      <c r="H23" s="73"/>
      <c r="I23" s="79"/>
      <c r="J23" s="70"/>
      <c r="K23" s="65"/>
      <c r="L23" s="70"/>
      <c r="M23" s="79"/>
      <c r="N23" s="70"/>
      <c r="O23" s="79"/>
      <c r="P23" s="70"/>
      <c r="Q23" s="79"/>
      <c r="R23" s="70"/>
      <c r="S23" s="79"/>
      <c r="T23" s="70"/>
      <c r="U23" s="79"/>
      <c r="V23" s="70"/>
      <c r="W23" s="79"/>
      <c r="X23" s="70"/>
      <c r="Y23" s="79"/>
      <c r="Z23" s="70"/>
      <c r="AA23" s="79"/>
      <c r="AB23" s="70"/>
      <c r="AC23" s="79"/>
      <c r="AD23" s="70"/>
      <c r="AE23" s="79"/>
      <c r="AF23" s="70"/>
      <c r="AG23" s="79"/>
      <c r="AH23" s="70"/>
      <c r="AI23" s="79"/>
      <c r="AJ23" s="70"/>
      <c r="AK23" s="79"/>
      <c r="AL23" s="70"/>
      <c r="AM23" s="80"/>
      <c r="AN23" s="76"/>
      <c r="AO23" s="73"/>
      <c r="AP23" s="74"/>
      <c r="AQ23" s="74"/>
      <c r="AR23" s="75"/>
      <c r="AS23" s="75"/>
      <c r="AT23" s="37"/>
      <c r="AU23" s="38"/>
      <c r="AV23" s="38"/>
      <c r="AW23" s="38"/>
      <c r="AX23" s="38"/>
      <c r="AY23" s="38"/>
      <c r="AZ23" s="38"/>
      <c r="BA23" s="38"/>
      <c r="BB23" s="38"/>
      <c r="BC23" s="38"/>
      <c r="BD23" s="8"/>
      <c r="BE23" s="8"/>
      <c r="BF23" s="8"/>
      <c r="BW23" s="3"/>
      <c r="BY23" s="4"/>
      <c r="CG23" s="40">
        <v>0</v>
      </c>
      <c r="CH23" s="40"/>
      <c r="CI23" s="40">
        <v>0</v>
      </c>
      <c r="CJ23" s="40">
        <v>0</v>
      </c>
      <c r="CZ23" s="2"/>
    </row>
    <row r="24" spans="1:104" ht="16.350000000000001" customHeight="1" x14ac:dyDescent="0.2">
      <c r="A24" s="62" t="s">
        <v>44</v>
      </c>
      <c r="B24" s="42">
        <f t="shared" si="1"/>
        <v>0</v>
      </c>
      <c r="C24" s="43">
        <f>SUM(G24+I24+K24+M24+O24+Q24+S24+U24+W24+Y24+AA24+AC24+AE24+AG24+AI24+AK24+AM24)</f>
        <v>0</v>
      </c>
      <c r="D24" s="44">
        <f>SUM(H24+J24+L24+N24+P24+R24+T24+V24+X24+Z24+AB24+AD24+AF24+AH24+AJ24+AL24+AN24)</f>
        <v>0</v>
      </c>
      <c r="E24" s="48"/>
      <c r="F24" s="49"/>
      <c r="G24" s="79"/>
      <c r="H24" s="73"/>
      <c r="I24" s="79"/>
      <c r="J24" s="70"/>
      <c r="K24" s="65"/>
      <c r="L24" s="70"/>
      <c r="M24" s="79"/>
      <c r="N24" s="70"/>
      <c r="O24" s="79"/>
      <c r="P24" s="70"/>
      <c r="Q24" s="79"/>
      <c r="R24" s="70"/>
      <c r="S24" s="79"/>
      <c r="T24" s="70"/>
      <c r="U24" s="79"/>
      <c r="V24" s="70"/>
      <c r="W24" s="79"/>
      <c r="X24" s="70"/>
      <c r="Y24" s="79"/>
      <c r="Z24" s="70"/>
      <c r="AA24" s="79"/>
      <c r="AB24" s="70"/>
      <c r="AC24" s="79"/>
      <c r="AD24" s="70"/>
      <c r="AE24" s="79"/>
      <c r="AF24" s="70"/>
      <c r="AG24" s="79"/>
      <c r="AH24" s="70"/>
      <c r="AI24" s="79"/>
      <c r="AJ24" s="70"/>
      <c r="AK24" s="79"/>
      <c r="AL24" s="70"/>
      <c r="AM24" s="80"/>
      <c r="AN24" s="76"/>
      <c r="AO24" s="73"/>
      <c r="AP24" s="74"/>
      <c r="AQ24" s="74"/>
      <c r="AR24" s="75"/>
      <c r="AS24" s="75"/>
      <c r="AT24" s="37"/>
      <c r="AU24" s="38"/>
      <c r="AV24" s="38"/>
      <c r="AW24" s="38"/>
      <c r="AX24" s="38"/>
      <c r="AY24" s="38"/>
      <c r="AZ24" s="38"/>
      <c r="BA24" s="38"/>
      <c r="BB24" s="38"/>
      <c r="BC24" s="38"/>
      <c r="BD24" s="8"/>
      <c r="BE24" s="8"/>
      <c r="BF24" s="8"/>
      <c r="BW24" s="3"/>
      <c r="BY24" s="4"/>
      <c r="CG24" s="40">
        <v>0</v>
      </c>
      <c r="CH24" s="40"/>
      <c r="CI24" s="40">
        <v>0</v>
      </c>
      <c r="CJ24" s="40">
        <v>0</v>
      </c>
      <c r="CZ24" s="2"/>
    </row>
    <row r="25" spans="1:104" ht="16.350000000000001" customHeight="1" x14ac:dyDescent="0.2">
      <c r="A25" s="62" t="s">
        <v>45</v>
      </c>
      <c r="B25" s="42">
        <f t="shared" si="1"/>
        <v>0</v>
      </c>
      <c r="C25" s="43">
        <f>SUM(M25+O25+Q25+S25+U25+W25+Y25+AA25+AC25+AE25+AG25+AI25+AK25+AM25)</f>
        <v>0</v>
      </c>
      <c r="D25" s="44">
        <f>SUM(N25+P25+R25+T25+V25+X25+Z25+AB25+AD25+AF25+AH25+AJ25+AL25+AN25)</f>
        <v>0</v>
      </c>
      <c r="E25" s="81"/>
      <c r="F25" s="69"/>
      <c r="G25" s="60"/>
      <c r="H25" s="61"/>
      <c r="I25" s="60"/>
      <c r="J25" s="61"/>
      <c r="K25" s="60"/>
      <c r="L25" s="61"/>
      <c r="M25" s="79"/>
      <c r="N25" s="70"/>
      <c r="O25" s="79"/>
      <c r="P25" s="70"/>
      <c r="Q25" s="79"/>
      <c r="R25" s="70"/>
      <c r="S25" s="79"/>
      <c r="T25" s="70"/>
      <c r="U25" s="79"/>
      <c r="V25" s="70"/>
      <c r="W25" s="79"/>
      <c r="X25" s="70"/>
      <c r="Y25" s="79"/>
      <c r="Z25" s="70"/>
      <c r="AA25" s="79"/>
      <c r="AB25" s="70"/>
      <c r="AC25" s="79"/>
      <c r="AD25" s="70"/>
      <c r="AE25" s="79"/>
      <c r="AF25" s="70"/>
      <c r="AG25" s="79"/>
      <c r="AH25" s="70"/>
      <c r="AI25" s="79"/>
      <c r="AJ25" s="70"/>
      <c r="AK25" s="79"/>
      <c r="AL25" s="70"/>
      <c r="AM25" s="80"/>
      <c r="AN25" s="76"/>
      <c r="AO25" s="73"/>
      <c r="AP25" s="74"/>
      <c r="AQ25" s="74"/>
      <c r="AR25" s="75"/>
      <c r="AS25" s="75"/>
      <c r="AT25" s="37"/>
      <c r="AU25" s="38"/>
      <c r="AV25" s="38"/>
      <c r="AW25" s="38"/>
      <c r="AX25" s="38"/>
      <c r="AY25" s="38"/>
      <c r="AZ25" s="38"/>
      <c r="BA25" s="38"/>
      <c r="BB25" s="38"/>
      <c r="BC25" s="38"/>
      <c r="BD25" s="8"/>
      <c r="BE25" s="8"/>
      <c r="BF25" s="8"/>
      <c r="BW25" s="3"/>
      <c r="BY25" s="4"/>
      <c r="CG25" s="40">
        <v>0</v>
      </c>
      <c r="CH25" s="40"/>
      <c r="CI25" s="40">
        <v>0</v>
      </c>
      <c r="CJ25" s="40">
        <v>0</v>
      </c>
      <c r="CZ25" s="2"/>
    </row>
    <row r="26" spans="1:104" ht="16.350000000000001" customHeight="1" x14ac:dyDescent="0.2">
      <c r="A26" s="82" t="s">
        <v>46</v>
      </c>
      <c r="B26" s="519">
        <f t="shared" si="1"/>
        <v>0</v>
      </c>
      <c r="C26" s="520">
        <f>SUM(E26+G26+I26+K26+M26+O26+Q26+S26+U26+W26+Y26+AA26+AC26+AE26+AG26+AI26+AK26+AM26)</f>
        <v>0</v>
      </c>
      <c r="D26" s="459">
        <f>SUM(F26+H26+J26+L26+N26+P26+R26+T26+V26+X26+Z26+AB26+AD26+AF26+AH26+AJ26+AL26+AN26)</f>
        <v>0</v>
      </c>
      <c r="E26" s="521"/>
      <c r="F26" s="87"/>
      <c r="G26" s="88"/>
      <c r="H26" s="89"/>
      <c r="I26" s="88"/>
      <c r="J26" s="87"/>
      <c r="K26" s="522"/>
      <c r="L26" s="87"/>
      <c r="M26" s="88"/>
      <c r="N26" s="87"/>
      <c r="O26" s="88"/>
      <c r="P26" s="87"/>
      <c r="Q26" s="88"/>
      <c r="R26" s="87"/>
      <c r="S26" s="88"/>
      <c r="T26" s="87"/>
      <c r="U26" s="88"/>
      <c r="V26" s="87"/>
      <c r="W26" s="88"/>
      <c r="X26" s="87"/>
      <c r="Y26" s="88"/>
      <c r="Z26" s="87"/>
      <c r="AA26" s="88"/>
      <c r="AB26" s="87"/>
      <c r="AC26" s="88"/>
      <c r="AD26" s="87"/>
      <c r="AE26" s="88"/>
      <c r="AF26" s="87"/>
      <c r="AG26" s="88"/>
      <c r="AH26" s="87"/>
      <c r="AI26" s="88"/>
      <c r="AJ26" s="87"/>
      <c r="AK26" s="88"/>
      <c r="AL26" s="87"/>
      <c r="AM26" s="91"/>
      <c r="AN26" s="92"/>
      <c r="AO26" s="89"/>
      <c r="AP26" s="93"/>
      <c r="AQ26" s="93"/>
      <c r="AR26" s="94"/>
      <c r="AS26" s="94"/>
      <c r="AT26" s="37"/>
      <c r="AU26" s="38"/>
      <c r="AV26" s="38"/>
      <c r="AW26" s="38"/>
      <c r="AX26" s="38"/>
      <c r="AY26" s="38"/>
      <c r="AZ26" s="38"/>
      <c r="BA26" s="38"/>
      <c r="BB26" s="38"/>
      <c r="BC26" s="38"/>
      <c r="BD26" s="8"/>
      <c r="BE26" s="8"/>
      <c r="BF26" s="8"/>
      <c r="BW26" s="3"/>
      <c r="BY26" s="4"/>
      <c r="CG26" s="40">
        <v>0</v>
      </c>
      <c r="CH26" s="40"/>
      <c r="CI26" s="40">
        <v>0</v>
      </c>
      <c r="CJ26" s="40">
        <v>0</v>
      </c>
      <c r="CZ26" s="2"/>
    </row>
    <row r="27" spans="1:104" ht="31.35" customHeight="1" x14ac:dyDescent="0.2">
      <c r="A27" s="9" t="s">
        <v>47</v>
      </c>
      <c r="B27" s="10"/>
      <c r="C27" s="10"/>
      <c r="D27" s="10"/>
      <c r="E27" s="10"/>
      <c r="F27" s="523"/>
      <c r="G27" s="523" t="s">
        <v>48</v>
      </c>
      <c r="H27" s="524"/>
      <c r="I27" s="524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526"/>
      <c r="AQ27" s="527"/>
      <c r="AR27" s="10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CG27" s="40"/>
      <c r="CH27" s="40"/>
      <c r="CI27" s="40"/>
      <c r="CJ27" s="40"/>
    </row>
    <row r="28" spans="1:104" ht="20.100000000000001" customHeight="1" x14ac:dyDescent="0.2">
      <c r="A28" s="2802" t="s">
        <v>49</v>
      </c>
      <c r="B28" s="2804" t="s">
        <v>4</v>
      </c>
      <c r="C28" s="2805"/>
      <c r="D28" s="2806"/>
      <c r="E28" s="2809" t="s">
        <v>5</v>
      </c>
      <c r="F28" s="2810"/>
      <c r="G28" s="2810"/>
      <c r="H28" s="2810"/>
      <c r="I28" s="2810"/>
      <c r="J28" s="2810"/>
      <c r="K28" s="2810"/>
      <c r="L28" s="2810"/>
      <c r="M28" s="2810"/>
      <c r="N28" s="2810"/>
      <c r="O28" s="2810"/>
      <c r="P28" s="2810"/>
      <c r="Q28" s="2810"/>
      <c r="R28" s="2810"/>
      <c r="S28" s="2810"/>
      <c r="T28" s="2810"/>
      <c r="U28" s="2810"/>
      <c r="V28" s="2810"/>
      <c r="W28" s="2810"/>
      <c r="X28" s="2810"/>
      <c r="Y28" s="2810"/>
      <c r="Z28" s="2810"/>
      <c r="AA28" s="2810"/>
      <c r="AB28" s="2810"/>
      <c r="AC28" s="2810"/>
      <c r="AD28" s="2810"/>
      <c r="AE28" s="2810"/>
      <c r="AF28" s="2810"/>
      <c r="AG28" s="2810"/>
      <c r="AH28" s="2810"/>
      <c r="AI28" s="2810"/>
      <c r="AJ28" s="2810"/>
      <c r="AK28" s="2810"/>
      <c r="AL28" s="2810"/>
      <c r="AM28" s="2810"/>
      <c r="AN28" s="2811"/>
      <c r="AO28" s="2806" t="s">
        <v>6</v>
      </c>
      <c r="AP28" s="2812" t="s">
        <v>7</v>
      </c>
      <c r="AQ28" s="2812" t="s">
        <v>8</v>
      </c>
      <c r="AR28" s="2812" t="s">
        <v>50</v>
      </c>
      <c r="AS28" s="2806" t="s">
        <v>9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X28" s="2"/>
      <c r="CG28" s="40"/>
      <c r="CH28" s="40"/>
      <c r="CI28" s="40"/>
      <c r="CJ28" s="40"/>
    </row>
    <row r="29" spans="1:104" ht="20.100000000000001" customHeight="1" x14ac:dyDescent="0.2">
      <c r="A29" s="2692"/>
      <c r="B29" s="2818"/>
      <c r="C29" s="2698"/>
      <c r="D29" s="2808"/>
      <c r="E29" s="2809" t="s">
        <v>11</v>
      </c>
      <c r="F29" s="2816"/>
      <c r="G29" s="2809" t="s">
        <v>12</v>
      </c>
      <c r="H29" s="2816"/>
      <c r="I29" s="2809" t="s">
        <v>13</v>
      </c>
      <c r="J29" s="2816"/>
      <c r="K29" s="2809" t="s">
        <v>14</v>
      </c>
      <c r="L29" s="2816"/>
      <c r="M29" s="2809" t="s">
        <v>15</v>
      </c>
      <c r="N29" s="2816"/>
      <c r="O29" s="2809" t="s">
        <v>16</v>
      </c>
      <c r="P29" s="2816"/>
      <c r="Q29" s="2810" t="s">
        <v>17</v>
      </c>
      <c r="R29" s="2816"/>
      <c r="S29" s="2809" t="s">
        <v>18</v>
      </c>
      <c r="T29" s="2816"/>
      <c r="U29" s="2809" t="s">
        <v>19</v>
      </c>
      <c r="V29" s="2816"/>
      <c r="W29" s="2809" t="s">
        <v>20</v>
      </c>
      <c r="X29" s="2816"/>
      <c r="Y29" s="2809" t="s">
        <v>21</v>
      </c>
      <c r="Z29" s="2816"/>
      <c r="AA29" s="2809" t="s">
        <v>22</v>
      </c>
      <c r="AB29" s="2816"/>
      <c r="AC29" s="2810" t="s">
        <v>23</v>
      </c>
      <c r="AD29" s="2816"/>
      <c r="AE29" s="2809" t="s">
        <v>24</v>
      </c>
      <c r="AF29" s="2816"/>
      <c r="AG29" s="2810" t="s">
        <v>25</v>
      </c>
      <c r="AH29" s="2816"/>
      <c r="AI29" s="2809" t="s">
        <v>26</v>
      </c>
      <c r="AJ29" s="2816"/>
      <c r="AK29" s="2810" t="s">
        <v>27</v>
      </c>
      <c r="AL29" s="2816"/>
      <c r="AM29" s="2810" t="s">
        <v>28</v>
      </c>
      <c r="AN29" s="2811"/>
      <c r="AO29" s="2703"/>
      <c r="AP29" s="2705"/>
      <c r="AQ29" s="2705"/>
      <c r="AR29" s="2705"/>
      <c r="AS29" s="2703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X29" s="2"/>
      <c r="CG29" s="40"/>
      <c r="CH29" s="40"/>
      <c r="CI29" s="40"/>
      <c r="CJ29" s="40"/>
    </row>
    <row r="30" spans="1:104" ht="20.100000000000001" customHeight="1" x14ac:dyDescent="0.2">
      <c r="A30" s="2817"/>
      <c r="B30" s="504" t="s">
        <v>29</v>
      </c>
      <c r="C30" s="505" t="s">
        <v>30</v>
      </c>
      <c r="D30" s="483" t="s">
        <v>31</v>
      </c>
      <c r="E30" s="504" t="s">
        <v>30</v>
      </c>
      <c r="F30" s="528" t="s">
        <v>31</v>
      </c>
      <c r="G30" s="504" t="s">
        <v>30</v>
      </c>
      <c r="H30" s="528" t="s">
        <v>31</v>
      </c>
      <c r="I30" s="504" t="s">
        <v>30</v>
      </c>
      <c r="J30" s="528" t="s">
        <v>31</v>
      </c>
      <c r="K30" s="504" t="s">
        <v>30</v>
      </c>
      <c r="L30" s="528" t="s">
        <v>31</v>
      </c>
      <c r="M30" s="504" t="s">
        <v>30</v>
      </c>
      <c r="N30" s="528" t="s">
        <v>31</v>
      </c>
      <c r="O30" s="504" t="s">
        <v>30</v>
      </c>
      <c r="P30" s="528" t="s">
        <v>31</v>
      </c>
      <c r="Q30" s="504" t="s">
        <v>30</v>
      </c>
      <c r="R30" s="528" t="s">
        <v>31</v>
      </c>
      <c r="S30" s="504" t="s">
        <v>30</v>
      </c>
      <c r="T30" s="528" t="s">
        <v>31</v>
      </c>
      <c r="U30" s="504" t="s">
        <v>30</v>
      </c>
      <c r="V30" s="528" t="s">
        <v>31</v>
      </c>
      <c r="W30" s="504" t="s">
        <v>30</v>
      </c>
      <c r="X30" s="528" t="s">
        <v>31</v>
      </c>
      <c r="Y30" s="504" t="s">
        <v>30</v>
      </c>
      <c r="Z30" s="528" t="s">
        <v>31</v>
      </c>
      <c r="AA30" s="504" t="s">
        <v>30</v>
      </c>
      <c r="AB30" s="528" t="s">
        <v>31</v>
      </c>
      <c r="AC30" s="504" t="s">
        <v>30</v>
      </c>
      <c r="AD30" s="528" t="s">
        <v>31</v>
      </c>
      <c r="AE30" s="504" t="s">
        <v>30</v>
      </c>
      <c r="AF30" s="528" t="s">
        <v>31</v>
      </c>
      <c r="AG30" s="504" t="s">
        <v>30</v>
      </c>
      <c r="AH30" s="528" t="s">
        <v>31</v>
      </c>
      <c r="AI30" s="504" t="s">
        <v>30</v>
      </c>
      <c r="AJ30" s="528" t="s">
        <v>31</v>
      </c>
      <c r="AK30" s="529" t="s">
        <v>30</v>
      </c>
      <c r="AL30" s="528" t="s">
        <v>31</v>
      </c>
      <c r="AM30" s="504" t="s">
        <v>30</v>
      </c>
      <c r="AN30" s="530" t="s">
        <v>31</v>
      </c>
      <c r="AO30" s="2808"/>
      <c r="AP30" s="2819"/>
      <c r="AQ30" s="2819"/>
      <c r="AR30" s="2819"/>
      <c r="AS30" s="280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X30" s="2"/>
      <c r="CG30" s="40"/>
      <c r="CH30" s="40"/>
      <c r="CI30" s="40"/>
      <c r="CJ30" s="40"/>
    </row>
    <row r="31" spans="1:104" ht="16.350000000000001" customHeight="1" x14ac:dyDescent="0.2">
      <c r="A31" s="499" t="s">
        <v>51</v>
      </c>
      <c r="B31" s="531">
        <f t="shared" ref="B31:B44" si="2">SUM(C31:D31)</f>
        <v>0</v>
      </c>
      <c r="C31" s="513">
        <f>SUM(E31+G31+I31+K31+M31+O31+Q31+S31+U31+W31+Y31+AA31+AC31+AE31+AG31+AI31+AK31+AM31)</f>
        <v>0</v>
      </c>
      <c r="D31" s="514">
        <f>SUM(F31+H31+J31+L31+N31+P31+R31+T31+V31+X31+Z31+AB31+AD31+AF31+AH31+AJ31+AL31+AN31)</f>
        <v>0</v>
      </c>
      <c r="E31" s="489"/>
      <c r="F31" s="500"/>
      <c r="G31" s="489"/>
      <c r="H31" s="490"/>
      <c r="I31" s="489"/>
      <c r="J31" s="490"/>
      <c r="K31" s="489"/>
      <c r="L31" s="490"/>
      <c r="M31" s="489"/>
      <c r="N31" s="490"/>
      <c r="O31" s="489"/>
      <c r="P31" s="490"/>
      <c r="Q31" s="501"/>
      <c r="R31" s="490"/>
      <c r="S31" s="489"/>
      <c r="T31" s="490"/>
      <c r="U31" s="489"/>
      <c r="V31" s="490"/>
      <c r="W31" s="489"/>
      <c r="X31" s="490"/>
      <c r="Y31" s="489"/>
      <c r="Z31" s="490"/>
      <c r="AA31" s="489"/>
      <c r="AB31" s="490"/>
      <c r="AC31" s="501"/>
      <c r="AD31" s="490"/>
      <c r="AE31" s="489"/>
      <c r="AF31" s="490"/>
      <c r="AG31" s="501"/>
      <c r="AH31" s="490"/>
      <c r="AI31" s="489"/>
      <c r="AJ31" s="490"/>
      <c r="AK31" s="501"/>
      <c r="AL31" s="490"/>
      <c r="AM31" s="532"/>
      <c r="AN31" s="516"/>
      <c r="AO31" s="518"/>
      <c r="AP31" s="517"/>
      <c r="AQ31" s="517"/>
      <c r="AR31" s="517"/>
      <c r="AS31" s="518"/>
      <c r="AT31" s="37"/>
      <c r="AU31" s="38"/>
      <c r="AV31" s="38"/>
      <c r="AW31" s="38"/>
      <c r="AX31" s="38"/>
      <c r="AY31" s="38"/>
      <c r="AZ31" s="38"/>
      <c r="BA31" s="38"/>
      <c r="BB31" s="38"/>
      <c r="BC31" s="8"/>
      <c r="BD31" s="8"/>
      <c r="BE31" s="8"/>
      <c r="BF31" s="8"/>
      <c r="BG31" s="8"/>
      <c r="BX31" s="2"/>
      <c r="CA31" s="39"/>
      <c r="CB31" s="39"/>
      <c r="CG31" s="40">
        <v>0</v>
      </c>
      <c r="CH31" s="40">
        <v>0</v>
      </c>
      <c r="CI31" s="40"/>
      <c r="CJ31" s="40"/>
    </row>
    <row r="32" spans="1:104" ht="16.350000000000001" customHeight="1" x14ac:dyDescent="0.2">
      <c r="A32" s="109" t="s">
        <v>52</v>
      </c>
      <c r="B32" s="42">
        <f t="shared" si="2"/>
        <v>0</v>
      </c>
      <c r="C32" s="43">
        <f t="shared" ref="C32:D33" si="3">SUM(E32+G32+I32+K32+M32+O32+Q32+S32+U32+W32+Y32+AA32+AC32+AE32+AG32+AI32+AK32+AM32)</f>
        <v>0</v>
      </c>
      <c r="D32" s="44">
        <f t="shared" si="3"/>
        <v>0</v>
      </c>
      <c r="E32" s="45"/>
      <c r="F32" s="46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110"/>
      <c r="R32" s="47"/>
      <c r="S32" s="45"/>
      <c r="T32" s="47"/>
      <c r="U32" s="45"/>
      <c r="V32" s="47"/>
      <c r="W32" s="45"/>
      <c r="X32" s="47"/>
      <c r="Y32" s="45"/>
      <c r="Z32" s="47"/>
      <c r="AA32" s="45"/>
      <c r="AB32" s="47"/>
      <c r="AC32" s="110"/>
      <c r="AD32" s="47"/>
      <c r="AE32" s="45"/>
      <c r="AF32" s="47"/>
      <c r="AG32" s="110"/>
      <c r="AH32" s="47"/>
      <c r="AI32" s="45"/>
      <c r="AJ32" s="47"/>
      <c r="AK32" s="110"/>
      <c r="AL32" s="47"/>
      <c r="AM32" s="111"/>
      <c r="AN32" s="55"/>
      <c r="AO32" s="112"/>
      <c r="AP32" s="113"/>
      <c r="AQ32" s="113"/>
      <c r="AR32" s="113"/>
      <c r="AS32" s="112"/>
      <c r="AT32" s="37"/>
      <c r="AU32" s="38"/>
      <c r="AV32" s="38"/>
      <c r="AW32" s="38"/>
      <c r="AX32" s="38"/>
      <c r="AY32" s="38"/>
      <c r="AZ32" s="38"/>
      <c r="BA32" s="38"/>
      <c r="BB32" s="38"/>
      <c r="BC32" s="8"/>
      <c r="BD32" s="8"/>
      <c r="BE32" s="8"/>
      <c r="BF32" s="8"/>
      <c r="BG32" s="8"/>
      <c r="BX32" s="2"/>
      <c r="CB32" s="39"/>
      <c r="CG32" s="40">
        <v>0</v>
      </c>
      <c r="CH32" s="40">
        <v>0</v>
      </c>
      <c r="CI32" s="40"/>
      <c r="CJ32" s="40"/>
    </row>
    <row r="33" spans="1:88" ht="16.350000000000001" customHeight="1" x14ac:dyDescent="0.2">
      <c r="A33" s="114" t="s">
        <v>53</v>
      </c>
      <c r="B33" s="42">
        <f t="shared" si="2"/>
        <v>0</v>
      </c>
      <c r="C33" s="43">
        <f t="shared" si="3"/>
        <v>0</v>
      </c>
      <c r="D33" s="68">
        <f t="shared" si="3"/>
        <v>0</v>
      </c>
      <c r="E33" s="45"/>
      <c r="F33" s="46"/>
      <c r="G33" s="45"/>
      <c r="H33" s="47"/>
      <c r="I33" s="45"/>
      <c r="J33" s="47"/>
      <c r="K33" s="45"/>
      <c r="L33" s="47"/>
      <c r="M33" s="45"/>
      <c r="N33" s="47"/>
      <c r="O33" s="45"/>
      <c r="P33" s="47"/>
      <c r="Q33" s="110"/>
      <c r="R33" s="47"/>
      <c r="S33" s="45"/>
      <c r="T33" s="47"/>
      <c r="U33" s="45"/>
      <c r="V33" s="47"/>
      <c r="W33" s="45"/>
      <c r="X33" s="47"/>
      <c r="Y33" s="45"/>
      <c r="Z33" s="47"/>
      <c r="AA33" s="45"/>
      <c r="AB33" s="47"/>
      <c r="AC33" s="110"/>
      <c r="AD33" s="47"/>
      <c r="AE33" s="45"/>
      <c r="AF33" s="47"/>
      <c r="AG33" s="110"/>
      <c r="AH33" s="47"/>
      <c r="AI33" s="45"/>
      <c r="AJ33" s="47"/>
      <c r="AK33" s="110"/>
      <c r="AL33" s="47"/>
      <c r="AM33" s="111"/>
      <c r="AN33" s="55"/>
      <c r="AO33" s="52"/>
      <c r="AP33" s="51"/>
      <c r="AQ33" s="51"/>
      <c r="AR33" s="51"/>
      <c r="AS33" s="52"/>
      <c r="AT33" s="37"/>
      <c r="AU33" s="38"/>
      <c r="AV33" s="38"/>
      <c r="AW33" s="38"/>
      <c r="AX33" s="38"/>
      <c r="AY33" s="38"/>
      <c r="AZ33" s="38"/>
      <c r="BA33" s="38"/>
      <c r="BB33" s="38"/>
      <c r="BC33" s="8"/>
      <c r="BD33" s="8"/>
      <c r="BE33" s="8"/>
      <c r="BF33" s="8"/>
      <c r="BG33" s="8"/>
      <c r="BX33" s="2"/>
      <c r="CB33" s="39"/>
      <c r="CG33" s="40">
        <v>0</v>
      </c>
      <c r="CH33" s="40">
        <v>0</v>
      </c>
      <c r="CI33" s="40"/>
      <c r="CJ33" s="40"/>
    </row>
    <row r="34" spans="1:88" ht="16.350000000000001" customHeight="1" x14ac:dyDescent="0.2">
      <c r="A34" s="114" t="s">
        <v>54</v>
      </c>
      <c r="B34" s="42">
        <f t="shared" si="2"/>
        <v>0</v>
      </c>
      <c r="C34" s="43">
        <f>SUM(O34+Q34+S34+U34+W34+Y34+AA34)</f>
        <v>0</v>
      </c>
      <c r="D34" s="68">
        <f>SUM(P34+R34+T34+V34+X34+Z34+AB34)</f>
        <v>0</v>
      </c>
      <c r="E34" s="60"/>
      <c r="F34" s="61"/>
      <c r="G34" s="60"/>
      <c r="H34" s="69"/>
      <c r="I34" s="60"/>
      <c r="J34" s="69"/>
      <c r="K34" s="60"/>
      <c r="L34" s="69"/>
      <c r="M34" s="60"/>
      <c r="N34" s="69"/>
      <c r="O34" s="45"/>
      <c r="P34" s="47"/>
      <c r="Q34" s="110"/>
      <c r="R34" s="47"/>
      <c r="S34" s="45"/>
      <c r="T34" s="47"/>
      <c r="U34" s="45"/>
      <c r="V34" s="47"/>
      <c r="W34" s="45"/>
      <c r="X34" s="47"/>
      <c r="Y34" s="45"/>
      <c r="Z34" s="47"/>
      <c r="AA34" s="45"/>
      <c r="AB34" s="70"/>
      <c r="AC34" s="115"/>
      <c r="AD34" s="69"/>
      <c r="AE34" s="60"/>
      <c r="AF34" s="69"/>
      <c r="AG34" s="115"/>
      <c r="AH34" s="69"/>
      <c r="AI34" s="60"/>
      <c r="AJ34" s="69"/>
      <c r="AK34" s="115"/>
      <c r="AL34" s="69"/>
      <c r="AM34" s="116"/>
      <c r="AN34" s="50"/>
      <c r="AO34" s="52"/>
      <c r="AP34" s="51"/>
      <c r="AQ34" s="51"/>
      <c r="AR34" s="51"/>
      <c r="AS34" s="52"/>
      <c r="AT34" s="37"/>
      <c r="AU34" s="38"/>
      <c r="AV34" s="38"/>
      <c r="AW34" s="38"/>
      <c r="AX34" s="38"/>
      <c r="AY34" s="38"/>
      <c r="AZ34" s="38"/>
      <c r="BA34" s="38"/>
      <c r="BB34" s="38"/>
      <c r="BC34" s="8"/>
      <c r="BD34" s="8"/>
      <c r="BE34" s="8"/>
      <c r="BF34" s="8"/>
      <c r="BG34" s="8"/>
      <c r="BX34" s="2"/>
      <c r="CB34" s="39"/>
      <c r="CG34" s="40">
        <v>0</v>
      </c>
      <c r="CH34" s="40">
        <v>0</v>
      </c>
      <c r="CI34" s="40"/>
      <c r="CJ34" s="40"/>
    </row>
    <row r="35" spans="1:88" ht="16.350000000000001" customHeight="1" x14ac:dyDescent="0.2">
      <c r="A35" s="114" t="s">
        <v>55</v>
      </c>
      <c r="B35" s="42">
        <f>SUM(C35:D35)</f>
        <v>0</v>
      </c>
      <c r="C35" s="43">
        <f>SUM(E35+G35+I35+K35+M35+O35+Q35+S35+U35+W35+Y35+AA35+AC35+AE35+AG35+AI35+AK35+AM35)</f>
        <v>0</v>
      </c>
      <c r="D35" s="68">
        <f t="shared" ref="C35:D44" si="4">SUM(F35+H35+J35+L35+N35+P35+R35+T35+V35+X35+Z35+AB35+AD35+AF35+AH35+AJ35+AL35+AN35)</f>
        <v>0</v>
      </c>
      <c r="E35" s="45"/>
      <c r="F35" s="46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110"/>
      <c r="R35" s="47"/>
      <c r="S35" s="45"/>
      <c r="T35" s="47"/>
      <c r="U35" s="45"/>
      <c r="V35" s="47"/>
      <c r="W35" s="45"/>
      <c r="X35" s="47"/>
      <c r="Y35" s="45"/>
      <c r="Z35" s="47"/>
      <c r="AA35" s="45"/>
      <c r="AB35" s="47"/>
      <c r="AC35" s="110"/>
      <c r="AD35" s="47"/>
      <c r="AE35" s="45"/>
      <c r="AF35" s="47"/>
      <c r="AG35" s="110"/>
      <c r="AH35" s="47"/>
      <c r="AI35" s="45"/>
      <c r="AJ35" s="47"/>
      <c r="AK35" s="110"/>
      <c r="AL35" s="47"/>
      <c r="AM35" s="111"/>
      <c r="AN35" s="55"/>
      <c r="AO35" s="112"/>
      <c r="AP35" s="113"/>
      <c r="AQ35" s="113"/>
      <c r="AR35" s="113"/>
      <c r="AS35" s="112"/>
      <c r="AT35" s="37"/>
      <c r="AU35" s="38"/>
      <c r="AV35" s="38"/>
      <c r="AW35" s="38"/>
      <c r="AX35" s="38"/>
      <c r="AY35" s="38"/>
      <c r="AZ35" s="38"/>
      <c r="BA35" s="38"/>
      <c r="BB35" s="38"/>
      <c r="BC35" s="8"/>
      <c r="BD35" s="8"/>
      <c r="BE35" s="8"/>
      <c r="BF35" s="8"/>
      <c r="BG35" s="8"/>
      <c r="BX35" s="2"/>
      <c r="CB35" s="39"/>
      <c r="CG35" s="40">
        <v>0</v>
      </c>
      <c r="CH35" s="40">
        <v>0</v>
      </c>
      <c r="CI35" s="40"/>
      <c r="CJ35" s="40"/>
    </row>
    <row r="36" spans="1:88" ht="16.350000000000001" customHeight="1" x14ac:dyDescent="0.2">
      <c r="A36" s="114" t="s">
        <v>56</v>
      </c>
      <c r="B36" s="117">
        <f>SUM(C36:D36)</f>
        <v>0</v>
      </c>
      <c r="C36" s="118">
        <f>SUM(K36+M36+O36+Q36+S36+U36+W36+Y36+AA36+AC36+AE36+AG36+AI36+AK36+AM36)</f>
        <v>0</v>
      </c>
      <c r="D36" s="68">
        <f>SUM(L36+N36+P36+R36+T36+V36+X36+Z36+AB36+AD36+AF36+AH36+AJ36+AL36+AN36)</f>
        <v>0</v>
      </c>
      <c r="E36" s="448"/>
      <c r="F36" s="449"/>
      <c r="G36" s="448"/>
      <c r="H36" s="450"/>
      <c r="I36" s="448"/>
      <c r="J36" s="450"/>
      <c r="K36" s="45"/>
      <c r="L36" s="47"/>
      <c r="M36" s="45"/>
      <c r="N36" s="47"/>
      <c r="O36" s="45"/>
      <c r="P36" s="47"/>
      <c r="Q36" s="110"/>
      <c r="R36" s="47"/>
      <c r="S36" s="45"/>
      <c r="T36" s="47"/>
      <c r="U36" s="45"/>
      <c r="V36" s="47"/>
      <c r="W36" s="45"/>
      <c r="X36" s="47"/>
      <c r="Y36" s="45"/>
      <c r="Z36" s="47"/>
      <c r="AA36" s="45"/>
      <c r="AB36" s="47"/>
      <c r="AC36" s="110"/>
      <c r="AD36" s="47"/>
      <c r="AE36" s="45"/>
      <c r="AF36" s="47"/>
      <c r="AG36" s="110"/>
      <c r="AH36" s="47"/>
      <c r="AI36" s="45"/>
      <c r="AJ36" s="47"/>
      <c r="AK36" s="110"/>
      <c r="AL36" s="47"/>
      <c r="AM36" s="111"/>
      <c r="AN36" s="55"/>
      <c r="AO36" s="112"/>
      <c r="AP36" s="113"/>
      <c r="AQ36" s="113"/>
      <c r="AR36" s="113"/>
      <c r="AS36" s="112"/>
      <c r="AT36" s="37"/>
      <c r="AU36" s="38"/>
      <c r="AV36" s="38"/>
      <c r="AW36" s="38"/>
      <c r="AX36" s="38"/>
      <c r="AY36" s="38"/>
      <c r="AZ36" s="38"/>
      <c r="BA36" s="38"/>
      <c r="BB36" s="38"/>
      <c r="BC36" s="8"/>
      <c r="BD36" s="8"/>
      <c r="BE36" s="8"/>
      <c r="BF36" s="8"/>
      <c r="BG36" s="8"/>
      <c r="BX36" s="2"/>
      <c r="CB36" s="39"/>
      <c r="CG36" s="40">
        <v>0</v>
      </c>
      <c r="CH36" s="40">
        <v>0</v>
      </c>
      <c r="CI36" s="40"/>
      <c r="CJ36" s="40"/>
    </row>
    <row r="37" spans="1:88" ht="16.350000000000001" customHeight="1" x14ac:dyDescent="0.2">
      <c r="A37" s="62" t="s">
        <v>57</v>
      </c>
      <c r="B37" s="42">
        <f t="shared" si="2"/>
        <v>0</v>
      </c>
      <c r="C37" s="43">
        <f t="shared" si="4"/>
        <v>0</v>
      </c>
      <c r="D37" s="44">
        <f t="shared" si="4"/>
        <v>0</v>
      </c>
      <c r="E37" s="45"/>
      <c r="F37" s="46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110"/>
      <c r="R37" s="47"/>
      <c r="S37" s="45"/>
      <c r="T37" s="47"/>
      <c r="U37" s="45"/>
      <c r="V37" s="47"/>
      <c r="W37" s="45"/>
      <c r="X37" s="47"/>
      <c r="Y37" s="45"/>
      <c r="Z37" s="47"/>
      <c r="AA37" s="45"/>
      <c r="AB37" s="47"/>
      <c r="AC37" s="110"/>
      <c r="AD37" s="47"/>
      <c r="AE37" s="45"/>
      <c r="AF37" s="47"/>
      <c r="AG37" s="110"/>
      <c r="AH37" s="47"/>
      <c r="AI37" s="45"/>
      <c r="AJ37" s="47"/>
      <c r="AK37" s="110"/>
      <c r="AL37" s="47"/>
      <c r="AM37" s="111"/>
      <c r="AN37" s="55"/>
      <c r="AO37" s="52"/>
      <c r="AP37" s="51"/>
      <c r="AQ37" s="51"/>
      <c r="AR37" s="51"/>
      <c r="AS37" s="52"/>
      <c r="AT37" s="37"/>
      <c r="AU37" s="38"/>
      <c r="AV37" s="38"/>
      <c r="AW37" s="38"/>
      <c r="AX37" s="38"/>
      <c r="AY37" s="38"/>
      <c r="AZ37" s="38"/>
      <c r="BA37" s="38"/>
      <c r="BB37" s="38"/>
      <c r="BC37" s="8"/>
      <c r="BD37" s="8"/>
      <c r="BE37" s="8"/>
      <c r="BF37" s="8"/>
      <c r="BG37" s="8"/>
      <c r="BX37" s="2"/>
      <c r="CG37" s="40">
        <v>0</v>
      </c>
      <c r="CH37" s="40">
        <v>0</v>
      </c>
      <c r="CI37" s="40"/>
      <c r="CJ37" s="40"/>
    </row>
    <row r="38" spans="1:88" ht="16.350000000000001" customHeight="1" x14ac:dyDescent="0.2">
      <c r="A38" s="62" t="s">
        <v>58</v>
      </c>
      <c r="B38" s="42">
        <f>SUM(C38:D38)</f>
        <v>0</v>
      </c>
      <c r="C38" s="43">
        <f>SUM(E38+G38+I38+K38+M38+O38+Q38+S38+U38+W38+Y38+AA38+AC38+AE38+AG38+AI38+AK38+AM38)</f>
        <v>0</v>
      </c>
      <c r="D38" s="44">
        <f>SUM(F38+H38+J38+L38+N38+P38+R38+T38+V38+X38+Z38+AB38+AD38+AF38+AH38+AJ38+AL38+AN38)</f>
        <v>0</v>
      </c>
      <c r="E38" s="45"/>
      <c r="F38" s="46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110"/>
      <c r="R38" s="47"/>
      <c r="S38" s="45"/>
      <c r="T38" s="47"/>
      <c r="U38" s="45"/>
      <c r="V38" s="47"/>
      <c r="W38" s="45"/>
      <c r="X38" s="47"/>
      <c r="Y38" s="45"/>
      <c r="Z38" s="47"/>
      <c r="AA38" s="45"/>
      <c r="AB38" s="47"/>
      <c r="AC38" s="110"/>
      <c r="AD38" s="47"/>
      <c r="AE38" s="45"/>
      <c r="AF38" s="47"/>
      <c r="AG38" s="110"/>
      <c r="AH38" s="47"/>
      <c r="AI38" s="45"/>
      <c r="AJ38" s="47"/>
      <c r="AK38" s="110"/>
      <c r="AL38" s="47"/>
      <c r="AM38" s="111"/>
      <c r="AN38" s="55"/>
      <c r="AO38" s="52"/>
      <c r="AP38" s="51"/>
      <c r="AQ38" s="51"/>
      <c r="AR38" s="51"/>
      <c r="AS38" s="52"/>
      <c r="AT38" s="37"/>
      <c r="AU38" s="38"/>
      <c r="AV38" s="38"/>
      <c r="AW38" s="38"/>
      <c r="AX38" s="38"/>
      <c r="AY38" s="38"/>
      <c r="AZ38" s="38"/>
      <c r="BA38" s="38"/>
      <c r="BB38" s="38"/>
      <c r="BC38" s="8"/>
      <c r="BD38" s="8"/>
      <c r="BE38" s="8"/>
      <c r="BF38" s="8"/>
      <c r="BG38" s="8"/>
      <c r="BX38" s="2"/>
      <c r="CG38" s="40"/>
      <c r="CH38" s="40"/>
      <c r="CI38" s="40"/>
      <c r="CJ38" s="40"/>
    </row>
    <row r="39" spans="1:88" ht="16.350000000000001" customHeight="1" x14ac:dyDescent="0.2">
      <c r="A39" s="62" t="s">
        <v>59</v>
      </c>
      <c r="B39" s="42">
        <f>SUM(C39:D39)</f>
        <v>0</v>
      </c>
      <c r="C39" s="43">
        <f>SUM(E39+G39+I39+K39+M39+O39+Q39+S39+U39+W39+Y39+AA39+AC39+AE39+AG39+AI39+AK39+AM39)</f>
        <v>0</v>
      </c>
      <c r="D39" s="44">
        <f>SUM(F39+H39+J39+L39+N39+P39+R39+T39+V39+X39+Z39+AB39+AD39+AF39+AH39+AJ39+AL39+AN39)</f>
        <v>0</v>
      </c>
      <c r="E39" s="45"/>
      <c r="F39" s="46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110"/>
      <c r="R39" s="47"/>
      <c r="S39" s="45"/>
      <c r="T39" s="47"/>
      <c r="U39" s="45"/>
      <c r="V39" s="47"/>
      <c r="W39" s="45"/>
      <c r="X39" s="47"/>
      <c r="Y39" s="45"/>
      <c r="Z39" s="47"/>
      <c r="AA39" s="45"/>
      <c r="AB39" s="47"/>
      <c r="AC39" s="110"/>
      <c r="AD39" s="47"/>
      <c r="AE39" s="45"/>
      <c r="AF39" s="47"/>
      <c r="AG39" s="110"/>
      <c r="AH39" s="47"/>
      <c r="AI39" s="45"/>
      <c r="AJ39" s="47"/>
      <c r="AK39" s="110"/>
      <c r="AL39" s="47"/>
      <c r="AM39" s="111"/>
      <c r="AN39" s="55"/>
      <c r="AO39" s="52"/>
      <c r="AP39" s="51"/>
      <c r="AQ39" s="51"/>
      <c r="AR39" s="51"/>
      <c r="AS39" s="52"/>
      <c r="AT39" s="37"/>
      <c r="AU39" s="38"/>
      <c r="AV39" s="38"/>
      <c r="AW39" s="38"/>
      <c r="AX39" s="38"/>
      <c r="AY39" s="38"/>
      <c r="AZ39" s="38"/>
      <c r="BA39" s="38"/>
      <c r="BB39" s="38"/>
      <c r="BC39" s="8"/>
      <c r="BD39" s="8"/>
      <c r="BE39" s="8"/>
      <c r="BF39" s="8"/>
      <c r="BG39" s="8"/>
      <c r="BX39" s="2"/>
      <c r="CG39" s="40"/>
      <c r="CH39" s="40"/>
      <c r="CI39" s="40"/>
      <c r="CJ39" s="40"/>
    </row>
    <row r="40" spans="1:88" ht="16.350000000000001" customHeight="1" x14ac:dyDescent="0.2">
      <c r="A40" s="62" t="s">
        <v>60</v>
      </c>
      <c r="B40" s="42">
        <f t="shared" si="2"/>
        <v>0</v>
      </c>
      <c r="C40" s="43">
        <f t="shared" si="4"/>
        <v>0</v>
      </c>
      <c r="D40" s="44">
        <f t="shared" si="4"/>
        <v>0</v>
      </c>
      <c r="E40" s="45"/>
      <c r="F40" s="46"/>
      <c r="G40" s="45"/>
      <c r="H40" s="47"/>
      <c r="I40" s="45"/>
      <c r="J40" s="47"/>
      <c r="K40" s="45"/>
      <c r="L40" s="47"/>
      <c r="M40" s="45"/>
      <c r="N40" s="47"/>
      <c r="O40" s="45"/>
      <c r="P40" s="47"/>
      <c r="Q40" s="110"/>
      <c r="R40" s="47"/>
      <c r="S40" s="45"/>
      <c r="T40" s="47"/>
      <c r="U40" s="45"/>
      <c r="V40" s="47"/>
      <c r="W40" s="45"/>
      <c r="X40" s="47"/>
      <c r="Y40" s="45"/>
      <c r="Z40" s="47"/>
      <c r="AA40" s="45"/>
      <c r="AB40" s="47"/>
      <c r="AC40" s="110"/>
      <c r="AD40" s="47"/>
      <c r="AE40" s="45"/>
      <c r="AF40" s="47"/>
      <c r="AG40" s="110"/>
      <c r="AH40" s="47"/>
      <c r="AI40" s="45"/>
      <c r="AJ40" s="47"/>
      <c r="AK40" s="110"/>
      <c r="AL40" s="47"/>
      <c r="AM40" s="111"/>
      <c r="AN40" s="55"/>
      <c r="AO40" s="52"/>
      <c r="AP40" s="51"/>
      <c r="AQ40" s="51"/>
      <c r="AR40" s="51"/>
      <c r="AS40" s="52"/>
      <c r="AT40" s="37"/>
      <c r="AU40" s="38"/>
      <c r="AV40" s="38"/>
      <c r="AW40" s="38"/>
      <c r="AX40" s="38"/>
      <c r="AY40" s="38"/>
      <c r="AZ40" s="38"/>
      <c r="BA40" s="38"/>
      <c r="BB40" s="38"/>
      <c r="BC40" s="8"/>
      <c r="BD40" s="8"/>
      <c r="BE40" s="8"/>
      <c r="BF40" s="8"/>
      <c r="BG40" s="8"/>
      <c r="BX40" s="2"/>
      <c r="CG40" s="40"/>
      <c r="CH40" s="40"/>
      <c r="CI40" s="40"/>
      <c r="CJ40" s="40"/>
    </row>
    <row r="41" spans="1:88" ht="16.350000000000001" customHeight="1" x14ac:dyDescent="0.2">
      <c r="A41" s="62" t="s">
        <v>61</v>
      </c>
      <c r="B41" s="42">
        <f t="shared" si="2"/>
        <v>0</v>
      </c>
      <c r="C41" s="43">
        <f t="shared" si="4"/>
        <v>0</v>
      </c>
      <c r="D41" s="44">
        <f t="shared" si="4"/>
        <v>0</v>
      </c>
      <c r="E41" s="45"/>
      <c r="F41" s="46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110"/>
      <c r="R41" s="47"/>
      <c r="S41" s="45"/>
      <c r="T41" s="47"/>
      <c r="U41" s="45"/>
      <c r="V41" s="47"/>
      <c r="W41" s="45"/>
      <c r="X41" s="47"/>
      <c r="Y41" s="45"/>
      <c r="Z41" s="47"/>
      <c r="AA41" s="45"/>
      <c r="AB41" s="47"/>
      <c r="AC41" s="110"/>
      <c r="AD41" s="47"/>
      <c r="AE41" s="45"/>
      <c r="AF41" s="47"/>
      <c r="AG41" s="110"/>
      <c r="AH41" s="47"/>
      <c r="AI41" s="45"/>
      <c r="AJ41" s="47"/>
      <c r="AK41" s="110"/>
      <c r="AL41" s="47"/>
      <c r="AM41" s="111"/>
      <c r="AN41" s="55"/>
      <c r="AO41" s="75"/>
      <c r="AP41" s="74"/>
      <c r="AQ41" s="74"/>
      <c r="AR41" s="74"/>
      <c r="AS41" s="75"/>
      <c r="AT41" s="37"/>
      <c r="AU41" s="38"/>
      <c r="AV41" s="38"/>
      <c r="AW41" s="38"/>
      <c r="AX41" s="38"/>
      <c r="AY41" s="38"/>
      <c r="AZ41" s="38"/>
      <c r="BA41" s="38"/>
      <c r="BB41" s="38"/>
      <c r="BC41" s="8"/>
      <c r="BD41" s="8"/>
      <c r="BE41" s="8"/>
      <c r="BF41" s="8"/>
      <c r="BG41" s="8"/>
      <c r="BX41" s="2"/>
      <c r="CG41" s="40"/>
      <c r="CH41" s="40"/>
      <c r="CI41" s="40"/>
      <c r="CJ41" s="40"/>
    </row>
    <row r="42" spans="1:88" ht="16.350000000000001" customHeight="1" x14ac:dyDescent="0.2">
      <c r="A42" s="62" t="s">
        <v>62</v>
      </c>
      <c r="B42" s="42">
        <f t="shared" si="2"/>
        <v>0</v>
      </c>
      <c r="C42" s="43">
        <f t="shared" si="4"/>
        <v>0</v>
      </c>
      <c r="D42" s="44">
        <f t="shared" si="4"/>
        <v>0</v>
      </c>
      <c r="E42" s="45"/>
      <c r="F42" s="46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110"/>
      <c r="R42" s="47"/>
      <c r="S42" s="45"/>
      <c r="T42" s="47"/>
      <c r="U42" s="45"/>
      <c r="V42" s="47"/>
      <c r="W42" s="45"/>
      <c r="X42" s="47"/>
      <c r="Y42" s="45"/>
      <c r="Z42" s="47"/>
      <c r="AA42" s="45"/>
      <c r="AB42" s="47"/>
      <c r="AC42" s="110"/>
      <c r="AD42" s="47"/>
      <c r="AE42" s="45"/>
      <c r="AF42" s="47"/>
      <c r="AG42" s="110"/>
      <c r="AH42" s="47"/>
      <c r="AI42" s="45"/>
      <c r="AJ42" s="47"/>
      <c r="AK42" s="110"/>
      <c r="AL42" s="47"/>
      <c r="AM42" s="111"/>
      <c r="AN42" s="55"/>
      <c r="AO42" s="75"/>
      <c r="AP42" s="74"/>
      <c r="AQ42" s="74"/>
      <c r="AR42" s="74"/>
      <c r="AS42" s="75"/>
      <c r="AT42" s="37"/>
      <c r="AU42" s="38"/>
      <c r="AV42" s="38"/>
      <c r="AW42" s="38"/>
      <c r="AX42" s="38"/>
      <c r="AY42" s="38"/>
      <c r="AZ42" s="38"/>
      <c r="BA42" s="38"/>
      <c r="BB42" s="38"/>
      <c r="BC42" s="8"/>
      <c r="BD42" s="8"/>
      <c r="BE42" s="8"/>
      <c r="BF42" s="8"/>
      <c r="BG42" s="8"/>
      <c r="BX42" s="2"/>
      <c r="CG42" s="40"/>
      <c r="CH42" s="40"/>
      <c r="CI42" s="40"/>
      <c r="CJ42" s="40"/>
    </row>
    <row r="43" spans="1:88" ht="16.350000000000001" customHeight="1" x14ac:dyDescent="0.2">
      <c r="A43" s="62" t="s">
        <v>63</v>
      </c>
      <c r="B43" s="42">
        <f t="shared" si="2"/>
        <v>0</v>
      </c>
      <c r="C43" s="43">
        <f t="shared" si="4"/>
        <v>0</v>
      </c>
      <c r="D43" s="44">
        <f t="shared" si="4"/>
        <v>0</v>
      </c>
      <c r="E43" s="45"/>
      <c r="F43" s="46"/>
      <c r="G43" s="45"/>
      <c r="H43" s="47"/>
      <c r="I43" s="45"/>
      <c r="J43" s="47"/>
      <c r="K43" s="45"/>
      <c r="L43" s="47"/>
      <c r="M43" s="45"/>
      <c r="N43" s="47"/>
      <c r="O43" s="45"/>
      <c r="P43" s="47"/>
      <c r="Q43" s="110"/>
      <c r="R43" s="47"/>
      <c r="S43" s="45"/>
      <c r="T43" s="47"/>
      <c r="U43" s="45"/>
      <c r="V43" s="47"/>
      <c r="W43" s="45"/>
      <c r="X43" s="47"/>
      <c r="Y43" s="45"/>
      <c r="Z43" s="47"/>
      <c r="AA43" s="45"/>
      <c r="AB43" s="47"/>
      <c r="AC43" s="110"/>
      <c r="AD43" s="47"/>
      <c r="AE43" s="45"/>
      <c r="AF43" s="47"/>
      <c r="AG43" s="110"/>
      <c r="AH43" s="47"/>
      <c r="AI43" s="45"/>
      <c r="AJ43" s="47"/>
      <c r="AK43" s="110"/>
      <c r="AL43" s="47"/>
      <c r="AM43" s="111"/>
      <c r="AN43" s="55"/>
      <c r="AO43" s="75"/>
      <c r="AP43" s="74"/>
      <c r="AQ43" s="74"/>
      <c r="AR43" s="74"/>
      <c r="AS43" s="75"/>
      <c r="AT43" s="37"/>
      <c r="AU43" s="38"/>
      <c r="AV43" s="38"/>
      <c r="AW43" s="38"/>
      <c r="AX43" s="38"/>
      <c r="AY43" s="38"/>
      <c r="AZ43" s="38"/>
      <c r="BA43" s="38"/>
      <c r="BB43" s="38"/>
      <c r="BC43" s="8"/>
      <c r="BD43" s="8"/>
      <c r="BE43" s="8"/>
      <c r="BF43" s="8"/>
      <c r="BG43" s="8"/>
      <c r="BX43" s="2"/>
      <c r="CG43" s="40"/>
      <c r="CH43" s="40"/>
      <c r="CI43" s="40"/>
      <c r="CJ43" s="40"/>
    </row>
    <row r="44" spans="1:88" ht="16.350000000000001" customHeight="1" x14ac:dyDescent="0.2">
      <c r="A44" s="122" t="s">
        <v>64</v>
      </c>
      <c r="B44" s="123">
        <f t="shared" si="2"/>
        <v>0</v>
      </c>
      <c r="C44" s="124">
        <f t="shared" si="4"/>
        <v>0</v>
      </c>
      <c r="D44" s="125">
        <f t="shared" si="4"/>
        <v>0</v>
      </c>
      <c r="E44" s="88"/>
      <c r="F44" s="89"/>
      <c r="G44" s="88"/>
      <c r="H44" s="87"/>
      <c r="I44" s="88"/>
      <c r="J44" s="87"/>
      <c r="K44" s="88"/>
      <c r="L44" s="87"/>
      <c r="M44" s="88"/>
      <c r="N44" s="87"/>
      <c r="O44" s="88"/>
      <c r="P44" s="87"/>
      <c r="Q44" s="126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126"/>
      <c r="AD44" s="87"/>
      <c r="AE44" s="88"/>
      <c r="AF44" s="87"/>
      <c r="AG44" s="126"/>
      <c r="AH44" s="87"/>
      <c r="AI44" s="88"/>
      <c r="AJ44" s="87"/>
      <c r="AK44" s="126"/>
      <c r="AL44" s="87"/>
      <c r="AM44" s="127"/>
      <c r="AN44" s="92"/>
      <c r="AO44" s="94"/>
      <c r="AP44" s="93"/>
      <c r="AQ44" s="93"/>
      <c r="AR44" s="93"/>
      <c r="AS44" s="94"/>
      <c r="AT44" s="37"/>
      <c r="AU44" s="38"/>
      <c r="AV44" s="38"/>
      <c r="AW44" s="38"/>
      <c r="AX44" s="38"/>
      <c r="AY44" s="38"/>
      <c r="AZ44" s="38"/>
      <c r="BA44" s="38"/>
      <c r="BB44" s="38"/>
      <c r="BC44" s="8"/>
      <c r="BD44" s="8"/>
      <c r="BE44" s="8"/>
      <c r="BF44" s="8"/>
      <c r="BG44" s="8"/>
      <c r="BX44" s="2"/>
      <c r="CG44" s="40"/>
      <c r="CH44" s="40"/>
      <c r="CI44" s="40"/>
      <c r="CJ44" s="40"/>
    </row>
    <row r="45" spans="1:88" ht="31.35" customHeight="1" x14ac:dyDescent="0.2">
      <c r="A45" s="9" t="s">
        <v>65</v>
      </c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28"/>
      <c r="AP45" s="129"/>
      <c r="AQ45" s="533"/>
      <c r="AR45" s="534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CG45" s="40"/>
      <c r="CH45" s="40"/>
      <c r="CI45" s="40"/>
      <c r="CJ45" s="40"/>
    </row>
    <row r="46" spans="1:88" ht="16.350000000000001" customHeight="1" x14ac:dyDescent="0.25">
      <c r="A46" s="2802" t="s">
        <v>49</v>
      </c>
      <c r="B46" s="2812" t="s">
        <v>4</v>
      </c>
      <c r="C46" s="2814" t="s">
        <v>66</v>
      </c>
      <c r="D46" s="2820"/>
      <c r="E46" s="2820"/>
      <c r="F46" s="2815"/>
      <c r="G46" s="2814" t="s">
        <v>67</v>
      </c>
      <c r="H46" s="2820"/>
      <c r="I46" s="2820"/>
      <c r="J46" s="2815"/>
      <c r="K46" s="6"/>
      <c r="L46" s="2711"/>
      <c r="M46" s="2711"/>
      <c r="N46" s="2711"/>
      <c r="O46" s="2711"/>
      <c r="P46" s="2711"/>
      <c r="Q46" s="2711"/>
      <c r="R46" s="2711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535"/>
      <c r="AR46" s="133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CG46" s="40"/>
      <c r="CH46" s="40"/>
      <c r="CI46" s="40"/>
      <c r="CJ46" s="40"/>
    </row>
    <row r="47" spans="1:88" ht="27.75" customHeight="1" x14ac:dyDescent="0.2">
      <c r="A47" s="2817"/>
      <c r="B47" s="2819"/>
      <c r="C47" s="536" t="s">
        <v>68</v>
      </c>
      <c r="D47" s="536" t="s">
        <v>69</v>
      </c>
      <c r="E47" s="505" t="s">
        <v>70</v>
      </c>
      <c r="F47" s="494" t="s">
        <v>71</v>
      </c>
      <c r="G47" s="536" t="s">
        <v>68</v>
      </c>
      <c r="H47" s="536" t="s">
        <v>69</v>
      </c>
      <c r="I47" s="505" t="s">
        <v>70</v>
      </c>
      <c r="J47" s="494" t="s">
        <v>71</v>
      </c>
      <c r="K47" s="6"/>
      <c r="L47" s="537"/>
      <c r="M47" s="537"/>
      <c r="N47" s="538"/>
      <c r="O47" s="537"/>
      <c r="P47" s="537"/>
      <c r="Q47" s="537"/>
      <c r="R47" s="537"/>
      <c r="S47" s="537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J47" s="537"/>
      <c r="AK47" s="537"/>
      <c r="AL47" s="537"/>
      <c r="AM47" s="537"/>
      <c r="AN47" s="537"/>
      <c r="AO47" s="537"/>
      <c r="AP47" s="537"/>
      <c r="AQ47" s="539"/>
      <c r="AR47" s="539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CG47" s="40"/>
      <c r="CH47" s="40"/>
      <c r="CI47" s="40"/>
      <c r="CJ47" s="40"/>
    </row>
    <row r="48" spans="1:88" ht="16.350000000000001" customHeight="1" x14ac:dyDescent="0.2">
      <c r="A48" s="138" t="s">
        <v>72</v>
      </c>
      <c r="B48" s="139">
        <f>SUM(C48:J48)</f>
        <v>0</v>
      </c>
      <c r="C48" s="540"/>
      <c r="D48" s="541"/>
      <c r="E48" s="541"/>
      <c r="F48" s="542"/>
      <c r="G48" s="540"/>
      <c r="H48" s="541"/>
      <c r="I48" s="541"/>
      <c r="J48" s="543"/>
      <c r="K48" s="141"/>
      <c r="L48" s="537"/>
      <c r="M48" s="537"/>
      <c r="N48" s="544"/>
      <c r="O48" s="537"/>
      <c r="P48" s="537"/>
      <c r="Q48" s="537"/>
      <c r="R48" s="537"/>
      <c r="S48" s="537"/>
      <c r="T48" s="537"/>
      <c r="U48" s="537"/>
      <c r="V48" s="537"/>
      <c r="W48" s="537"/>
      <c r="X48" s="545"/>
      <c r="Y48" s="545"/>
      <c r="Z48" s="545"/>
      <c r="AA48" s="545"/>
      <c r="AB48" s="545"/>
      <c r="AC48" s="545"/>
      <c r="AD48" s="545"/>
      <c r="AE48" s="545"/>
      <c r="AF48" s="545"/>
      <c r="AG48" s="545"/>
      <c r="AH48" s="545"/>
      <c r="AI48" s="545"/>
      <c r="AJ48" s="545"/>
      <c r="AK48" s="545"/>
      <c r="AL48" s="545"/>
      <c r="AM48" s="545"/>
      <c r="AN48" s="545"/>
      <c r="AO48" s="545"/>
      <c r="AP48" s="545"/>
      <c r="AQ48" s="539"/>
      <c r="AR48" s="539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CG48" s="40"/>
      <c r="CH48" s="40"/>
      <c r="CI48" s="40"/>
      <c r="CJ48" s="40"/>
    </row>
    <row r="49" spans="1:88" ht="16.350000000000001" customHeight="1" x14ac:dyDescent="0.2">
      <c r="A49" s="82" t="s">
        <v>73</v>
      </c>
      <c r="B49" s="144">
        <f>SUM(C49:J49)</f>
        <v>0</v>
      </c>
      <c r="C49" s="88"/>
      <c r="D49" s="145"/>
      <c r="E49" s="145"/>
      <c r="F49" s="89"/>
      <c r="G49" s="88"/>
      <c r="H49" s="145"/>
      <c r="I49" s="145"/>
      <c r="J49" s="87"/>
      <c r="K49" s="141"/>
      <c r="L49" s="537"/>
      <c r="M49" s="537"/>
      <c r="N49" s="546"/>
      <c r="O49" s="537"/>
      <c r="P49" s="537"/>
      <c r="Q49" s="537"/>
      <c r="R49" s="537"/>
      <c r="S49" s="537"/>
      <c r="T49" s="537"/>
      <c r="U49" s="537"/>
      <c r="V49" s="537"/>
      <c r="W49" s="537"/>
      <c r="X49" s="545"/>
      <c r="Y49" s="545"/>
      <c r="Z49" s="545"/>
      <c r="AA49" s="545"/>
      <c r="AB49" s="545"/>
      <c r="AC49" s="545"/>
      <c r="AD49" s="545"/>
      <c r="AE49" s="545"/>
      <c r="AF49" s="545"/>
      <c r="AG49" s="545"/>
      <c r="AH49" s="545"/>
      <c r="AI49" s="545"/>
      <c r="AJ49" s="545"/>
      <c r="AK49" s="545"/>
      <c r="AL49" s="545"/>
      <c r="AM49" s="545"/>
      <c r="AN49" s="545"/>
      <c r="AO49" s="545"/>
      <c r="AP49" s="545"/>
      <c r="AQ49" s="539"/>
      <c r="AR49" s="539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CG49" s="40"/>
      <c r="CH49" s="40"/>
      <c r="CI49" s="40"/>
      <c r="CJ49" s="40"/>
    </row>
    <row r="50" spans="1:88" ht="31.35" customHeight="1" x14ac:dyDescent="0.2">
      <c r="A50" s="147" t="s">
        <v>74</v>
      </c>
      <c r="B50" s="147"/>
      <c r="C50" s="147"/>
      <c r="D50" s="147"/>
      <c r="E50" s="147"/>
      <c r="F50" s="147"/>
      <c r="G50" s="547"/>
      <c r="H50" s="547"/>
      <c r="I50" s="547"/>
      <c r="J50" s="547"/>
      <c r="K50" s="547"/>
      <c r="L50" s="547"/>
      <c r="M50" s="547"/>
      <c r="N50" s="547"/>
      <c r="O50" s="548"/>
      <c r="P50" s="147"/>
      <c r="Q50" s="547"/>
      <c r="R50" s="547"/>
      <c r="S50" s="548"/>
      <c r="T50" s="147"/>
      <c r="U50" s="547"/>
      <c r="V50" s="548"/>
      <c r="W50" s="14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545"/>
      <c r="AM50" s="549"/>
      <c r="AN50" s="549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CG50" s="40"/>
      <c r="CH50" s="40"/>
      <c r="CI50" s="40"/>
      <c r="CJ50" s="40"/>
    </row>
    <row r="51" spans="1:88" ht="16.350000000000001" customHeight="1" x14ac:dyDescent="0.2">
      <c r="A51" s="2802" t="s">
        <v>75</v>
      </c>
      <c r="B51" s="2804" t="s">
        <v>32</v>
      </c>
      <c r="C51" s="2805"/>
      <c r="D51" s="2806"/>
      <c r="E51" s="2822" t="s">
        <v>5</v>
      </c>
      <c r="F51" s="2810"/>
      <c r="G51" s="2810"/>
      <c r="H51" s="2810"/>
      <c r="I51" s="2810"/>
      <c r="J51" s="2810"/>
      <c r="K51" s="2810"/>
      <c r="L51" s="2810"/>
      <c r="M51" s="2810"/>
      <c r="N51" s="2810"/>
      <c r="O51" s="2810"/>
      <c r="P51" s="2810"/>
      <c r="Q51" s="2810"/>
      <c r="R51" s="2810"/>
      <c r="S51" s="2810"/>
      <c r="T51" s="2810"/>
      <c r="U51" s="2810"/>
      <c r="V51" s="2823"/>
      <c r="W51" s="2812" t="s">
        <v>6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CG51" s="40"/>
      <c r="CH51" s="40"/>
      <c r="CI51" s="40"/>
      <c r="CJ51" s="40"/>
    </row>
    <row r="52" spans="1:88" ht="16.350000000000001" customHeight="1" x14ac:dyDescent="0.2">
      <c r="A52" s="2692"/>
      <c r="B52" s="2818"/>
      <c r="C52" s="2698"/>
      <c r="D52" s="2808"/>
      <c r="E52" s="2812" t="s">
        <v>11</v>
      </c>
      <c r="F52" s="2805" t="s">
        <v>12</v>
      </c>
      <c r="G52" s="2812" t="s">
        <v>13</v>
      </c>
      <c r="H52" s="2805" t="s">
        <v>14</v>
      </c>
      <c r="I52" s="2812" t="s">
        <v>15</v>
      </c>
      <c r="J52" s="2805" t="s">
        <v>16</v>
      </c>
      <c r="K52" s="2812" t="s">
        <v>17</v>
      </c>
      <c r="L52" s="2805" t="s">
        <v>18</v>
      </c>
      <c r="M52" s="2812" t="s">
        <v>19</v>
      </c>
      <c r="N52" s="2805" t="s">
        <v>20</v>
      </c>
      <c r="O52" s="2812" t="s">
        <v>21</v>
      </c>
      <c r="P52" s="2805" t="s">
        <v>22</v>
      </c>
      <c r="Q52" s="2812" t="s">
        <v>23</v>
      </c>
      <c r="R52" s="2805" t="s">
        <v>24</v>
      </c>
      <c r="S52" s="2812" t="s">
        <v>25</v>
      </c>
      <c r="T52" s="2805" t="s">
        <v>26</v>
      </c>
      <c r="U52" s="2812" t="s">
        <v>27</v>
      </c>
      <c r="V52" s="2806" t="s">
        <v>28</v>
      </c>
      <c r="W52" s="270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CG52" s="40"/>
      <c r="CH52" s="40"/>
      <c r="CI52" s="40"/>
      <c r="CJ52" s="40"/>
    </row>
    <row r="53" spans="1:88" ht="16.350000000000001" customHeight="1" x14ac:dyDescent="0.2">
      <c r="A53" s="2817"/>
      <c r="B53" s="550" t="s">
        <v>29</v>
      </c>
      <c r="C53" s="482" t="s">
        <v>30</v>
      </c>
      <c r="D53" s="550" t="s">
        <v>31</v>
      </c>
      <c r="E53" s="2819"/>
      <c r="F53" s="2698"/>
      <c r="G53" s="2819"/>
      <c r="H53" s="2698"/>
      <c r="I53" s="2819"/>
      <c r="J53" s="2698"/>
      <c r="K53" s="2819"/>
      <c r="L53" s="2698"/>
      <c r="M53" s="2819"/>
      <c r="N53" s="2698"/>
      <c r="O53" s="2819"/>
      <c r="P53" s="2698"/>
      <c r="Q53" s="2819"/>
      <c r="R53" s="2698"/>
      <c r="S53" s="2819"/>
      <c r="T53" s="2698"/>
      <c r="U53" s="2819"/>
      <c r="V53" s="2808"/>
      <c r="W53" s="2819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CG53" s="40"/>
      <c r="CH53" s="40"/>
      <c r="CI53" s="40"/>
      <c r="CJ53" s="40"/>
    </row>
    <row r="54" spans="1:88" ht="16.350000000000001" customHeight="1" x14ac:dyDescent="0.2">
      <c r="A54" s="551" t="s">
        <v>76</v>
      </c>
      <c r="B54" s="552">
        <f>SUM(B55:B56)</f>
        <v>0</v>
      </c>
      <c r="C54" s="553">
        <f>SUM(C55:C56)</f>
        <v>0</v>
      </c>
      <c r="D54" s="554">
        <f t="shared" ref="D54:W54" si="5">SUM(D55:D56)</f>
        <v>0</v>
      </c>
      <c r="E54" s="555">
        <f t="shared" si="5"/>
        <v>0</v>
      </c>
      <c r="F54" s="556">
        <f t="shared" si="5"/>
        <v>0</v>
      </c>
      <c r="G54" s="555">
        <f t="shared" si="5"/>
        <v>0</v>
      </c>
      <c r="H54" s="556">
        <f t="shared" si="5"/>
        <v>0</v>
      </c>
      <c r="I54" s="555">
        <f t="shared" si="5"/>
        <v>0</v>
      </c>
      <c r="J54" s="556">
        <f t="shared" si="5"/>
        <v>0</v>
      </c>
      <c r="K54" s="555">
        <f t="shared" si="5"/>
        <v>0</v>
      </c>
      <c r="L54" s="556">
        <f t="shared" si="5"/>
        <v>0</v>
      </c>
      <c r="M54" s="555">
        <f t="shared" si="5"/>
        <v>0</v>
      </c>
      <c r="N54" s="556">
        <f t="shared" si="5"/>
        <v>0</v>
      </c>
      <c r="O54" s="555">
        <f t="shared" si="5"/>
        <v>0</v>
      </c>
      <c r="P54" s="556">
        <f t="shared" si="5"/>
        <v>0</v>
      </c>
      <c r="Q54" s="555">
        <f t="shared" si="5"/>
        <v>0</v>
      </c>
      <c r="R54" s="556">
        <f t="shared" si="5"/>
        <v>0</v>
      </c>
      <c r="S54" s="555">
        <f t="shared" si="5"/>
        <v>0</v>
      </c>
      <c r="T54" s="556">
        <f t="shared" si="5"/>
        <v>0</v>
      </c>
      <c r="U54" s="555">
        <f t="shared" si="5"/>
        <v>0</v>
      </c>
      <c r="V54" s="556">
        <f t="shared" si="5"/>
        <v>0</v>
      </c>
      <c r="W54" s="555">
        <f t="shared" si="5"/>
        <v>0</v>
      </c>
      <c r="X54" s="100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CG54" s="40">
        <v>0</v>
      </c>
      <c r="CH54" s="40">
        <v>0</v>
      </c>
      <c r="CI54" s="40">
        <v>0</v>
      </c>
      <c r="CJ54" s="40"/>
    </row>
    <row r="55" spans="1:88" ht="16.350000000000001" customHeight="1" x14ac:dyDescent="0.2">
      <c r="A55" s="53" t="s">
        <v>72</v>
      </c>
      <c r="B55" s="158">
        <f>SUM(E55:V55)</f>
        <v>0</v>
      </c>
      <c r="C55" s="557"/>
      <c r="D55" s="558"/>
      <c r="E55" s="161"/>
      <c r="F55" s="111"/>
      <c r="G55" s="161"/>
      <c r="H55" s="111"/>
      <c r="I55" s="161"/>
      <c r="J55" s="111"/>
      <c r="K55" s="161"/>
      <c r="L55" s="111"/>
      <c r="M55" s="161"/>
      <c r="N55" s="111"/>
      <c r="O55" s="161"/>
      <c r="P55" s="111"/>
      <c r="Q55" s="161"/>
      <c r="R55" s="111"/>
      <c r="S55" s="161"/>
      <c r="T55" s="111"/>
      <c r="U55" s="161"/>
      <c r="V55" s="111"/>
      <c r="W55" s="161"/>
      <c r="X55" s="162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8"/>
      <c r="AK55" s="8"/>
      <c r="CA55" s="39"/>
      <c r="CC55" s="39"/>
      <c r="CG55" s="40">
        <v>0</v>
      </c>
      <c r="CH55" s="40">
        <v>0</v>
      </c>
      <c r="CI55" s="40">
        <v>0</v>
      </c>
      <c r="CJ55" s="40"/>
    </row>
    <row r="56" spans="1:88" ht="16.350000000000001" customHeight="1" x14ac:dyDescent="0.2">
      <c r="A56" s="163" t="s">
        <v>77</v>
      </c>
      <c r="B56" s="164">
        <f>SUM(E56:V56)</f>
        <v>0</v>
      </c>
      <c r="C56" s="559"/>
      <c r="D56" s="560"/>
      <c r="E56" s="167"/>
      <c r="F56" s="127"/>
      <c r="G56" s="167"/>
      <c r="H56" s="127"/>
      <c r="I56" s="167"/>
      <c r="J56" s="127"/>
      <c r="K56" s="167"/>
      <c r="L56" s="127"/>
      <c r="M56" s="167"/>
      <c r="N56" s="127"/>
      <c r="O56" s="167"/>
      <c r="P56" s="127"/>
      <c r="Q56" s="167"/>
      <c r="R56" s="127"/>
      <c r="S56" s="167"/>
      <c r="T56" s="127"/>
      <c r="U56" s="167"/>
      <c r="V56" s="127"/>
      <c r="W56" s="167"/>
      <c r="X56" s="162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8"/>
      <c r="AK56" s="8"/>
      <c r="CG56" s="40">
        <v>0</v>
      </c>
      <c r="CH56" s="40">
        <v>0</v>
      </c>
      <c r="CI56" s="40">
        <v>0</v>
      </c>
      <c r="CJ56" s="40"/>
    </row>
    <row r="57" spans="1:88" ht="16.350000000000001" customHeight="1" x14ac:dyDescent="0.2">
      <c r="A57" s="168" t="s">
        <v>78</v>
      </c>
      <c r="B57" s="169">
        <f>SUM(B58:B59)</f>
        <v>0</v>
      </c>
      <c r="C57" s="170">
        <f t="shared" ref="C57:W57" si="6">SUM(C58:C59)</f>
        <v>0</v>
      </c>
      <c r="D57" s="171">
        <f t="shared" si="6"/>
        <v>0</v>
      </c>
      <c r="E57" s="114">
        <f t="shared" si="6"/>
        <v>0</v>
      </c>
      <c r="F57" s="172">
        <f t="shared" si="6"/>
        <v>0</v>
      </c>
      <c r="G57" s="114">
        <f t="shared" si="6"/>
        <v>0</v>
      </c>
      <c r="H57" s="172">
        <f t="shared" si="6"/>
        <v>0</v>
      </c>
      <c r="I57" s="114">
        <f t="shared" si="6"/>
        <v>0</v>
      </c>
      <c r="J57" s="172">
        <f t="shared" si="6"/>
        <v>0</v>
      </c>
      <c r="K57" s="114">
        <f t="shared" si="6"/>
        <v>0</v>
      </c>
      <c r="L57" s="172">
        <f t="shared" si="6"/>
        <v>0</v>
      </c>
      <c r="M57" s="114">
        <f t="shared" si="6"/>
        <v>0</v>
      </c>
      <c r="N57" s="172">
        <f t="shared" si="6"/>
        <v>0</v>
      </c>
      <c r="O57" s="114">
        <f t="shared" si="6"/>
        <v>0</v>
      </c>
      <c r="P57" s="172">
        <f t="shared" si="6"/>
        <v>0</v>
      </c>
      <c r="Q57" s="114">
        <f t="shared" si="6"/>
        <v>0</v>
      </c>
      <c r="R57" s="172">
        <f t="shared" si="6"/>
        <v>0</v>
      </c>
      <c r="S57" s="114">
        <f t="shared" si="6"/>
        <v>0</v>
      </c>
      <c r="T57" s="172">
        <f t="shared" si="6"/>
        <v>0</v>
      </c>
      <c r="U57" s="114">
        <f t="shared" si="6"/>
        <v>0</v>
      </c>
      <c r="V57" s="172">
        <f t="shared" si="6"/>
        <v>0</v>
      </c>
      <c r="W57" s="555">
        <f t="shared" si="6"/>
        <v>0</v>
      </c>
      <c r="X57" s="100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CG57" s="40">
        <v>0</v>
      </c>
      <c r="CH57" s="40">
        <v>0</v>
      </c>
      <c r="CI57" s="40">
        <v>0</v>
      </c>
      <c r="CJ57" s="40"/>
    </row>
    <row r="58" spans="1:88" ht="16.350000000000001" customHeight="1" x14ac:dyDescent="0.2">
      <c r="A58" s="53" t="s">
        <v>72</v>
      </c>
      <c r="B58" s="158">
        <f>SUM(E58:V58)</f>
        <v>0</v>
      </c>
      <c r="C58" s="557"/>
      <c r="D58" s="558"/>
      <c r="E58" s="161"/>
      <c r="F58" s="111"/>
      <c r="G58" s="161"/>
      <c r="H58" s="111"/>
      <c r="I58" s="161"/>
      <c r="J58" s="111"/>
      <c r="K58" s="161"/>
      <c r="L58" s="111"/>
      <c r="M58" s="161"/>
      <c r="N58" s="111"/>
      <c r="O58" s="161"/>
      <c r="P58" s="111"/>
      <c r="Q58" s="161"/>
      <c r="R58" s="111"/>
      <c r="S58" s="161"/>
      <c r="T58" s="111"/>
      <c r="U58" s="161"/>
      <c r="V58" s="111"/>
      <c r="W58" s="161"/>
      <c r="X58" s="162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8"/>
      <c r="AK58" s="8"/>
      <c r="CG58" s="40">
        <v>0</v>
      </c>
      <c r="CH58" s="40">
        <v>0</v>
      </c>
      <c r="CI58" s="40">
        <v>0</v>
      </c>
      <c r="CJ58" s="40"/>
    </row>
    <row r="59" spans="1:88" ht="16.350000000000001" customHeight="1" x14ac:dyDescent="0.2">
      <c r="A59" s="163" t="s">
        <v>77</v>
      </c>
      <c r="B59" s="164">
        <f>SUM(E59:V59)</f>
        <v>0</v>
      </c>
      <c r="C59" s="559"/>
      <c r="D59" s="559"/>
      <c r="E59" s="167"/>
      <c r="F59" s="127"/>
      <c r="G59" s="167"/>
      <c r="H59" s="127"/>
      <c r="I59" s="167"/>
      <c r="J59" s="127"/>
      <c r="K59" s="167"/>
      <c r="L59" s="127"/>
      <c r="M59" s="167"/>
      <c r="N59" s="127"/>
      <c r="O59" s="167"/>
      <c r="P59" s="127"/>
      <c r="Q59" s="167"/>
      <c r="R59" s="127"/>
      <c r="S59" s="167"/>
      <c r="T59" s="127"/>
      <c r="U59" s="167"/>
      <c r="V59" s="127"/>
      <c r="W59" s="167"/>
      <c r="X59" s="16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8"/>
      <c r="AK59" s="8"/>
      <c r="CG59" s="40">
        <v>0</v>
      </c>
      <c r="CH59" s="40">
        <v>0</v>
      </c>
      <c r="CI59" s="40">
        <v>0</v>
      </c>
      <c r="CJ59" s="40"/>
    </row>
    <row r="60" spans="1:88" ht="31.35" customHeight="1" x14ac:dyDescent="0.2">
      <c r="A60" s="147" t="s">
        <v>79</v>
      </c>
      <c r="B60" s="147"/>
      <c r="C60" s="147"/>
      <c r="D60" s="147"/>
      <c r="E60" s="147"/>
      <c r="F60" s="9"/>
      <c r="G60" s="9"/>
      <c r="H60" s="173"/>
      <c r="I60" s="173"/>
      <c r="J60" s="561"/>
      <c r="K60" s="562"/>
      <c r="L60" s="563"/>
      <c r="M60" s="562"/>
      <c r="N60" s="6"/>
      <c r="O60" s="6"/>
      <c r="P60" s="6"/>
      <c r="Q60" s="6"/>
      <c r="R60" s="6"/>
      <c r="S60" s="6"/>
      <c r="T60" s="6"/>
      <c r="U60" s="6"/>
      <c r="V60" s="6"/>
      <c r="W60" s="6"/>
      <c r="X60" s="177"/>
      <c r="Y60" s="177"/>
      <c r="Z60" s="177"/>
      <c r="AA60" s="564"/>
      <c r="AB60" s="565"/>
      <c r="AC60" s="564"/>
      <c r="AD60" s="177"/>
      <c r="AE60" s="565"/>
      <c r="AF60" s="564"/>
      <c r="AG60" s="564"/>
      <c r="AH60" s="564"/>
      <c r="AI60" s="565"/>
      <c r="AJ60" s="100"/>
      <c r="AK60" s="180"/>
      <c r="AL60" s="545"/>
      <c r="AM60" s="549"/>
      <c r="AN60" s="549"/>
      <c r="CG60" s="40"/>
      <c r="CH60" s="40"/>
      <c r="CI60" s="40"/>
      <c r="CJ60" s="40"/>
    </row>
    <row r="61" spans="1:88" ht="16.350000000000001" customHeight="1" x14ac:dyDescent="0.2">
      <c r="A61" s="2812" t="s">
        <v>75</v>
      </c>
      <c r="B61" s="2828" t="s">
        <v>80</v>
      </c>
      <c r="C61" s="2829"/>
      <c r="D61" s="2828" t="s">
        <v>81</v>
      </c>
      <c r="E61" s="2820"/>
      <c r="F61" s="2812" t="s">
        <v>82</v>
      </c>
      <c r="G61" s="2812"/>
      <c r="H61" s="100"/>
      <c r="I61" s="10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28"/>
      <c r="V61" s="566"/>
      <c r="W61" s="128"/>
      <c r="X61" s="567"/>
      <c r="Y61" s="567"/>
      <c r="Z61" s="567"/>
      <c r="AA61" s="564"/>
      <c r="AB61" s="567"/>
      <c r="AC61" s="564"/>
      <c r="AD61" s="567"/>
      <c r="AE61" s="564"/>
      <c r="AF61" s="564"/>
      <c r="AG61" s="568"/>
      <c r="AH61" s="564"/>
      <c r="AI61" s="568"/>
      <c r="AJ61" s="567"/>
      <c r="AK61" s="568"/>
      <c r="AL61" s="569"/>
      <c r="AM61" s="570"/>
      <c r="AN61" s="570"/>
      <c r="CG61" s="40"/>
      <c r="CH61" s="40"/>
      <c r="CI61" s="40"/>
      <c r="CJ61" s="40"/>
    </row>
    <row r="62" spans="1:88" ht="36" customHeight="1" x14ac:dyDescent="0.2">
      <c r="A62" s="2819"/>
      <c r="B62" s="571" t="s">
        <v>83</v>
      </c>
      <c r="C62" s="572" t="s">
        <v>84</v>
      </c>
      <c r="D62" s="571" t="s">
        <v>83</v>
      </c>
      <c r="E62" s="573" t="s">
        <v>84</v>
      </c>
      <c r="F62" s="571" t="s">
        <v>83</v>
      </c>
      <c r="G62" s="574" t="s">
        <v>84</v>
      </c>
      <c r="H62" s="6" t="s">
        <v>85</v>
      </c>
      <c r="I62" s="6"/>
      <c r="J62" s="575"/>
      <c r="K62" s="537"/>
      <c r="L62" s="537"/>
      <c r="M62" s="537"/>
      <c r="N62" s="537"/>
      <c r="O62" s="537"/>
      <c r="P62" s="537"/>
      <c r="Q62" s="545"/>
      <c r="R62" s="545"/>
      <c r="S62" s="545"/>
      <c r="T62" s="545"/>
      <c r="U62" s="545"/>
      <c r="V62" s="545"/>
      <c r="W62" s="545"/>
      <c r="X62" s="545"/>
      <c r="Y62" s="545"/>
      <c r="Z62" s="545"/>
      <c r="AA62" s="545"/>
      <c r="AB62" s="545"/>
      <c r="AC62" s="545"/>
      <c r="AD62" s="545"/>
      <c r="AE62" s="545"/>
      <c r="AF62" s="545"/>
      <c r="AG62" s="545"/>
      <c r="AH62" s="545"/>
      <c r="AI62" s="545"/>
      <c r="AJ62" s="545"/>
      <c r="AK62" s="545"/>
      <c r="AL62" s="545"/>
      <c r="AM62" s="545"/>
      <c r="AN62" s="545"/>
      <c r="AO62" s="545"/>
      <c r="AP62" s="537"/>
      <c r="AQ62" s="549"/>
      <c r="AR62" s="549"/>
      <c r="CG62" s="40"/>
      <c r="CH62" s="40"/>
      <c r="CI62" s="40"/>
      <c r="CJ62" s="40"/>
    </row>
    <row r="63" spans="1:88" ht="16.350000000000001" customHeight="1" x14ac:dyDescent="0.2">
      <c r="A63" s="576" t="s">
        <v>86</v>
      </c>
      <c r="B63" s="540"/>
      <c r="C63" s="543"/>
      <c r="D63" s="540"/>
      <c r="E63" s="543"/>
      <c r="F63" s="65"/>
      <c r="G63" s="190"/>
      <c r="H63" s="162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568"/>
      <c r="U63" s="568"/>
      <c r="V63" s="545"/>
      <c r="W63" s="545"/>
      <c r="X63" s="545"/>
      <c r="Y63" s="545"/>
      <c r="Z63" s="545"/>
      <c r="AA63" s="545"/>
      <c r="AB63" s="545"/>
      <c r="AC63" s="545"/>
      <c r="AD63" s="545"/>
      <c r="AE63" s="545"/>
      <c r="AF63" s="545"/>
      <c r="AG63" s="545"/>
      <c r="AH63" s="545"/>
      <c r="AI63" s="545"/>
      <c r="AJ63" s="545"/>
      <c r="AK63" s="545"/>
      <c r="AL63" s="545"/>
      <c r="AM63" s="545"/>
      <c r="AN63" s="545"/>
      <c r="AO63" s="545"/>
      <c r="AP63" s="549"/>
      <c r="AQ63" s="549"/>
      <c r="AR63" s="549"/>
      <c r="CA63" s="39"/>
      <c r="CB63" s="39"/>
      <c r="CC63" s="39"/>
      <c r="CG63" s="40">
        <f>IF(B63&lt;C63,1,0)</f>
        <v>0</v>
      </c>
      <c r="CH63" s="40">
        <f>IF(D63&lt;E63,1,0)</f>
        <v>0</v>
      </c>
      <c r="CI63" s="40">
        <f>IF(F63&lt;G63,1,0)</f>
        <v>0</v>
      </c>
      <c r="CJ63" s="40"/>
    </row>
    <row r="64" spans="1:88" ht="25.35" customHeight="1" x14ac:dyDescent="0.2">
      <c r="A64" s="577" t="s">
        <v>87</v>
      </c>
      <c r="B64" s="522"/>
      <c r="C64" s="578"/>
      <c r="D64" s="522"/>
      <c r="E64" s="578"/>
      <c r="F64" s="522"/>
      <c r="G64" s="455"/>
      <c r="H64" s="162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568"/>
      <c r="U64" s="568"/>
      <c r="V64" s="545"/>
      <c r="W64" s="545"/>
      <c r="X64" s="545"/>
      <c r="Y64" s="545"/>
      <c r="Z64" s="545"/>
      <c r="AA64" s="545"/>
      <c r="AB64" s="545"/>
      <c r="AC64" s="545"/>
      <c r="AD64" s="545"/>
      <c r="AE64" s="545"/>
      <c r="AF64" s="545"/>
      <c r="AG64" s="545"/>
      <c r="AH64" s="545"/>
      <c r="AI64" s="545"/>
      <c r="AJ64" s="545"/>
      <c r="AK64" s="545"/>
      <c r="AL64" s="545"/>
      <c r="AM64" s="545"/>
      <c r="AN64" s="545"/>
      <c r="AO64" s="545"/>
      <c r="AP64" s="549"/>
      <c r="AQ64" s="549"/>
      <c r="AR64" s="549"/>
      <c r="CA64" s="39"/>
      <c r="CB64" s="39"/>
      <c r="CC64" s="39"/>
      <c r="CG64" s="40">
        <f>IF(B64&lt;C64,1,0)</f>
        <v>0</v>
      </c>
      <c r="CH64" s="40">
        <f>IF(D64&lt;E64,1,0)</f>
        <v>0</v>
      </c>
      <c r="CI64" s="40">
        <f>IF(F64&lt;G64,1,0)</f>
        <v>0</v>
      </c>
      <c r="CJ64" s="40"/>
    </row>
    <row r="65" spans="1:88" ht="25.35" customHeight="1" x14ac:dyDescent="0.2">
      <c r="A65" s="9" t="s">
        <v>88</v>
      </c>
      <c r="B65" s="451"/>
      <c r="C65" s="451"/>
      <c r="D65" s="451"/>
      <c r="E65" s="451"/>
      <c r="F65" s="451"/>
      <c r="G65" s="451"/>
      <c r="H65" s="452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568"/>
      <c r="U65" s="568"/>
      <c r="V65" s="545"/>
      <c r="W65" s="545"/>
      <c r="X65" s="545"/>
      <c r="Y65" s="545"/>
      <c r="Z65" s="545"/>
      <c r="AA65" s="545"/>
      <c r="AB65" s="545"/>
      <c r="AC65" s="545"/>
      <c r="AD65" s="545"/>
      <c r="AE65" s="545"/>
      <c r="AF65" s="545"/>
      <c r="AG65" s="545"/>
      <c r="AH65" s="545"/>
      <c r="AI65" s="545"/>
      <c r="AJ65" s="545"/>
      <c r="AK65" s="545"/>
      <c r="AL65" s="545"/>
      <c r="AM65" s="545"/>
      <c r="AN65" s="545"/>
      <c r="AO65" s="545"/>
      <c r="AP65" s="549"/>
      <c r="AQ65" s="549"/>
      <c r="AR65" s="549"/>
      <c r="CA65" s="39"/>
      <c r="CB65" s="39"/>
      <c r="CC65" s="39"/>
      <c r="CG65" s="40"/>
      <c r="CH65" s="40"/>
      <c r="CI65" s="40"/>
      <c r="CJ65" s="40"/>
    </row>
    <row r="66" spans="1:88" ht="25.35" customHeight="1" x14ac:dyDescent="0.2">
      <c r="A66" s="2821" t="s">
        <v>75</v>
      </c>
      <c r="B66" s="2821" t="s">
        <v>89</v>
      </c>
      <c r="C66" s="2821"/>
      <c r="D66" s="2821" t="s">
        <v>90</v>
      </c>
      <c r="E66" s="2821"/>
      <c r="F66" s="451"/>
      <c r="G66" s="451"/>
      <c r="H66" s="452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568"/>
      <c r="U66" s="568"/>
      <c r="V66" s="545"/>
      <c r="W66" s="545"/>
      <c r="X66" s="545"/>
      <c r="Y66" s="545"/>
      <c r="Z66" s="545"/>
      <c r="AA66" s="545"/>
      <c r="AB66" s="545"/>
      <c r="AC66" s="545"/>
      <c r="AD66" s="545"/>
      <c r="AE66" s="545"/>
      <c r="AF66" s="545"/>
      <c r="AG66" s="545"/>
      <c r="AH66" s="545"/>
      <c r="AI66" s="545"/>
      <c r="AJ66" s="545"/>
      <c r="AK66" s="545"/>
      <c r="AL66" s="545"/>
      <c r="AM66" s="545"/>
      <c r="AN66" s="545"/>
      <c r="AO66" s="545"/>
      <c r="AP66" s="549"/>
      <c r="AQ66" s="549"/>
      <c r="AR66" s="549"/>
      <c r="CA66" s="39"/>
      <c r="CB66" s="39"/>
      <c r="CC66" s="39"/>
      <c r="CG66" s="40"/>
      <c r="CH66" s="40"/>
      <c r="CI66" s="40"/>
      <c r="CJ66" s="40"/>
    </row>
    <row r="67" spans="1:88" ht="28.5" customHeight="1" x14ac:dyDescent="0.2">
      <c r="A67" s="2821"/>
      <c r="B67" s="579" t="s">
        <v>91</v>
      </c>
      <c r="C67" s="580" t="s">
        <v>84</v>
      </c>
      <c r="D67" s="579" t="s">
        <v>91</v>
      </c>
      <c r="E67" s="580" t="s">
        <v>84</v>
      </c>
      <c r="F67" s="451"/>
      <c r="G67" s="451"/>
      <c r="H67" s="452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581"/>
      <c r="U67" s="581"/>
      <c r="V67" s="582"/>
      <c r="W67" s="582"/>
      <c r="X67" s="582"/>
      <c r="Y67" s="582"/>
      <c r="Z67" s="582"/>
      <c r="AA67" s="582"/>
      <c r="AB67" s="582"/>
      <c r="AC67" s="582"/>
      <c r="AD67" s="582"/>
      <c r="AE67" s="582"/>
      <c r="AF67" s="582"/>
      <c r="AG67" s="582"/>
      <c r="AH67" s="582"/>
      <c r="AI67" s="582"/>
      <c r="AJ67" s="582"/>
      <c r="AK67" s="582"/>
      <c r="AL67" s="582"/>
      <c r="AM67" s="582"/>
      <c r="AN67" s="582"/>
      <c r="AO67" s="582"/>
      <c r="AP67" s="583"/>
      <c r="AQ67" s="583"/>
      <c r="AR67" s="583"/>
      <c r="CA67" s="39"/>
      <c r="CB67" s="39"/>
      <c r="CC67" s="39"/>
      <c r="CG67" s="40"/>
      <c r="CH67" s="40"/>
      <c r="CI67" s="40"/>
      <c r="CJ67" s="40"/>
    </row>
    <row r="68" spans="1:88" ht="25.35" customHeight="1" x14ac:dyDescent="0.2">
      <c r="A68" s="584" t="s">
        <v>86</v>
      </c>
      <c r="B68" s="585"/>
      <c r="C68" s="586"/>
      <c r="D68" s="587"/>
      <c r="E68" s="588"/>
      <c r="F68" s="451"/>
      <c r="G68" s="451"/>
      <c r="H68" s="452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589"/>
      <c r="U68" s="589"/>
      <c r="V68" s="485"/>
      <c r="W68" s="485"/>
      <c r="X68" s="485"/>
      <c r="Y68" s="485"/>
      <c r="Z68" s="485"/>
      <c r="AA68" s="485"/>
      <c r="AB68" s="485"/>
      <c r="AC68" s="485"/>
      <c r="AD68" s="485"/>
      <c r="AE68" s="485"/>
      <c r="AF68" s="485"/>
      <c r="AG68" s="485"/>
      <c r="AH68" s="485"/>
      <c r="AI68" s="485"/>
      <c r="AJ68" s="485"/>
      <c r="AK68" s="485"/>
      <c r="AL68" s="485"/>
      <c r="AM68" s="485"/>
      <c r="AN68" s="485"/>
      <c r="AO68" s="485"/>
      <c r="AP68" s="487"/>
      <c r="AQ68" s="487"/>
      <c r="AR68" s="487"/>
      <c r="CA68" s="39"/>
      <c r="CB68" s="39"/>
      <c r="CC68" s="39"/>
      <c r="CG68" s="40"/>
      <c r="CH68" s="40"/>
      <c r="CI68" s="40"/>
      <c r="CJ68" s="40"/>
    </row>
    <row r="69" spans="1:88" ht="25.35" customHeight="1" x14ac:dyDescent="0.2">
      <c r="A69" s="207" t="s">
        <v>92</v>
      </c>
      <c r="B69" s="208"/>
      <c r="C69" s="209"/>
      <c r="D69" s="210"/>
      <c r="E69" s="211"/>
      <c r="F69" s="451"/>
      <c r="G69" s="451"/>
      <c r="H69" s="452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589"/>
      <c r="U69" s="589"/>
      <c r="V69" s="485"/>
      <c r="W69" s="485"/>
      <c r="X69" s="485"/>
      <c r="Y69" s="485"/>
      <c r="Z69" s="485"/>
      <c r="AA69" s="485"/>
      <c r="AB69" s="485"/>
      <c r="AC69" s="485"/>
      <c r="AD69" s="485"/>
      <c r="AE69" s="485"/>
      <c r="AF69" s="485"/>
      <c r="AG69" s="485"/>
      <c r="AH69" s="485"/>
      <c r="AI69" s="485"/>
      <c r="AJ69" s="485"/>
      <c r="AK69" s="485"/>
      <c r="AL69" s="485"/>
      <c r="AM69" s="485"/>
      <c r="AN69" s="485"/>
      <c r="AO69" s="485"/>
      <c r="AP69" s="487"/>
      <c r="AQ69" s="487"/>
      <c r="AR69" s="487"/>
      <c r="CA69" s="39"/>
      <c r="CB69" s="39"/>
      <c r="CC69" s="39"/>
      <c r="CG69" s="40"/>
      <c r="CH69" s="40"/>
      <c r="CI69" s="40"/>
      <c r="CJ69" s="40"/>
    </row>
    <row r="70" spans="1:88" ht="31.35" customHeight="1" x14ac:dyDescent="0.2">
      <c r="A70" s="147" t="s">
        <v>93</v>
      </c>
      <c r="B70" s="10"/>
      <c r="C70" s="10"/>
      <c r="D70" s="10"/>
      <c r="E70" s="213"/>
      <c r="F70" s="213"/>
      <c r="G70" s="213"/>
      <c r="H70" s="100"/>
      <c r="I70" s="100"/>
      <c r="J70" s="589"/>
      <c r="K70" s="589"/>
      <c r="L70" s="589"/>
      <c r="M70" s="589"/>
      <c r="N70" s="589"/>
      <c r="O70" s="589"/>
      <c r="P70" s="589"/>
      <c r="Q70" s="589"/>
      <c r="R70" s="589"/>
      <c r="S70" s="589"/>
      <c r="T70" s="589"/>
      <c r="U70" s="589"/>
      <c r="V70" s="484"/>
      <c r="W70" s="484"/>
      <c r="X70" s="485"/>
      <c r="Y70" s="485"/>
      <c r="Z70" s="485"/>
      <c r="AA70" s="485"/>
      <c r="AB70" s="485"/>
      <c r="AC70" s="485"/>
      <c r="AD70" s="485"/>
      <c r="AE70" s="485"/>
      <c r="AF70" s="485"/>
      <c r="AG70" s="485"/>
      <c r="AH70" s="485"/>
      <c r="AI70" s="485"/>
      <c r="AJ70" s="485"/>
      <c r="AK70" s="485"/>
      <c r="AL70" s="485"/>
      <c r="AM70" s="485"/>
      <c r="AN70" s="485"/>
      <c r="AO70" s="485"/>
      <c r="AP70" s="487"/>
      <c r="AQ70" s="487"/>
      <c r="AR70" s="487"/>
      <c r="CG70" s="40"/>
      <c r="CH70" s="40"/>
      <c r="CI70" s="40"/>
      <c r="CJ70" s="40"/>
    </row>
    <row r="71" spans="1:88" ht="16.350000000000001" customHeight="1" x14ac:dyDescent="0.2">
      <c r="A71" s="590" t="s">
        <v>49</v>
      </c>
      <c r="B71" s="590" t="s">
        <v>32</v>
      </c>
      <c r="C71" s="216"/>
      <c r="D71" s="217"/>
      <c r="E71" s="217"/>
      <c r="F71" s="217"/>
      <c r="G71" s="217"/>
      <c r="H71" s="100"/>
      <c r="I71" s="100"/>
      <c r="J71" s="589"/>
      <c r="K71" s="589"/>
      <c r="L71" s="591"/>
      <c r="M71" s="591"/>
      <c r="N71" s="589"/>
      <c r="O71" s="589"/>
      <c r="P71" s="589"/>
      <c r="Q71" s="589"/>
      <c r="R71" s="589"/>
      <c r="S71" s="589"/>
      <c r="T71" s="589"/>
      <c r="U71" s="589"/>
      <c r="V71" s="484"/>
      <c r="W71" s="484"/>
      <c r="X71" s="485"/>
      <c r="Y71" s="485"/>
      <c r="Z71" s="485"/>
      <c r="AA71" s="485"/>
      <c r="AB71" s="485"/>
      <c r="AC71" s="485"/>
      <c r="AD71" s="485"/>
      <c r="AE71" s="485"/>
      <c r="AF71" s="485"/>
      <c r="AG71" s="485"/>
      <c r="AH71" s="485"/>
      <c r="AI71" s="485"/>
      <c r="AJ71" s="485"/>
      <c r="AK71" s="485"/>
      <c r="AL71" s="485"/>
      <c r="AM71" s="485"/>
      <c r="AN71" s="485"/>
      <c r="AO71" s="485"/>
      <c r="AP71" s="487"/>
      <c r="AQ71" s="487"/>
      <c r="AR71" s="487"/>
      <c r="CG71" s="40"/>
      <c r="CH71" s="40"/>
      <c r="CI71" s="40"/>
      <c r="CJ71" s="40"/>
    </row>
    <row r="72" spans="1:88" ht="16.350000000000001" customHeight="1" x14ac:dyDescent="0.2">
      <c r="A72" s="592" t="s">
        <v>72</v>
      </c>
      <c r="B72" s="517"/>
      <c r="C72" s="216"/>
      <c r="D72" s="217"/>
      <c r="E72" s="217"/>
      <c r="F72" s="217"/>
      <c r="G72" s="217"/>
      <c r="H72" s="6"/>
      <c r="I72" s="128"/>
      <c r="J72" s="484"/>
      <c r="K72" s="484"/>
      <c r="L72" s="593"/>
      <c r="M72" s="593"/>
      <c r="N72" s="484"/>
      <c r="O72" s="484"/>
      <c r="P72" s="484"/>
      <c r="Q72" s="484"/>
      <c r="R72" s="484"/>
      <c r="S72" s="484"/>
      <c r="T72" s="484"/>
      <c r="U72" s="484"/>
      <c r="V72" s="484"/>
      <c r="W72" s="484"/>
      <c r="X72" s="485"/>
      <c r="Y72" s="485"/>
      <c r="Z72" s="485"/>
      <c r="AA72" s="485"/>
      <c r="AB72" s="485"/>
      <c r="AC72" s="485"/>
      <c r="AD72" s="485"/>
      <c r="AE72" s="485"/>
      <c r="AF72" s="485"/>
      <c r="AG72" s="485"/>
      <c r="AH72" s="485"/>
      <c r="AI72" s="485"/>
      <c r="AJ72" s="485"/>
      <c r="AK72" s="485"/>
      <c r="AL72" s="485"/>
      <c r="AM72" s="485"/>
      <c r="AN72" s="485"/>
      <c r="AO72" s="485"/>
      <c r="AP72" s="487"/>
      <c r="AQ72" s="487"/>
      <c r="AR72" s="487"/>
      <c r="CG72" s="40"/>
      <c r="CH72" s="40"/>
      <c r="CI72" s="40"/>
      <c r="CJ72" s="40"/>
    </row>
    <row r="73" spans="1:88" ht="16.350000000000001" customHeight="1" x14ac:dyDescent="0.2">
      <c r="A73" s="82" t="s">
        <v>94</v>
      </c>
      <c r="B73" s="93"/>
      <c r="C73" s="9"/>
      <c r="D73" s="222"/>
      <c r="E73" s="9"/>
      <c r="F73" s="594"/>
      <c r="G73" s="224"/>
      <c r="H73" s="6"/>
      <c r="I73" s="6"/>
      <c r="J73" s="484"/>
      <c r="K73" s="484"/>
      <c r="L73" s="484"/>
      <c r="M73" s="484"/>
      <c r="N73" s="484"/>
      <c r="O73" s="484"/>
      <c r="P73" s="484"/>
      <c r="Q73" s="484"/>
      <c r="R73" s="484"/>
      <c r="S73" s="484"/>
      <c r="T73" s="484"/>
      <c r="U73" s="484"/>
      <c r="V73" s="484"/>
      <c r="W73" s="484"/>
      <c r="X73" s="485"/>
      <c r="Y73" s="485"/>
      <c r="Z73" s="485"/>
      <c r="AA73" s="485"/>
      <c r="AB73" s="485"/>
      <c r="AC73" s="485"/>
      <c r="AD73" s="485"/>
      <c r="AE73" s="485"/>
      <c r="AF73" s="485"/>
      <c r="AG73" s="485"/>
      <c r="AH73" s="485"/>
      <c r="AI73" s="485"/>
      <c r="AJ73" s="485"/>
      <c r="AK73" s="485"/>
      <c r="AL73" s="485"/>
      <c r="AM73" s="485"/>
      <c r="AN73" s="485"/>
      <c r="AO73" s="485"/>
      <c r="AP73" s="487"/>
      <c r="AQ73" s="487"/>
      <c r="AR73" s="487"/>
      <c r="CG73" s="40"/>
      <c r="CH73" s="40"/>
      <c r="CI73" s="40"/>
      <c r="CJ73" s="40"/>
    </row>
    <row r="74" spans="1:88" ht="31.35" customHeight="1" x14ac:dyDescent="0.2">
      <c r="A74" s="9" t="s">
        <v>95</v>
      </c>
      <c r="B74" s="9"/>
      <c r="C74" s="595"/>
      <c r="D74" s="595"/>
      <c r="E74" s="6"/>
      <c r="F74" s="6"/>
      <c r="G74" s="6"/>
      <c r="H74" s="6"/>
      <c r="I74" s="6"/>
      <c r="J74" s="484"/>
      <c r="K74" s="484"/>
      <c r="L74" s="484"/>
      <c r="M74" s="484"/>
      <c r="N74" s="484"/>
      <c r="O74" s="484"/>
      <c r="P74" s="484"/>
      <c r="Q74" s="484"/>
      <c r="R74" s="484"/>
      <c r="S74" s="484"/>
      <c r="T74" s="484"/>
      <c r="U74" s="484"/>
      <c r="V74" s="484"/>
      <c r="W74" s="491"/>
      <c r="X74" s="485"/>
      <c r="Y74" s="485"/>
      <c r="Z74" s="485"/>
      <c r="AA74" s="485"/>
      <c r="AB74" s="485"/>
      <c r="AC74" s="485"/>
      <c r="AD74" s="485"/>
      <c r="AE74" s="485"/>
      <c r="AF74" s="488"/>
      <c r="AG74" s="485"/>
      <c r="AH74" s="492"/>
      <c r="AI74" s="485"/>
      <c r="AJ74" s="485"/>
      <c r="AK74" s="485"/>
      <c r="AL74" s="485"/>
      <c r="AM74" s="485"/>
      <c r="AN74" s="485"/>
      <c r="AO74" s="485"/>
      <c r="AP74" s="487"/>
      <c r="AQ74" s="487"/>
      <c r="AR74" s="487"/>
      <c r="CG74" s="40"/>
      <c r="CH74" s="40"/>
      <c r="CI74" s="40"/>
      <c r="CJ74" s="40"/>
    </row>
    <row r="75" spans="1:88" ht="16.350000000000001" customHeight="1" x14ac:dyDescent="0.2">
      <c r="A75" s="2802" t="s">
        <v>96</v>
      </c>
      <c r="B75" s="2812" t="s">
        <v>32</v>
      </c>
      <c r="C75" s="2824" t="s">
        <v>97</v>
      </c>
      <c r="D75" s="2826" t="s">
        <v>98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485"/>
      <c r="Y75" s="485"/>
      <c r="Z75" s="485"/>
      <c r="AA75" s="485"/>
      <c r="AB75" s="485"/>
      <c r="AC75" s="485"/>
      <c r="AD75" s="485"/>
      <c r="AE75" s="485"/>
      <c r="AF75" s="488"/>
      <c r="AG75" s="485"/>
      <c r="AH75" s="485"/>
      <c r="AI75" s="485"/>
      <c r="AJ75" s="485"/>
      <c r="AK75" s="485"/>
      <c r="AL75" s="485"/>
      <c r="AM75" s="485"/>
      <c r="AN75" s="485"/>
      <c r="AO75" s="485"/>
      <c r="AP75" s="487"/>
      <c r="AQ75" s="487"/>
      <c r="AR75" s="487"/>
      <c r="CG75" s="40"/>
      <c r="CH75" s="40"/>
      <c r="CI75" s="40"/>
      <c r="CJ75" s="40"/>
    </row>
    <row r="76" spans="1:88" ht="16.350000000000001" customHeight="1" x14ac:dyDescent="0.2">
      <c r="A76" s="2817"/>
      <c r="B76" s="2819"/>
      <c r="C76" s="2825"/>
      <c r="D76" s="282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485"/>
      <c r="Y76" s="485"/>
      <c r="Z76" s="485"/>
      <c r="AA76" s="485"/>
      <c r="AB76" s="485"/>
      <c r="AC76" s="485"/>
      <c r="AD76" s="485"/>
      <c r="AE76" s="485"/>
      <c r="AF76" s="596"/>
      <c r="AG76" s="597"/>
      <c r="AH76" s="597"/>
      <c r="AI76" s="485"/>
      <c r="AJ76" s="485"/>
      <c r="AK76" s="485"/>
      <c r="AL76" s="485"/>
      <c r="AM76" s="485"/>
      <c r="AN76" s="485"/>
      <c r="AO76" s="485"/>
      <c r="AP76" s="487"/>
      <c r="AQ76" s="487"/>
      <c r="AR76" s="487"/>
      <c r="CG76" s="40"/>
      <c r="CH76" s="40"/>
      <c r="CI76" s="40"/>
      <c r="CJ76" s="40"/>
    </row>
    <row r="77" spans="1:88" ht="25.5" customHeight="1" x14ac:dyDescent="0.2">
      <c r="A77" s="598" t="s">
        <v>99</v>
      </c>
      <c r="B77" s="232">
        <f>SUM(C77:D77)</f>
        <v>0</v>
      </c>
      <c r="C77" s="599"/>
      <c r="D77" s="600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484"/>
      <c r="AJ77" s="484"/>
      <c r="AK77" s="484"/>
      <c r="AL77" s="484"/>
      <c r="AM77" s="484"/>
      <c r="AN77" s="484"/>
      <c r="AO77" s="484"/>
      <c r="AP77" s="487"/>
      <c r="AQ77" s="487"/>
      <c r="AR77" s="487"/>
      <c r="CG77" s="40"/>
      <c r="CH77" s="40"/>
      <c r="CI77" s="40"/>
      <c r="CJ77" s="40"/>
    </row>
    <row r="78" spans="1:88" ht="31.35" customHeight="1" x14ac:dyDescent="0.2">
      <c r="A78" s="2717" t="s">
        <v>100</v>
      </c>
      <c r="B78" s="2717"/>
      <c r="C78" s="2717"/>
      <c r="D78" s="2717"/>
      <c r="E78" s="2717"/>
      <c r="F78" s="2717"/>
      <c r="G78" s="2717"/>
      <c r="H78" s="10"/>
      <c r="I78" s="10"/>
      <c r="J78" s="10"/>
      <c r="K78" s="10"/>
      <c r="L78" s="10"/>
      <c r="M78" s="10"/>
      <c r="N78" s="6"/>
      <c r="O78" s="6"/>
      <c r="P78" s="6"/>
      <c r="Q78" s="235"/>
      <c r="R78" s="235"/>
      <c r="S78" s="235"/>
      <c r="T78" s="235"/>
      <c r="U78" s="235"/>
      <c r="V78" s="235"/>
      <c r="W78" s="6"/>
      <c r="X78" s="235"/>
      <c r="Y78" s="235"/>
      <c r="Z78" s="236"/>
      <c r="AA78" s="601"/>
      <c r="AB78" s="601"/>
      <c r="AC78" s="601"/>
      <c r="AD78" s="601"/>
      <c r="AE78" s="602"/>
      <c r="AF78" s="602"/>
      <c r="AG78" s="602"/>
      <c r="AH78" s="603"/>
      <c r="AI78" s="487"/>
      <c r="AJ78" s="487"/>
      <c r="AK78" s="487"/>
      <c r="AL78" s="487"/>
      <c r="AM78" s="487"/>
      <c r="AN78" s="487"/>
      <c r="AO78" s="487"/>
      <c r="AP78" s="487"/>
      <c r="AQ78" s="487"/>
      <c r="AR78" s="487"/>
      <c r="CG78" s="40"/>
      <c r="CH78" s="40"/>
      <c r="CI78" s="40"/>
      <c r="CJ78" s="40"/>
    </row>
    <row r="79" spans="1:88" ht="16.350000000000001" customHeight="1" x14ac:dyDescent="0.2">
      <c r="A79" s="2830" t="s">
        <v>49</v>
      </c>
      <c r="B79" s="2804" t="s">
        <v>101</v>
      </c>
      <c r="C79" s="2804" t="s">
        <v>32</v>
      </c>
      <c r="D79" s="2805"/>
      <c r="E79" s="2806"/>
      <c r="F79" s="2822" t="s">
        <v>5</v>
      </c>
      <c r="G79" s="2810"/>
      <c r="H79" s="2810"/>
      <c r="I79" s="2810"/>
      <c r="J79" s="2810"/>
      <c r="K79" s="2810"/>
      <c r="L79" s="2810"/>
      <c r="M79" s="2810"/>
      <c r="N79" s="2810"/>
      <c r="O79" s="2810"/>
      <c r="P79" s="2810"/>
      <c r="Q79" s="2810"/>
      <c r="R79" s="2810"/>
      <c r="S79" s="2810"/>
      <c r="T79" s="2810"/>
      <c r="U79" s="2810"/>
      <c r="V79" s="2810"/>
      <c r="W79" s="2810"/>
      <c r="X79" s="2810"/>
      <c r="Y79" s="2810"/>
      <c r="Z79" s="2810"/>
      <c r="AA79" s="2810"/>
      <c r="AB79" s="2810"/>
      <c r="AC79" s="2810"/>
      <c r="AD79" s="2810"/>
      <c r="AE79" s="2810"/>
      <c r="AF79" s="2810"/>
      <c r="AG79" s="2810"/>
      <c r="AH79" s="2810"/>
      <c r="AI79" s="2832"/>
      <c r="AJ79" s="2836" t="s">
        <v>102</v>
      </c>
      <c r="AK79" s="2806" t="s">
        <v>103</v>
      </c>
      <c r="AL79" s="604"/>
      <c r="AM79" s="604"/>
      <c r="AN79" s="604"/>
      <c r="AO79" s="604"/>
      <c r="AP79" s="604"/>
      <c r="AQ79" s="604"/>
      <c r="AR79" s="604"/>
      <c r="AS79" s="605"/>
      <c r="AT79" s="605"/>
      <c r="BX79" s="2"/>
      <c r="BY79" s="2"/>
      <c r="BZ79" s="3"/>
      <c r="CG79" s="40"/>
      <c r="CH79" s="40"/>
      <c r="CI79" s="40"/>
      <c r="CJ79" s="40"/>
    </row>
    <row r="80" spans="1:88" ht="16.350000000000001" customHeight="1" x14ac:dyDescent="0.2">
      <c r="A80" s="2719"/>
      <c r="B80" s="2721"/>
      <c r="C80" s="2818"/>
      <c r="D80" s="2698"/>
      <c r="E80" s="2808"/>
      <c r="F80" s="2833" t="s">
        <v>104</v>
      </c>
      <c r="G80" s="2834"/>
      <c r="H80" s="2833" t="s">
        <v>105</v>
      </c>
      <c r="I80" s="2834"/>
      <c r="J80" s="2833" t="s">
        <v>13</v>
      </c>
      <c r="K80" s="2834"/>
      <c r="L80" s="2833" t="s">
        <v>14</v>
      </c>
      <c r="M80" s="2834"/>
      <c r="N80" s="2833" t="s">
        <v>106</v>
      </c>
      <c r="O80" s="2834"/>
      <c r="P80" s="2833">
        <v>19</v>
      </c>
      <c r="Q80" s="2834"/>
      <c r="R80" s="2833" t="s">
        <v>16</v>
      </c>
      <c r="S80" s="2834"/>
      <c r="T80" s="2833" t="s">
        <v>17</v>
      </c>
      <c r="U80" s="2834"/>
      <c r="V80" s="2833" t="s">
        <v>18</v>
      </c>
      <c r="W80" s="2834"/>
      <c r="X80" s="2833" t="s">
        <v>19</v>
      </c>
      <c r="Y80" s="2834"/>
      <c r="Z80" s="2833" t="s">
        <v>20</v>
      </c>
      <c r="AA80" s="2834"/>
      <c r="AB80" s="2833" t="s">
        <v>21</v>
      </c>
      <c r="AC80" s="2834"/>
      <c r="AD80" s="2833" t="s">
        <v>22</v>
      </c>
      <c r="AE80" s="2834"/>
      <c r="AF80" s="2833" t="s">
        <v>23</v>
      </c>
      <c r="AG80" s="2834"/>
      <c r="AH80" s="2833" t="s">
        <v>24</v>
      </c>
      <c r="AI80" s="2835"/>
      <c r="AJ80" s="2723"/>
      <c r="AK80" s="2703"/>
      <c r="AL80" s="604"/>
      <c r="AM80" s="606"/>
      <c r="AN80" s="604"/>
      <c r="AO80" s="604"/>
      <c r="AP80" s="604"/>
      <c r="AQ80" s="604"/>
      <c r="AR80" s="604"/>
      <c r="AS80" s="605"/>
      <c r="AT80" s="605"/>
      <c r="BX80" s="2"/>
      <c r="BY80" s="2"/>
      <c r="BZ80" s="3"/>
      <c r="CG80" s="40"/>
      <c r="CH80" s="40"/>
      <c r="CI80" s="40"/>
      <c r="CJ80" s="40"/>
    </row>
    <row r="81" spans="1:88" ht="24.75" customHeight="1" x14ac:dyDescent="0.2">
      <c r="A81" s="2831"/>
      <c r="B81" s="2818"/>
      <c r="C81" s="607" t="s">
        <v>29</v>
      </c>
      <c r="D81" s="608" t="s">
        <v>30</v>
      </c>
      <c r="E81" s="609" t="s">
        <v>31</v>
      </c>
      <c r="F81" s="607" t="s">
        <v>30</v>
      </c>
      <c r="G81" s="609" t="s">
        <v>31</v>
      </c>
      <c r="H81" s="610" t="s">
        <v>30</v>
      </c>
      <c r="I81" s="609" t="s">
        <v>31</v>
      </c>
      <c r="J81" s="607" t="s">
        <v>30</v>
      </c>
      <c r="K81" s="609" t="s">
        <v>31</v>
      </c>
      <c r="L81" s="607" t="s">
        <v>30</v>
      </c>
      <c r="M81" s="609" t="s">
        <v>31</v>
      </c>
      <c r="N81" s="607" t="s">
        <v>30</v>
      </c>
      <c r="O81" s="609" t="s">
        <v>31</v>
      </c>
      <c r="P81" s="607" t="s">
        <v>30</v>
      </c>
      <c r="Q81" s="609" t="s">
        <v>31</v>
      </c>
      <c r="R81" s="607" t="s">
        <v>30</v>
      </c>
      <c r="S81" s="609" t="s">
        <v>31</v>
      </c>
      <c r="T81" s="607" t="s">
        <v>30</v>
      </c>
      <c r="U81" s="609" t="s">
        <v>31</v>
      </c>
      <c r="V81" s="607" t="s">
        <v>30</v>
      </c>
      <c r="W81" s="609" t="s">
        <v>31</v>
      </c>
      <c r="X81" s="607" t="s">
        <v>30</v>
      </c>
      <c r="Y81" s="609" t="s">
        <v>31</v>
      </c>
      <c r="Z81" s="607" t="s">
        <v>30</v>
      </c>
      <c r="AA81" s="609" t="s">
        <v>31</v>
      </c>
      <c r="AB81" s="607" t="s">
        <v>30</v>
      </c>
      <c r="AC81" s="609" t="s">
        <v>31</v>
      </c>
      <c r="AD81" s="607" t="s">
        <v>30</v>
      </c>
      <c r="AE81" s="609" t="s">
        <v>31</v>
      </c>
      <c r="AF81" s="607" t="s">
        <v>30</v>
      </c>
      <c r="AG81" s="609" t="s">
        <v>31</v>
      </c>
      <c r="AH81" s="607" t="s">
        <v>30</v>
      </c>
      <c r="AI81" s="611" t="s">
        <v>31</v>
      </c>
      <c r="AJ81" s="2837"/>
      <c r="AK81" s="2808"/>
      <c r="AL81" s="604"/>
      <c r="AM81" s="606"/>
      <c r="AN81" s="604"/>
      <c r="AO81" s="604"/>
      <c r="AP81" s="604"/>
      <c r="AQ81" s="604"/>
      <c r="AR81" s="604"/>
      <c r="AS81" s="605"/>
      <c r="AT81" s="605"/>
      <c r="BX81" s="2"/>
      <c r="BY81" s="2"/>
      <c r="BZ81" s="3"/>
      <c r="CG81" s="40"/>
      <c r="CH81" s="40"/>
      <c r="CI81" s="40"/>
      <c r="CJ81" s="40"/>
    </row>
    <row r="82" spans="1:88" ht="16.350000000000001" customHeight="1" x14ac:dyDescent="0.2">
      <c r="A82" s="612" t="s">
        <v>107</v>
      </c>
      <c r="B82" s="244" t="s">
        <v>108</v>
      </c>
      <c r="C82" s="613">
        <f>SUM(D82:E82)</f>
        <v>0</v>
      </c>
      <c r="D82" s="614">
        <f>SUM(F82,H82,J82,L82,N82,P82,R82,T82,V82,X82,Z82,AB82,AD82,AF82,AH82)</f>
        <v>0</v>
      </c>
      <c r="E82" s="615">
        <f>SUM(G82,I82,K82,M82,O82,Q82,S82,U82,W82,Y82,AA82,AC82,AE82,AG82,AI82)</f>
        <v>0</v>
      </c>
      <c r="F82" s="616"/>
      <c r="G82" s="456"/>
      <c r="H82" s="457"/>
      <c r="I82" s="456"/>
      <c r="J82" s="616"/>
      <c r="K82" s="617"/>
      <c r="L82" s="616"/>
      <c r="M82" s="617"/>
      <c r="N82" s="616"/>
      <c r="O82" s="617"/>
      <c r="P82" s="616"/>
      <c r="Q82" s="617"/>
      <c r="R82" s="616"/>
      <c r="S82" s="617"/>
      <c r="T82" s="616"/>
      <c r="U82" s="617"/>
      <c r="V82" s="616"/>
      <c r="W82" s="617"/>
      <c r="X82" s="616"/>
      <c r="Y82" s="617"/>
      <c r="Z82" s="616"/>
      <c r="AA82" s="617"/>
      <c r="AB82" s="616"/>
      <c r="AC82" s="617"/>
      <c r="AD82" s="616"/>
      <c r="AE82" s="617"/>
      <c r="AF82" s="616"/>
      <c r="AG82" s="617"/>
      <c r="AH82" s="616"/>
      <c r="AI82" s="618"/>
      <c r="AJ82" s="619"/>
      <c r="AK82" s="456"/>
      <c r="AL82" s="620"/>
      <c r="AM82" s="606"/>
      <c r="AN82" s="604"/>
      <c r="AO82" s="604"/>
      <c r="AP82" s="604"/>
      <c r="AQ82" s="604"/>
      <c r="AR82" s="604"/>
      <c r="AS82" s="605"/>
      <c r="AT82" s="605"/>
      <c r="BX82" s="2"/>
      <c r="BY82" s="2"/>
      <c r="BZ82" s="3"/>
      <c r="CG82" s="40">
        <v>0</v>
      </c>
      <c r="CH82" s="40">
        <v>0</v>
      </c>
      <c r="CI82" s="40"/>
      <c r="CJ82" s="40"/>
    </row>
    <row r="83" spans="1:88" ht="16.350000000000001" customHeight="1" x14ac:dyDescent="0.2">
      <c r="A83" s="2838" t="s">
        <v>109</v>
      </c>
      <c r="B83" s="621" t="s">
        <v>110</v>
      </c>
      <c r="C83" s="27">
        <f>SUM(D83:E83)</f>
        <v>0</v>
      </c>
      <c r="D83" s="256">
        <f t="shared" ref="D83:E85" si="7">SUM(F83,H83,J83,L83,N83,P83,R83,T83,V83,X83,Z83,AB83,AD83,AF83,AH83)</f>
        <v>0</v>
      </c>
      <c r="E83" s="256">
        <f t="shared" si="7"/>
        <v>0</v>
      </c>
      <c r="F83" s="257"/>
      <c r="G83" s="258"/>
      <c r="H83" s="259"/>
      <c r="I83" s="258"/>
      <c r="J83" s="257"/>
      <c r="K83" s="260"/>
      <c r="L83" s="257"/>
      <c r="M83" s="260"/>
      <c r="N83" s="257"/>
      <c r="O83" s="260"/>
      <c r="P83" s="257"/>
      <c r="Q83" s="260"/>
      <c r="R83" s="257"/>
      <c r="S83" s="260"/>
      <c r="T83" s="257"/>
      <c r="U83" s="260"/>
      <c r="V83" s="257"/>
      <c r="W83" s="260"/>
      <c r="X83" s="257"/>
      <c r="Y83" s="260"/>
      <c r="Z83" s="257"/>
      <c r="AA83" s="260"/>
      <c r="AB83" s="257"/>
      <c r="AC83" s="260"/>
      <c r="AD83" s="257"/>
      <c r="AE83" s="260"/>
      <c r="AF83" s="257"/>
      <c r="AG83" s="260"/>
      <c r="AH83" s="257"/>
      <c r="AI83" s="261"/>
      <c r="AJ83" s="262"/>
      <c r="AK83" s="258"/>
      <c r="AL83" s="620"/>
      <c r="AM83" s="606"/>
      <c r="AN83" s="604"/>
      <c r="AO83" s="604"/>
      <c r="AP83" s="604"/>
      <c r="AQ83" s="604"/>
      <c r="AR83" s="604"/>
      <c r="AS83" s="605"/>
      <c r="AT83" s="605"/>
      <c r="BX83" s="2"/>
      <c r="BY83" s="2"/>
      <c r="BZ83" s="3"/>
      <c r="CG83" s="40">
        <v>0</v>
      </c>
      <c r="CH83" s="40">
        <v>0</v>
      </c>
      <c r="CI83" s="40"/>
      <c r="CJ83" s="40"/>
    </row>
    <row r="84" spans="1:88" ht="25.35" customHeight="1" x14ac:dyDescent="0.2">
      <c r="A84" s="2838"/>
      <c r="B84" s="263" t="s">
        <v>111</v>
      </c>
      <c r="C84" s="77">
        <f>SUM(D84:E84)</f>
        <v>0</v>
      </c>
      <c r="D84" s="256">
        <f t="shared" si="7"/>
        <v>0</v>
      </c>
      <c r="E84" s="256">
        <f t="shared" si="7"/>
        <v>0</v>
      </c>
      <c r="F84" s="264"/>
      <c r="G84" s="265"/>
      <c r="H84" s="266"/>
      <c r="I84" s="265"/>
      <c r="J84" s="264"/>
      <c r="K84" s="267"/>
      <c r="L84" s="264"/>
      <c r="M84" s="267"/>
      <c r="N84" s="264"/>
      <c r="O84" s="267"/>
      <c r="P84" s="264"/>
      <c r="Q84" s="267"/>
      <c r="R84" s="264"/>
      <c r="S84" s="267"/>
      <c r="T84" s="264"/>
      <c r="U84" s="267"/>
      <c r="V84" s="264"/>
      <c r="W84" s="267"/>
      <c r="X84" s="264"/>
      <c r="Y84" s="267"/>
      <c r="Z84" s="264"/>
      <c r="AA84" s="267"/>
      <c r="AB84" s="264"/>
      <c r="AC84" s="267"/>
      <c r="AD84" s="264"/>
      <c r="AE84" s="267"/>
      <c r="AF84" s="264"/>
      <c r="AG84" s="267"/>
      <c r="AH84" s="264"/>
      <c r="AI84" s="268"/>
      <c r="AJ84" s="269"/>
      <c r="AK84" s="265"/>
      <c r="AL84" s="622"/>
      <c r="AM84" s="484"/>
      <c r="AN84" s="485"/>
      <c r="AO84" s="485"/>
      <c r="AP84" s="485"/>
      <c r="AQ84" s="485"/>
      <c r="AR84" s="485"/>
      <c r="AS84" s="487"/>
      <c r="AT84" s="487"/>
      <c r="BX84" s="2"/>
      <c r="BY84" s="2"/>
      <c r="BZ84" s="3"/>
      <c r="CG84" s="40"/>
      <c r="CH84" s="40"/>
      <c r="CI84" s="40"/>
      <c r="CJ84" s="40"/>
    </row>
    <row r="85" spans="1:88" ht="16.350000000000001" customHeight="1" x14ac:dyDescent="0.2">
      <c r="A85" s="623" t="s">
        <v>60</v>
      </c>
      <c r="B85" s="624" t="s">
        <v>112</v>
      </c>
      <c r="C85" s="625">
        <f>SUM(D85:E85)</f>
        <v>0</v>
      </c>
      <c r="D85" s="626">
        <f t="shared" si="7"/>
        <v>0</v>
      </c>
      <c r="E85" s="627">
        <f t="shared" si="7"/>
        <v>0</v>
      </c>
      <c r="F85" s="628"/>
      <c r="G85" s="629"/>
      <c r="H85" s="630"/>
      <c r="I85" s="629"/>
      <c r="J85" s="628"/>
      <c r="K85" s="631"/>
      <c r="L85" s="628"/>
      <c r="M85" s="631"/>
      <c r="N85" s="628"/>
      <c r="O85" s="631"/>
      <c r="P85" s="628"/>
      <c r="Q85" s="631"/>
      <c r="R85" s="628"/>
      <c r="S85" s="631"/>
      <c r="T85" s="628"/>
      <c r="U85" s="631"/>
      <c r="V85" s="628"/>
      <c r="W85" s="631"/>
      <c r="X85" s="628"/>
      <c r="Y85" s="631"/>
      <c r="Z85" s="628"/>
      <c r="AA85" s="631"/>
      <c r="AB85" s="628"/>
      <c r="AC85" s="631"/>
      <c r="AD85" s="628"/>
      <c r="AE85" s="631"/>
      <c r="AF85" s="628"/>
      <c r="AG85" s="631"/>
      <c r="AH85" s="628"/>
      <c r="AI85" s="632"/>
      <c r="AJ85" s="633"/>
      <c r="AK85" s="629"/>
      <c r="AL85" s="622"/>
      <c r="AM85" s="484"/>
      <c r="AN85" s="485"/>
      <c r="AO85" s="485"/>
      <c r="AP85" s="485"/>
      <c r="AQ85" s="485"/>
      <c r="AR85" s="485"/>
      <c r="AS85" s="487"/>
      <c r="AT85" s="487"/>
      <c r="BX85" s="2"/>
      <c r="BY85" s="2"/>
      <c r="BZ85" s="3"/>
      <c r="CG85" s="40"/>
      <c r="CH85" s="40"/>
      <c r="CI85" s="40"/>
      <c r="CJ85" s="40"/>
    </row>
    <row r="86" spans="1:88" ht="31.35" customHeight="1" x14ac:dyDescent="0.2">
      <c r="A86" s="9" t="s">
        <v>113</v>
      </c>
      <c r="B86" s="6"/>
      <c r="C86" s="1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35"/>
      <c r="R86" s="235"/>
      <c r="S86" s="235"/>
      <c r="T86" s="235"/>
      <c r="U86" s="235"/>
      <c r="V86" s="235"/>
      <c r="W86" s="6"/>
      <c r="X86" s="235"/>
      <c r="Y86" s="235"/>
      <c r="Z86" s="634"/>
      <c r="AA86" s="236"/>
      <c r="AB86" s="635"/>
      <c r="AC86" s="635"/>
      <c r="AD86" s="635"/>
      <c r="AE86" s="635"/>
      <c r="AF86" s="635"/>
      <c r="AG86" s="487"/>
      <c r="AH86" s="128"/>
      <c r="AI86" s="485"/>
      <c r="AJ86" s="485"/>
      <c r="AK86" s="485"/>
      <c r="AL86" s="485"/>
      <c r="AM86" s="485"/>
      <c r="AN86" s="485"/>
      <c r="AO86" s="485"/>
      <c r="AP86" s="485"/>
      <c r="AQ86" s="487"/>
      <c r="AR86" s="487"/>
      <c r="CG86" s="40"/>
      <c r="CH86" s="40"/>
      <c r="CI86" s="40"/>
      <c r="CJ86" s="40"/>
    </row>
    <row r="87" spans="1:88" ht="16.350000000000001" customHeight="1" x14ac:dyDescent="0.2">
      <c r="A87" s="2839" t="s">
        <v>96</v>
      </c>
      <c r="B87" s="2840" t="s">
        <v>32</v>
      </c>
      <c r="C87" s="2840" t="s">
        <v>114</v>
      </c>
      <c r="D87" s="2841" t="s">
        <v>115</v>
      </c>
      <c r="E87" s="2829" t="s">
        <v>116</v>
      </c>
      <c r="F87" s="2840" t="s">
        <v>117</v>
      </c>
      <c r="G87" s="6"/>
      <c r="H87" s="484"/>
      <c r="I87" s="484"/>
      <c r="J87" s="484"/>
      <c r="K87" s="484"/>
      <c r="L87" s="484"/>
      <c r="M87" s="484"/>
      <c r="N87" s="484"/>
      <c r="O87" s="484"/>
      <c r="P87" s="636"/>
      <c r="Q87" s="636"/>
      <c r="R87" s="636"/>
      <c r="S87" s="636"/>
      <c r="T87" s="636"/>
      <c r="U87" s="636"/>
      <c r="V87" s="636"/>
      <c r="W87" s="484"/>
      <c r="X87" s="636"/>
      <c r="Y87" s="487"/>
      <c r="Z87" s="487"/>
      <c r="AA87" s="487"/>
      <c r="AB87" s="487"/>
      <c r="AC87" s="487"/>
      <c r="AD87" s="487"/>
      <c r="AE87" s="487"/>
      <c r="AF87" s="487"/>
      <c r="AG87" s="487"/>
      <c r="AH87" s="485"/>
      <c r="AI87" s="485"/>
      <c r="AJ87" s="485"/>
      <c r="AK87" s="485"/>
      <c r="AL87" s="485"/>
      <c r="AM87" s="485"/>
      <c r="AN87" s="485"/>
      <c r="AO87" s="485"/>
      <c r="AP87" s="485"/>
      <c r="AQ87" s="487"/>
      <c r="AR87" s="487"/>
      <c r="CG87" s="40"/>
      <c r="CH87" s="40"/>
      <c r="CI87" s="40"/>
      <c r="CJ87" s="40"/>
    </row>
    <row r="88" spans="1:88" ht="45.75" customHeight="1" x14ac:dyDescent="0.2">
      <c r="A88" s="2839"/>
      <c r="B88" s="2840"/>
      <c r="C88" s="2840"/>
      <c r="D88" s="2841"/>
      <c r="E88" s="2829"/>
      <c r="F88" s="2840"/>
      <c r="G88" s="6"/>
      <c r="H88" s="484"/>
      <c r="I88" s="484"/>
      <c r="J88" s="484"/>
      <c r="K88" s="484"/>
      <c r="L88" s="484"/>
      <c r="M88" s="484"/>
      <c r="N88" s="484"/>
      <c r="O88" s="484"/>
      <c r="P88" s="636"/>
      <c r="Q88" s="636"/>
      <c r="R88" s="636"/>
      <c r="S88" s="636"/>
      <c r="T88" s="636"/>
      <c r="U88" s="636"/>
      <c r="V88" s="636"/>
      <c r="W88" s="484"/>
      <c r="X88" s="636"/>
      <c r="Y88" s="487"/>
      <c r="Z88" s="487"/>
      <c r="AA88" s="487"/>
      <c r="AB88" s="487"/>
      <c r="AC88" s="487"/>
      <c r="AD88" s="487"/>
      <c r="AE88" s="487"/>
      <c r="AF88" s="487"/>
      <c r="AG88" s="487"/>
      <c r="AH88" s="485"/>
      <c r="AI88" s="485"/>
      <c r="AJ88" s="485"/>
      <c r="AK88" s="485"/>
      <c r="AL88" s="485"/>
      <c r="AM88" s="485"/>
      <c r="AN88" s="485"/>
      <c r="AO88" s="485"/>
      <c r="AP88" s="485"/>
      <c r="AQ88" s="487"/>
      <c r="AR88" s="487"/>
      <c r="CG88" s="40"/>
      <c r="CH88" s="40"/>
      <c r="CI88" s="40"/>
      <c r="CJ88" s="40"/>
    </row>
    <row r="89" spans="1:88" ht="16.350000000000001" customHeight="1" x14ac:dyDescent="0.2">
      <c r="A89" s="2849" t="s">
        <v>118</v>
      </c>
      <c r="B89" s="2850"/>
      <c r="C89" s="2850"/>
      <c r="D89" s="2850"/>
      <c r="E89" s="2850"/>
      <c r="F89" s="2851"/>
      <c r="G89" s="6"/>
      <c r="H89" s="484"/>
      <c r="I89" s="484"/>
      <c r="J89" s="484"/>
      <c r="K89" s="484"/>
      <c r="L89" s="484"/>
      <c r="M89" s="484"/>
      <c r="N89" s="484"/>
      <c r="O89" s="484"/>
      <c r="P89" s="636"/>
      <c r="Q89" s="636"/>
      <c r="R89" s="636"/>
      <c r="S89" s="636"/>
      <c r="T89" s="636"/>
      <c r="U89" s="636"/>
      <c r="V89" s="636"/>
      <c r="W89" s="484"/>
      <c r="X89" s="636"/>
      <c r="Y89" s="487"/>
      <c r="Z89" s="487"/>
      <c r="AA89" s="487"/>
      <c r="AB89" s="487"/>
      <c r="AC89" s="487"/>
      <c r="AD89" s="487"/>
      <c r="AE89" s="487"/>
      <c r="AF89" s="487"/>
      <c r="AG89" s="487"/>
      <c r="AH89" s="485"/>
      <c r="AI89" s="485"/>
      <c r="AJ89" s="485"/>
      <c r="AK89" s="485"/>
      <c r="AL89" s="485"/>
      <c r="AM89" s="485"/>
      <c r="AN89" s="485"/>
      <c r="AO89" s="485"/>
      <c r="AP89" s="485"/>
      <c r="AQ89" s="487"/>
      <c r="AR89" s="487"/>
      <c r="CG89" s="40"/>
      <c r="CH89" s="40"/>
      <c r="CI89" s="40"/>
      <c r="CJ89" s="40"/>
    </row>
    <row r="90" spans="1:88" ht="16.350000000000001" customHeight="1" x14ac:dyDescent="0.2">
      <c r="A90" s="637" t="s">
        <v>119</v>
      </c>
      <c r="B90" s="638">
        <f>SUM(C90:D90)</f>
        <v>53</v>
      </c>
      <c r="C90" s="639">
        <v>53</v>
      </c>
      <c r="D90" s="493"/>
      <c r="E90" s="542">
        <v>53</v>
      </c>
      <c r="F90" s="639"/>
      <c r="G90" s="6"/>
      <c r="H90" s="484"/>
      <c r="I90" s="484"/>
      <c r="J90" s="484"/>
      <c r="K90" s="484"/>
      <c r="L90" s="484"/>
      <c r="M90" s="484"/>
      <c r="N90" s="484"/>
      <c r="O90" s="484"/>
      <c r="P90" s="636"/>
      <c r="Q90" s="636"/>
      <c r="R90" s="636"/>
      <c r="S90" s="636"/>
      <c r="T90" s="636"/>
      <c r="U90" s="636"/>
      <c r="V90" s="636"/>
      <c r="W90" s="484"/>
      <c r="X90" s="636"/>
      <c r="Y90" s="487"/>
      <c r="Z90" s="487"/>
      <c r="AA90" s="487"/>
      <c r="AB90" s="487"/>
      <c r="AC90" s="487"/>
      <c r="AD90" s="487"/>
      <c r="AE90" s="487"/>
      <c r="AF90" s="487"/>
      <c r="AG90" s="487"/>
      <c r="AH90" s="485"/>
      <c r="AI90" s="485"/>
      <c r="AJ90" s="485"/>
      <c r="AK90" s="485"/>
      <c r="AL90" s="485"/>
      <c r="AM90" s="485"/>
      <c r="AN90" s="485"/>
      <c r="AO90" s="485"/>
      <c r="AP90" s="485"/>
      <c r="AQ90" s="487"/>
      <c r="AR90" s="487"/>
      <c r="CG90" s="40"/>
      <c r="CH90" s="40"/>
      <c r="CI90" s="40"/>
      <c r="CJ90" s="40"/>
    </row>
    <row r="91" spans="1:88" ht="16.350000000000001" customHeight="1" x14ac:dyDescent="0.2">
      <c r="A91" s="283" t="s">
        <v>120</v>
      </c>
      <c r="B91" s="263">
        <f>SUM(C91:D91)</f>
        <v>0</v>
      </c>
      <c r="C91" s="161"/>
      <c r="D91" s="284"/>
      <c r="E91" s="46"/>
      <c r="F91" s="161"/>
      <c r="G91" s="6"/>
      <c r="H91" s="484"/>
      <c r="I91" s="484"/>
      <c r="J91" s="484"/>
      <c r="K91" s="484"/>
      <c r="L91" s="484"/>
      <c r="M91" s="484"/>
      <c r="N91" s="484"/>
      <c r="O91" s="484"/>
      <c r="P91" s="636"/>
      <c r="Q91" s="636"/>
      <c r="R91" s="636"/>
      <c r="S91" s="636"/>
      <c r="T91" s="636"/>
      <c r="U91" s="636"/>
      <c r="V91" s="636"/>
      <c r="W91" s="484"/>
      <c r="X91" s="636"/>
      <c r="Y91" s="487"/>
      <c r="Z91" s="487"/>
      <c r="AA91" s="487"/>
      <c r="AB91" s="487"/>
      <c r="AC91" s="487"/>
      <c r="AD91" s="487"/>
      <c r="AE91" s="487"/>
      <c r="AF91" s="487"/>
      <c r="AG91" s="487"/>
      <c r="AH91" s="485"/>
      <c r="AI91" s="485"/>
      <c r="AJ91" s="485"/>
      <c r="AK91" s="485"/>
      <c r="AL91" s="485"/>
      <c r="AM91" s="485"/>
      <c r="AN91" s="485"/>
      <c r="AO91" s="485"/>
      <c r="AP91" s="485"/>
      <c r="AQ91" s="487"/>
      <c r="AR91" s="487"/>
      <c r="CG91" s="40"/>
      <c r="CH91" s="40"/>
      <c r="CI91" s="40"/>
      <c r="CJ91" s="40"/>
    </row>
    <row r="92" spans="1:88" ht="16.350000000000001" customHeight="1" x14ac:dyDescent="0.2">
      <c r="A92" s="283" t="s">
        <v>121</v>
      </c>
      <c r="B92" s="263">
        <f>SUM(C92:D92)</f>
        <v>0</v>
      </c>
      <c r="C92" s="161"/>
      <c r="D92" s="284"/>
      <c r="E92" s="46"/>
      <c r="F92" s="161"/>
      <c r="G92" s="6"/>
      <c r="H92" s="484"/>
      <c r="I92" s="484"/>
      <c r="J92" s="484"/>
      <c r="K92" s="484"/>
      <c r="L92" s="484"/>
      <c r="M92" s="484"/>
      <c r="N92" s="484"/>
      <c r="O92" s="484"/>
      <c r="P92" s="636"/>
      <c r="Q92" s="636"/>
      <c r="R92" s="636"/>
      <c r="S92" s="636"/>
      <c r="T92" s="636"/>
      <c r="U92" s="636"/>
      <c r="V92" s="636"/>
      <c r="W92" s="484"/>
      <c r="X92" s="636"/>
      <c r="Y92" s="487"/>
      <c r="Z92" s="487"/>
      <c r="AA92" s="487"/>
      <c r="AB92" s="487"/>
      <c r="AC92" s="487"/>
      <c r="AD92" s="487"/>
      <c r="AE92" s="487"/>
      <c r="AF92" s="487"/>
      <c r="AG92" s="487"/>
      <c r="AH92" s="485"/>
      <c r="AI92" s="485"/>
      <c r="AJ92" s="485"/>
      <c r="AK92" s="485"/>
      <c r="AL92" s="485"/>
      <c r="AM92" s="485"/>
      <c r="AN92" s="485"/>
      <c r="AO92" s="485"/>
      <c r="AP92" s="485"/>
      <c r="AQ92" s="487"/>
      <c r="AR92" s="487"/>
      <c r="CG92" s="40"/>
      <c r="CH92" s="40"/>
      <c r="CI92" s="40"/>
      <c r="CJ92" s="40"/>
    </row>
    <row r="93" spans="1:88" ht="16.350000000000001" customHeight="1" x14ac:dyDescent="0.2">
      <c r="A93" s="283" t="s">
        <v>122</v>
      </c>
      <c r="B93" s="263">
        <f>SUM(C93:D93)</f>
        <v>0</v>
      </c>
      <c r="C93" s="161"/>
      <c r="D93" s="284"/>
      <c r="E93" s="46"/>
      <c r="F93" s="161"/>
      <c r="G93" s="6"/>
      <c r="H93" s="484"/>
      <c r="I93" s="484"/>
      <c r="J93" s="484"/>
      <c r="K93" s="484"/>
      <c r="L93" s="484"/>
      <c r="M93" s="484"/>
      <c r="N93" s="484"/>
      <c r="O93" s="484"/>
      <c r="P93" s="636"/>
      <c r="Q93" s="636"/>
      <c r="R93" s="636"/>
      <c r="S93" s="636"/>
      <c r="T93" s="636"/>
      <c r="U93" s="636"/>
      <c r="V93" s="636"/>
      <c r="W93" s="484"/>
      <c r="X93" s="636"/>
      <c r="Y93" s="487"/>
      <c r="Z93" s="487"/>
      <c r="AA93" s="487"/>
      <c r="AB93" s="487"/>
      <c r="AC93" s="487"/>
      <c r="AD93" s="487"/>
      <c r="AE93" s="487"/>
      <c r="AF93" s="487"/>
      <c r="AG93" s="487"/>
      <c r="AH93" s="485"/>
      <c r="AI93" s="485"/>
      <c r="AJ93" s="485"/>
      <c r="AK93" s="485"/>
      <c r="AL93" s="485"/>
      <c r="AM93" s="485"/>
      <c r="AN93" s="485"/>
      <c r="AO93" s="485"/>
      <c r="AP93" s="485"/>
      <c r="AQ93" s="487"/>
      <c r="AR93" s="487"/>
      <c r="CG93" s="40"/>
      <c r="CH93" s="40"/>
      <c r="CI93" s="40"/>
      <c r="CJ93" s="40"/>
    </row>
    <row r="94" spans="1:88" ht="16.350000000000001" customHeight="1" x14ac:dyDescent="0.2">
      <c r="A94" s="285" t="s">
        <v>123</v>
      </c>
      <c r="B94" s="286">
        <f>SUM(C94:D94)</f>
        <v>0</v>
      </c>
      <c r="C94" s="287"/>
      <c r="D94" s="640"/>
      <c r="E94" s="190"/>
      <c r="F94" s="287"/>
      <c r="G94" s="6"/>
      <c r="H94" s="484"/>
      <c r="I94" s="484"/>
      <c r="J94" s="484"/>
      <c r="K94" s="484"/>
      <c r="L94" s="484"/>
      <c r="M94" s="484"/>
      <c r="N94" s="484"/>
      <c r="O94" s="484"/>
      <c r="P94" s="636"/>
      <c r="Q94" s="636"/>
      <c r="R94" s="636"/>
      <c r="S94" s="636"/>
      <c r="T94" s="636"/>
      <c r="U94" s="636"/>
      <c r="V94" s="636"/>
      <c r="W94" s="484"/>
      <c r="X94" s="636"/>
      <c r="Y94" s="487"/>
      <c r="Z94" s="487"/>
      <c r="AA94" s="487"/>
      <c r="AB94" s="487"/>
      <c r="AC94" s="487"/>
      <c r="AD94" s="487"/>
      <c r="AE94" s="487"/>
      <c r="AF94" s="487"/>
      <c r="AG94" s="487"/>
      <c r="AH94" s="485"/>
      <c r="AI94" s="485"/>
      <c r="AJ94" s="485"/>
      <c r="AK94" s="485"/>
      <c r="AL94" s="485"/>
      <c r="AM94" s="485"/>
      <c r="AN94" s="485"/>
      <c r="AO94" s="485"/>
      <c r="AP94" s="485"/>
      <c r="AQ94" s="487"/>
      <c r="AR94" s="487"/>
      <c r="CG94" s="40"/>
      <c r="CH94" s="40"/>
      <c r="CI94" s="40"/>
      <c r="CJ94" s="40"/>
    </row>
    <row r="95" spans="1:88" ht="16.350000000000001" customHeight="1" x14ac:dyDescent="0.2">
      <c r="A95" s="2849" t="s">
        <v>124</v>
      </c>
      <c r="B95" s="2850"/>
      <c r="C95" s="2850"/>
      <c r="D95" s="2850"/>
      <c r="E95" s="2850"/>
      <c r="F95" s="2851"/>
      <c r="G95" s="6"/>
      <c r="H95" s="484"/>
      <c r="I95" s="484"/>
      <c r="J95" s="484"/>
      <c r="K95" s="484"/>
      <c r="L95" s="484"/>
      <c r="M95" s="484"/>
      <c r="N95" s="484"/>
      <c r="O95" s="484"/>
      <c r="P95" s="636"/>
      <c r="Q95" s="636"/>
      <c r="R95" s="636"/>
      <c r="S95" s="636"/>
      <c r="T95" s="636"/>
      <c r="U95" s="636"/>
      <c r="V95" s="636"/>
      <c r="W95" s="484"/>
      <c r="X95" s="636"/>
      <c r="Y95" s="487"/>
      <c r="Z95" s="487"/>
      <c r="AA95" s="487"/>
      <c r="AB95" s="487"/>
      <c r="AC95" s="487"/>
      <c r="AD95" s="487"/>
      <c r="AE95" s="487"/>
      <c r="AF95" s="487"/>
      <c r="AG95" s="487"/>
      <c r="AH95" s="485"/>
      <c r="AI95" s="485"/>
      <c r="AJ95" s="485"/>
      <c r="AK95" s="485"/>
      <c r="AL95" s="485"/>
      <c r="AM95" s="485"/>
      <c r="AN95" s="485"/>
      <c r="AO95" s="485"/>
      <c r="AP95" s="485"/>
      <c r="AQ95" s="487"/>
      <c r="AR95" s="487"/>
      <c r="CG95" s="40"/>
      <c r="CH95" s="40"/>
      <c r="CI95" s="40"/>
      <c r="CJ95" s="40"/>
    </row>
    <row r="96" spans="1:88" ht="16.350000000000001" customHeight="1" x14ac:dyDescent="0.2">
      <c r="A96" s="576" t="s">
        <v>125</v>
      </c>
      <c r="B96" s="641">
        <f>SUM(C96:D96)</f>
        <v>0</v>
      </c>
      <c r="C96" s="639"/>
      <c r="D96" s="493"/>
      <c r="E96" s="542"/>
      <c r="F96" s="639"/>
      <c r="G96" s="6"/>
      <c r="H96" s="484"/>
      <c r="I96" s="484"/>
      <c r="J96" s="484"/>
      <c r="K96" s="484"/>
      <c r="L96" s="484"/>
      <c r="M96" s="484"/>
      <c r="N96" s="484"/>
      <c r="O96" s="484"/>
      <c r="P96" s="636"/>
      <c r="Q96" s="636"/>
      <c r="R96" s="636"/>
      <c r="S96" s="636"/>
      <c r="T96" s="636"/>
      <c r="U96" s="636"/>
      <c r="V96" s="636"/>
      <c r="W96" s="484"/>
      <c r="X96" s="636"/>
      <c r="Y96" s="487"/>
      <c r="Z96" s="487"/>
      <c r="AA96" s="487"/>
      <c r="AB96" s="487"/>
      <c r="AC96" s="487"/>
      <c r="AD96" s="487"/>
      <c r="AE96" s="487"/>
      <c r="AF96" s="487"/>
      <c r="AG96" s="487"/>
      <c r="AH96" s="487"/>
      <c r="AI96" s="487"/>
      <c r="AJ96" s="487"/>
      <c r="AK96" s="487"/>
      <c r="AL96" s="487"/>
      <c r="AM96" s="487"/>
      <c r="AN96" s="487"/>
      <c r="AO96" s="487"/>
      <c r="AP96" s="487"/>
      <c r="AQ96" s="487"/>
      <c r="AR96" s="487"/>
      <c r="CG96" s="40"/>
      <c r="CH96" s="40"/>
      <c r="CI96" s="40"/>
      <c r="CJ96" s="40"/>
    </row>
    <row r="97" spans="1:104" ht="16.350000000000001" customHeight="1" x14ac:dyDescent="0.2">
      <c r="A97" s="290" t="s">
        <v>126</v>
      </c>
      <c r="B97" s="291">
        <f>SUM(C97:D97)</f>
        <v>0</v>
      </c>
      <c r="C97" s="161"/>
      <c r="D97" s="284"/>
      <c r="E97" s="46"/>
      <c r="F97" s="161"/>
      <c r="G97" s="6"/>
      <c r="H97" s="484"/>
      <c r="I97" s="484"/>
      <c r="J97" s="484"/>
      <c r="K97" s="484"/>
      <c r="L97" s="484"/>
      <c r="M97" s="484"/>
      <c r="N97" s="484"/>
      <c r="O97" s="484"/>
      <c r="P97" s="636"/>
      <c r="Q97" s="636"/>
      <c r="R97" s="636"/>
      <c r="S97" s="636"/>
      <c r="T97" s="636"/>
      <c r="U97" s="636"/>
      <c r="V97" s="636"/>
      <c r="W97" s="484"/>
      <c r="X97" s="636"/>
      <c r="Y97" s="487"/>
      <c r="Z97" s="487"/>
      <c r="AA97" s="487"/>
      <c r="AB97" s="487"/>
      <c r="AC97" s="487"/>
      <c r="AD97" s="487"/>
      <c r="AE97" s="487"/>
      <c r="AF97" s="487"/>
      <c r="AG97" s="487"/>
      <c r="AH97" s="487"/>
      <c r="AI97" s="487"/>
      <c r="AJ97" s="487"/>
      <c r="AK97" s="487"/>
      <c r="AL97" s="487"/>
      <c r="AM97" s="487"/>
      <c r="AN97" s="487"/>
      <c r="AO97" s="487"/>
      <c r="AP97" s="487"/>
      <c r="AQ97" s="487"/>
      <c r="AR97" s="487"/>
      <c r="CG97" s="40"/>
      <c r="CH97" s="40"/>
      <c r="CI97" s="40"/>
      <c r="CJ97" s="40"/>
    </row>
    <row r="98" spans="1:104" ht="24.75" customHeight="1" x14ac:dyDescent="0.2">
      <c r="A98" s="577" t="s">
        <v>127</v>
      </c>
      <c r="B98" s="292">
        <f>SUM(C98:D98)</f>
        <v>0</v>
      </c>
      <c r="C98" s="642"/>
      <c r="D98" s="640"/>
      <c r="E98" s="455"/>
      <c r="F98" s="642"/>
      <c r="G98" s="6"/>
      <c r="H98" s="484"/>
      <c r="I98" s="484"/>
      <c r="J98" s="484"/>
      <c r="K98" s="484"/>
      <c r="L98" s="484"/>
      <c r="M98" s="484"/>
      <c r="N98" s="484"/>
      <c r="O98" s="484"/>
      <c r="P98" s="636"/>
      <c r="Q98" s="636"/>
      <c r="R98" s="636"/>
      <c r="S98" s="636"/>
      <c r="T98" s="636"/>
      <c r="U98" s="636"/>
      <c r="V98" s="636"/>
      <c r="W98" s="484"/>
      <c r="X98" s="636"/>
      <c r="Y98" s="487"/>
      <c r="Z98" s="487"/>
      <c r="AA98" s="487"/>
      <c r="AB98" s="487"/>
      <c r="AC98" s="487"/>
      <c r="AD98" s="487"/>
      <c r="AE98" s="487"/>
      <c r="AF98" s="487"/>
      <c r="AG98" s="487"/>
      <c r="AH98" s="487"/>
      <c r="AI98" s="487"/>
      <c r="AJ98" s="487"/>
      <c r="AK98" s="487"/>
      <c r="AL98" s="487"/>
      <c r="AM98" s="487"/>
      <c r="AN98" s="487"/>
      <c r="AO98" s="487"/>
      <c r="AP98" s="487"/>
      <c r="AQ98" s="487"/>
      <c r="AR98" s="487"/>
      <c r="CG98" s="40"/>
      <c r="CH98" s="40"/>
      <c r="CI98" s="40"/>
      <c r="CJ98" s="40"/>
    </row>
    <row r="99" spans="1:104" s="8" customFormat="1" ht="31.35" customHeight="1" x14ac:dyDescent="0.2">
      <c r="A99" s="2738" t="s">
        <v>128</v>
      </c>
      <c r="B99" s="2738"/>
      <c r="C99" s="2738"/>
      <c r="D99" s="2738"/>
      <c r="E99" s="2738"/>
      <c r="F99" s="2738"/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486"/>
      <c r="R99" s="486"/>
      <c r="S99" s="486"/>
      <c r="T99" s="486"/>
      <c r="U99" s="486"/>
      <c r="V99" s="486"/>
      <c r="W99" s="589"/>
      <c r="X99" s="486"/>
      <c r="Y99" s="486"/>
      <c r="Z99" s="486"/>
      <c r="AA99" s="486"/>
      <c r="AB99" s="486"/>
      <c r="AC99" s="486"/>
      <c r="AD99" s="486"/>
      <c r="AE99" s="486"/>
      <c r="AF99" s="486"/>
      <c r="AG99" s="486"/>
      <c r="AH99" s="486"/>
      <c r="AI99" s="486"/>
      <c r="AJ99" s="486"/>
      <c r="AK99" s="486"/>
      <c r="AL99" s="486"/>
      <c r="AM99" s="486"/>
      <c r="AN99" s="486"/>
      <c r="AO99" s="486"/>
      <c r="AP99" s="486"/>
      <c r="AQ99" s="486"/>
      <c r="AR99" s="486"/>
      <c r="BX99" s="4"/>
      <c r="BY99" s="4"/>
      <c r="BZ99" s="4"/>
      <c r="CA99" s="5"/>
      <c r="CB99" s="5"/>
      <c r="CC99" s="5"/>
      <c r="CD99" s="5"/>
      <c r="CE99" s="5"/>
      <c r="CF99" s="5"/>
      <c r="CG99" s="40"/>
      <c r="CH99" s="40"/>
      <c r="CI99" s="40"/>
      <c r="CJ99" s="40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4"/>
    </row>
    <row r="100" spans="1:104" ht="16.350000000000001" customHeight="1" x14ac:dyDescent="0.2">
      <c r="A100" s="2852" t="s">
        <v>129</v>
      </c>
      <c r="B100" s="2853" t="s">
        <v>130</v>
      </c>
      <c r="C100" s="2854"/>
      <c r="D100" s="2854"/>
      <c r="E100" s="2855"/>
      <c r="F100" s="2853" t="s">
        <v>131</v>
      </c>
      <c r="G100" s="2854"/>
      <c r="H100" s="2854"/>
      <c r="I100" s="2855"/>
      <c r="J100" s="2860" t="s">
        <v>132</v>
      </c>
      <c r="K100" s="2862" t="s">
        <v>133</v>
      </c>
      <c r="L100" s="2863"/>
      <c r="M100" s="2862" t="s">
        <v>134</v>
      </c>
      <c r="N100" s="2863"/>
      <c r="O100" s="6"/>
      <c r="P100" s="235"/>
      <c r="Q100" s="235"/>
      <c r="R100" s="235"/>
      <c r="S100" s="235"/>
      <c r="T100" s="235"/>
      <c r="U100" s="235"/>
      <c r="V100" s="6"/>
      <c r="W100" s="235"/>
      <c r="X100" s="643"/>
      <c r="Y100" s="603"/>
      <c r="Z100" s="603"/>
      <c r="AA100" s="603"/>
      <c r="AB100" s="603"/>
      <c r="AC100" s="603"/>
      <c r="AD100" s="603"/>
      <c r="AE100" s="603"/>
      <c r="AF100" s="603"/>
      <c r="AG100" s="603"/>
      <c r="AH100" s="603"/>
      <c r="AI100" s="487"/>
      <c r="AJ100" s="487"/>
      <c r="AK100" s="487"/>
      <c r="AL100" s="487"/>
      <c r="AM100" s="487"/>
      <c r="AN100" s="487"/>
      <c r="AO100" s="487"/>
      <c r="AP100" s="487"/>
      <c r="AQ100" s="487"/>
      <c r="AR100" s="487"/>
      <c r="CG100" s="40"/>
      <c r="CH100" s="40"/>
      <c r="CI100" s="40"/>
      <c r="CJ100" s="40"/>
    </row>
    <row r="101" spans="1:104" ht="39" customHeight="1" x14ac:dyDescent="0.2">
      <c r="A101" s="2740"/>
      <c r="B101" s="2856"/>
      <c r="C101" s="2746"/>
      <c r="D101" s="2746"/>
      <c r="E101" s="2857"/>
      <c r="F101" s="2748"/>
      <c r="G101" s="2749"/>
      <c r="H101" s="2749"/>
      <c r="I101" s="2750"/>
      <c r="J101" s="2754"/>
      <c r="K101" s="2864"/>
      <c r="L101" s="2865"/>
      <c r="M101" s="2864"/>
      <c r="N101" s="2865"/>
      <c r="O101" s="6"/>
      <c r="P101" s="235"/>
      <c r="Q101" s="235"/>
      <c r="R101" s="235"/>
      <c r="S101" s="235"/>
      <c r="T101" s="235"/>
      <c r="U101" s="235"/>
      <c r="V101" s="6"/>
      <c r="W101" s="235"/>
      <c r="X101" s="636"/>
      <c r="Y101" s="487"/>
      <c r="Z101" s="487"/>
      <c r="AA101" s="487"/>
      <c r="AB101" s="487"/>
      <c r="AC101" s="487"/>
      <c r="AD101" s="487"/>
      <c r="AE101" s="487"/>
      <c r="AF101" s="487"/>
      <c r="AG101" s="487"/>
      <c r="AH101" s="487"/>
      <c r="AI101" s="487"/>
      <c r="AJ101" s="487"/>
      <c r="AK101" s="487"/>
      <c r="AL101" s="487"/>
      <c r="AM101" s="487"/>
      <c r="AN101" s="487"/>
      <c r="AO101" s="487"/>
      <c r="AP101" s="487"/>
      <c r="AQ101" s="487"/>
      <c r="AR101" s="487"/>
      <c r="CG101" s="40"/>
      <c r="CH101" s="40"/>
      <c r="CI101" s="40"/>
      <c r="CJ101" s="40"/>
    </row>
    <row r="102" spans="1:104" ht="40.5" customHeight="1" x14ac:dyDescent="0.2">
      <c r="A102" s="2845"/>
      <c r="B102" s="644" t="s">
        <v>135</v>
      </c>
      <c r="C102" s="645" t="s">
        <v>136</v>
      </c>
      <c r="D102" s="646" t="s">
        <v>137</v>
      </c>
      <c r="E102" s="647" t="s">
        <v>138</v>
      </c>
      <c r="F102" s="648" t="s">
        <v>139</v>
      </c>
      <c r="G102" s="646" t="s">
        <v>140</v>
      </c>
      <c r="H102" s="646" t="s">
        <v>137</v>
      </c>
      <c r="I102" s="647" t="s">
        <v>138</v>
      </c>
      <c r="J102" s="2861"/>
      <c r="K102" s="649" t="s">
        <v>135</v>
      </c>
      <c r="L102" s="650" t="s">
        <v>136</v>
      </c>
      <c r="M102" s="649" t="s">
        <v>139</v>
      </c>
      <c r="N102" s="650" t="s">
        <v>141</v>
      </c>
      <c r="O102" s="6"/>
      <c r="P102" s="235"/>
      <c r="Q102" s="235"/>
      <c r="R102" s="235"/>
      <c r="S102" s="235"/>
      <c r="T102" s="235"/>
      <c r="U102" s="235"/>
      <c r="V102" s="6"/>
      <c r="W102" s="235"/>
      <c r="X102" s="636"/>
      <c r="Y102" s="487"/>
      <c r="Z102" s="487"/>
      <c r="AA102" s="487"/>
      <c r="AB102" s="487"/>
      <c r="AC102" s="487"/>
      <c r="AD102" s="487"/>
      <c r="AE102" s="487"/>
      <c r="AF102" s="487"/>
      <c r="AG102" s="487"/>
      <c r="AH102" s="487"/>
      <c r="AI102" s="487"/>
      <c r="AJ102" s="487"/>
      <c r="AK102" s="487"/>
      <c r="AL102" s="487"/>
      <c r="AM102" s="487"/>
      <c r="AN102" s="487"/>
      <c r="AO102" s="487"/>
      <c r="AP102" s="487"/>
      <c r="AQ102" s="487"/>
      <c r="AR102" s="487"/>
      <c r="CG102" s="40"/>
      <c r="CH102" s="40"/>
      <c r="CI102" s="40"/>
      <c r="CJ102" s="40"/>
    </row>
    <row r="103" spans="1:104" ht="16.350000000000001" customHeight="1" x14ac:dyDescent="0.2">
      <c r="A103" s="651" t="s">
        <v>142</v>
      </c>
      <c r="B103" s="652">
        <v>9561</v>
      </c>
      <c r="C103" s="653">
        <v>284</v>
      </c>
      <c r="D103" s="654">
        <v>6625</v>
      </c>
      <c r="E103" s="655">
        <v>3220</v>
      </c>
      <c r="F103" s="656">
        <v>27321</v>
      </c>
      <c r="G103" s="654">
        <v>703</v>
      </c>
      <c r="H103" s="654">
        <v>17392</v>
      </c>
      <c r="I103" s="657">
        <v>9226</v>
      </c>
      <c r="J103" s="658">
        <v>6341</v>
      </c>
      <c r="K103" s="656"/>
      <c r="L103" s="658"/>
      <c r="M103" s="656"/>
      <c r="N103" s="658"/>
      <c r="O103" s="6" t="str">
        <f>CA103&amp;CB103&amp;CC103&amp;CD103</f>
        <v/>
      </c>
      <c r="P103" s="235"/>
      <c r="Q103" s="235"/>
      <c r="R103" s="235"/>
      <c r="S103" s="235"/>
      <c r="T103" s="235"/>
      <c r="U103" s="235"/>
      <c r="V103" s="6"/>
      <c r="W103" s="235"/>
      <c r="X103" s="659"/>
      <c r="Y103" s="660"/>
      <c r="Z103" s="660"/>
      <c r="AA103" s="660"/>
      <c r="AB103" s="660"/>
      <c r="AC103" s="660"/>
      <c r="AD103" s="660"/>
      <c r="AE103" s="660"/>
      <c r="AF103" s="660"/>
      <c r="AG103" s="660"/>
      <c r="AH103" s="660"/>
      <c r="AI103" s="660"/>
      <c r="AJ103" s="660"/>
      <c r="AK103" s="660"/>
      <c r="AL103" s="660"/>
      <c r="AM103" s="660"/>
      <c r="AN103" s="660"/>
      <c r="AO103" s="660"/>
      <c r="AP103" s="660"/>
      <c r="AQ103" s="660"/>
      <c r="AR103" s="660"/>
      <c r="CA103" s="453" t="str">
        <f>IF(CG103=1,"* Las recetas totales despachadas a pacientes del PSC, deben ser menores o iguales al total de Recetas con Despacho Total. ","")</f>
        <v/>
      </c>
      <c r="CB103" s="453" t="str">
        <f>IF(CH103=1,"* Las recetas parciales despachadas a pacientes del PSC, deben ser menores o iguales al total de Recetas con Despacho Parcial. ","")</f>
        <v/>
      </c>
      <c r="CC103" s="453" t="str">
        <f>IF(CI103=1,"* Las prescripciones emitidas a pacientes del PSC, deben ser menores o iguales a las Prescripciones totales emitidas. ","")</f>
        <v/>
      </c>
      <c r="CD103" s="453" t="str">
        <f>IF(CJ103=1,"* Las prescripciones rechazadas a pacientes del PSC, deben ser menores o iguales a las Prescripciones totales rechazadas. ","")</f>
        <v/>
      </c>
      <c r="CG103" s="454">
        <f>IF(B103&lt;K103,1,0)</f>
        <v>0</v>
      </c>
      <c r="CH103" s="454">
        <f>IF(C103&lt;L103,1,0)</f>
        <v>0</v>
      </c>
      <c r="CI103" s="454">
        <f>IF(F103&lt;M103,1,0)</f>
        <v>0</v>
      </c>
      <c r="CJ103" s="454">
        <f>IF(G103&lt;N103,1,0)</f>
        <v>0</v>
      </c>
    </row>
    <row r="104" spans="1:104" ht="16.350000000000001" customHeight="1" x14ac:dyDescent="0.2">
      <c r="A104" s="310" t="s">
        <v>143</v>
      </c>
      <c r="B104" s="311">
        <v>1504</v>
      </c>
      <c r="C104" s="312">
        <v>181</v>
      </c>
      <c r="D104" s="313">
        <v>1685</v>
      </c>
      <c r="E104" s="314">
        <v>0</v>
      </c>
      <c r="F104" s="315">
        <v>3744</v>
      </c>
      <c r="G104" s="313">
        <v>190</v>
      </c>
      <c r="H104" s="313">
        <v>3554</v>
      </c>
      <c r="I104" s="316">
        <v>0</v>
      </c>
      <c r="J104" s="317">
        <v>1504</v>
      </c>
      <c r="K104" s="318"/>
      <c r="L104" s="319"/>
      <c r="M104" s="318"/>
      <c r="N104" s="319"/>
      <c r="O104" s="6"/>
      <c r="P104" s="235"/>
      <c r="Q104" s="235"/>
      <c r="R104" s="235"/>
      <c r="S104" s="235"/>
      <c r="T104" s="235"/>
      <c r="U104" s="235"/>
      <c r="V104" s="6"/>
      <c r="W104" s="235"/>
      <c r="X104" s="636"/>
      <c r="Y104" s="487"/>
      <c r="Z104" s="487"/>
      <c r="AA104" s="487"/>
      <c r="AB104" s="487"/>
      <c r="AC104" s="487"/>
      <c r="AD104" s="487"/>
      <c r="AE104" s="487"/>
      <c r="AF104" s="487"/>
      <c r="AG104" s="487"/>
      <c r="AH104" s="487"/>
      <c r="AI104" s="487"/>
      <c r="AJ104" s="487"/>
      <c r="AK104" s="487"/>
      <c r="AL104" s="487"/>
      <c r="AM104" s="487"/>
      <c r="AN104" s="487"/>
      <c r="AO104" s="487"/>
      <c r="AP104" s="487"/>
      <c r="AQ104" s="487"/>
      <c r="AR104" s="487"/>
      <c r="CA104" s="453" t="str">
        <f>IF(CG104=1,"* Las recetas totales despachadas a pacientes del PSC, deben ser menores o iguales al total de Recetas con Despacho Total. ","")</f>
        <v/>
      </c>
      <c r="CB104" s="453" t="str">
        <f>IF(CH104=1,"* Las recetas parciales despachadas a pacientes del PSC, deben ser menores o iguales al total de Recetas con Despacho Parcial. ","")</f>
        <v/>
      </c>
      <c r="CC104" s="453" t="str">
        <f>IF(CI104=1,"* Las prescripciones emitidas a pacientes del PSC, deben ser menores o iguales a las Prescripciones totales emitidas. ","")</f>
        <v/>
      </c>
      <c r="CD104" s="453" t="str">
        <f>IF(CJ104=1,"* Las prescripciones rechazadas a pacientes del PSC, deben ser menores o iguales a las Prescripciones totales rechazadas. ","")</f>
        <v/>
      </c>
      <c r="CG104" s="454">
        <f t="shared" ref="CG104:CH105" si="8">IF(B104&lt;K104,1,0)</f>
        <v>0</v>
      </c>
      <c r="CH104" s="454">
        <f t="shared" si="8"/>
        <v>0</v>
      </c>
      <c r="CI104" s="454">
        <f t="shared" ref="CI104:CJ105" si="9">IF(F104&lt;M104,1,0)</f>
        <v>0</v>
      </c>
      <c r="CJ104" s="454">
        <f t="shared" si="9"/>
        <v>0</v>
      </c>
    </row>
    <row r="105" spans="1:104" ht="16.350000000000001" customHeight="1" x14ac:dyDescent="0.2">
      <c r="A105" s="310" t="s">
        <v>144</v>
      </c>
      <c r="B105" s="322">
        <v>799</v>
      </c>
      <c r="C105" s="323">
        <v>0</v>
      </c>
      <c r="D105" s="324">
        <v>799</v>
      </c>
      <c r="E105" s="325">
        <v>0</v>
      </c>
      <c r="F105" s="326">
        <v>799</v>
      </c>
      <c r="G105" s="324">
        <v>0</v>
      </c>
      <c r="H105" s="324">
        <v>799</v>
      </c>
      <c r="I105" s="327">
        <v>0</v>
      </c>
      <c r="J105" s="328">
        <v>799</v>
      </c>
      <c r="K105" s="329"/>
      <c r="L105" s="330"/>
      <c r="M105" s="329"/>
      <c r="N105" s="330"/>
      <c r="O105" s="6"/>
      <c r="P105" s="235"/>
      <c r="Q105" s="235"/>
      <c r="R105" s="235"/>
      <c r="S105" s="235"/>
      <c r="T105" s="235"/>
      <c r="U105" s="235"/>
      <c r="V105" s="6"/>
      <c r="W105" s="235"/>
      <c r="X105" s="636"/>
      <c r="Y105" s="487"/>
      <c r="Z105" s="487"/>
      <c r="AA105" s="487"/>
      <c r="AB105" s="487"/>
      <c r="AC105" s="487"/>
      <c r="AD105" s="487"/>
      <c r="AE105" s="487"/>
      <c r="AF105" s="487"/>
      <c r="AG105" s="487"/>
      <c r="AH105" s="487"/>
      <c r="AI105" s="487"/>
      <c r="AJ105" s="487"/>
      <c r="AK105" s="487"/>
      <c r="AL105" s="487"/>
      <c r="AM105" s="487"/>
      <c r="AN105" s="487"/>
      <c r="AO105" s="487"/>
      <c r="AP105" s="487"/>
      <c r="AQ105" s="487"/>
      <c r="AR105" s="487"/>
      <c r="CA105" s="453" t="str">
        <f>IF(CG105=1,"* Las recetas totales despachadas a pacientes del PSC, deben ser menores o iguales al total de Recetas con Despacho Total. ","")</f>
        <v/>
      </c>
      <c r="CB105" s="453" t="str">
        <f>IF(CH105=1,"* Las recetas parciales despachadas a pacientes del PSC, deben ser menores o iguales al total de Recetas con Despacho Parcial. ","")</f>
        <v/>
      </c>
      <c r="CC105" s="453" t="str">
        <f>IF(CI105=1,"* Las prescripciones emitidas a pacientes del PSC, deben ser menores o iguales a las Prescripciones totales emitidas. ","")</f>
        <v/>
      </c>
      <c r="CD105" s="453" t="str">
        <f>IF(CJ105=1,"* Las prescripciones rechazadas a pacientes del PSC, deben ser menores o iguales a las Prescripciones totales rechazadas. ","")</f>
        <v/>
      </c>
      <c r="CG105" s="454">
        <f t="shared" si="8"/>
        <v>0</v>
      </c>
      <c r="CH105" s="454">
        <f t="shared" si="8"/>
        <v>0</v>
      </c>
      <c r="CI105" s="454">
        <f t="shared" si="9"/>
        <v>0</v>
      </c>
      <c r="CJ105" s="454">
        <f t="shared" si="9"/>
        <v>0</v>
      </c>
    </row>
    <row r="106" spans="1:104" ht="16.350000000000001" customHeight="1" x14ac:dyDescent="0.2">
      <c r="A106" s="661" t="s">
        <v>32</v>
      </c>
      <c r="B106" s="662">
        <f>SUM(B103:B105)</f>
        <v>11864</v>
      </c>
      <c r="C106" s="663">
        <f>SUM(C103:C105)</f>
        <v>465</v>
      </c>
      <c r="D106" s="664">
        <f t="shared" ref="D106:E106" si="10">SUM(D103:D105)</f>
        <v>9109</v>
      </c>
      <c r="E106" s="665">
        <f t="shared" si="10"/>
        <v>3220</v>
      </c>
      <c r="F106" s="666">
        <f>SUM(F103:F105)</f>
        <v>31864</v>
      </c>
      <c r="G106" s="664">
        <f>SUM(G103:G105)</f>
        <v>893</v>
      </c>
      <c r="H106" s="664">
        <f t="shared" ref="H106:I106" si="11">SUM(H103:H105)</f>
        <v>21745</v>
      </c>
      <c r="I106" s="665">
        <f t="shared" si="11"/>
        <v>9226</v>
      </c>
      <c r="J106" s="667">
        <f>SUM(J103:J105)</f>
        <v>8644</v>
      </c>
      <c r="K106" s="666">
        <f>+K103</f>
        <v>0</v>
      </c>
      <c r="L106" s="667">
        <f>+L103</f>
        <v>0</v>
      </c>
      <c r="M106" s="666">
        <f>+M103</f>
        <v>0</v>
      </c>
      <c r="N106" s="667">
        <f>+N103</f>
        <v>0</v>
      </c>
      <c r="O106" s="6"/>
      <c r="P106" s="235"/>
      <c r="Q106" s="235"/>
      <c r="R106" s="235"/>
      <c r="S106" s="235"/>
      <c r="T106" s="235"/>
      <c r="U106" s="235"/>
      <c r="V106" s="6"/>
      <c r="W106" s="235"/>
      <c r="X106" s="668"/>
      <c r="Y106" s="669"/>
      <c r="Z106" s="669"/>
      <c r="AA106" s="669"/>
      <c r="AB106" s="669"/>
      <c r="AC106" s="669"/>
      <c r="AD106" s="669"/>
      <c r="AE106" s="669"/>
      <c r="AF106" s="669"/>
      <c r="AG106" s="669"/>
      <c r="AH106" s="669"/>
      <c r="AI106" s="669"/>
      <c r="AJ106" s="669"/>
      <c r="AK106" s="669"/>
      <c r="AL106" s="669"/>
      <c r="AM106" s="669"/>
      <c r="AN106" s="669"/>
      <c r="AO106" s="669"/>
      <c r="AP106" s="669"/>
      <c r="AQ106" s="669"/>
      <c r="AR106" s="669"/>
      <c r="CG106" s="40"/>
      <c r="CH106" s="40"/>
      <c r="CI106" s="40"/>
      <c r="CJ106" s="40"/>
    </row>
    <row r="107" spans="1:104" ht="31.35" customHeight="1" x14ac:dyDescent="0.2">
      <c r="A107" s="9" t="s">
        <v>145</v>
      </c>
      <c r="B107" s="670"/>
      <c r="C107" s="671"/>
      <c r="D107" s="342"/>
      <c r="E107" s="672"/>
      <c r="F107" s="672"/>
      <c r="G107" s="673"/>
      <c r="H107" s="673"/>
      <c r="I107" s="674"/>
      <c r="J107" s="346"/>
      <c r="K107" s="674"/>
      <c r="L107" s="346"/>
      <c r="M107" s="6"/>
      <c r="N107" s="6"/>
      <c r="O107" s="6"/>
      <c r="P107" s="6"/>
      <c r="Q107" s="235"/>
      <c r="R107" s="235"/>
      <c r="S107" s="235"/>
      <c r="T107" s="235"/>
      <c r="U107" s="235"/>
      <c r="V107" s="235"/>
      <c r="W107" s="6"/>
      <c r="X107" s="675"/>
      <c r="Y107" s="675"/>
      <c r="Z107" s="676"/>
      <c r="AA107" s="676"/>
      <c r="AB107" s="676"/>
      <c r="AC107" s="676"/>
      <c r="AD107" s="676"/>
      <c r="AE107" s="676"/>
      <c r="AF107" s="676"/>
      <c r="AG107" s="676"/>
      <c r="AH107" s="676"/>
      <c r="AI107" s="676"/>
      <c r="AJ107" s="676"/>
      <c r="AK107" s="676"/>
      <c r="AL107" s="676"/>
      <c r="AM107" s="676"/>
      <c r="AN107" s="676"/>
      <c r="AO107" s="676"/>
      <c r="AP107" s="676"/>
      <c r="AQ107" s="676"/>
      <c r="AR107" s="676"/>
      <c r="CG107" s="40"/>
      <c r="CH107" s="40"/>
      <c r="CI107" s="40"/>
      <c r="CJ107" s="40"/>
    </row>
    <row r="108" spans="1:104" ht="31.35" customHeight="1" x14ac:dyDescent="0.2">
      <c r="A108" s="2842" t="s">
        <v>146</v>
      </c>
      <c r="B108" s="2844" t="s">
        <v>147</v>
      </c>
      <c r="C108" s="2846" t="s">
        <v>148</v>
      </c>
      <c r="D108" s="2847"/>
      <c r="E108" s="2847"/>
      <c r="F108" s="2847"/>
      <c r="G108" s="2847"/>
      <c r="H108" s="2847"/>
      <c r="I108" s="2847"/>
      <c r="J108" s="2847"/>
      <c r="K108" s="2847"/>
      <c r="L108" s="2848"/>
      <c r="M108" s="2844" t="s">
        <v>149</v>
      </c>
      <c r="N108" s="6"/>
      <c r="O108" s="342"/>
      <c r="P108" s="342"/>
      <c r="Q108" s="342"/>
      <c r="R108" s="235"/>
      <c r="S108" s="235"/>
      <c r="T108" s="235"/>
      <c r="U108" s="235"/>
      <c r="V108" s="235"/>
      <c r="W108" s="235"/>
      <c r="X108" s="235"/>
      <c r="Y108" s="235"/>
      <c r="Z108" s="675"/>
      <c r="AA108" s="676"/>
      <c r="AB108" s="676"/>
      <c r="AC108" s="676"/>
      <c r="AD108" s="676"/>
      <c r="AE108" s="676"/>
      <c r="AF108" s="676"/>
      <c r="AG108" s="676"/>
      <c r="AH108" s="676"/>
      <c r="AI108" s="676"/>
      <c r="AJ108" s="676"/>
      <c r="AK108" s="676"/>
      <c r="AL108" s="676"/>
      <c r="AM108" s="676"/>
      <c r="AN108" s="676"/>
      <c r="AO108" s="676"/>
      <c r="AP108" s="676"/>
      <c r="AQ108" s="676"/>
      <c r="AR108" s="676"/>
      <c r="AS108" s="676"/>
      <c r="AT108" s="676"/>
      <c r="BX108" s="2"/>
      <c r="BZ108" s="3"/>
      <c r="CG108" s="40"/>
      <c r="CH108" s="40"/>
      <c r="CI108" s="40"/>
      <c r="CJ108" s="40"/>
    </row>
    <row r="109" spans="1:104" ht="35.25" customHeight="1" x14ac:dyDescent="0.2">
      <c r="A109" s="2843"/>
      <c r="B109" s="2845"/>
      <c r="C109" s="677" t="s">
        <v>150</v>
      </c>
      <c r="D109" s="678" t="s">
        <v>151</v>
      </c>
      <c r="E109" s="678" t="s">
        <v>152</v>
      </c>
      <c r="F109" s="678" t="s">
        <v>153</v>
      </c>
      <c r="G109" s="678" t="s">
        <v>154</v>
      </c>
      <c r="H109" s="679" t="s">
        <v>155</v>
      </c>
      <c r="I109" s="679" t="s">
        <v>156</v>
      </c>
      <c r="J109" s="678" t="s">
        <v>157</v>
      </c>
      <c r="K109" s="679" t="s">
        <v>158</v>
      </c>
      <c r="L109" s="680" t="s">
        <v>159</v>
      </c>
      <c r="M109" s="2845"/>
      <c r="N109" s="6"/>
      <c r="O109" s="342"/>
      <c r="P109" s="342"/>
      <c r="Q109" s="342"/>
      <c r="R109" s="235"/>
      <c r="S109" s="235"/>
      <c r="T109" s="235"/>
      <c r="U109" s="235"/>
      <c r="V109" s="235"/>
      <c r="W109" s="235"/>
      <c r="X109" s="235"/>
      <c r="Y109" s="235"/>
      <c r="Z109" s="675"/>
      <c r="AA109" s="676"/>
      <c r="AB109" s="676"/>
      <c r="AC109" s="676"/>
      <c r="AD109" s="676"/>
      <c r="AE109" s="676"/>
      <c r="AF109" s="676"/>
      <c r="AG109" s="676"/>
      <c r="AH109" s="676"/>
      <c r="AI109" s="676"/>
      <c r="AJ109" s="676"/>
      <c r="AK109" s="676"/>
      <c r="AL109" s="676"/>
      <c r="AM109" s="676"/>
      <c r="AN109" s="676"/>
      <c r="AO109" s="676"/>
      <c r="AP109" s="676"/>
      <c r="AQ109" s="676"/>
      <c r="AR109" s="676"/>
      <c r="AS109" s="676"/>
      <c r="AT109" s="676"/>
      <c r="BX109" s="2"/>
      <c r="BZ109" s="3"/>
      <c r="CG109" s="40"/>
      <c r="CH109" s="40"/>
      <c r="CI109" s="40"/>
      <c r="CJ109" s="40"/>
    </row>
    <row r="110" spans="1:104" ht="16.350000000000001" customHeight="1" x14ac:dyDescent="0.2">
      <c r="A110" s="681" t="s">
        <v>160</v>
      </c>
      <c r="B110" s="682"/>
      <c r="C110" s="656"/>
      <c r="D110" s="654"/>
      <c r="E110" s="654"/>
      <c r="F110" s="654"/>
      <c r="G110" s="654"/>
      <c r="H110" s="654"/>
      <c r="I110" s="654"/>
      <c r="J110" s="654"/>
      <c r="K110" s="654"/>
      <c r="L110" s="682"/>
      <c r="M110" s="683"/>
      <c r="N110" s="6"/>
      <c r="O110" s="342"/>
      <c r="P110" s="342"/>
      <c r="Q110" s="342"/>
      <c r="R110" s="235"/>
      <c r="S110" s="235"/>
      <c r="T110" s="235"/>
      <c r="U110" s="235"/>
      <c r="V110" s="235"/>
      <c r="W110" s="235"/>
      <c r="X110" s="235"/>
      <c r="Y110" s="235"/>
      <c r="Z110" s="659"/>
      <c r="AA110" s="660"/>
      <c r="AB110" s="660"/>
      <c r="AC110" s="660"/>
      <c r="AD110" s="660"/>
      <c r="AE110" s="660"/>
      <c r="AF110" s="660"/>
      <c r="AG110" s="660"/>
      <c r="AH110" s="660"/>
      <c r="AI110" s="660"/>
      <c r="AJ110" s="660"/>
      <c r="AK110" s="660"/>
      <c r="AL110" s="660"/>
      <c r="AM110" s="660"/>
      <c r="AN110" s="660"/>
      <c r="AO110" s="660"/>
      <c r="AP110" s="660"/>
      <c r="AQ110" s="660"/>
      <c r="AR110" s="660"/>
      <c r="AS110" s="660"/>
      <c r="AT110" s="660"/>
      <c r="BX110" s="2"/>
      <c r="BZ110" s="3"/>
      <c r="CG110" s="40"/>
      <c r="CH110" s="40"/>
      <c r="CI110" s="40"/>
      <c r="CJ110" s="40"/>
    </row>
    <row r="111" spans="1:104" ht="16.350000000000001" customHeight="1" x14ac:dyDescent="0.2">
      <c r="A111" s="109" t="s">
        <v>161</v>
      </c>
      <c r="B111" s="327"/>
      <c r="C111" s="353"/>
      <c r="D111" s="324"/>
      <c r="E111" s="324"/>
      <c r="F111" s="324"/>
      <c r="G111" s="324"/>
      <c r="H111" s="324"/>
      <c r="I111" s="324"/>
      <c r="J111" s="324"/>
      <c r="K111" s="324"/>
      <c r="L111" s="327"/>
      <c r="M111" s="354"/>
      <c r="N111" s="346"/>
      <c r="O111" s="342"/>
      <c r="P111" s="342"/>
      <c r="Q111" s="342"/>
      <c r="R111" s="235"/>
      <c r="S111" s="235"/>
      <c r="T111" s="235"/>
      <c r="U111" s="235"/>
      <c r="V111" s="235"/>
      <c r="W111" s="235"/>
      <c r="X111" s="235"/>
      <c r="Y111" s="235"/>
      <c r="Z111" s="659"/>
      <c r="AA111" s="660"/>
      <c r="AB111" s="660"/>
      <c r="AC111" s="660"/>
      <c r="AD111" s="660"/>
      <c r="AE111" s="660"/>
      <c r="AF111" s="660"/>
      <c r="AG111" s="660"/>
      <c r="AH111" s="660"/>
      <c r="AI111" s="660"/>
      <c r="AJ111" s="660"/>
      <c r="AK111" s="660"/>
      <c r="AL111" s="660"/>
      <c r="AM111" s="660"/>
      <c r="AN111" s="660"/>
      <c r="AO111" s="660"/>
      <c r="AP111" s="660"/>
      <c r="AQ111" s="660"/>
      <c r="AR111" s="660"/>
      <c r="AS111" s="660"/>
      <c r="AT111" s="660"/>
      <c r="BX111" s="2"/>
      <c r="BZ111" s="3"/>
      <c r="CG111" s="40"/>
      <c r="CH111" s="40"/>
      <c r="CI111" s="40"/>
      <c r="CJ111" s="40"/>
    </row>
    <row r="112" spans="1:104" ht="16.350000000000001" customHeight="1" x14ac:dyDescent="0.2">
      <c r="A112" s="232" t="s">
        <v>162</v>
      </c>
      <c r="B112" s="355"/>
      <c r="C112" s="326"/>
      <c r="D112" s="356"/>
      <c r="E112" s="356"/>
      <c r="F112" s="356"/>
      <c r="G112" s="356"/>
      <c r="H112" s="356"/>
      <c r="I112" s="356"/>
      <c r="J112" s="356"/>
      <c r="K112" s="356"/>
      <c r="L112" s="355"/>
      <c r="M112" s="322"/>
      <c r="N112" s="684"/>
      <c r="O112" s="342"/>
      <c r="P112" s="342"/>
      <c r="Q112" s="342"/>
      <c r="R112" s="235"/>
      <c r="S112" s="235"/>
      <c r="T112" s="235"/>
      <c r="U112" s="235"/>
      <c r="V112" s="235"/>
      <c r="W112" s="235"/>
      <c r="X112" s="235"/>
      <c r="Y112" s="235"/>
      <c r="Z112" s="659"/>
      <c r="AA112" s="660"/>
      <c r="AB112" s="660"/>
      <c r="AC112" s="660"/>
      <c r="AD112" s="660"/>
      <c r="AE112" s="660"/>
      <c r="AF112" s="660"/>
      <c r="AG112" s="660"/>
      <c r="AH112" s="660"/>
      <c r="AI112" s="660"/>
      <c r="AJ112" s="660"/>
      <c r="AK112" s="660"/>
      <c r="AL112" s="660"/>
      <c r="AM112" s="660"/>
      <c r="AN112" s="660"/>
      <c r="AO112" s="660"/>
      <c r="AP112" s="660"/>
      <c r="AQ112" s="660"/>
      <c r="AR112" s="660"/>
      <c r="AS112" s="660"/>
      <c r="AT112" s="660"/>
      <c r="BX112" s="2"/>
      <c r="BZ112" s="3"/>
      <c r="CG112" s="40"/>
      <c r="CH112" s="40"/>
      <c r="CI112" s="40"/>
      <c r="CJ112" s="40"/>
    </row>
    <row r="113" spans="1:88" ht="31.35" customHeight="1" x14ac:dyDescent="0.2">
      <c r="A113" s="10" t="s">
        <v>163</v>
      </c>
      <c r="B113" s="360"/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685"/>
      <c r="AP113" s="685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CG113" s="40"/>
      <c r="CH113" s="40"/>
      <c r="CI113" s="40"/>
      <c r="CJ113" s="40"/>
    </row>
    <row r="114" spans="1:88" ht="16.350000000000001" customHeight="1" x14ac:dyDescent="0.2">
      <c r="A114" s="2802" t="s">
        <v>164</v>
      </c>
      <c r="B114" s="2721" t="s">
        <v>4</v>
      </c>
      <c r="C114" s="2763"/>
      <c r="D114" s="2703"/>
      <c r="E114" s="2822" t="s">
        <v>5</v>
      </c>
      <c r="F114" s="2810"/>
      <c r="G114" s="2810"/>
      <c r="H114" s="2810"/>
      <c r="I114" s="2810"/>
      <c r="J114" s="2810"/>
      <c r="K114" s="2810"/>
      <c r="L114" s="2810"/>
      <c r="M114" s="2810"/>
      <c r="N114" s="2810"/>
      <c r="O114" s="2810"/>
      <c r="P114" s="2810"/>
      <c r="Q114" s="2810"/>
      <c r="R114" s="2810"/>
      <c r="S114" s="2810"/>
      <c r="T114" s="2810"/>
      <c r="U114" s="2810"/>
      <c r="V114" s="2810"/>
      <c r="W114" s="2810"/>
      <c r="X114" s="2810"/>
      <c r="Y114" s="2810"/>
      <c r="Z114" s="2810"/>
      <c r="AA114" s="2810"/>
      <c r="AB114" s="2810"/>
      <c r="AC114" s="2810"/>
      <c r="AD114" s="2810"/>
      <c r="AE114" s="2810"/>
      <c r="AF114" s="2810"/>
      <c r="AG114" s="2810"/>
      <c r="AH114" s="2810"/>
      <c r="AI114" s="2810"/>
      <c r="AJ114" s="2810"/>
      <c r="AK114" s="2810"/>
      <c r="AL114" s="2810"/>
      <c r="AM114" s="2810"/>
      <c r="AN114" s="2832"/>
      <c r="AO114" s="2703" t="s">
        <v>6</v>
      </c>
      <c r="AP114" s="2705" t="s">
        <v>165</v>
      </c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CG114" s="40"/>
      <c r="CH114" s="40"/>
      <c r="CI114" s="40"/>
      <c r="CJ114" s="40"/>
    </row>
    <row r="115" spans="1:88" ht="16.350000000000001" customHeight="1" x14ac:dyDescent="0.2">
      <c r="A115" s="2692"/>
      <c r="B115" s="2867"/>
      <c r="C115" s="2698"/>
      <c r="D115" s="2858"/>
      <c r="E115" s="2822" t="s">
        <v>11</v>
      </c>
      <c r="F115" s="2823"/>
      <c r="G115" s="2822" t="s">
        <v>12</v>
      </c>
      <c r="H115" s="2823"/>
      <c r="I115" s="2822" t="s">
        <v>13</v>
      </c>
      <c r="J115" s="2823"/>
      <c r="K115" s="2822" t="s">
        <v>14</v>
      </c>
      <c r="L115" s="2823"/>
      <c r="M115" s="2822" t="s">
        <v>15</v>
      </c>
      <c r="N115" s="2823"/>
      <c r="O115" s="2822" t="s">
        <v>16</v>
      </c>
      <c r="P115" s="2823"/>
      <c r="Q115" s="2810" t="s">
        <v>17</v>
      </c>
      <c r="R115" s="2823"/>
      <c r="S115" s="2822" t="s">
        <v>18</v>
      </c>
      <c r="T115" s="2823"/>
      <c r="U115" s="2822" t="s">
        <v>19</v>
      </c>
      <c r="V115" s="2823"/>
      <c r="W115" s="2822" t="s">
        <v>20</v>
      </c>
      <c r="X115" s="2823"/>
      <c r="Y115" s="2822" t="s">
        <v>21</v>
      </c>
      <c r="Z115" s="2823"/>
      <c r="AA115" s="2822" t="s">
        <v>22</v>
      </c>
      <c r="AB115" s="2823"/>
      <c r="AC115" s="2822" t="s">
        <v>23</v>
      </c>
      <c r="AD115" s="2823"/>
      <c r="AE115" s="2822" t="s">
        <v>24</v>
      </c>
      <c r="AF115" s="2823"/>
      <c r="AG115" s="2822" t="s">
        <v>25</v>
      </c>
      <c r="AH115" s="2823"/>
      <c r="AI115" s="2822" t="s">
        <v>26</v>
      </c>
      <c r="AJ115" s="2823"/>
      <c r="AK115" s="2822" t="s">
        <v>27</v>
      </c>
      <c r="AL115" s="2823"/>
      <c r="AM115" s="2810" t="s">
        <v>28</v>
      </c>
      <c r="AN115" s="2832"/>
      <c r="AO115" s="2703"/>
      <c r="AP115" s="2705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CG115" s="40"/>
      <c r="CH115" s="40"/>
      <c r="CI115" s="40"/>
      <c r="CJ115" s="40"/>
    </row>
    <row r="116" spans="1:88" ht="16.350000000000001" customHeight="1" x14ac:dyDescent="0.2">
      <c r="A116" s="2866"/>
      <c r="B116" s="686" t="s">
        <v>29</v>
      </c>
      <c r="C116" s="687" t="s">
        <v>30</v>
      </c>
      <c r="D116" s="688" t="s">
        <v>31</v>
      </c>
      <c r="E116" s="689" t="s">
        <v>30</v>
      </c>
      <c r="F116" s="574" t="s">
        <v>31</v>
      </c>
      <c r="G116" s="689" t="s">
        <v>30</v>
      </c>
      <c r="H116" s="574" t="s">
        <v>31</v>
      </c>
      <c r="I116" s="689" t="s">
        <v>30</v>
      </c>
      <c r="J116" s="574" t="s">
        <v>31</v>
      </c>
      <c r="K116" s="689" t="s">
        <v>30</v>
      </c>
      <c r="L116" s="574" t="s">
        <v>31</v>
      </c>
      <c r="M116" s="689" t="s">
        <v>30</v>
      </c>
      <c r="N116" s="574" t="s">
        <v>31</v>
      </c>
      <c r="O116" s="689" t="s">
        <v>30</v>
      </c>
      <c r="P116" s="574" t="s">
        <v>31</v>
      </c>
      <c r="Q116" s="689" t="s">
        <v>30</v>
      </c>
      <c r="R116" s="574" t="s">
        <v>31</v>
      </c>
      <c r="S116" s="689" t="s">
        <v>30</v>
      </c>
      <c r="T116" s="574" t="s">
        <v>31</v>
      </c>
      <c r="U116" s="689" t="s">
        <v>30</v>
      </c>
      <c r="V116" s="574" t="s">
        <v>31</v>
      </c>
      <c r="W116" s="689" t="s">
        <v>30</v>
      </c>
      <c r="X116" s="574" t="s">
        <v>31</v>
      </c>
      <c r="Y116" s="689" t="s">
        <v>30</v>
      </c>
      <c r="Z116" s="574" t="s">
        <v>31</v>
      </c>
      <c r="AA116" s="689" t="s">
        <v>30</v>
      </c>
      <c r="AB116" s="574" t="s">
        <v>31</v>
      </c>
      <c r="AC116" s="689" t="s">
        <v>30</v>
      </c>
      <c r="AD116" s="574" t="s">
        <v>31</v>
      </c>
      <c r="AE116" s="689" t="s">
        <v>30</v>
      </c>
      <c r="AF116" s="574" t="s">
        <v>31</v>
      </c>
      <c r="AG116" s="689" t="s">
        <v>30</v>
      </c>
      <c r="AH116" s="574" t="s">
        <v>31</v>
      </c>
      <c r="AI116" s="689" t="s">
        <v>30</v>
      </c>
      <c r="AJ116" s="574" t="s">
        <v>31</v>
      </c>
      <c r="AK116" s="689" t="s">
        <v>30</v>
      </c>
      <c r="AL116" s="574" t="s">
        <v>31</v>
      </c>
      <c r="AM116" s="689" t="s">
        <v>30</v>
      </c>
      <c r="AN116" s="690" t="s">
        <v>31</v>
      </c>
      <c r="AO116" s="2858"/>
      <c r="AP116" s="2859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CG116" s="40"/>
      <c r="CH116" s="40"/>
      <c r="CI116" s="40"/>
      <c r="CJ116" s="40"/>
    </row>
    <row r="117" spans="1:88" ht="16.350000000000001" customHeight="1" x14ac:dyDescent="0.2">
      <c r="A117" s="363" t="s">
        <v>166</v>
      </c>
      <c r="B117" s="109">
        <f>SUM(C117:D117)</f>
        <v>0</v>
      </c>
      <c r="C117" s="364">
        <f>SUM(E117+G117+I117+K117+M117+O117+Q117+S117+U117+W117+Y117+AA117+AC117+AE117+AG117+AI117+AK117+AM117)</f>
        <v>0</v>
      </c>
      <c r="D117" s="365">
        <f>SUM(F117+H117+J117+L117+N117+P117+R117+T117+V117+X117+Z117+AB117+AD117+AF117+AH117+AJ117+AL117+AN117)</f>
        <v>0</v>
      </c>
      <c r="E117" s="65"/>
      <c r="F117" s="190"/>
      <c r="G117" s="65"/>
      <c r="H117" s="366"/>
      <c r="I117" s="65"/>
      <c r="J117" s="366"/>
      <c r="K117" s="65"/>
      <c r="L117" s="366"/>
      <c r="M117" s="65"/>
      <c r="N117" s="366"/>
      <c r="O117" s="65"/>
      <c r="P117" s="366"/>
      <c r="Q117" s="367"/>
      <c r="R117" s="366"/>
      <c r="S117" s="65"/>
      <c r="T117" s="366"/>
      <c r="U117" s="65"/>
      <c r="V117" s="366"/>
      <c r="W117" s="65"/>
      <c r="X117" s="366"/>
      <c r="Y117" s="65"/>
      <c r="Z117" s="366"/>
      <c r="AA117" s="65"/>
      <c r="AB117" s="366"/>
      <c r="AC117" s="65"/>
      <c r="AD117" s="366"/>
      <c r="AE117" s="65"/>
      <c r="AF117" s="366"/>
      <c r="AG117" s="65"/>
      <c r="AH117" s="366"/>
      <c r="AI117" s="65"/>
      <c r="AJ117" s="366"/>
      <c r="AK117" s="65"/>
      <c r="AL117" s="366"/>
      <c r="AM117" s="368"/>
      <c r="AN117" s="369"/>
      <c r="AO117" s="112"/>
      <c r="AP117" s="112"/>
      <c r="AQ117" s="162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8"/>
      <c r="BD117" s="8"/>
      <c r="BE117" s="8"/>
      <c r="BF117" s="8"/>
      <c r="CA117" s="39"/>
      <c r="CB117" s="39"/>
      <c r="CC117" s="39"/>
      <c r="CG117" s="40">
        <v>0</v>
      </c>
      <c r="CH117" s="40">
        <v>0</v>
      </c>
      <c r="CI117" s="40">
        <v>0</v>
      </c>
      <c r="CJ117" s="40"/>
    </row>
    <row r="118" spans="1:88" ht="16.350000000000001" customHeight="1" x14ac:dyDescent="0.2">
      <c r="A118" s="363" t="s">
        <v>167</v>
      </c>
      <c r="B118" s="109">
        <f>SUM(C118:D118)</f>
        <v>0</v>
      </c>
      <c r="C118" s="364">
        <f t="shared" ref="C118:D119" si="12">SUM(E118+G118+I118+K118+M118+O118+Q118+S118+U118+W118+Y118+AA118+AC118+AE118+AG118+AI118+AK118+AM118)</f>
        <v>0</v>
      </c>
      <c r="D118" s="365">
        <f t="shared" si="12"/>
        <v>0</v>
      </c>
      <c r="E118" s="45"/>
      <c r="F118" s="46"/>
      <c r="G118" s="45"/>
      <c r="H118" s="47"/>
      <c r="I118" s="45"/>
      <c r="J118" s="47"/>
      <c r="K118" s="45"/>
      <c r="L118" s="47"/>
      <c r="M118" s="45"/>
      <c r="N118" s="47"/>
      <c r="O118" s="45"/>
      <c r="P118" s="47"/>
      <c r="Q118" s="110"/>
      <c r="R118" s="47"/>
      <c r="S118" s="45"/>
      <c r="T118" s="47"/>
      <c r="U118" s="45"/>
      <c r="V118" s="47"/>
      <c r="W118" s="45"/>
      <c r="X118" s="47"/>
      <c r="Y118" s="45"/>
      <c r="Z118" s="47"/>
      <c r="AA118" s="45"/>
      <c r="AB118" s="47"/>
      <c r="AC118" s="45"/>
      <c r="AD118" s="47"/>
      <c r="AE118" s="45"/>
      <c r="AF118" s="47"/>
      <c r="AG118" s="45"/>
      <c r="AH118" s="47"/>
      <c r="AI118" s="45"/>
      <c r="AJ118" s="47"/>
      <c r="AK118" s="45"/>
      <c r="AL118" s="47"/>
      <c r="AM118" s="111"/>
      <c r="AN118" s="55"/>
      <c r="AO118" s="52"/>
      <c r="AP118" s="52"/>
      <c r="AQ118" s="162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8"/>
      <c r="BD118" s="8"/>
      <c r="BE118" s="8"/>
      <c r="BF118" s="8"/>
      <c r="CG118" s="40">
        <v>0</v>
      </c>
      <c r="CH118" s="40">
        <v>0</v>
      </c>
      <c r="CI118" s="40">
        <v>0</v>
      </c>
      <c r="CJ118" s="40"/>
    </row>
    <row r="119" spans="1:88" ht="16.350000000000001" customHeight="1" x14ac:dyDescent="0.2">
      <c r="A119" s="691" t="s">
        <v>168</v>
      </c>
      <c r="B119" s="232">
        <f>SUM(C119:D119)</f>
        <v>0</v>
      </c>
      <c r="C119" s="371">
        <f t="shared" si="12"/>
        <v>0</v>
      </c>
      <c r="D119" s="372">
        <f t="shared" si="12"/>
        <v>0</v>
      </c>
      <c r="E119" s="88"/>
      <c r="F119" s="89"/>
      <c r="G119" s="88"/>
      <c r="H119" s="87"/>
      <c r="I119" s="88"/>
      <c r="J119" s="87"/>
      <c r="K119" s="88"/>
      <c r="L119" s="87"/>
      <c r="M119" s="88"/>
      <c r="N119" s="87"/>
      <c r="O119" s="88"/>
      <c r="P119" s="87"/>
      <c r="Q119" s="126"/>
      <c r="R119" s="87"/>
      <c r="S119" s="88"/>
      <c r="T119" s="87"/>
      <c r="U119" s="88"/>
      <c r="V119" s="87"/>
      <c r="W119" s="88"/>
      <c r="X119" s="87"/>
      <c r="Y119" s="88"/>
      <c r="Z119" s="87"/>
      <c r="AA119" s="88"/>
      <c r="AB119" s="87"/>
      <c r="AC119" s="88"/>
      <c r="AD119" s="87"/>
      <c r="AE119" s="88"/>
      <c r="AF119" s="87"/>
      <c r="AG119" s="88"/>
      <c r="AH119" s="87"/>
      <c r="AI119" s="88"/>
      <c r="AJ119" s="87"/>
      <c r="AK119" s="88"/>
      <c r="AL119" s="87"/>
      <c r="AM119" s="127"/>
      <c r="AN119" s="92"/>
      <c r="AO119" s="94"/>
      <c r="AP119" s="94"/>
      <c r="AQ119" s="162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8"/>
      <c r="BD119" s="8"/>
      <c r="BE119" s="8"/>
      <c r="BF119" s="8"/>
      <c r="CG119" s="40">
        <v>0</v>
      </c>
      <c r="CH119" s="40">
        <v>0</v>
      </c>
      <c r="CI119" s="40">
        <v>0</v>
      </c>
      <c r="CJ119" s="40"/>
    </row>
    <row r="120" spans="1:88" ht="31.35" customHeight="1" x14ac:dyDescent="0.2">
      <c r="A120" s="9" t="s">
        <v>169</v>
      </c>
      <c r="B120" s="373"/>
      <c r="C120" s="373"/>
      <c r="D120" s="6"/>
      <c r="E120" s="373"/>
      <c r="F120" s="6"/>
      <c r="G120" s="6"/>
      <c r="H120" s="6"/>
      <c r="I120" s="6"/>
      <c r="J120" s="6"/>
      <c r="K120" s="6"/>
      <c r="L120" s="374"/>
      <c r="M120" s="374"/>
      <c r="N120" s="374"/>
      <c r="O120" s="374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CG120" s="40"/>
      <c r="CH120" s="40"/>
      <c r="CI120" s="40"/>
      <c r="CJ120" s="40"/>
    </row>
    <row r="121" spans="1:88" ht="16.350000000000001" customHeight="1" x14ac:dyDescent="0.2">
      <c r="A121" s="2877" t="s">
        <v>170</v>
      </c>
      <c r="B121" s="2878"/>
      <c r="C121" s="2877" t="s">
        <v>32</v>
      </c>
      <c r="D121" s="2880"/>
      <c r="E121" s="2878"/>
      <c r="F121" s="2822" t="s">
        <v>171</v>
      </c>
      <c r="G121" s="2810"/>
      <c r="H121" s="2810"/>
      <c r="I121" s="2810"/>
      <c r="J121" s="2810"/>
      <c r="K121" s="2810"/>
      <c r="L121" s="2810"/>
      <c r="M121" s="2810"/>
      <c r="N121" s="2810"/>
      <c r="O121" s="2832"/>
      <c r="P121" s="2881" t="s">
        <v>7</v>
      </c>
      <c r="Q121" s="2878" t="s">
        <v>8</v>
      </c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CG121" s="40"/>
      <c r="CH121" s="40"/>
      <c r="CI121" s="40"/>
      <c r="CJ121" s="40"/>
    </row>
    <row r="122" spans="1:88" ht="24" customHeight="1" x14ac:dyDescent="0.2">
      <c r="A122" s="2785"/>
      <c r="B122" s="2777"/>
      <c r="C122" s="2879"/>
      <c r="D122" s="2788"/>
      <c r="E122" s="2873"/>
      <c r="F122" s="2822" t="s">
        <v>172</v>
      </c>
      <c r="G122" s="2823"/>
      <c r="H122" s="2822" t="s">
        <v>173</v>
      </c>
      <c r="I122" s="2823"/>
      <c r="J122" s="2828" t="s">
        <v>174</v>
      </c>
      <c r="K122" s="2829"/>
      <c r="L122" s="2828" t="s">
        <v>175</v>
      </c>
      <c r="M122" s="2829"/>
      <c r="N122" s="2822" t="s">
        <v>176</v>
      </c>
      <c r="O122" s="2832"/>
      <c r="P122" s="2774"/>
      <c r="Q122" s="2777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CG122" s="40"/>
      <c r="CH122" s="40"/>
      <c r="CI122" s="40"/>
      <c r="CJ122" s="40"/>
    </row>
    <row r="123" spans="1:88" ht="22.5" customHeight="1" x14ac:dyDescent="0.2">
      <c r="A123" s="2879"/>
      <c r="B123" s="2873"/>
      <c r="C123" s="692" t="s">
        <v>29</v>
      </c>
      <c r="D123" s="693" t="s">
        <v>30</v>
      </c>
      <c r="E123" s="680" t="s">
        <v>31</v>
      </c>
      <c r="F123" s="694" t="s">
        <v>30</v>
      </c>
      <c r="G123" s="680" t="s">
        <v>31</v>
      </c>
      <c r="H123" s="694" t="s">
        <v>30</v>
      </c>
      <c r="I123" s="680" t="s">
        <v>31</v>
      </c>
      <c r="J123" s="694" t="s">
        <v>30</v>
      </c>
      <c r="K123" s="680" t="s">
        <v>31</v>
      </c>
      <c r="L123" s="694" t="s">
        <v>30</v>
      </c>
      <c r="M123" s="680" t="s">
        <v>31</v>
      </c>
      <c r="N123" s="694" t="s">
        <v>30</v>
      </c>
      <c r="O123" s="695" t="s">
        <v>31</v>
      </c>
      <c r="P123" s="2871"/>
      <c r="Q123" s="2873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CG123" s="40"/>
      <c r="CH123" s="40"/>
      <c r="CI123" s="40"/>
      <c r="CJ123" s="40"/>
    </row>
    <row r="124" spans="1:88" ht="16.350000000000001" customHeight="1" x14ac:dyDescent="0.2">
      <c r="A124" s="2812" t="s">
        <v>177</v>
      </c>
      <c r="B124" s="696" t="s">
        <v>178</v>
      </c>
      <c r="C124" s="697">
        <f t="shared" ref="C124:C130" si="13">SUM(D124:E124)</f>
        <v>0</v>
      </c>
      <c r="D124" s="698">
        <f>SUM(F124+H124+J124+L124+N124)</f>
        <v>0</v>
      </c>
      <c r="E124" s="382">
        <f>SUM(G124+I124+K124+M124+O124)</f>
        <v>0</v>
      </c>
      <c r="F124" s="461"/>
      <c r="G124" s="462"/>
      <c r="H124" s="461"/>
      <c r="I124" s="462"/>
      <c r="J124" s="461"/>
      <c r="K124" s="462"/>
      <c r="L124" s="461"/>
      <c r="M124" s="462"/>
      <c r="N124" s="461"/>
      <c r="O124" s="463"/>
      <c r="P124" s="464"/>
      <c r="Q124" s="462"/>
      <c r="R124" s="3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CG124" s="40">
        <v>0</v>
      </c>
      <c r="CH124" s="40">
        <v>0</v>
      </c>
      <c r="CI124" s="40">
        <v>0</v>
      </c>
      <c r="CJ124" s="40">
        <v>0</v>
      </c>
    </row>
    <row r="125" spans="1:88" ht="16.350000000000001" customHeight="1" x14ac:dyDescent="0.2">
      <c r="A125" s="2721"/>
      <c r="B125" s="387" t="s">
        <v>179</v>
      </c>
      <c r="C125" s="388">
        <f>SUM(D125:E125)</f>
        <v>0</v>
      </c>
      <c r="D125" s="389">
        <f t="shared" ref="D125:E130" si="14">SUM(F125+H125+J125+L125+N125)</f>
        <v>0</v>
      </c>
      <c r="E125" s="390">
        <f t="shared" si="14"/>
        <v>0</v>
      </c>
      <c r="F125" s="699"/>
      <c r="G125" s="700"/>
      <c r="H125" s="699"/>
      <c r="I125" s="700"/>
      <c r="J125" s="699"/>
      <c r="K125" s="700"/>
      <c r="L125" s="699"/>
      <c r="M125" s="700"/>
      <c r="N125" s="699"/>
      <c r="O125" s="701"/>
      <c r="P125" s="702"/>
      <c r="Q125" s="700"/>
      <c r="R125" s="3"/>
      <c r="CG125" s="40"/>
      <c r="CH125" s="40"/>
      <c r="CI125" s="40"/>
      <c r="CJ125" s="40"/>
    </row>
    <row r="126" spans="1:88" ht="30.75" customHeight="1" thickBot="1" x14ac:dyDescent="0.3">
      <c r="A126" s="2768"/>
      <c r="B126" s="395" t="s">
        <v>180</v>
      </c>
      <c r="C126" s="396">
        <f t="shared" si="13"/>
        <v>0</v>
      </c>
      <c r="D126" s="397">
        <f>SUM(F126+H126+J126+L126+N126)</f>
        <v>0</v>
      </c>
      <c r="E126" s="398">
        <f t="shared" si="14"/>
        <v>0</v>
      </c>
      <c r="F126" s="703"/>
      <c r="G126" s="704"/>
      <c r="H126" s="703"/>
      <c r="I126" s="704"/>
      <c r="J126" s="703"/>
      <c r="K126" s="704"/>
      <c r="L126" s="703"/>
      <c r="M126" s="704"/>
      <c r="N126" s="703"/>
      <c r="O126" s="705"/>
      <c r="P126" s="706"/>
      <c r="Q126" s="704"/>
      <c r="R126" s="3"/>
      <c r="CG126" s="40"/>
      <c r="CH126" s="40"/>
      <c r="CI126" s="40"/>
      <c r="CJ126" s="40"/>
    </row>
    <row r="127" spans="1:88" ht="16.350000000000001" customHeight="1" thickTop="1" x14ac:dyDescent="0.2">
      <c r="A127" s="2769" t="s">
        <v>181</v>
      </c>
      <c r="B127" s="26" t="s">
        <v>72</v>
      </c>
      <c r="C127" s="403">
        <f t="shared" si="13"/>
        <v>0</v>
      </c>
      <c r="D127" s="404">
        <f t="shared" si="14"/>
        <v>0</v>
      </c>
      <c r="E127" s="382">
        <f t="shared" si="14"/>
        <v>0</v>
      </c>
      <c r="F127" s="461"/>
      <c r="G127" s="462"/>
      <c r="H127" s="461"/>
      <c r="I127" s="462"/>
      <c r="J127" s="461"/>
      <c r="K127" s="462"/>
      <c r="L127" s="461"/>
      <c r="M127" s="462"/>
      <c r="N127" s="461"/>
      <c r="O127" s="463"/>
      <c r="P127" s="464"/>
      <c r="Q127" s="462"/>
      <c r="R127" s="3"/>
      <c r="CG127" s="40"/>
      <c r="CH127" s="40"/>
      <c r="CI127" s="40"/>
      <c r="CJ127" s="40"/>
    </row>
    <row r="128" spans="1:88" ht="16.350000000000001" customHeight="1" x14ac:dyDescent="0.2">
      <c r="A128" s="2705"/>
      <c r="B128" s="26" t="s">
        <v>182</v>
      </c>
      <c r="C128" s="403">
        <f t="shared" si="13"/>
        <v>0</v>
      </c>
      <c r="D128" s="404">
        <f t="shared" si="14"/>
        <v>0</v>
      </c>
      <c r="E128" s="382">
        <f t="shared" si="14"/>
        <v>0</v>
      </c>
      <c r="F128" s="461"/>
      <c r="G128" s="462"/>
      <c r="H128" s="461"/>
      <c r="I128" s="462"/>
      <c r="J128" s="461"/>
      <c r="K128" s="462"/>
      <c r="L128" s="461"/>
      <c r="M128" s="462"/>
      <c r="N128" s="461"/>
      <c r="O128" s="463"/>
      <c r="P128" s="464"/>
      <c r="Q128" s="462"/>
      <c r="R128" s="3"/>
      <c r="CG128" s="40"/>
      <c r="CH128" s="40"/>
      <c r="CI128" s="40"/>
      <c r="CJ128" s="40"/>
    </row>
    <row r="129" spans="1:88" ht="16.350000000000001" customHeight="1" x14ac:dyDescent="0.2">
      <c r="A129" s="2705"/>
      <c r="B129" s="41" t="s">
        <v>183</v>
      </c>
      <c r="C129" s="388">
        <f t="shared" si="13"/>
        <v>0</v>
      </c>
      <c r="D129" s="389">
        <f t="shared" si="14"/>
        <v>0</v>
      </c>
      <c r="E129" s="390">
        <f t="shared" si="14"/>
        <v>0</v>
      </c>
      <c r="F129" s="699"/>
      <c r="G129" s="700"/>
      <c r="H129" s="699"/>
      <c r="I129" s="700"/>
      <c r="J129" s="699"/>
      <c r="K129" s="700"/>
      <c r="L129" s="699"/>
      <c r="M129" s="700"/>
      <c r="N129" s="699"/>
      <c r="O129" s="701"/>
      <c r="P129" s="702"/>
      <c r="Q129" s="700"/>
      <c r="R129" s="3"/>
      <c r="CG129" s="40"/>
      <c r="CH129" s="40"/>
      <c r="CI129" s="40"/>
      <c r="CJ129" s="40"/>
    </row>
    <row r="130" spans="1:88" ht="16.350000000000001" customHeight="1" x14ac:dyDescent="0.2">
      <c r="A130" s="2859"/>
      <c r="B130" s="405" t="s">
        <v>109</v>
      </c>
      <c r="C130" s="406">
        <f t="shared" si="13"/>
        <v>0</v>
      </c>
      <c r="D130" s="407">
        <f t="shared" si="14"/>
        <v>0</v>
      </c>
      <c r="E130" s="408">
        <f t="shared" si="14"/>
        <v>0</v>
      </c>
      <c r="F130" s="707"/>
      <c r="G130" s="708"/>
      <c r="H130" s="707"/>
      <c r="I130" s="708"/>
      <c r="J130" s="707"/>
      <c r="K130" s="708"/>
      <c r="L130" s="707"/>
      <c r="M130" s="708"/>
      <c r="N130" s="707"/>
      <c r="O130" s="709"/>
      <c r="P130" s="710"/>
      <c r="Q130" s="708"/>
      <c r="R130" s="3"/>
      <c r="CG130" s="40"/>
      <c r="CH130" s="40"/>
      <c r="CI130" s="40"/>
      <c r="CJ130" s="40"/>
    </row>
    <row r="131" spans="1:88" ht="27" customHeight="1" x14ac:dyDescent="0.25">
      <c r="A131" s="9" t="s">
        <v>184</v>
      </c>
      <c r="B131" s="413"/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CG131" s="40"/>
      <c r="CH131" s="40"/>
      <c r="CI131" s="40"/>
      <c r="CJ131" s="40"/>
    </row>
    <row r="132" spans="1:88" ht="16.5" customHeight="1" x14ac:dyDescent="0.2">
      <c r="A132" s="2868" t="s">
        <v>49</v>
      </c>
      <c r="B132" s="2868" t="s">
        <v>185</v>
      </c>
      <c r="C132" s="2870" t="s">
        <v>29</v>
      </c>
      <c r="D132" s="2870" t="s">
        <v>30</v>
      </c>
      <c r="E132" s="2872" t="s">
        <v>31</v>
      </c>
      <c r="F132" s="2874" t="s">
        <v>186</v>
      </c>
      <c r="G132" s="2875"/>
      <c r="H132" s="2875"/>
      <c r="I132" s="2875"/>
      <c r="J132" s="2875"/>
      <c r="K132" s="2875"/>
      <c r="L132" s="2875"/>
      <c r="M132" s="2875"/>
      <c r="N132" s="2875"/>
      <c r="O132" s="2875"/>
      <c r="P132" s="2875"/>
      <c r="Q132" s="2875"/>
      <c r="R132" s="2875"/>
      <c r="S132" s="2875"/>
      <c r="T132" s="2875"/>
      <c r="U132" s="2875"/>
      <c r="V132" s="2875"/>
      <c r="W132" s="2875"/>
      <c r="X132" s="2875"/>
      <c r="Y132" s="2875"/>
      <c r="Z132" s="2875"/>
      <c r="AA132" s="2875"/>
      <c r="AB132" s="2875"/>
      <c r="AC132" s="2875"/>
      <c r="AD132" s="2875"/>
      <c r="AE132" s="2875"/>
      <c r="AF132" s="2875"/>
      <c r="AG132" s="2875"/>
      <c r="AH132" s="2875"/>
      <c r="AI132" s="2875"/>
      <c r="AJ132" s="2875"/>
      <c r="AK132" s="2875"/>
      <c r="AL132" s="2875"/>
      <c r="AM132" s="2876"/>
      <c r="AN132" s="2870" t="s">
        <v>7</v>
      </c>
      <c r="AO132" s="2872" t="s">
        <v>8</v>
      </c>
      <c r="CG132" s="40"/>
      <c r="CH132" s="40"/>
      <c r="CI132" s="40"/>
      <c r="CJ132" s="40"/>
    </row>
    <row r="133" spans="1:88" ht="15" customHeight="1" x14ac:dyDescent="0.2">
      <c r="A133" s="2771"/>
      <c r="B133" s="2771"/>
      <c r="C133" s="2774"/>
      <c r="D133" s="2774"/>
      <c r="E133" s="2777"/>
      <c r="F133" s="2828" t="s">
        <v>187</v>
      </c>
      <c r="G133" s="2820"/>
      <c r="H133" s="2828" t="s">
        <v>188</v>
      </c>
      <c r="I133" s="2820"/>
      <c r="J133" s="2828" t="s">
        <v>189</v>
      </c>
      <c r="K133" s="2820"/>
      <c r="L133" s="2828" t="s">
        <v>190</v>
      </c>
      <c r="M133" s="2820"/>
      <c r="N133" s="2828" t="s">
        <v>191</v>
      </c>
      <c r="O133" s="2820"/>
      <c r="P133" s="2828" t="s">
        <v>192</v>
      </c>
      <c r="Q133" s="2829"/>
      <c r="R133" s="2828" t="s">
        <v>193</v>
      </c>
      <c r="S133" s="2829"/>
      <c r="T133" s="2828" t="s">
        <v>194</v>
      </c>
      <c r="U133" s="2829"/>
      <c r="V133" s="2828" t="s">
        <v>195</v>
      </c>
      <c r="W133" s="2829"/>
      <c r="X133" s="2828" t="s">
        <v>196</v>
      </c>
      <c r="Y133" s="2829"/>
      <c r="Z133" s="2828" t="s">
        <v>197</v>
      </c>
      <c r="AA133" s="2829"/>
      <c r="AB133" s="2828" t="s">
        <v>198</v>
      </c>
      <c r="AC133" s="2829"/>
      <c r="AD133" s="2828" t="s">
        <v>199</v>
      </c>
      <c r="AE133" s="2829"/>
      <c r="AF133" s="2828" t="s">
        <v>200</v>
      </c>
      <c r="AG133" s="2829"/>
      <c r="AH133" s="2828" t="s">
        <v>201</v>
      </c>
      <c r="AI133" s="2829"/>
      <c r="AJ133" s="2828" t="s">
        <v>202</v>
      </c>
      <c r="AK133" s="2829"/>
      <c r="AL133" s="2828" t="s">
        <v>203</v>
      </c>
      <c r="AM133" s="2882"/>
      <c r="AN133" s="2774"/>
      <c r="AO133" s="2777"/>
      <c r="CG133" s="40"/>
      <c r="CH133" s="40"/>
      <c r="CI133" s="40"/>
      <c r="CJ133" s="40"/>
    </row>
    <row r="134" spans="1:88" ht="15.75" customHeight="1" x14ac:dyDescent="0.2">
      <c r="A134" s="2869"/>
      <c r="B134" s="2869"/>
      <c r="C134" s="2871"/>
      <c r="D134" s="2871"/>
      <c r="E134" s="2873"/>
      <c r="F134" s="711" t="s">
        <v>204</v>
      </c>
      <c r="G134" s="712" t="s">
        <v>31</v>
      </c>
      <c r="H134" s="711" t="s">
        <v>204</v>
      </c>
      <c r="I134" s="712" t="s">
        <v>31</v>
      </c>
      <c r="J134" s="711" t="s">
        <v>204</v>
      </c>
      <c r="K134" s="712" t="s">
        <v>31</v>
      </c>
      <c r="L134" s="711" t="s">
        <v>204</v>
      </c>
      <c r="M134" s="712" t="s">
        <v>31</v>
      </c>
      <c r="N134" s="711" t="s">
        <v>204</v>
      </c>
      <c r="O134" s="712" t="s">
        <v>31</v>
      </c>
      <c r="P134" s="711" t="s">
        <v>204</v>
      </c>
      <c r="Q134" s="712" t="s">
        <v>31</v>
      </c>
      <c r="R134" s="711" t="s">
        <v>204</v>
      </c>
      <c r="S134" s="712" t="s">
        <v>31</v>
      </c>
      <c r="T134" s="711" t="s">
        <v>204</v>
      </c>
      <c r="U134" s="712" t="s">
        <v>31</v>
      </c>
      <c r="V134" s="711" t="s">
        <v>204</v>
      </c>
      <c r="W134" s="712" t="s">
        <v>31</v>
      </c>
      <c r="X134" s="711" t="s">
        <v>204</v>
      </c>
      <c r="Y134" s="712" t="s">
        <v>31</v>
      </c>
      <c r="Z134" s="711" t="s">
        <v>204</v>
      </c>
      <c r="AA134" s="712" t="s">
        <v>31</v>
      </c>
      <c r="AB134" s="711" t="s">
        <v>204</v>
      </c>
      <c r="AC134" s="712" t="s">
        <v>31</v>
      </c>
      <c r="AD134" s="711" t="s">
        <v>204</v>
      </c>
      <c r="AE134" s="712" t="s">
        <v>31</v>
      </c>
      <c r="AF134" s="711" t="s">
        <v>204</v>
      </c>
      <c r="AG134" s="712" t="s">
        <v>31</v>
      </c>
      <c r="AH134" s="711" t="s">
        <v>204</v>
      </c>
      <c r="AI134" s="712" t="s">
        <v>31</v>
      </c>
      <c r="AJ134" s="711" t="s">
        <v>204</v>
      </c>
      <c r="AK134" s="712" t="s">
        <v>31</v>
      </c>
      <c r="AL134" s="711" t="s">
        <v>204</v>
      </c>
      <c r="AM134" s="713" t="s">
        <v>31</v>
      </c>
      <c r="AN134" s="2871"/>
      <c r="AO134" s="2873"/>
      <c r="CG134" s="40"/>
      <c r="CH134" s="40"/>
      <c r="CI134" s="40"/>
      <c r="CJ134" s="40"/>
    </row>
    <row r="135" spans="1:88" x14ac:dyDescent="0.2">
      <c r="A135" s="2812" t="s">
        <v>72</v>
      </c>
      <c r="B135" s="681" t="s">
        <v>205</v>
      </c>
      <c r="C135" s="714">
        <f>SUM(D135:E135)</f>
        <v>0</v>
      </c>
      <c r="D135" s="715">
        <f>+F135+H135+J135+L135+N135+P135+R135+T135+V135+X135+Z135+AB135+AD135+AF135+AH135+AJ135+AL135</f>
        <v>0</v>
      </c>
      <c r="E135" s="716">
        <f>+G135+I135+K135+M135+O135+Q135+S135+U135+W135+Y135+AA135+AC135+AE135+AG135+AI135+AK135+AM135</f>
        <v>0</v>
      </c>
      <c r="F135" s="717"/>
      <c r="G135" s="718"/>
      <c r="H135" s="717"/>
      <c r="I135" s="718"/>
      <c r="J135" s="717"/>
      <c r="K135" s="718"/>
      <c r="L135" s="717"/>
      <c r="M135" s="718"/>
      <c r="N135" s="717"/>
      <c r="O135" s="718"/>
      <c r="P135" s="717"/>
      <c r="Q135" s="718"/>
      <c r="R135" s="717"/>
      <c r="S135" s="718"/>
      <c r="T135" s="717"/>
      <c r="U135" s="718"/>
      <c r="V135" s="717"/>
      <c r="W135" s="718"/>
      <c r="X135" s="717"/>
      <c r="Y135" s="718"/>
      <c r="Z135" s="717"/>
      <c r="AA135" s="718"/>
      <c r="AB135" s="717"/>
      <c r="AC135" s="718"/>
      <c r="AD135" s="717"/>
      <c r="AE135" s="718"/>
      <c r="AF135" s="717"/>
      <c r="AG135" s="718"/>
      <c r="AH135" s="717"/>
      <c r="AI135" s="718"/>
      <c r="AJ135" s="717"/>
      <c r="AK135" s="718"/>
      <c r="AL135" s="717"/>
      <c r="AM135" s="719"/>
      <c r="AN135" s="720"/>
      <c r="AO135" s="718"/>
      <c r="AP135" s="3"/>
      <c r="CG135" s="5">
        <v>0</v>
      </c>
      <c r="CH135" s="5">
        <v>0</v>
      </c>
      <c r="CI135" s="5">
        <v>0</v>
      </c>
      <c r="CJ135" s="5">
        <v>0</v>
      </c>
    </row>
    <row r="136" spans="1:88" x14ac:dyDescent="0.2">
      <c r="A136" s="2705"/>
      <c r="B136" s="109" t="s">
        <v>206</v>
      </c>
      <c r="C136" s="388">
        <f>SUM(D136:E136)</f>
        <v>0</v>
      </c>
      <c r="D136" s="389">
        <f t="shared" ref="D136:E148" si="15">+F136+H136+J136+L136+N136+P136+R136+T136+V136+X136+Z136+AB136+AD136+AF136+AH136+AJ136+AL136</f>
        <v>0</v>
      </c>
      <c r="E136" s="363">
        <f t="shared" si="15"/>
        <v>0</v>
      </c>
      <c r="F136" s="65"/>
      <c r="G136" s="190"/>
      <c r="H136" s="65"/>
      <c r="I136" s="190"/>
      <c r="J136" s="65"/>
      <c r="K136" s="190"/>
      <c r="L136" s="65"/>
      <c r="M136" s="190"/>
      <c r="N136" s="65"/>
      <c r="O136" s="190"/>
      <c r="P136" s="65"/>
      <c r="Q136" s="190"/>
      <c r="R136" s="65"/>
      <c r="S136" s="190"/>
      <c r="T136" s="65"/>
      <c r="U136" s="190"/>
      <c r="V136" s="65"/>
      <c r="W136" s="190"/>
      <c r="X136" s="65"/>
      <c r="Y136" s="190"/>
      <c r="Z136" s="65"/>
      <c r="AA136" s="190"/>
      <c r="AB136" s="65"/>
      <c r="AC136" s="190"/>
      <c r="AD136" s="65"/>
      <c r="AE136" s="190"/>
      <c r="AF136" s="65"/>
      <c r="AG136" s="190"/>
      <c r="AH136" s="65"/>
      <c r="AI136" s="190"/>
      <c r="AJ136" s="65"/>
      <c r="AK136" s="190"/>
      <c r="AL136" s="65"/>
      <c r="AM136" s="420"/>
      <c r="AN136" s="367"/>
      <c r="AO136" s="190"/>
      <c r="AP136" s="3"/>
    </row>
    <row r="137" spans="1:88" x14ac:dyDescent="0.2">
      <c r="A137" s="2705"/>
      <c r="B137" s="109" t="s">
        <v>207</v>
      </c>
      <c r="C137" s="388">
        <f t="shared" ref="C137:C148" si="16">SUM(D137:E137)</f>
        <v>0</v>
      </c>
      <c r="D137" s="389">
        <f t="shared" si="15"/>
        <v>0</v>
      </c>
      <c r="E137" s="363">
        <f t="shared" si="15"/>
        <v>0</v>
      </c>
      <c r="F137" s="45"/>
      <c r="G137" s="46"/>
      <c r="H137" s="45"/>
      <c r="I137" s="46"/>
      <c r="J137" s="45"/>
      <c r="K137" s="46"/>
      <c r="L137" s="45"/>
      <c r="M137" s="46"/>
      <c r="N137" s="45"/>
      <c r="O137" s="46"/>
      <c r="P137" s="45"/>
      <c r="Q137" s="46"/>
      <c r="R137" s="45"/>
      <c r="S137" s="46"/>
      <c r="T137" s="45"/>
      <c r="U137" s="46"/>
      <c r="V137" s="45"/>
      <c r="W137" s="46"/>
      <c r="X137" s="45"/>
      <c r="Y137" s="46"/>
      <c r="Z137" s="45"/>
      <c r="AA137" s="46"/>
      <c r="AB137" s="45"/>
      <c r="AC137" s="46"/>
      <c r="AD137" s="45"/>
      <c r="AE137" s="46"/>
      <c r="AF137" s="45"/>
      <c r="AG137" s="46"/>
      <c r="AH137" s="45"/>
      <c r="AI137" s="46"/>
      <c r="AJ137" s="45"/>
      <c r="AK137" s="46"/>
      <c r="AL137" s="45"/>
      <c r="AM137" s="421"/>
      <c r="AN137" s="110"/>
      <c r="AO137" s="46"/>
      <c r="AP137" s="3"/>
    </row>
    <row r="138" spans="1:88" x14ac:dyDescent="0.2">
      <c r="A138" s="2705"/>
      <c r="B138" s="109" t="s">
        <v>208</v>
      </c>
      <c r="C138" s="388">
        <f t="shared" si="16"/>
        <v>0</v>
      </c>
      <c r="D138" s="389">
        <f t="shared" si="15"/>
        <v>0</v>
      </c>
      <c r="E138" s="363">
        <f t="shared" si="15"/>
        <v>0</v>
      </c>
      <c r="F138" s="45"/>
      <c r="G138" s="46"/>
      <c r="H138" s="45"/>
      <c r="I138" s="46"/>
      <c r="J138" s="45"/>
      <c r="K138" s="46"/>
      <c r="L138" s="45"/>
      <c r="M138" s="46"/>
      <c r="N138" s="45"/>
      <c r="O138" s="46"/>
      <c r="P138" s="45"/>
      <c r="Q138" s="46"/>
      <c r="R138" s="45"/>
      <c r="S138" s="46"/>
      <c r="T138" s="45"/>
      <c r="U138" s="46"/>
      <c r="V138" s="45"/>
      <c r="W138" s="46"/>
      <c r="X138" s="45"/>
      <c r="Y138" s="46"/>
      <c r="Z138" s="45"/>
      <c r="AA138" s="46"/>
      <c r="AB138" s="45"/>
      <c r="AC138" s="46"/>
      <c r="AD138" s="45"/>
      <c r="AE138" s="46"/>
      <c r="AF138" s="45"/>
      <c r="AG138" s="46"/>
      <c r="AH138" s="45"/>
      <c r="AI138" s="46"/>
      <c r="AJ138" s="45"/>
      <c r="AK138" s="46"/>
      <c r="AL138" s="45"/>
      <c r="AM138" s="421"/>
      <c r="AN138" s="110"/>
      <c r="AO138" s="46"/>
      <c r="AP138" s="3"/>
    </row>
    <row r="139" spans="1:88" x14ac:dyDescent="0.2">
      <c r="A139" s="2705"/>
      <c r="B139" s="422" t="s">
        <v>209</v>
      </c>
      <c r="C139" s="388">
        <f t="shared" si="16"/>
        <v>0</v>
      </c>
      <c r="D139" s="389">
        <f t="shared" si="15"/>
        <v>0</v>
      </c>
      <c r="E139" s="363">
        <f t="shared" si="15"/>
        <v>0</v>
      </c>
      <c r="F139" s="45"/>
      <c r="G139" s="46"/>
      <c r="H139" s="45"/>
      <c r="I139" s="46"/>
      <c r="J139" s="45"/>
      <c r="K139" s="46"/>
      <c r="L139" s="45"/>
      <c r="M139" s="46"/>
      <c r="N139" s="45"/>
      <c r="O139" s="46"/>
      <c r="P139" s="45"/>
      <c r="Q139" s="46"/>
      <c r="R139" s="45"/>
      <c r="S139" s="46"/>
      <c r="T139" s="45"/>
      <c r="U139" s="46"/>
      <c r="V139" s="45"/>
      <c r="W139" s="46"/>
      <c r="X139" s="45"/>
      <c r="Y139" s="46"/>
      <c r="Z139" s="45"/>
      <c r="AA139" s="46"/>
      <c r="AB139" s="45"/>
      <c r="AC139" s="46"/>
      <c r="AD139" s="45"/>
      <c r="AE139" s="46"/>
      <c r="AF139" s="45"/>
      <c r="AG139" s="46"/>
      <c r="AH139" s="45"/>
      <c r="AI139" s="46"/>
      <c r="AJ139" s="45"/>
      <c r="AK139" s="46"/>
      <c r="AL139" s="45"/>
      <c r="AM139" s="421"/>
      <c r="AN139" s="110"/>
      <c r="AO139" s="46"/>
      <c r="AP139" s="3"/>
    </row>
    <row r="140" spans="1:88" x14ac:dyDescent="0.2">
      <c r="A140" s="2705"/>
      <c r="B140" s="109" t="s">
        <v>210</v>
      </c>
      <c r="C140" s="388">
        <f t="shared" si="16"/>
        <v>0</v>
      </c>
      <c r="D140" s="389">
        <f t="shared" si="15"/>
        <v>0</v>
      </c>
      <c r="E140" s="363">
        <f t="shared" si="15"/>
        <v>0</v>
      </c>
      <c r="F140" s="79"/>
      <c r="G140" s="73"/>
      <c r="H140" s="79"/>
      <c r="I140" s="73"/>
      <c r="J140" s="79"/>
      <c r="K140" s="73"/>
      <c r="L140" s="79"/>
      <c r="M140" s="73"/>
      <c r="N140" s="79"/>
      <c r="O140" s="73"/>
      <c r="P140" s="79"/>
      <c r="Q140" s="73"/>
      <c r="R140" s="79"/>
      <c r="S140" s="73"/>
      <c r="T140" s="79"/>
      <c r="U140" s="73"/>
      <c r="V140" s="79"/>
      <c r="W140" s="73"/>
      <c r="X140" s="79"/>
      <c r="Y140" s="73"/>
      <c r="Z140" s="79"/>
      <c r="AA140" s="73"/>
      <c r="AB140" s="79"/>
      <c r="AC140" s="73"/>
      <c r="AD140" s="79"/>
      <c r="AE140" s="73"/>
      <c r="AF140" s="79"/>
      <c r="AG140" s="73"/>
      <c r="AH140" s="79"/>
      <c r="AI140" s="73"/>
      <c r="AJ140" s="79"/>
      <c r="AK140" s="73"/>
      <c r="AL140" s="79"/>
      <c r="AM140" s="423"/>
      <c r="AN140" s="424"/>
      <c r="AO140" s="73"/>
      <c r="AP140" s="3"/>
    </row>
    <row r="141" spans="1:88" x14ac:dyDescent="0.2">
      <c r="A141" s="2705"/>
      <c r="B141" s="109" t="s">
        <v>211</v>
      </c>
      <c r="C141" s="388">
        <f t="shared" si="16"/>
        <v>0</v>
      </c>
      <c r="D141" s="389">
        <f t="shared" si="15"/>
        <v>0</v>
      </c>
      <c r="E141" s="363">
        <f t="shared" si="15"/>
        <v>0</v>
      </c>
      <c r="F141" s="79"/>
      <c r="G141" s="73"/>
      <c r="H141" s="79"/>
      <c r="I141" s="73"/>
      <c r="J141" s="79"/>
      <c r="K141" s="73"/>
      <c r="L141" s="79"/>
      <c r="M141" s="73"/>
      <c r="N141" s="79"/>
      <c r="O141" s="73"/>
      <c r="P141" s="79"/>
      <c r="Q141" s="73"/>
      <c r="R141" s="79"/>
      <c r="S141" s="73"/>
      <c r="T141" s="79"/>
      <c r="U141" s="73"/>
      <c r="V141" s="79"/>
      <c r="W141" s="73"/>
      <c r="X141" s="79"/>
      <c r="Y141" s="73"/>
      <c r="Z141" s="79"/>
      <c r="AA141" s="73"/>
      <c r="AB141" s="79"/>
      <c r="AC141" s="73"/>
      <c r="AD141" s="79"/>
      <c r="AE141" s="73"/>
      <c r="AF141" s="79"/>
      <c r="AG141" s="73"/>
      <c r="AH141" s="79"/>
      <c r="AI141" s="73"/>
      <c r="AJ141" s="79"/>
      <c r="AK141" s="73"/>
      <c r="AL141" s="79"/>
      <c r="AM141" s="423"/>
      <c r="AN141" s="424"/>
      <c r="AO141" s="73"/>
      <c r="AP141" s="3"/>
    </row>
    <row r="142" spans="1:88" x14ac:dyDescent="0.2">
      <c r="A142" s="2859"/>
      <c r="B142" s="232" t="s">
        <v>212</v>
      </c>
      <c r="C142" s="406">
        <f t="shared" si="16"/>
        <v>0</v>
      </c>
      <c r="D142" s="407">
        <f t="shared" si="15"/>
        <v>0</v>
      </c>
      <c r="E142" s="427">
        <f t="shared" si="15"/>
        <v>0</v>
      </c>
      <c r="F142" s="88"/>
      <c r="G142" s="89"/>
      <c r="H142" s="88"/>
      <c r="I142" s="89"/>
      <c r="J142" s="88"/>
      <c r="K142" s="89"/>
      <c r="L142" s="88"/>
      <c r="M142" s="89"/>
      <c r="N142" s="88"/>
      <c r="O142" s="89"/>
      <c r="P142" s="88"/>
      <c r="Q142" s="89"/>
      <c r="R142" s="88"/>
      <c r="S142" s="89"/>
      <c r="T142" s="88"/>
      <c r="U142" s="89"/>
      <c r="V142" s="88"/>
      <c r="W142" s="89"/>
      <c r="X142" s="88"/>
      <c r="Y142" s="89"/>
      <c r="Z142" s="88"/>
      <c r="AA142" s="89"/>
      <c r="AB142" s="88"/>
      <c r="AC142" s="89"/>
      <c r="AD142" s="88"/>
      <c r="AE142" s="89"/>
      <c r="AF142" s="88"/>
      <c r="AG142" s="89"/>
      <c r="AH142" s="88"/>
      <c r="AI142" s="89"/>
      <c r="AJ142" s="88"/>
      <c r="AK142" s="89"/>
      <c r="AL142" s="88"/>
      <c r="AM142" s="428"/>
      <c r="AN142" s="126"/>
      <c r="AO142" s="89"/>
      <c r="AP142" s="3"/>
    </row>
    <row r="143" spans="1:88" x14ac:dyDescent="0.2">
      <c r="A143" s="2812" t="s">
        <v>183</v>
      </c>
      <c r="B143" s="721" t="s">
        <v>213</v>
      </c>
      <c r="C143" s="722">
        <f t="shared" si="16"/>
        <v>0</v>
      </c>
      <c r="D143" s="723">
        <f t="shared" si="15"/>
        <v>0</v>
      </c>
      <c r="E143" s="724">
        <f t="shared" si="15"/>
        <v>0</v>
      </c>
      <c r="F143" s="725"/>
      <c r="G143" s="726"/>
      <c r="H143" s="725"/>
      <c r="I143" s="726"/>
      <c r="J143" s="725"/>
      <c r="K143" s="726"/>
      <c r="L143" s="725"/>
      <c r="M143" s="726"/>
      <c r="N143" s="725"/>
      <c r="O143" s="726"/>
      <c r="P143" s="725"/>
      <c r="Q143" s="726"/>
      <c r="R143" s="725"/>
      <c r="S143" s="726"/>
      <c r="T143" s="725"/>
      <c r="U143" s="726"/>
      <c r="V143" s="725"/>
      <c r="W143" s="726"/>
      <c r="X143" s="725"/>
      <c r="Y143" s="726"/>
      <c r="Z143" s="725"/>
      <c r="AA143" s="726"/>
      <c r="AB143" s="725"/>
      <c r="AC143" s="726"/>
      <c r="AD143" s="725"/>
      <c r="AE143" s="726"/>
      <c r="AF143" s="725"/>
      <c r="AG143" s="726"/>
      <c r="AH143" s="725"/>
      <c r="AI143" s="726"/>
      <c r="AJ143" s="725"/>
      <c r="AK143" s="726"/>
      <c r="AL143" s="725"/>
      <c r="AM143" s="727"/>
      <c r="AN143" s="728"/>
      <c r="AO143" s="726"/>
      <c r="AP143" s="3"/>
    </row>
    <row r="144" spans="1:88" x14ac:dyDescent="0.2">
      <c r="A144" s="2705"/>
      <c r="B144" s="109" t="s">
        <v>207</v>
      </c>
      <c r="C144" s="388">
        <f t="shared" si="16"/>
        <v>2</v>
      </c>
      <c r="D144" s="389">
        <f t="shared" si="15"/>
        <v>0</v>
      </c>
      <c r="E144" s="363">
        <f>+G144+I144+K144+M144+O144+Q144+S144+U144+W144+Y144+AA144+AC144+AE144+AG144+AI144+AK144+AM144</f>
        <v>2</v>
      </c>
      <c r="F144" s="45"/>
      <c r="G144" s="46"/>
      <c r="H144" s="45"/>
      <c r="I144" s="46"/>
      <c r="J144" s="45"/>
      <c r="K144" s="46"/>
      <c r="L144" s="45"/>
      <c r="M144" s="46"/>
      <c r="N144" s="45"/>
      <c r="O144" s="46"/>
      <c r="P144" s="45"/>
      <c r="Q144" s="46"/>
      <c r="R144" s="45"/>
      <c r="S144" s="46"/>
      <c r="T144" s="45"/>
      <c r="U144" s="46">
        <v>1</v>
      </c>
      <c r="V144" s="45"/>
      <c r="W144" s="46"/>
      <c r="X144" s="45"/>
      <c r="Y144" s="46"/>
      <c r="Z144" s="45"/>
      <c r="AA144" s="46"/>
      <c r="AB144" s="45"/>
      <c r="AC144" s="46">
        <v>1</v>
      </c>
      <c r="AD144" s="45"/>
      <c r="AE144" s="46"/>
      <c r="AF144" s="45"/>
      <c r="AG144" s="46"/>
      <c r="AH144" s="45"/>
      <c r="AI144" s="46"/>
      <c r="AJ144" s="45"/>
      <c r="AK144" s="46"/>
      <c r="AL144" s="45"/>
      <c r="AM144" s="421"/>
      <c r="AN144" s="110"/>
      <c r="AO144" s="46"/>
      <c r="AP144" s="3"/>
    </row>
    <row r="145" spans="1:88" x14ac:dyDescent="0.2">
      <c r="A145" s="2705"/>
      <c r="B145" s="109" t="s">
        <v>208</v>
      </c>
      <c r="C145" s="388">
        <f>SUM(D145:E145)</f>
        <v>5</v>
      </c>
      <c r="D145" s="389">
        <f t="shared" si="15"/>
        <v>2</v>
      </c>
      <c r="E145" s="363">
        <f t="shared" si="15"/>
        <v>3</v>
      </c>
      <c r="F145" s="45"/>
      <c r="G145" s="46"/>
      <c r="H145" s="45"/>
      <c r="I145" s="46"/>
      <c r="J145" s="45"/>
      <c r="K145" s="46"/>
      <c r="L145" s="45"/>
      <c r="M145" s="46"/>
      <c r="N145" s="45"/>
      <c r="O145" s="46"/>
      <c r="P145" s="45"/>
      <c r="Q145" s="46"/>
      <c r="R145" s="45">
        <v>1</v>
      </c>
      <c r="S145" s="46"/>
      <c r="T145" s="45"/>
      <c r="U145" s="46">
        <v>1</v>
      </c>
      <c r="V145" s="45"/>
      <c r="W145" s="46">
        <v>1</v>
      </c>
      <c r="X145" s="45"/>
      <c r="Y145" s="46"/>
      <c r="Z145" s="45"/>
      <c r="AA145" s="46"/>
      <c r="AB145" s="45"/>
      <c r="AC145" s="46"/>
      <c r="AD145" s="45">
        <v>1</v>
      </c>
      <c r="AE145" s="46"/>
      <c r="AF145" s="45"/>
      <c r="AG145" s="46"/>
      <c r="AH145" s="45"/>
      <c r="AI145" s="46"/>
      <c r="AJ145" s="45"/>
      <c r="AK145" s="46">
        <v>1</v>
      </c>
      <c r="AL145" s="45"/>
      <c r="AM145" s="421"/>
      <c r="AN145" s="110"/>
      <c r="AO145" s="46"/>
      <c r="AP145" s="3"/>
    </row>
    <row r="146" spans="1:88" x14ac:dyDescent="0.2">
      <c r="A146" s="2705"/>
      <c r="B146" s="422" t="s">
        <v>209</v>
      </c>
      <c r="C146" s="388">
        <f t="shared" si="16"/>
        <v>0</v>
      </c>
      <c r="D146" s="389">
        <f>+F146+H146+J146+L146+N146+P146+R146+T146+V146+X146+Z146+AB146+AD146+AF146+AH146+AJ146+AL146</f>
        <v>0</v>
      </c>
      <c r="E146" s="363">
        <f t="shared" si="15"/>
        <v>0</v>
      </c>
      <c r="F146" s="45"/>
      <c r="G146" s="46"/>
      <c r="H146" s="45"/>
      <c r="I146" s="46"/>
      <c r="J146" s="45"/>
      <c r="K146" s="46"/>
      <c r="L146" s="45"/>
      <c r="M146" s="46"/>
      <c r="N146" s="45"/>
      <c r="O146" s="46"/>
      <c r="P146" s="45"/>
      <c r="Q146" s="46"/>
      <c r="R146" s="45"/>
      <c r="S146" s="46"/>
      <c r="T146" s="45"/>
      <c r="U146" s="46"/>
      <c r="V146" s="45"/>
      <c r="W146" s="46"/>
      <c r="X146" s="45"/>
      <c r="Y146" s="46"/>
      <c r="Z146" s="45"/>
      <c r="AA146" s="46"/>
      <c r="AB146" s="45"/>
      <c r="AC146" s="46"/>
      <c r="AD146" s="45"/>
      <c r="AE146" s="46"/>
      <c r="AF146" s="45"/>
      <c r="AG146" s="46"/>
      <c r="AH146" s="45"/>
      <c r="AI146" s="46"/>
      <c r="AJ146" s="45"/>
      <c r="AK146" s="46"/>
      <c r="AL146" s="45"/>
      <c r="AM146" s="421"/>
      <c r="AN146" s="110"/>
      <c r="AO146" s="46"/>
      <c r="AP146" s="3"/>
    </row>
    <row r="147" spans="1:88" x14ac:dyDescent="0.2">
      <c r="A147" s="2705"/>
      <c r="B147" s="109" t="s">
        <v>210</v>
      </c>
      <c r="C147" s="433">
        <f t="shared" si="16"/>
        <v>0</v>
      </c>
      <c r="D147" s="434">
        <f t="shared" si="15"/>
        <v>0</v>
      </c>
      <c r="E147" s="435">
        <f t="shared" si="15"/>
        <v>0</v>
      </c>
      <c r="F147" s="79"/>
      <c r="G147" s="73"/>
      <c r="H147" s="79"/>
      <c r="I147" s="73"/>
      <c r="J147" s="79"/>
      <c r="K147" s="73"/>
      <c r="L147" s="79"/>
      <c r="M147" s="73"/>
      <c r="N147" s="79"/>
      <c r="O147" s="73"/>
      <c r="P147" s="79"/>
      <c r="Q147" s="73"/>
      <c r="R147" s="79"/>
      <c r="S147" s="73"/>
      <c r="T147" s="79"/>
      <c r="U147" s="73"/>
      <c r="V147" s="79"/>
      <c r="W147" s="73"/>
      <c r="X147" s="79"/>
      <c r="Y147" s="73"/>
      <c r="Z147" s="79"/>
      <c r="AA147" s="73"/>
      <c r="AB147" s="79"/>
      <c r="AC147" s="73"/>
      <c r="AD147" s="79"/>
      <c r="AE147" s="73"/>
      <c r="AF147" s="79"/>
      <c r="AG147" s="73"/>
      <c r="AH147" s="79"/>
      <c r="AI147" s="73"/>
      <c r="AJ147" s="79"/>
      <c r="AK147" s="73"/>
      <c r="AL147" s="79"/>
      <c r="AM147" s="423"/>
      <c r="AN147" s="424"/>
      <c r="AO147" s="73"/>
      <c r="AP147" s="3"/>
    </row>
    <row r="148" spans="1:88" x14ac:dyDescent="0.2">
      <c r="A148" s="2859"/>
      <c r="B148" s="232" t="s">
        <v>212</v>
      </c>
      <c r="C148" s="406">
        <f t="shared" si="16"/>
        <v>0</v>
      </c>
      <c r="D148" s="407">
        <f t="shared" si="15"/>
        <v>0</v>
      </c>
      <c r="E148" s="427">
        <f t="shared" si="15"/>
        <v>0</v>
      </c>
      <c r="F148" s="88"/>
      <c r="G148" s="89"/>
      <c r="H148" s="88"/>
      <c r="I148" s="89"/>
      <c r="J148" s="88"/>
      <c r="K148" s="89"/>
      <c r="L148" s="88"/>
      <c r="M148" s="89"/>
      <c r="N148" s="88"/>
      <c r="O148" s="89"/>
      <c r="P148" s="88"/>
      <c r="Q148" s="89"/>
      <c r="R148" s="88"/>
      <c r="S148" s="89"/>
      <c r="T148" s="88"/>
      <c r="U148" s="89"/>
      <c r="V148" s="88"/>
      <c r="W148" s="89"/>
      <c r="X148" s="88"/>
      <c r="Y148" s="89"/>
      <c r="Z148" s="88"/>
      <c r="AA148" s="89"/>
      <c r="AB148" s="88"/>
      <c r="AC148" s="89"/>
      <c r="AD148" s="88"/>
      <c r="AE148" s="89"/>
      <c r="AF148" s="88"/>
      <c r="AG148" s="89"/>
      <c r="AH148" s="88"/>
      <c r="AI148" s="89"/>
      <c r="AJ148" s="88"/>
      <c r="AK148" s="89"/>
      <c r="AL148" s="88"/>
      <c r="AM148" s="428"/>
      <c r="AN148" s="126"/>
      <c r="AO148" s="89"/>
      <c r="AP148" s="3"/>
    </row>
    <row r="149" spans="1:88" ht="21.75" customHeight="1" x14ac:dyDescent="0.25">
      <c r="A149" s="9" t="s">
        <v>214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13"/>
    </row>
    <row r="150" spans="1:88" ht="17.25" customHeight="1" x14ac:dyDescent="0.2">
      <c r="A150" s="2812" t="s">
        <v>215</v>
      </c>
      <c r="B150" s="2883" t="s">
        <v>32</v>
      </c>
      <c r="C150" s="2885" t="s">
        <v>186</v>
      </c>
      <c r="D150" s="2886"/>
      <c r="E150" s="2886"/>
      <c r="F150" s="2886"/>
      <c r="G150" s="2886"/>
      <c r="H150" s="2886"/>
      <c r="I150" s="2886"/>
      <c r="J150" s="2886"/>
      <c r="K150" s="2886"/>
      <c r="L150" s="2886"/>
      <c r="M150" s="2886"/>
      <c r="N150" s="2886"/>
      <c r="O150" s="2886"/>
      <c r="P150" s="2886"/>
      <c r="Q150" s="2886"/>
      <c r="R150" s="2886"/>
      <c r="S150" s="2887"/>
      <c r="T150" s="2888" t="s">
        <v>7</v>
      </c>
      <c r="U150" s="2889" t="s">
        <v>8</v>
      </c>
      <c r="BX150" s="2"/>
      <c r="BY150" s="2"/>
      <c r="BZ150" s="2"/>
    </row>
    <row r="151" spans="1:88" ht="24" customHeight="1" x14ac:dyDescent="0.2">
      <c r="A151" s="2859"/>
      <c r="B151" s="2884"/>
      <c r="C151" s="729" t="s">
        <v>216</v>
      </c>
      <c r="D151" s="730" t="s">
        <v>217</v>
      </c>
      <c r="E151" s="730" t="s">
        <v>218</v>
      </c>
      <c r="F151" s="730" t="s">
        <v>69</v>
      </c>
      <c r="G151" s="730" t="s">
        <v>219</v>
      </c>
      <c r="H151" s="730" t="s">
        <v>220</v>
      </c>
      <c r="I151" s="730" t="s">
        <v>221</v>
      </c>
      <c r="J151" s="730" t="s">
        <v>222</v>
      </c>
      <c r="K151" s="730" t="s">
        <v>223</v>
      </c>
      <c r="L151" s="730" t="s">
        <v>224</v>
      </c>
      <c r="M151" s="730" t="s">
        <v>225</v>
      </c>
      <c r="N151" s="730" t="s">
        <v>226</v>
      </c>
      <c r="O151" s="730" t="s">
        <v>227</v>
      </c>
      <c r="P151" s="730" t="s">
        <v>228</v>
      </c>
      <c r="Q151" s="730" t="s">
        <v>229</v>
      </c>
      <c r="R151" s="730" t="s">
        <v>230</v>
      </c>
      <c r="S151" s="731" t="s">
        <v>231</v>
      </c>
      <c r="T151" s="2888"/>
      <c r="U151" s="2889"/>
      <c r="BX151" s="2"/>
      <c r="BY151" s="2"/>
      <c r="BZ151" s="2"/>
    </row>
    <row r="152" spans="1:88" ht="29.25" customHeight="1" x14ac:dyDescent="0.2">
      <c r="A152" s="447" t="s">
        <v>232</v>
      </c>
      <c r="B152" s="732">
        <f>SUM(C152:S152)</f>
        <v>91</v>
      </c>
      <c r="C152" s="88">
        <v>0</v>
      </c>
      <c r="D152" s="145">
        <v>0</v>
      </c>
      <c r="E152" s="145">
        <v>0</v>
      </c>
      <c r="F152" s="145">
        <v>2</v>
      </c>
      <c r="G152" s="145">
        <v>2</v>
      </c>
      <c r="H152" s="145">
        <v>2</v>
      </c>
      <c r="I152" s="145">
        <v>0</v>
      </c>
      <c r="J152" s="145">
        <v>2</v>
      </c>
      <c r="K152" s="145">
        <v>1</v>
      </c>
      <c r="L152" s="145">
        <v>5</v>
      </c>
      <c r="M152" s="145">
        <v>5</v>
      </c>
      <c r="N152" s="145">
        <v>3</v>
      </c>
      <c r="O152" s="145">
        <v>5</v>
      </c>
      <c r="P152" s="145">
        <v>15</v>
      </c>
      <c r="Q152" s="145">
        <v>16</v>
      </c>
      <c r="R152" s="145">
        <v>16</v>
      </c>
      <c r="S152" s="428">
        <v>17</v>
      </c>
      <c r="T152" s="126">
        <v>2</v>
      </c>
      <c r="U152" s="167">
        <v>0</v>
      </c>
      <c r="V152" s="3"/>
      <c r="BX152" s="2"/>
      <c r="BY152" s="2"/>
      <c r="BZ152" s="2"/>
      <c r="CG152" s="5">
        <v>0</v>
      </c>
      <c r="CH152" s="5">
        <v>0</v>
      </c>
      <c r="CI152" s="5">
        <v>0</v>
      </c>
      <c r="CJ152" s="5">
        <v>0</v>
      </c>
    </row>
    <row r="204" spans="1:104" hidden="1" x14ac:dyDescent="0.2"/>
    <row r="205" spans="1:104" hidden="1" x14ac:dyDescent="0.2"/>
    <row r="206" spans="1:104" s="442" customFormat="1" ht="18.75" hidden="1" customHeight="1" x14ac:dyDescent="0.2">
      <c r="A206" s="442">
        <f>SUM(B12:D12,B31:B44,B48:B49,B54,B57,C82:E82,B96:B98,B106:F106,B110:B112,B117:B119,C124:C130,C83:C85,B77,B72:B73,B63:G64)</f>
        <v>56522</v>
      </c>
      <c r="B206" s="442">
        <f>SUM(CG13:CJ134)</f>
        <v>0</v>
      </c>
      <c r="BX206" s="443"/>
      <c r="BY206" s="443"/>
      <c r="BZ206" s="443"/>
      <c r="CA206" s="443"/>
      <c r="CB206" s="443"/>
      <c r="CC206" s="443"/>
      <c r="CD206" s="443"/>
      <c r="CE206" s="443"/>
      <c r="CF206" s="443"/>
      <c r="CG206" s="443"/>
      <c r="CH206" s="443"/>
      <c r="CI206" s="443"/>
      <c r="CJ206" s="443"/>
      <c r="CK206" s="443"/>
      <c r="CL206" s="443"/>
      <c r="CM206" s="443"/>
      <c r="CN206" s="443"/>
      <c r="CO206" s="443"/>
      <c r="CP206" s="443"/>
      <c r="CQ206" s="443"/>
      <c r="CR206" s="443"/>
      <c r="CS206" s="443"/>
      <c r="CT206" s="443"/>
      <c r="CU206" s="443"/>
      <c r="CV206" s="443"/>
      <c r="CW206" s="443"/>
      <c r="CX206" s="443"/>
      <c r="CY206" s="443"/>
      <c r="CZ206" s="443"/>
    </row>
    <row r="207" spans="1:104" hidden="1" x14ac:dyDescent="0.2"/>
    <row r="208" spans="1:104" hidden="1" x14ac:dyDescent="0.2"/>
  </sheetData>
  <mergeCells count="200">
    <mergeCell ref="A135:A142"/>
    <mergeCell ref="A143:A148"/>
    <mergeCell ref="A150:A151"/>
    <mergeCell ref="B150:B151"/>
    <mergeCell ref="C150:S150"/>
    <mergeCell ref="T150:T151"/>
    <mergeCell ref="U150:U151"/>
    <mergeCell ref="X133:Y133"/>
    <mergeCell ref="Z133:AA133"/>
    <mergeCell ref="AO132:AO134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AJ133:AK133"/>
    <mergeCell ref="AL133:AM133"/>
    <mergeCell ref="AB133:AC133"/>
    <mergeCell ref="AD133:AE133"/>
    <mergeCell ref="AF133:AG133"/>
    <mergeCell ref="AH133:AI133"/>
    <mergeCell ref="A114:A116"/>
    <mergeCell ref="B114:D115"/>
    <mergeCell ref="N122:O122"/>
    <mergeCell ref="A124:A126"/>
    <mergeCell ref="A127:A130"/>
    <mergeCell ref="A132:A134"/>
    <mergeCell ref="B132:B134"/>
    <mergeCell ref="C132:C134"/>
    <mergeCell ref="D132:D134"/>
    <mergeCell ref="E132:E134"/>
    <mergeCell ref="F132:AM132"/>
    <mergeCell ref="V133:W133"/>
    <mergeCell ref="A121:B123"/>
    <mergeCell ref="C121:E122"/>
    <mergeCell ref="F121:O121"/>
    <mergeCell ref="P121:P123"/>
    <mergeCell ref="Q121:Q123"/>
    <mergeCell ref="F122:G122"/>
    <mergeCell ref="H122:I122"/>
    <mergeCell ref="J122:K122"/>
    <mergeCell ref="L122:M122"/>
    <mergeCell ref="E114:AN114"/>
    <mergeCell ref="AN132:AN134"/>
    <mergeCell ref="AO114:AO116"/>
    <mergeCell ref="AP114:AP116"/>
    <mergeCell ref="E115:F115"/>
    <mergeCell ref="G115:H115"/>
    <mergeCell ref="I115:J115"/>
    <mergeCell ref="K115:L115"/>
    <mergeCell ref="M115:N115"/>
    <mergeCell ref="J100:J102"/>
    <mergeCell ref="K100:L101"/>
    <mergeCell ref="M100:N101"/>
    <mergeCell ref="AM115:AN115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108:A109"/>
    <mergeCell ref="B108:B109"/>
    <mergeCell ref="C108:L108"/>
    <mergeCell ref="M108:M109"/>
    <mergeCell ref="F87:F88"/>
    <mergeCell ref="A89:F89"/>
    <mergeCell ref="A95:F95"/>
    <mergeCell ref="A99:F99"/>
    <mergeCell ref="A100:A102"/>
    <mergeCell ref="B100:E101"/>
    <mergeCell ref="F100:I101"/>
    <mergeCell ref="A83:A84"/>
    <mergeCell ref="A87:A88"/>
    <mergeCell ref="B87:B88"/>
    <mergeCell ref="C87:C88"/>
    <mergeCell ref="D87:D88"/>
    <mergeCell ref="E87:E88"/>
    <mergeCell ref="X80:Y80"/>
    <mergeCell ref="Z80:AA80"/>
    <mergeCell ref="AB80:AC80"/>
    <mergeCell ref="AJ79:AJ81"/>
    <mergeCell ref="AK79:AK81"/>
    <mergeCell ref="F80:G80"/>
    <mergeCell ref="H80:I80"/>
    <mergeCell ref="J80:K80"/>
    <mergeCell ref="L80:M80"/>
    <mergeCell ref="N80:O80"/>
    <mergeCell ref="P80:Q80"/>
    <mergeCell ref="R80:S80"/>
    <mergeCell ref="T80:U80"/>
    <mergeCell ref="A78:G78"/>
    <mergeCell ref="A79:A81"/>
    <mergeCell ref="B79:B81"/>
    <mergeCell ref="C79:E80"/>
    <mergeCell ref="F79:AI79"/>
    <mergeCell ref="V80:W80"/>
    <mergeCell ref="AD80:AE80"/>
    <mergeCell ref="AF80:AG80"/>
    <mergeCell ref="AH80:AI80"/>
    <mergeCell ref="A66:A67"/>
    <mergeCell ref="B66:C66"/>
    <mergeCell ref="D66:E66"/>
    <mergeCell ref="Q52:Q53"/>
    <mergeCell ref="R52:R53"/>
    <mergeCell ref="A51:A53"/>
    <mergeCell ref="B51:D52"/>
    <mergeCell ref="E51:V51"/>
    <mergeCell ref="A75:A76"/>
    <mergeCell ref="B75:B76"/>
    <mergeCell ref="C75:C76"/>
    <mergeCell ref="D75:D76"/>
    <mergeCell ref="L52:L53"/>
    <mergeCell ref="M52:M53"/>
    <mergeCell ref="N52:N53"/>
    <mergeCell ref="O52:O53"/>
    <mergeCell ref="P52:P53"/>
    <mergeCell ref="A61:A62"/>
    <mergeCell ref="B61:C61"/>
    <mergeCell ref="D61:E61"/>
    <mergeCell ref="F61:G61"/>
    <mergeCell ref="W51:W53"/>
    <mergeCell ref="E52:E53"/>
    <mergeCell ref="F52:F53"/>
    <mergeCell ref="G52:G53"/>
    <mergeCell ref="H52:H53"/>
    <mergeCell ref="I52:I53"/>
    <mergeCell ref="J52:J53"/>
    <mergeCell ref="AM29:AN29"/>
    <mergeCell ref="A46:A47"/>
    <mergeCell ref="B46:B47"/>
    <mergeCell ref="C46:F46"/>
    <mergeCell ref="G46:J46"/>
    <mergeCell ref="L46:R46"/>
    <mergeCell ref="AA29:AB29"/>
    <mergeCell ref="AC29:AD29"/>
    <mergeCell ref="AE29:AF29"/>
    <mergeCell ref="AG29:AH29"/>
    <mergeCell ref="AI29:AJ29"/>
    <mergeCell ref="AK29:AL29"/>
    <mergeCell ref="S52:S53"/>
    <mergeCell ref="T52:T53"/>
    <mergeCell ref="U52:U53"/>
    <mergeCell ref="V52:V53"/>
    <mergeCell ref="K52:K53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A28:A30"/>
    <mergeCell ref="B28:D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errorTitle="Error" error="Favor Ingrese sólo Números." sqref="E13:AS26 E31:AS44 C48:J49 C55:W56 C58:W59 B63:G64 B68:E69 B72:B73 C77:D77 F82:AK85 C90:F94 C96:F98 B103:N105 B110:M112 E117:AP119 F124:Q130 F135:AO148 C152:U152" xr:uid="{212AB0F9-C25E-487B-88A8-589D5304B6BD}">
      <formula1>0</formula1>
    </dataValidation>
    <dataValidation type="whole" allowBlank="1" showInputMessage="1" showErrorMessage="1" sqref="C132:E132" xr:uid="{2478301B-C265-47BE-9839-4736D9E27E1D}">
      <formula1>0</formula1>
      <formula2>1E+30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20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5.7109375" style="2" customWidth="1"/>
    <col min="2" max="2" width="24" style="2" customWidth="1"/>
    <col min="3" max="3" width="12.5703125" style="2" customWidth="1"/>
    <col min="4" max="4" width="17.28515625" style="2" customWidth="1"/>
    <col min="5" max="5" width="16.28515625" style="2" customWidth="1"/>
    <col min="6" max="6" width="13.85546875" style="2" customWidth="1"/>
    <col min="7" max="7" width="12.28515625" style="2" customWidth="1"/>
    <col min="8" max="8" width="14.5703125" style="2" customWidth="1"/>
    <col min="9" max="9" width="12.28515625" style="2" customWidth="1"/>
    <col min="10" max="10" width="13.28515625" style="2" customWidth="1"/>
    <col min="11" max="11" width="11.42578125" style="2" customWidth="1"/>
    <col min="12" max="12" width="11.42578125" style="2"/>
    <col min="13" max="13" width="11.85546875" style="2" customWidth="1"/>
    <col min="14" max="14" width="13.85546875" style="2" customWidth="1"/>
    <col min="15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5" width="11.42578125" style="2"/>
    <col min="76" max="76" width="11.28515625" style="3" customWidth="1"/>
    <col min="77" max="77" width="11.85546875" style="3" customWidth="1"/>
    <col min="78" max="78" width="10.85546875" style="4" customWidth="1"/>
    <col min="79" max="103" width="10.85546875" style="5" hidden="1" customWidth="1"/>
    <col min="104" max="104" width="6.42578125" style="5" hidden="1" customWidth="1"/>
    <col min="105" max="105" width="10.85546875" style="2" customWidth="1"/>
    <col min="106" max="106" width="11.42578125" style="2" customWidth="1"/>
    <col min="107" max="16384" width="11.42578125" style="2"/>
  </cols>
  <sheetData>
    <row r="1" spans="1:104" ht="16.350000000000001" customHeight="1" x14ac:dyDescent="0.2">
      <c r="A1" s="1" t="s">
        <v>0</v>
      </c>
    </row>
    <row r="2" spans="1:104" ht="16.350000000000001" customHeight="1" x14ac:dyDescent="0.2">
      <c r="A2" s="1" t="str">
        <f>CONCATENATE("COMUNA: ",[3]NOMBRE!B2," - ","( ",[3]NOMBRE!C2,[3]NOMBRE!D2,[3]NOMBRE!E2,[3]NOMBRE!F2,[3]NOMBRE!G2," )")</f>
        <v>COMUNA: LINARES - ( 07401 )</v>
      </c>
    </row>
    <row r="3" spans="1:104" ht="16.350000000000001" customHeight="1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</row>
    <row r="4" spans="1:104" ht="16.350000000000001" customHeight="1" x14ac:dyDescent="0.2">
      <c r="A4" s="1" t="str">
        <f>CONCATENATE("MES: ",[3]NOMBRE!B6," - ","( ",[3]NOMBRE!C6,[3]NOMBRE!D6," )")</f>
        <v>MES: FEBRERO - ( 02 )</v>
      </c>
    </row>
    <row r="5" spans="1:104" ht="16.350000000000001" customHeight="1" x14ac:dyDescent="0.2">
      <c r="A5" s="1" t="str">
        <f>CONCATENATE("AÑO: ",[3]NOMBRE!B7)</f>
        <v>AÑO: 2021</v>
      </c>
    </row>
    <row r="6" spans="1:104" ht="15" x14ac:dyDescent="0.2">
      <c r="A6" s="2690" t="s">
        <v>1</v>
      </c>
      <c r="B6" s="2690"/>
      <c r="C6" s="2690"/>
      <c r="D6" s="2690"/>
      <c r="E6" s="2690"/>
      <c r="F6" s="2690"/>
      <c r="G6" s="2690"/>
      <c r="H6" s="2690"/>
      <c r="I6" s="2690"/>
      <c r="J6" s="2690"/>
      <c r="K6" s="2690"/>
      <c r="L6" s="2690"/>
      <c r="M6" s="2690"/>
      <c r="N6" s="2690"/>
      <c r="O6" s="2690"/>
      <c r="P6" s="2690"/>
      <c r="Q6" s="2690"/>
      <c r="R6" s="2690"/>
      <c r="S6" s="2690"/>
      <c r="T6" s="2690"/>
      <c r="U6" s="2690"/>
      <c r="V6" s="2690"/>
      <c r="W6" s="269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04" ht="15" x14ac:dyDescent="0.2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04" ht="31.35" customHeight="1" x14ac:dyDescent="0.2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04" ht="20.100000000000001" customHeight="1" x14ac:dyDescent="0.2">
      <c r="A9" s="2802" t="s">
        <v>3</v>
      </c>
      <c r="B9" s="2804" t="s">
        <v>4</v>
      </c>
      <c r="C9" s="2805"/>
      <c r="D9" s="2806"/>
      <c r="E9" s="2822" t="s">
        <v>5</v>
      </c>
      <c r="F9" s="2810"/>
      <c r="G9" s="2810"/>
      <c r="H9" s="2810"/>
      <c r="I9" s="2810"/>
      <c r="J9" s="2810"/>
      <c r="K9" s="2810"/>
      <c r="L9" s="2810"/>
      <c r="M9" s="2810"/>
      <c r="N9" s="2810"/>
      <c r="O9" s="2810"/>
      <c r="P9" s="2810"/>
      <c r="Q9" s="2810"/>
      <c r="R9" s="2810"/>
      <c r="S9" s="2810"/>
      <c r="T9" s="2810"/>
      <c r="U9" s="2810"/>
      <c r="V9" s="2810"/>
      <c r="W9" s="2810"/>
      <c r="X9" s="2810"/>
      <c r="Y9" s="2810"/>
      <c r="Z9" s="2810"/>
      <c r="AA9" s="2810"/>
      <c r="AB9" s="2810"/>
      <c r="AC9" s="2810"/>
      <c r="AD9" s="2810"/>
      <c r="AE9" s="2810"/>
      <c r="AF9" s="2810"/>
      <c r="AG9" s="2810"/>
      <c r="AH9" s="2810"/>
      <c r="AI9" s="2810"/>
      <c r="AJ9" s="2810"/>
      <c r="AK9" s="2810"/>
      <c r="AL9" s="2810"/>
      <c r="AM9" s="2810"/>
      <c r="AN9" s="2832"/>
      <c r="AO9" s="2806" t="s">
        <v>6</v>
      </c>
      <c r="AP9" s="2812" t="s">
        <v>7</v>
      </c>
      <c r="AQ9" s="2812" t="s">
        <v>8</v>
      </c>
      <c r="AR9" s="2806" t="s">
        <v>9</v>
      </c>
      <c r="AS9" s="2806" t="s">
        <v>10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W9" s="3"/>
      <c r="BY9" s="4"/>
      <c r="CZ9" s="2"/>
    </row>
    <row r="10" spans="1:104" ht="20.100000000000001" customHeight="1" x14ac:dyDescent="0.2">
      <c r="A10" s="2692"/>
      <c r="B10" s="2867"/>
      <c r="C10" s="2698"/>
      <c r="D10" s="2858"/>
      <c r="E10" s="2822" t="s">
        <v>11</v>
      </c>
      <c r="F10" s="2823"/>
      <c r="G10" s="2828" t="s">
        <v>12</v>
      </c>
      <c r="H10" s="2829"/>
      <c r="I10" s="2828" t="s">
        <v>13</v>
      </c>
      <c r="J10" s="2829"/>
      <c r="K10" s="2828" t="s">
        <v>14</v>
      </c>
      <c r="L10" s="2829"/>
      <c r="M10" s="2828" t="s">
        <v>15</v>
      </c>
      <c r="N10" s="2829"/>
      <c r="O10" s="2828" t="s">
        <v>16</v>
      </c>
      <c r="P10" s="2829"/>
      <c r="Q10" s="2828" t="s">
        <v>17</v>
      </c>
      <c r="R10" s="2829"/>
      <c r="S10" s="2828" t="s">
        <v>18</v>
      </c>
      <c r="T10" s="2829"/>
      <c r="U10" s="2828" t="s">
        <v>19</v>
      </c>
      <c r="V10" s="2829"/>
      <c r="W10" s="2828" t="s">
        <v>20</v>
      </c>
      <c r="X10" s="2829"/>
      <c r="Y10" s="2828" t="s">
        <v>21</v>
      </c>
      <c r="Z10" s="2829"/>
      <c r="AA10" s="2828" t="s">
        <v>22</v>
      </c>
      <c r="AB10" s="2829"/>
      <c r="AC10" s="2828" t="s">
        <v>23</v>
      </c>
      <c r="AD10" s="2829"/>
      <c r="AE10" s="2828" t="s">
        <v>24</v>
      </c>
      <c r="AF10" s="2829"/>
      <c r="AG10" s="2828" t="s">
        <v>25</v>
      </c>
      <c r="AH10" s="2829"/>
      <c r="AI10" s="2828" t="s">
        <v>26</v>
      </c>
      <c r="AJ10" s="2829"/>
      <c r="AK10" s="2828" t="s">
        <v>27</v>
      </c>
      <c r="AL10" s="2829"/>
      <c r="AM10" s="2822" t="s">
        <v>28</v>
      </c>
      <c r="AN10" s="2832"/>
      <c r="AO10" s="2703"/>
      <c r="AP10" s="2705"/>
      <c r="AQ10" s="2705"/>
      <c r="AR10" s="2703"/>
      <c r="AS10" s="2703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W10" s="3"/>
      <c r="BY10" s="4"/>
      <c r="CZ10" s="2"/>
    </row>
    <row r="11" spans="1:104" ht="20.100000000000001" customHeight="1" x14ac:dyDescent="0.2">
      <c r="A11" s="2866"/>
      <c r="B11" s="689" t="s">
        <v>29</v>
      </c>
      <c r="C11" s="733" t="s">
        <v>30</v>
      </c>
      <c r="D11" s="574" t="s">
        <v>31</v>
      </c>
      <c r="E11" s="734" t="s">
        <v>30</v>
      </c>
      <c r="F11" s="735" t="s">
        <v>31</v>
      </c>
      <c r="G11" s="734" t="s">
        <v>30</v>
      </c>
      <c r="H11" s="735" t="s">
        <v>31</v>
      </c>
      <c r="I11" s="734" t="s">
        <v>30</v>
      </c>
      <c r="J11" s="735" t="s">
        <v>31</v>
      </c>
      <c r="K11" s="734" t="s">
        <v>30</v>
      </c>
      <c r="L11" s="735" t="s">
        <v>31</v>
      </c>
      <c r="M11" s="734" t="s">
        <v>30</v>
      </c>
      <c r="N11" s="735" t="s">
        <v>31</v>
      </c>
      <c r="O11" s="734" t="s">
        <v>30</v>
      </c>
      <c r="P11" s="735" t="s">
        <v>31</v>
      </c>
      <c r="Q11" s="734" t="s">
        <v>30</v>
      </c>
      <c r="R11" s="735" t="s">
        <v>31</v>
      </c>
      <c r="S11" s="734" t="s">
        <v>30</v>
      </c>
      <c r="T11" s="735" t="s">
        <v>31</v>
      </c>
      <c r="U11" s="734" t="s">
        <v>30</v>
      </c>
      <c r="V11" s="735" t="s">
        <v>31</v>
      </c>
      <c r="W11" s="734" t="s">
        <v>30</v>
      </c>
      <c r="X11" s="735" t="s">
        <v>31</v>
      </c>
      <c r="Y11" s="734" t="s">
        <v>30</v>
      </c>
      <c r="Z11" s="735" t="s">
        <v>31</v>
      </c>
      <c r="AA11" s="734" t="s">
        <v>30</v>
      </c>
      <c r="AB11" s="735" t="s">
        <v>31</v>
      </c>
      <c r="AC11" s="734" t="s">
        <v>30</v>
      </c>
      <c r="AD11" s="735" t="s">
        <v>31</v>
      </c>
      <c r="AE11" s="734" t="s">
        <v>30</v>
      </c>
      <c r="AF11" s="735" t="s">
        <v>31</v>
      </c>
      <c r="AG11" s="734" t="s">
        <v>30</v>
      </c>
      <c r="AH11" s="735" t="s">
        <v>31</v>
      </c>
      <c r="AI11" s="734" t="s">
        <v>30</v>
      </c>
      <c r="AJ11" s="735" t="s">
        <v>31</v>
      </c>
      <c r="AK11" s="734" t="s">
        <v>30</v>
      </c>
      <c r="AL11" s="735" t="s">
        <v>31</v>
      </c>
      <c r="AM11" s="734" t="s">
        <v>30</v>
      </c>
      <c r="AN11" s="736" t="s">
        <v>31</v>
      </c>
      <c r="AO11" s="2858"/>
      <c r="AP11" s="2859"/>
      <c r="AQ11" s="2859"/>
      <c r="AR11" s="2858"/>
      <c r="AS11" s="285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W11" s="3"/>
      <c r="BY11" s="4"/>
      <c r="CZ11" s="2"/>
    </row>
    <row r="12" spans="1:104" ht="16.350000000000001" customHeight="1" x14ac:dyDescent="0.2">
      <c r="A12" s="737" t="s">
        <v>32</v>
      </c>
      <c r="B12" s="738">
        <f>SUM(B13:B26)</f>
        <v>0</v>
      </c>
      <c r="C12" s="739">
        <f>SUM(C13:C26)</f>
        <v>0</v>
      </c>
      <c r="D12" s="20">
        <f>SUM(D13:D26)</f>
        <v>0</v>
      </c>
      <c r="E12" s="734">
        <f>SUM(E13:E26)</f>
        <v>0</v>
      </c>
      <c r="F12" s="21">
        <f t="shared" ref="F12:AO12" si="0">SUM(F13:F26)</f>
        <v>0</v>
      </c>
      <c r="G12" s="22">
        <f>SUM(G13:G26)</f>
        <v>0</v>
      </c>
      <c r="H12" s="21">
        <f t="shared" si="0"/>
        <v>0</v>
      </c>
      <c r="I12" s="734">
        <f t="shared" si="0"/>
        <v>0</v>
      </c>
      <c r="J12" s="21">
        <f t="shared" si="0"/>
        <v>0</v>
      </c>
      <c r="K12" s="734">
        <f t="shared" si="0"/>
        <v>0</v>
      </c>
      <c r="L12" s="21">
        <f t="shared" si="0"/>
        <v>0</v>
      </c>
      <c r="M12" s="734">
        <f t="shared" si="0"/>
        <v>0</v>
      </c>
      <c r="N12" s="21">
        <f t="shared" si="0"/>
        <v>0</v>
      </c>
      <c r="O12" s="734">
        <f t="shared" si="0"/>
        <v>0</v>
      </c>
      <c r="P12" s="21">
        <f t="shared" si="0"/>
        <v>0</v>
      </c>
      <c r="Q12" s="734">
        <f t="shared" si="0"/>
        <v>0</v>
      </c>
      <c r="R12" s="21">
        <f t="shared" si="0"/>
        <v>0</v>
      </c>
      <c r="S12" s="734">
        <f t="shared" si="0"/>
        <v>0</v>
      </c>
      <c r="T12" s="21">
        <f t="shared" si="0"/>
        <v>0</v>
      </c>
      <c r="U12" s="734">
        <f>SUM(U13:U26)</f>
        <v>0</v>
      </c>
      <c r="V12" s="21">
        <f>SUM(V13:V26)</f>
        <v>0</v>
      </c>
      <c r="W12" s="734">
        <f t="shared" si="0"/>
        <v>0</v>
      </c>
      <c r="X12" s="21">
        <f t="shared" si="0"/>
        <v>0</v>
      </c>
      <c r="Y12" s="734">
        <f t="shared" si="0"/>
        <v>0</v>
      </c>
      <c r="Z12" s="21">
        <f t="shared" si="0"/>
        <v>0</v>
      </c>
      <c r="AA12" s="734">
        <f t="shared" si="0"/>
        <v>0</v>
      </c>
      <c r="AB12" s="21">
        <f t="shared" si="0"/>
        <v>0</v>
      </c>
      <c r="AC12" s="734">
        <f t="shared" si="0"/>
        <v>0</v>
      </c>
      <c r="AD12" s="21">
        <f t="shared" si="0"/>
        <v>0</v>
      </c>
      <c r="AE12" s="734">
        <f t="shared" si="0"/>
        <v>0</v>
      </c>
      <c r="AF12" s="21">
        <f t="shared" si="0"/>
        <v>0</v>
      </c>
      <c r="AG12" s="734">
        <f t="shared" si="0"/>
        <v>0</v>
      </c>
      <c r="AH12" s="21">
        <f t="shared" si="0"/>
        <v>0</v>
      </c>
      <c r="AI12" s="734">
        <f t="shared" si="0"/>
        <v>0</v>
      </c>
      <c r="AJ12" s="21">
        <f t="shared" si="0"/>
        <v>0</v>
      </c>
      <c r="AK12" s="734">
        <f t="shared" si="0"/>
        <v>0</v>
      </c>
      <c r="AL12" s="21">
        <f t="shared" si="0"/>
        <v>0</v>
      </c>
      <c r="AM12" s="734">
        <f t="shared" si="0"/>
        <v>0</v>
      </c>
      <c r="AN12" s="23">
        <f t="shared" si="0"/>
        <v>0</v>
      </c>
      <c r="AO12" s="735">
        <f t="shared" si="0"/>
        <v>0</v>
      </c>
      <c r="AP12" s="24">
        <f>SUM(AP13:AP26)</f>
        <v>0</v>
      </c>
      <c r="AQ12" s="740">
        <f>SUM(AQ13:AQ26)</f>
        <v>0</v>
      </c>
      <c r="AR12" s="735">
        <f>SUM(AR13:AR26)</f>
        <v>0</v>
      </c>
      <c r="AS12" s="735">
        <f>SUM(AS13:AS26)</f>
        <v>0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W12" s="3"/>
      <c r="BY12" s="4"/>
      <c r="CZ12" s="2"/>
    </row>
    <row r="13" spans="1:104" ht="16.350000000000001" customHeight="1" x14ac:dyDescent="0.2">
      <c r="A13" s="26" t="s">
        <v>33</v>
      </c>
      <c r="B13" s="27">
        <f>SUM(C13:D13)</f>
        <v>0</v>
      </c>
      <c r="C13" s="741">
        <f>SUM(E13+G13+I13+K13+M13+O13+Q13+S13+U13+W13+Y13+AA13+AC13+AE13+AG13+AI13+AK13+AM13)</f>
        <v>0</v>
      </c>
      <c r="D13" s="742">
        <f>SUM(F13+H13+J13+L13+N13+P13+R13+T13+V13+X13+Z13+AB13+AD13+AF13+AH13+AJ13+AL13+AN13)</f>
        <v>0</v>
      </c>
      <c r="E13" s="725"/>
      <c r="F13" s="718"/>
      <c r="G13" s="725"/>
      <c r="H13" s="718"/>
      <c r="I13" s="725"/>
      <c r="J13" s="743"/>
      <c r="K13" s="725"/>
      <c r="L13" s="743"/>
      <c r="M13" s="725"/>
      <c r="N13" s="743"/>
      <c r="O13" s="725"/>
      <c r="P13" s="743"/>
      <c r="Q13" s="725"/>
      <c r="R13" s="743"/>
      <c r="S13" s="725"/>
      <c r="T13" s="743"/>
      <c r="U13" s="725"/>
      <c r="V13" s="743"/>
      <c r="W13" s="725"/>
      <c r="X13" s="743"/>
      <c r="Y13" s="725"/>
      <c r="Z13" s="743"/>
      <c r="AA13" s="725"/>
      <c r="AB13" s="743"/>
      <c r="AC13" s="725"/>
      <c r="AD13" s="743"/>
      <c r="AE13" s="725"/>
      <c r="AF13" s="743"/>
      <c r="AG13" s="725"/>
      <c r="AH13" s="743"/>
      <c r="AI13" s="725"/>
      <c r="AJ13" s="743"/>
      <c r="AK13" s="725"/>
      <c r="AL13" s="743"/>
      <c r="AM13" s="744"/>
      <c r="AN13" s="745"/>
      <c r="AO13" s="718"/>
      <c r="AP13" s="746"/>
      <c r="AQ13" s="746"/>
      <c r="AR13" s="747"/>
      <c r="AS13" s="747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8"/>
      <c r="BE13" s="8"/>
      <c r="BF13" s="8"/>
      <c r="BW13" s="3"/>
      <c r="BY13" s="4"/>
      <c r="CA13" s="39"/>
      <c r="CG13" s="40">
        <v>0</v>
      </c>
      <c r="CH13" s="40"/>
      <c r="CI13" s="40">
        <v>0</v>
      </c>
      <c r="CJ13" s="40">
        <v>0</v>
      </c>
      <c r="CZ13" s="2"/>
    </row>
    <row r="14" spans="1:104" ht="16.350000000000001" customHeight="1" x14ac:dyDescent="0.2">
      <c r="A14" s="41" t="s">
        <v>34</v>
      </c>
      <c r="B14" s="42">
        <f t="shared" ref="B14:B26" si="1">SUM(C14:D14)</f>
        <v>0</v>
      </c>
      <c r="C14" s="43">
        <f>SUM(E14+G14+I14)</f>
        <v>0</v>
      </c>
      <c r="D14" s="44">
        <f>SUM(F14+H14+J14)</f>
        <v>0</v>
      </c>
      <c r="E14" s="45"/>
      <c r="F14" s="46"/>
      <c r="G14" s="45"/>
      <c r="H14" s="46"/>
      <c r="I14" s="45"/>
      <c r="J14" s="47"/>
      <c r="K14" s="48"/>
      <c r="L14" s="49"/>
      <c r="M14" s="48"/>
      <c r="N14" s="49"/>
      <c r="O14" s="48"/>
      <c r="P14" s="49"/>
      <c r="Q14" s="48"/>
      <c r="R14" s="49"/>
      <c r="S14" s="48"/>
      <c r="T14" s="49"/>
      <c r="U14" s="48"/>
      <c r="V14" s="49"/>
      <c r="W14" s="48"/>
      <c r="X14" s="49"/>
      <c r="Y14" s="48"/>
      <c r="Z14" s="49"/>
      <c r="AA14" s="48"/>
      <c r="AB14" s="49"/>
      <c r="AC14" s="48"/>
      <c r="AD14" s="49"/>
      <c r="AE14" s="48"/>
      <c r="AF14" s="49"/>
      <c r="AG14" s="48"/>
      <c r="AH14" s="49"/>
      <c r="AI14" s="48"/>
      <c r="AJ14" s="49"/>
      <c r="AK14" s="48"/>
      <c r="AL14" s="49"/>
      <c r="AM14" s="48"/>
      <c r="AN14" s="50"/>
      <c r="AO14" s="46"/>
      <c r="AP14" s="51"/>
      <c r="AQ14" s="51"/>
      <c r="AR14" s="52"/>
      <c r="AS14" s="52"/>
      <c r="AT14" s="37"/>
      <c r="AU14" s="38"/>
      <c r="AV14" s="38"/>
      <c r="AW14" s="38"/>
      <c r="AX14" s="38"/>
      <c r="AY14" s="38"/>
      <c r="AZ14" s="38"/>
      <c r="BA14" s="38"/>
      <c r="BB14" s="38"/>
      <c r="BC14" s="38"/>
      <c r="BD14" s="8"/>
      <c r="BE14" s="8"/>
      <c r="BF14" s="8"/>
      <c r="BW14" s="3"/>
      <c r="BY14" s="4"/>
      <c r="CA14" s="39"/>
      <c r="CG14" s="40">
        <v>0</v>
      </c>
      <c r="CH14" s="40"/>
      <c r="CI14" s="40">
        <v>0</v>
      </c>
      <c r="CJ14" s="40">
        <v>0</v>
      </c>
      <c r="CZ14" s="2"/>
    </row>
    <row r="15" spans="1:104" ht="16.350000000000001" customHeight="1" x14ac:dyDescent="0.2">
      <c r="A15" s="53" t="s">
        <v>35</v>
      </c>
      <c r="B15" s="42">
        <f t="shared" si="1"/>
        <v>0</v>
      </c>
      <c r="C15" s="43">
        <f>SUM(E15+G15+I15+K15+M15+O15+Q15+S15+U15+W15+Y15+AA15+AC15+AE15+AG15+AI15+AK15+AM15)</f>
        <v>0</v>
      </c>
      <c r="D15" s="44">
        <f>SUM(F15+H15+J15+L15+N15+P15+R15+T15+V15+X15+Z15+AB15+AD15+AF15+AH15+AJ15+AL15+AN15)</f>
        <v>0</v>
      </c>
      <c r="E15" s="45"/>
      <c r="F15" s="46"/>
      <c r="G15" s="45"/>
      <c r="H15" s="46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47"/>
      <c r="W15" s="45"/>
      <c r="X15" s="47"/>
      <c r="Y15" s="45"/>
      <c r="Z15" s="47"/>
      <c r="AA15" s="45"/>
      <c r="AB15" s="47"/>
      <c r="AC15" s="45"/>
      <c r="AD15" s="47"/>
      <c r="AE15" s="45"/>
      <c r="AF15" s="47"/>
      <c r="AG15" s="45"/>
      <c r="AH15" s="47"/>
      <c r="AI15" s="45"/>
      <c r="AJ15" s="47"/>
      <c r="AK15" s="45"/>
      <c r="AL15" s="47"/>
      <c r="AM15" s="54"/>
      <c r="AN15" s="55"/>
      <c r="AO15" s="46"/>
      <c r="AP15" s="51"/>
      <c r="AQ15" s="51"/>
      <c r="AR15" s="52"/>
      <c r="AS15" s="52"/>
      <c r="AT15" s="37"/>
      <c r="AU15" s="38"/>
      <c r="AV15" s="38"/>
      <c r="AW15" s="38"/>
      <c r="AX15" s="38"/>
      <c r="AY15" s="38"/>
      <c r="AZ15" s="38"/>
      <c r="BA15" s="38"/>
      <c r="BB15" s="38"/>
      <c r="BC15" s="38"/>
      <c r="BD15" s="8"/>
      <c r="BE15" s="8"/>
      <c r="BF15" s="8"/>
      <c r="BW15" s="3"/>
      <c r="BY15" s="4"/>
      <c r="CA15" s="39"/>
      <c r="CG15" s="40">
        <v>0</v>
      </c>
      <c r="CH15" s="40"/>
      <c r="CI15" s="40">
        <v>0</v>
      </c>
      <c r="CJ15" s="40">
        <v>0</v>
      </c>
      <c r="CZ15" s="2"/>
    </row>
    <row r="16" spans="1:104" ht="16.350000000000001" customHeight="1" x14ac:dyDescent="0.2">
      <c r="A16" s="56" t="s">
        <v>36</v>
      </c>
      <c r="B16" s="57">
        <f t="shared" si="1"/>
        <v>0</v>
      </c>
      <c r="C16" s="58">
        <f>SUM(I16+K16+M16+O16+Q16+S16+U16+W16+Y16+AA16+AC16+AE16+AG16+AI16+AK16+AM16)</f>
        <v>0</v>
      </c>
      <c r="D16" s="59">
        <f>SUM(J16+L16+N16+P16+R16+T16+V16+X16+Z16+AB16+AD16+AF16+AH16+AJ16+AL16+AN16)</f>
        <v>0</v>
      </c>
      <c r="E16" s="48"/>
      <c r="F16" s="49"/>
      <c r="G16" s="60"/>
      <c r="H16" s="61"/>
      <c r="I16" s="45"/>
      <c r="J16" s="47"/>
      <c r="K16" s="45"/>
      <c r="L16" s="47"/>
      <c r="M16" s="45"/>
      <c r="N16" s="47"/>
      <c r="O16" s="45"/>
      <c r="P16" s="47"/>
      <c r="Q16" s="45"/>
      <c r="R16" s="47"/>
      <c r="S16" s="45"/>
      <c r="T16" s="47"/>
      <c r="U16" s="45"/>
      <c r="V16" s="47"/>
      <c r="W16" s="45"/>
      <c r="X16" s="47"/>
      <c r="Y16" s="45"/>
      <c r="Z16" s="47"/>
      <c r="AA16" s="45"/>
      <c r="AB16" s="47"/>
      <c r="AC16" s="45"/>
      <c r="AD16" s="47"/>
      <c r="AE16" s="45"/>
      <c r="AF16" s="47"/>
      <c r="AG16" s="45"/>
      <c r="AH16" s="47"/>
      <c r="AI16" s="45"/>
      <c r="AJ16" s="47"/>
      <c r="AK16" s="45"/>
      <c r="AL16" s="47"/>
      <c r="AM16" s="54"/>
      <c r="AN16" s="55"/>
      <c r="AO16" s="46"/>
      <c r="AP16" s="51"/>
      <c r="AQ16" s="51"/>
      <c r="AR16" s="52"/>
      <c r="AS16" s="52"/>
      <c r="AT16" s="37"/>
      <c r="AU16" s="38"/>
      <c r="AV16" s="38"/>
      <c r="AW16" s="38"/>
      <c r="AX16" s="38"/>
      <c r="AY16" s="38"/>
      <c r="AZ16" s="38"/>
      <c r="BA16" s="38"/>
      <c r="BB16" s="38"/>
      <c r="BC16" s="38"/>
      <c r="BD16" s="8"/>
      <c r="BE16" s="8"/>
      <c r="BF16" s="8"/>
      <c r="BW16" s="3"/>
      <c r="BY16" s="4"/>
      <c r="CA16" s="39"/>
      <c r="CG16" s="40">
        <v>0</v>
      </c>
      <c r="CH16" s="40"/>
      <c r="CI16" s="40">
        <v>0</v>
      </c>
      <c r="CJ16" s="40">
        <v>0</v>
      </c>
      <c r="CZ16" s="2"/>
    </row>
    <row r="17" spans="1:104" ht="16.350000000000001" customHeight="1" x14ac:dyDescent="0.2">
      <c r="A17" s="62" t="s">
        <v>37</v>
      </c>
      <c r="B17" s="42">
        <f t="shared" si="1"/>
        <v>0</v>
      </c>
      <c r="C17" s="43">
        <f>SUM(U17+W17+Y17+AA17+AC17+AE17+AG17+AI17+AK17+AM17)</f>
        <v>0</v>
      </c>
      <c r="D17" s="44">
        <f>SUM(V17+X17+Z17+AB17+AD17+AF17+AH17+AJ17+AL17+AN17)</f>
        <v>0</v>
      </c>
      <c r="E17" s="48"/>
      <c r="F17" s="63"/>
      <c r="G17" s="48"/>
      <c r="H17" s="63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5"/>
      <c r="V17" s="47"/>
      <c r="W17" s="45"/>
      <c r="X17" s="47"/>
      <c r="Y17" s="45"/>
      <c r="Z17" s="47"/>
      <c r="AA17" s="45"/>
      <c r="AB17" s="47"/>
      <c r="AC17" s="45"/>
      <c r="AD17" s="47"/>
      <c r="AE17" s="45"/>
      <c r="AF17" s="47"/>
      <c r="AG17" s="45"/>
      <c r="AH17" s="47"/>
      <c r="AI17" s="45"/>
      <c r="AJ17" s="47"/>
      <c r="AK17" s="45"/>
      <c r="AL17" s="47"/>
      <c r="AM17" s="54"/>
      <c r="AN17" s="55"/>
      <c r="AO17" s="46"/>
      <c r="AP17" s="51"/>
      <c r="AQ17" s="51"/>
      <c r="AR17" s="52"/>
      <c r="AS17" s="52"/>
      <c r="AT17" s="37"/>
      <c r="AU17" s="38"/>
      <c r="AV17" s="38"/>
      <c r="AW17" s="38"/>
      <c r="AX17" s="38"/>
      <c r="AY17" s="38"/>
      <c r="AZ17" s="38"/>
      <c r="BA17" s="38"/>
      <c r="BB17" s="38"/>
      <c r="BC17" s="38"/>
      <c r="BD17" s="8"/>
      <c r="BE17" s="8"/>
      <c r="BF17" s="8"/>
      <c r="BW17" s="3"/>
      <c r="BY17" s="4"/>
      <c r="CA17" s="39"/>
      <c r="CG17" s="40">
        <v>0</v>
      </c>
      <c r="CH17" s="40"/>
      <c r="CI17" s="40">
        <v>0</v>
      </c>
      <c r="CJ17" s="40">
        <v>0</v>
      </c>
      <c r="CZ17" s="2"/>
    </row>
    <row r="18" spans="1:104" ht="16.350000000000001" customHeight="1" x14ac:dyDescent="0.2">
      <c r="A18" s="64" t="s">
        <v>38</v>
      </c>
      <c r="B18" s="42">
        <f t="shared" si="1"/>
        <v>0</v>
      </c>
      <c r="C18" s="43">
        <f>SUM(E18+G18+I18+K18+M18+O18+Q18+S18+U18+W18+Y18+AA18+AC18+AE18+AG18+AI18+AK18+AM18)</f>
        <v>0</v>
      </c>
      <c r="D18" s="44">
        <f>SUM(F18+H18+J18+L18+N18+P18+R18+T18+V18+X18+Z18+AB18+AD18+AF18+AH18+AJ18+AL18+AN18)</f>
        <v>0</v>
      </c>
      <c r="E18" s="45"/>
      <c r="F18" s="46"/>
      <c r="G18" s="45"/>
      <c r="H18" s="46"/>
      <c r="I18" s="45"/>
      <c r="J18" s="47"/>
      <c r="K18" s="65"/>
      <c r="L18" s="47"/>
      <c r="M18" s="45"/>
      <c r="N18" s="47"/>
      <c r="O18" s="45"/>
      <c r="P18" s="47"/>
      <c r="Q18" s="45"/>
      <c r="R18" s="47"/>
      <c r="S18" s="45"/>
      <c r="T18" s="47"/>
      <c r="U18" s="45"/>
      <c r="V18" s="47"/>
      <c r="W18" s="45"/>
      <c r="X18" s="47"/>
      <c r="Y18" s="45"/>
      <c r="Z18" s="47"/>
      <c r="AA18" s="45"/>
      <c r="AB18" s="47"/>
      <c r="AC18" s="45"/>
      <c r="AD18" s="47"/>
      <c r="AE18" s="45"/>
      <c r="AF18" s="47"/>
      <c r="AG18" s="45"/>
      <c r="AH18" s="47"/>
      <c r="AI18" s="45"/>
      <c r="AJ18" s="47"/>
      <c r="AK18" s="45"/>
      <c r="AL18" s="47"/>
      <c r="AM18" s="54"/>
      <c r="AN18" s="55"/>
      <c r="AO18" s="46"/>
      <c r="AP18" s="51"/>
      <c r="AQ18" s="51"/>
      <c r="AR18" s="52"/>
      <c r="AS18" s="52"/>
      <c r="AT18" s="37"/>
      <c r="AU18" s="38"/>
      <c r="AV18" s="38"/>
      <c r="AW18" s="38"/>
      <c r="AX18" s="38"/>
      <c r="AY18" s="38"/>
      <c r="AZ18" s="38"/>
      <c r="BA18" s="38"/>
      <c r="BB18" s="38"/>
      <c r="BC18" s="38"/>
      <c r="BD18" s="8"/>
      <c r="BE18" s="8"/>
      <c r="BF18" s="8"/>
      <c r="BW18" s="3"/>
      <c r="BY18" s="4"/>
      <c r="CA18" s="39"/>
      <c r="CG18" s="40">
        <v>0</v>
      </c>
      <c r="CH18" s="40"/>
      <c r="CI18" s="40">
        <v>0</v>
      </c>
      <c r="CJ18" s="40">
        <v>0</v>
      </c>
      <c r="CZ18" s="2"/>
    </row>
    <row r="19" spans="1:104" ht="16.350000000000001" customHeight="1" x14ac:dyDescent="0.2">
      <c r="A19" s="66" t="s">
        <v>39</v>
      </c>
      <c r="B19" s="42">
        <f>SUM(C19:D19)</f>
        <v>0</v>
      </c>
      <c r="C19" s="67"/>
      <c r="D19" s="68">
        <f>SUM(L19+N19+P19+R19+T19+V19+X19+Z19+AB19+AD19+AF19)</f>
        <v>0</v>
      </c>
      <c r="E19" s="60"/>
      <c r="F19" s="61"/>
      <c r="G19" s="60"/>
      <c r="H19" s="61"/>
      <c r="I19" s="60"/>
      <c r="J19" s="69"/>
      <c r="K19" s="48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0"/>
      <c r="AA19" s="71"/>
      <c r="AB19" s="70"/>
      <c r="AC19" s="71"/>
      <c r="AD19" s="70"/>
      <c r="AE19" s="71"/>
      <c r="AF19" s="70"/>
      <c r="AG19" s="60"/>
      <c r="AH19" s="69"/>
      <c r="AI19" s="60"/>
      <c r="AJ19" s="69"/>
      <c r="AK19" s="60"/>
      <c r="AL19" s="69"/>
      <c r="AM19" s="72"/>
      <c r="AN19" s="50"/>
      <c r="AO19" s="73"/>
      <c r="AP19" s="74"/>
      <c r="AQ19" s="74"/>
      <c r="AR19" s="75"/>
      <c r="AS19" s="75"/>
      <c r="AT19" s="37"/>
      <c r="AU19" s="38"/>
      <c r="AV19" s="38"/>
      <c r="AW19" s="38"/>
      <c r="AX19" s="38"/>
      <c r="AY19" s="38"/>
      <c r="AZ19" s="38"/>
      <c r="BA19" s="38"/>
      <c r="BB19" s="38"/>
      <c r="BC19" s="38"/>
      <c r="BD19" s="8"/>
      <c r="BE19" s="8"/>
      <c r="BF19" s="8"/>
      <c r="BW19" s="3"/>
      <c r="BY19" s="4"/>
      <c r="CA19" s="39"/>
      <c r="CG19" s="40">
        <v>0</v>
      </c>
      <c r="CH19" s="40"/>
      <c r="CI19" s="40">
        <v>0</v>
      </c>
      <c r="CJ19" s="40">
        <v>0</v>
      </c>
      <c r="CZ19" s="2"/>
    </row>
    <row r="20" spans="1:104" ht="16.350000000000001" customHeight="1" x14ac:dyDescent="0.2">
      <c r="A20" s="66" t="s">
        <v>40</v>
      </c>
      <c r="B20" s="42">
        <f>SUM(C20:D20)</f>
        <v>0</v>
      </c>
      <c r="C20" s="67"/>
      <c r="D20" s="44">
        <f>SUM(F20+H20+J20+L20+N20+P20+R20+T20+V20+X20+Z20+AB20+AD20+AF20+AH20+AJ20+AL20+AN20)</f>
        <v>0</v>
      </c>
      <c r="E20" s="60"/>
      <c r="F20" s="46"/>
      <c r="G20" s="60"/>
      <c r="H20" s="46"/>
      <c r="I20" s="60"/>
      <c r="J20" s="70"/>
      <c r="K20" s="60"/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71"/>
      <c r="X20" s="70"/>
      <c r="Y20" s="71"/>
      <c r="Z20" s="70"/>
      <c r="AA20" s="71"/>
      <c r="AB20" s="70"/>
      <c r="AC20" s="71"/>
      <c r="AD20" s="70"/>
      <c r="AE20" s="71"/>
      <c r="AF20" s="70"/>
      <c r="AG20" s="71"/>
      <c r="AH20" s="70"/>
      <c r="AI20" s="71"/>
      <c r="AJ20" s="70"/>
      <c r="AK20" s="71"/>
      <c r="AL20" s="70"/>
      <c r="AM20" s="71"/>
      <c r="AN20" s="76"/>
      <c r="AO20" s="73"/>
      <c r="AP20" s="74"/>
      <c r="AQ20" s="74"/>
      <c r="AR20" s="75"/>
      <c r="AS20" s="75"/>
      <c r="AT20" s="37"/>
      <c r="AU20" s="38"/>
      <c r="AV20" s="38"/>
      <c r="AW20" s="38"/>
      <c r="AX20" s="38"/>
      <c r="AY20" s="38"/>
      <c r="AZ20" s="38"/>
      <c r="BA20" s="38"/>
      <c r="BB20" s="38"/>
      <c r="BC20" s="38"/>
      <c r="BD20" s="8"/>
      <c r="BE20" s="8"/>
      <c r="BF20" s="8"/>
      <c r="BW20" s="3"/>
      <c r="BY20" s="4"/>
      <c r="CA20" s="39"/>
      <c r="CG20" s="40">
        <v>0</v>
      </c>
      <c r="CH20" s="40"/>
      <c r="CI20" s="40">
        <v>0</v>
      </c>
      <c r="CJ20" s="40">
        <v>0</v>
      </c>
      <c r="CZ20" s="2"/>
    </row>
    <row r="21" spans="1:104" ht="16.350000000000001" customHeight="1" x14ac:dyDescent="0.2">
      <c r="A21" s="66" t="s">
        <v>41</v>
      </c>
      <c r="B21" s="77">
        <f t="shared" si="1"/>
        <v>0</v>
      </c>
      <c r="C21" s="78">
        <f>SUM(O21+Q21+S21+U21+W21+Y21+AA21)</f>
        <v>0</v>
      </c>
      <c r="D21" s="44">
        <f>SUM(P21+R21+T21+V21+X21+Z21+AB21)</f>
        <v>0</v>
      </c>
      <c r="E21" s="60"/>
      <c r="F21" s="61"/>
      <c r="G21" s="60"/>
      <c r="H21" s="61"/>
      <c r="I21" s="60"/>
      <c r="J21" s="69"/>
      <c r="K21" s="48"/>
      <c r="L21" s="69"/>
      <c r="M21" s="60"/>
      <c r="N21" s="69"/>
      <c r="O21" s="79"/>
      <c r="P21" s="70"/>
      <c r="Q21" s="79"/>
      <c r="R21" s="70"/>
      <c r="S21" s="79"/>
      <c r="T21" s="70"/>
      <c r="U21" s="79"/>
      <c r="V21" s="70"/>
      <c r="W21" s="79"/>
      <c r="X21" s="70"/>
      <c r="Y21" s="79"/>
      <c r="Z21" s="70"/>
      <c r="AA21" s="79"/>
      <c r="AB21" s="70"/>
      <c r="AC21" s="60"/>
      <c r="AD21" s="69"/>
      <c r="AE21" s="60"/>
      <c r="AF21" s="69"/>
      <c r="AG21" s="71"/>
      <c r="AH21" s="69"/>
      <c r="AI21" s="60"/>
      <c r="AJ21" s="69"/>
      <c r="AK21" s="60"/>
      <c r="AL21" s="69"/>
      <c r="AM21" s="72"/>
      <c r="AN21" s="50"/>
      <c r="AO21" s="73"/>
      <c r="AP21" s="74"/>
      <c r="AQ21" s="74"/>
      <c r="AR21" s="75"/>
      <c r="AS21" s="75"/>
      <c r="AT21" s="37"/>
      <c r="AU21" s="38"/>
      <c r="AV21" s="38"/>
      <c r="AW21" s="38"/>
      <c r="AX21" s="38"/>
      <c r="AY21" s="38"/>
      <c r="AZ21" s="38"/>
      <c r="BA21" s="38"/>
      <c r="BB21" s="38"/>
      <c r="BC21" s="38"/>
      <c r="BD21" s="8"/>
      <c r="BE21" s="8"/>
      <c r="BF21" s="8"/>
      <c r="BW21" s="3"/>
      <c r="BY21" s="4"/>
      <c r="CA21" s="39"/>
      <c r="CG21" s="40">
        <v>0</v>
      </c>
      <c r="CH21" s="40"/>
      <c r="CI21" s="40">
        <v>0</v>
      </c>
      <c r="CJ21" s="40">
        <v>0</v>
      </c>
      <c r="CZ21" s="2"/>
    </row>
    <row r="22" spans="1:104" ht="16.350000000000001" customHeight="1" x14ac:dyDescent="0.2">
      <c r="A22" s="66" t="s">
        <v>42</v>
      </c>
      <c r="B22" s="77">
        <f t="shared" si="1"/>
        <v>0</v>
      </c>
      <c r="C22" s="78">
        <f>SUM(E22+G22+I22+K22+M22+O22+Q22+S22+U22+W22+Y22+AA22+AC22+AE22+AG22+AI22+AK22+AM22)</f>
        <v>0</v>
      </c>
      <c r="D22" s="68">
        <f>SUM(F22+H22+J22+L22+N22+P22+R22+T22+V22+X22+Z22+AB22+AD22+AF22+AH22+AJ22+AL22+AN22)</f>
        <v>0</v>
      </c>
      <c r="E22" s="79"/>
      <c r="F22" s="73"/>
      <c r="G22" s="79"/>
      <c r="H22" s="73"/>
      <c r="I22" s="79"/>
      <c r="J22" s="70"/>
      <c r="K22" s="65"/>
      <c r="L22" s="70"/>
      <c r="M22" s="79"/>
      <c r="N22" s="70"/>
      <c r="O22" s="79"/>
      <c r="P22" s="70"/>
      <c r="Q22" s="79"/>
      <c r="R22" s="70"/>
      <c r="S22" s="79"/>
      <c r="T22" s="70"/>
      <c r="U22" s="79"/>
      <c r="V22" s="70"/>
      <c r="W22" s="79"/>
      <c r="X22" s="70"/>
      <c r="Y22" s="79"/>
      <c r="Z22" s="70"/>
      <c r="AA22" s="79"/>
      <c r="AB22" s="70"/>
      <c r="AC22" s="79"/>
      <c r="AD22" s="70"/>
      <c r="AE22" s="79"/>
      <c r="AF22" s="70"/>
      <c r="AG22" s="79"/>
      <c r="AH22" s="70"/>
      <c r="AI22" s="79"/>
      <c r="AJ22" s="70"/>
      <c r="AK22" s="79"/>
      <c r="AL22" s="70"/>
      <c r="AM22" s="80"/>
      <c r="AN22" s="76"/>
      <c r="AO22" s="73"/>
      <c r="AP22" s="74"/>
      <c r="AQ22" s="74"/>
      <c r="AR22" s="75"/>
      <c r="AS22" s="75"/>
      <c r="AT22" s="37"/>
      <c r="AU22" s="38"/>
      <c r="AV22" s="38"/>
      <c r="AW22" s="38"/>
      <c r="AX22" s="38"/>
      <c r="AY22" s="38"/>
      <c r="AZ22" s="38"/>
      <c r="BA22" s="38"/>
      <c r="BB22" s="38"/>
      <c r="BC22" s="38"/>
      <c r="BD22" s="8"/>
      <c r="BE22" s="8"/>
      <c r="BF22" s="8"/>
      <c r="BW22" s="3"/>
      <c r="BY22" s="4"/>
      <c r="CG22" s="40">
        <v>0</v>
      </c>
      <c r="CH22" s="40"/>
      <c r="CI22" s="40">
        <v>0</v>
      </c>
      <c r="CJ22" s="40">
        <v>0</v>
      </c>
      <c r="CZ22" s="2"/>
    </row>
    <row r="23" spans="1:104" ht="16.350000000000001" customHeight="1" x14ac:dyDescent="0.2">
      <c r="A23" s="62" t="s">
        <v>43</v>
      </c>
      <c r="B23" s="77">
        <f t="shared" si="1"/>
        <v>0</v>
      </c>
      <c r="C23" s="78">
        <f>SUM(E23+G23+I23+K23+M23+O23+Q23+S23+U23+W23+Y23+AA23+AC23+AE23+AG23+AI23+AK23+AM23)</f>
        <v>0</v>
      </c>
      <c r="D23" s="68">
        <f>SUM(F23+H23+J23+L23+N23+P23+R23+T23+V23+X23+Z23+AB23+AD23+AF23+AH23+AJ23+AL23+AN23)</f>
        <v>0</v>
      </c>
      <c r="E23" s="79"/>
      <c r="F23" s="73"/>
      <c r="G23" s="79"/>
      <c r="H23" s="73"/>
      <c r="I23" s="79"/>
      <c r="J23" s="70"/>
      <c r="K23" s="65"/>
      <c r="L23" s="70"/>
      <c r="M23" s="79"/>
      <c r="N23" s="70"/>
      <c r="O23" s="79"/>
      <c r="P23" s="70"/>
      <c r="Q23" s="79"/>
      <c r="R23" s="70"/>
      <c r="S23" s="79"/>
      <c r="T23" s="70"/>
      <c r="U23" s="79"/>
      <c r="V23" s="70"/>
      <c r="W23" s="79"/>
      <c r="X23" s="70"/>
      <c r="Y23" s="79"/>
      <c r="Z23" s="70"/>
      <c r="AA23" s="79"/>
      <c r="AB23" s="70"/>
      <c r="AC23" s="79"/>
      <c r="AD23" s="70"/>
      <c r="AE23" s="79"/>
      <c r="AF23" s="70"/>
      <c r="AG23" s="79"/>
      <c r="AH23" s="70"/>
      <c r="AI23" s="79"/>
      <c r="AJ23" s="70"/>
      <c r="AK23" s="79"/>
      <c r="AL23" s="70"/>
      <c r="AM23" s="80"/>
      <c r="AN23" s="76"/>
      <c r="AO23" s="73"/>
      <c r="AP23" s="74"/>
      <c r="AQ23" s="74"/>
      <c r="AR23" s="75"/>
      <c r="AS23" s="75"/>
      <c r="AT23" s="37"/>
      <c r="AU23" s="38"/>
      <c r="AV23" s="38"/>
      <c r="AW23" s="38"/>
      <c r="AX23" s="38"/>
      <c r="AY23" s="38"/>
      <c r="AZ23" s="38"/>
      <c r="BA23" s="38"/>
      <c r="BB23" s="38"/>
      <c r="BC23" s="38"/>
      <c r="BD23" s="8"/>
      <c r="BE23" s="8"/>
      <c r="BF23" s="8"/>
      <c r="BW23" s="3"/>
      <c r="BY23" s="4"/>
      <c r="CG23" s="40">
        <v>0</v>
      </c>
      <c r="CH23" s="40"/>
      <c r="CI23" s="40">
        <v>0</v>
      </c>
      <c r="CJ23" s="40">
        <v>0</v>
      </c>
      <c r="CZ23" s="2"/>
    </row>
    <row r="24" spans="1:104" ht="16.350000000000001" customHeight="1" x14ac:dyDescent="0.2">
      <c r="A24" s="62" t="s">
        <v>44</v>
      </c>
      <c r="B24" s="42">
        <f t="shared" si="1"/>
        <v>0</v>
      </c>
      <c r="C24" s="43">
        <f>SUM(G24+I24+K24+M24+O24+Q24+S24+U24+W24+Y24+AA24+AC24+AE24+AG24+AI24+AK24+AM24)</f>
        <v>0</v>
      </c>
      <c r="D24" s="44">
        <f>SUM(H24+J24+L24+N24+P24+R24+T24+V24+X24+Z24+AB24+AD24+AF24+AH24+AJ24+AL24+AN24)</f>
        <v>0</v>
      </c>
      <c r="E24" s="48"/>
      <c r="F24" s="49"/>
      <c r="G24" s="79"/>
      <c r="H24" s="73"/>
      <c r="I24" s="79"/>
      <c r="J24" s="70"/>
      <c r="K24" s="65"/>
      <c r="L24" s="70"/>
      <c r="M24" s="79"/>
      <c r="N24" s="70"/>
      <c r="O24" s="79"/>
      <c r="P24" s="70"/>
      <c r="Q24" s="79"/>
      <c r="R24" s="70"/>
      <c r="S24" s="79"/>
      <c r="T24" s="70"/>
      <c r="U24" s="79"/>
      <c r="V24" s="70"/>
      <c r="W24" s="79"/>
      <c r="X24" s="70"/>
      <c r="Y24" s="79"/>
      <c r="Z24" s="70"/>
      <c r="AA24" s="79"/>
      <c r="AB24" s="70"/>
      <c r="AC24" s="79"/>
      <c r="AD24" s="70"/>
      <c r="AE24" s="79"/>
      <c r="AF24" s="70"/>
      <c r="AG24" s="79"/>
      <c r="AH24" s="70"/>
      <c r="AI24" s="79"/>
      <c r="AJ24" s="70"/>
      <c r="AK24" s="79"/>
      <c r="AL24" s="70"/>
      <c r="AM24" s="80"/>
      <c r="AN24" s="76"/>
      <c r="AO24" s="73"/>
      <c r="AP24" s="74"/>
      <c r="AQ24" s="74"/>
      <c r="AR24" s="75"/>
      <c r="AS24" s="75"/>
      <c r="AT24" s="37"/>
      <c r="AU24" s="38"/>
      <c r="AV24" s="38"/>
      <c r="AW24" s="38"/>
      <c r="AX24" s="38"/>
      <c r="AY24" s="38"/>
      <c r="AZ24" s="38"/>
      <c r="BA24" s="38"/>
      <c r="BB24" s="38"/>
      <c r="BC24" s="38"/>
      <c r="BD24" s="8"/>
      <c r="BE24" s="8"/>
      <c r="BF24" s="8"/>
      <c r="BW24" s="3"/>
      <c r="BY24" s="4"/>
      <c r="CG24" s="40">
        <v>0</v>
      </c>
      <c r="CH24" s="40"/>
      <c r="CI24" s="40">
        <v>0</v>
      </c>
      <c r="CJ24" s="40">
        <v>0</v>
      </c>
      <c r="CZ24" s="2"/>
    </row>
    <row r="25" spans="1:104" ht="16.350000000000001" customHeight="1" x14ac:dyDescent="0.2">
      <c r="A25" s="62" t="s">
        <v>45</v>
      </c>
      <c r="B25" s="42">
        <f t="shared" si="1"/>
        <v>0</v>
      </c>
      <c r="C25" s="43">
        <f>SUM(M25+O25+Q25+S25+U25+W25+Y25+AA25+AC25+AE25+AG25+AI25+AK25+AM25)</f>
        <v>0</v>
      </c>
      <c r="D25" s="44">
        <f>SUM(N25+P25+R25+T25+V25+X25+Z25+AB25+AD25+AF25+AH25+AJ25+AL25+AN25)</f>
        <v>0</v>
      </c>
      <c r="E25" s="81"/>
      <c r="F25" s="69"/>
      <c r="G25" s="60"/>
      <c r="H25" s="61"/>
      <c r="I25" s="60"/>
      <c r="J25" s="61"/>
      <c r="K25" s="60"/>
      <c r="L25" s="61"/>
      <c r="M25" s="79"/>
      <c r="N25" s="70"/>
      <c r="O25" s="79"/>
      <c r="P25" s="70"/>
      <c r="Q25" s="79"/>
      <c r="R25" s="70"/>
      <c r="S25" s="79"/>
      <c r="T25" s="70"/>
      <c r="U25" s="79"/>
      <c r="V25" s="70"/>
      <c r="W25" s="79"/>
      <c r="X25" s="70"/>
      <c r="Y25" s="79"/>
      <c r="Z25" s="70"/>
      <c r="AA25" s="79"/>
      <c r="AB25" s="70"/>
      <c r="AC25" s="79"/>
      <c r="AD25" s="70"/>
      <c r="AE25" s="79"/>
      <c r="AF25" s="70"/>
      <c r="AG25" s="79"/>
      <c r="AH25" s="70"/>
      <c r="AI25" s="79"/>
      <c r="AJ25" s="70"/>
      <c r="AK25" s="79"/>
      <c r="AL25" s="70"/>
      <c r="AM25" s="80"/>
      <c r="AN25" s="76"/>
      <c r="AO25" s="73"/>
      <c r="AP25" s="74"/>
      <c r="AQ25" s="74"/>
      <c r="AR25" s="75"/>
      <c r="AS25" s="75"/>
      <c r="AT25" s="37"/>
      <c r="AU25" s="38"/>
      <c r="AV25" s="38"/>
      <c r="AW25" s="38"/>
      <c r="AX25" s="38"/>
      <c r="AY25" s="38"/>
      <c r="AZ25" s="38"/>
      <c r="BA25" s="38"/>
      <c r="BB25" s="38"/>
      <c r="BC25" s="38"/>
      <c r="BD25" s="8"/>
      <c r="BE25" s="8"/>
      <c r="BF25" s="8"/>
      <c r="BW25" s="3"/>
      <c r="BY25" s="4"/>
      <c r="CG25" s="40">
        <v>0</v>
      </c>
      <c r="CH25" s="40"/>
      <c r="CI25" s="40">
        <v>0</v>
      </c>
      <c r="CJ25" s="40">
        <v>0</v>
      </c>
      <c r="CZ25" s="2"/>
    </row>
    <row r="26" spans="1:104" ht="16.350000000000001" customHeight="1" x14ac:dyDescent="0.2">
      <c r="A26" s="82" t="s">
        <v>46</v>
      </c>
      <c r="B26" s="748">
        <f t="shared" si="1"/>
        <v>0</v>
      </c>
      <c r="C26" s="465">
        <f>SUM(E26+G26+I26+K26+M26+O26+Q26+S26+U26+W26+Y26+AA26+AC26+AE26+AG26+AI26+AK26+AM26)</f>
        <v>0</v>
      </c>
      <c r="D26" s="749">
        <f>SUM(F26+H26+J26+L26+N26+P26+R26+T26+V26+X26+Z26+AB26+AD26+AF26+AH26+AJ26+AL26+AN26)</f>
        <v>0</v>
      </c>
      <c r="E26" s="750"/>
      <c r="F26" s="87"/>
      <c r="G26" s="88"/>
      <c r="H26" s="89"/>
      <c r="I26" s="88"/>
      <c r="J26" s="87"/>
      <c r="K26" s="471"/>
      <c r="L26" s="87"/>
      <c r="M26" s="88"/>
      <c r="N26" s="87"/>
      <c r="O26" s="88"/>
      <c r="P26" s="87"/>
      <c r="Q26" s="88"/>
      <c r="R26" s="87"/>
      <c r="S26" s="88"/>
      <c r="T26" s="87"/>
      <c r="U26" s="88"/>
      <c r="V26" s="87"/>
      <c r="W26" s="88"/>
      <c r="X26" s="87"/>
      <c r="Y26" s="88"/>
      <c r="Z26" s="87"/>
      <c r="AA26" s="88"/>
      <c r="AB26" s="87"/>
      <c r="AC26" s="88"/>
      <c r="AD26" s="87"/>
      <c r="AE26" s="88"/>
      <c r="AF26" s="87"/>
      <c r="AG26" s="88"/>
      <c r="AH26" s="87"/>
      <c r="AI26" s="88"/>
      <c r="AJ26" s="87"/>
      <c r="AK26" s="88"/>
      <c r="AL26" s="87"/>
      <c r="AM26" s="91"/>
      <c r="AN26" s="92"/>
      <c r="AO26" s="89"/>
      <c r="AP26" s="93"/>
      <c r="AQ26" s="93"/>
      <c r="AR26" s="94"/>
      <c r="AS26" s="94"/>
      <c r="AT26" s="37"/>
      <c r="AU26" s="38"/>
      <c r="AV26" s="38"/>
      <c r="AW26" s="38"/>
      <c r="AX26" s="38"/>
      <c r="AY26" s="38"/>
      <c r="AZ26" s="38"/>
      <c r="BA26" s="38"/>
      <c r="BB26" s="38"/>
      <c r="BC26" s="38"/>
      <c r="BD26" s="8"/>
      <c r="BE26" s="8"/>
      <c r="BF26" s="8"/>
      <c r="BW26" s="3"/>
      <c r="BY26" s="4"/>
      <c r="CG26" s="40">
        <v>0</v>
      </c>
      <c r="CH26" s="40"/>
      <c r="CI26" s="40">
        <v>0</v>
      </c>
      <c r="CJ26" s="40">
        <v>0</v>
      </c>
      <c r="CZ26" s="2"/>
    </row>
    <row r="27" spans="1:104" ht="31.35" customHeight="1" x14ac:dyDescent="0.2">
      <c r="A27" s="9" t="s">
        <v>47</v>
      </c>
      <c r="B27" s="10"/>
      <c r="C27" s="10"/>
      <c r="D27" s="10"/>
      <c r="E27" s="10"/>
      <c r="F27" s="523"/>
      <c r="G27" s="523" t="s">
        <v>48</v>
      </c>
      <c r="H27" s="751"/>
      <c r="I27" s="751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526"/>
      <c r="AQ27" s="527"/>
      <c r="AR27" s="10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CG27" s="40"/>
      <c r="CH27" s="40"/>
      <c r="CI27" s="40"/>
      <c r="CJ27" s="40"/>
    </row>
    <row r="28" spans="1:104" ht="20.100000000000001" customHeight="1" x14ac:dyDescent="0.2">
      <c r="A28" s="2802" t="s">
        <v>49</v>
      </c>
      <c r="B28" s="2804" t="s">
        <v>4</v>
      </c>
      <c r="C28" s="2805"/>
      <c r="D28" s="2806"/>
      <c r="E28" s="2822" t="s">
        <v>5</v>
      </c>
      <c r="F28" s="2810"/>
      <c r="G28" s="2810"/>
      <c r="H28" s="2810"/>
      <c r="I28" s="2810"/>
      <c r="J28" s="2810"/>
      <c r="K28" s="2810"/>
      <c r="L28" s="2810"/>
      <c r="M28" s="2810"/>
      <c r="N28" s="2810"/>
      <c r="O28" s="2810"/>
      <c r="P28" s="2810"/>
      <c r="Q28" s="2810"/>
      <c r="R28" s="2810"/>
      <c r="S28" s="2810"/>
      <c r="T28" s="2810"/>
      <c r="U28" s="2810"/>
      <c r="V28" s="2810"/>
      <c r="W28" s="2810"/>
      <c r="X28" s="2810"/>
      <c r="Y28" s="2810"/>
      <c r="Z28" s="2810"/>
      <c r="AA28" s="2810"/>
      <c r="AB28" s="2810"/>
      <c r="AC28" s="2810"/>
      <c r="AD28" s="2810"/>
      <c r="AE28" s="2810"/>
      <c r="AF28" s="2810"/>
      <c r="AG28" s="2810"/>
      <c r="AH28" s="2810"/>
      <c r="AI28" s="2810"/>
      <c r="AJ28" s="2810"/>
      <c r="AK28" s="2810"/>
      <c r="AL28" s="2810"/>
      <c r="AM28" s="2810"/>
      <c r="AN28" s="2832"/>
      <c r="AO28" s="2806" t="s">
        <v>6</v>
      </c>
      <c r="AP28" s="2812" t="s">
        <v>7</v>
      </c>
      <c r="AQ28" s="2812" t="s">
        <v>8</v>
      </c>
      <c r="AR28" s="2812" t="s">
        <v>50</v>
      </c>
      <c r="AS28" s="2806" t="s">
        <v>9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X28" s="2"/>
      <c r="CG28" s="40"/>
      <c r="CH28" s="40"/>
      <c r="CI28" s="40"/>
      <c r="CJ28" s="40"/>
    </row>
    <row r="29" spans="1:104" ht="20.100000000000001" customHeight="1" x14ac:dyDescent="0.2">
      <c r="A29" s="2692"/>
      <c r="B29" s="2867"/>
      <c r="C29" s="2698"/>
      <c r="D29" s="2858"/>
      <c r="E29" s="2822" t="s">
        <v>11</v>
      </c>
      <c r="F29" s="2823"/>
      <c r="G29" s="2822" t="s">
        <v>12</v>
      </c>
      <c r="H29" s="2823"/>
      <c r="I29" s="2822" t="s">
        <v>13</v>
      </c>
      <c r="J29" s="2823"/>
      <c r="K29" s="2822" t="s">
        <v>14</v>
      </c>
      <c r="L29" s="2823"/>
      <c r="M29" s="2822" t="s">
        <v>15</v>
      </c>
      <c r="N29" s="2823"/>
      <c r="O29" s="2822" t="s">
        <v>16</v>
      </c>
      <c r="P29" s="2823"/>
      <c r="Q29" s="2810" t="s">
        <v>17</v>
      </c>
      <c r="R29" s="2823"/>
      <c r="S29" s="2822" t="s">
        <v>18</v>
      </c>
      <c r="T29" s="2823"/>
      <c r="U29" s="2822" t="s">
        <v>19</v>
      </c>
      <c r="V29" s="2823"/>
      <c r="W29" s="2822" t="s">
        <v>20</v>
      </c>
      <c r="X29" s="2823"/>
      <c r="Y29" s="2822" t="s">
        <v>21</v>
      </c>
      <c r="Z29" s="2823"/>
      <c r="AA29" s="2822" t="s">
        <v>22</v>
      </c>
      <c r="AB29" s="2823"/>
      <c r="AC29" s="2810" t="s">
        <v>23</v>
      </c>
      <c r="AD29" s="2823"/>
      <c r="AE29" s="2822" t="s">
        <v>24</v>
      </c>
      <c r="AF29" s="2823"/>
      <c r="AG29" s="2810" t="s">
        <v>25</v>
      </c>
      <c r="AH29" s="2823"/>
      <c r="AI29" s="2822" t="s">
        <v>26</v>
      </c>
      <c r="AJ29" s="2823"/>
      <c r="AK29" s="2810" t="s">
        <v>27</v>
      </c>
      <c r="AL29" s="2823"/>
      <c r="AM29" s="2810" t="s">
        <v>28</v>
      </c>
      <c r="AN29" s="2832"/>
      <c r="AO29" s="2703"/>
      <c r="AP29" s="2705"/>
      <c r="AQ29" s="2705"/>
      <c r="AR29" s="2705"/>
      <c r="AS29" s="2703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X29" s="2"/>
      <c r="CG29" s="40"/>
      <c r="CH29" s="40"/>
      <c r="CI29" s="40"/>
      <c r="CJ29" s="40"/>
    </row>
    <row r="30" spans="1:104" ht="20.100000000000001" customHeight="1" x14ac:dyDescent="0.2">
      <c r="A30" s="2866"/>
      <c r="B30" s="689" t="s">
        <v>29</v>
      </c>
      <c r="C30" s="733" t="s">
        <v>30</v>
      </c>
      <c r="D30" s="688" t="s">
        <v>31</v>
      </c>
      <c r="E30" s="689" t="s">
        <v>30</v>
      </c>
      <c r="F30" s="528" t="s">
        <v>31</v>
      </c>
      <c r="G30" s="689" t="s">
        <v>30</v>
      </c>
      <c r="H30" s="528" t="s">
        <v>31</v>
      </c>
      <c r="I30" s="689" t="s">
        <v>30</v>
      </c>
      <c r="J30" s="528" t="s">
        <v>31</v>
      </c>
      <c r="K30" s="689" t="s">
        <v>30</v>
      </c>
      <c r="L30" s="528" t="s">
        <v>31</v>
      </c>
      <c r="M30" s="689" t="s">
        <v>30</v>
      </c>
      <c r="N30" s="528" t="s">
        <v>31</v>
      </c>
      <c r="O30" s="689" t="s">
        <v>30</v>
      </c>
      <c r="P30" s="528" t="s">
        <v>31</v>
      </c>
      <c r="Q30" s="689" t="s">
        <v>30</v>
      </c>
      <c r="R30" s="528" t="s">
        <v>31</v>
      </c>
      <c r="S30" s="689" t="s">
        <v>30</v>
      </c>
      <c r="T30" s="528" t="s">
        <v>31</v>
      </c>
      <c r="U30" s="689" t="s">
        <v>30</v>
      </c>
      <c r="V30" s="528" t="s">
        <v>31</v>
      </c>
      <c r="W30" s="689" t="s">
        <v>30</v>
      </c>
      <c r="X30" s="528" t="s">
        <v>31</v>
      </c>
      <c r="Y30" s="689" t="s">
        <v>30</v>
      </c>
      <c r="Z30" s="528" t="s">
        <v>31</v>
      </c>
      <c r="AA30" s="689" t="s">
        <v>30</v>
      </c>
      <c r="AB30" s="528" t="s">
        <v>31</v>
      </c>
      <c r="AC30" s="689" t="s">
        <v>30</v>
      </c>
      <c r="AD30" s="528" t="s">
        <v>31</v>
      </c>
      <c r="AE30" s="689" t="s">
        <v>30</v>
      </c>
      <c r="AF30" s="528" t="s">
        <v>31</v>
      </c>
      <c r="AG30" s="689" t="s">
        <v>30</v>
      </c>
      <c r="AH30" s="528" t="s">
        <v>31</v>
      </c>
      <c r="AI30" s="689" t="s">
        <v>30</v>
      </c>
      <c r="AJ30" s="528" t="s">
        <v>31</v>
      </c>
      <c r="AK30" s="687" t="s">
        <v>30</v>
      </c>
      <c r="AL30" s="528" t="s">
        <v>31</v>
      </c>
      <c r="AM30" s="689" t="s">
        <v>30</v>
      </c>
      <c r="AN30" s="530" t="s">
        <v>31</v>
      </c>
      <c r="AO30" s="2858"/>
      <c r="AP30" s="2859"/>
      <c r="AQ30" s="2859"/>
      <c r="AR30" s="2859"/>
      <c r="AS30" s="285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X30" s="2"/>
      <c r="CG30" s="40"/>
      <c r="CH30" s="40"/>
      <c r="CI30" s="40"/>
      <c r="CJ30" s="40"/>
    </row>
    <row r="31" spans="1:104" ht="16.350000000000001" customHeight="1" x14ac:dyDescent="0.2">
      <c r="A31" s="721" t="s">
        <v>51</v>
      </c>
      <c r="B31" s="752">
        <f t="shared" ref="B31:B44" si="2">SUM(C31:D31)</f>
        <v>0</v>
      </c>
      <c r="C31" s="741">
        <f>SUM(E31+G31+I31+K31+M31+O31+Q31+S31+U31+W31+Y31+AA31+AC31+AE31+AG31+AI31+AK31+AM31)</f>
        <v>0</v>
      </c>
      <c r="D31" s="742">
        <f>SUM(F31+H31+J31+L31+N31+P31+R31+T31+V31+X31+Z31+AB31+AD31+AF31+AH31+AJ31+AL31+AN31)</f>
        <v>0</v>
      </c>
      <c r="E31" s="725"/>
      <c r="F31" s="718"/>
      <c r="G31" s="725"/>
      <c r="H31" s="743"/>
      <c r="I31" s="725"/>
      <c r="J31" s="743"/>
      <c r="K31" s="725"/>
      <c r="L31" s="743"/>
      <c r="M31" s="725"/>
      <c r="N31" s="743"/>
      <c r="O31" s="725"/>
      <c r="P31" s="743"/>
      <c r="Q31" s="728"/>
      <c r="R31" s="743"/>
      <c r="S31" s="725"/>
      <c r="T31" s="743"/>
      <c r="U31" s="725"/>
      <c r="V31" s="743"/>
      <c r="W31" s="725"/>
      <c r="X31" s="743"/>
      <c r="Y31" s="725"/>
      <c r="Z31" s="743"/>
      <c r="AA31" s="725"/>
      <c r="AB31" s="743"/>
      <c r="AC31" s="728"/>
      <c r="AD31" s="743"/>
      <c r="AE31" s="725"/>
      <c r="AF31" s="743"/>
      <c r="AG31" s="728"/>
      <c r="AH31" s="743"/>
      <c r="AI31" s="725"/>
      <c r="AJ31" s="743"/>
      <c r="AK31" s="728"/>
      <c r="AL31" s="743"/>
      <c r="AM31" s="753"/>
      <c r="AN31" s="745"/>
      <c r="AO31" s="747"/>
      <c r="AP31" s="746"/>
      <c r="AQ31" s="746"/>
      <c r="AR31" s="746"/>
      <c r="AS31" s="747"/>
      <c r="AT31" s="37"/>
      <c r="AU31" s="38"/>
      <c r="AV31" s="38"/>
      <c r="AW31" s="38"/>
      <c r="AX31" s="38"/>
      <c r="AY31" s="38"/>
      <c r="AZ31" s="38"/>
      <c r="BA31" s="38"/>
      <c r="BB31" s="38"/>
      <c r="BC31" s="8"/>
      <c r="BD31" s="8"/>
      <c r="BE31" s="8"/>
      <c r="BF31" s="8"/>
      <c r="BG31" s="8"/>
      <c r="BX31" s="2"/>
      <c r="CA31" s="39"/>
      <c r="CB31" s="39"/>
      <c r="CG31" s="40">
        <v>0</v>
      </c>
      <c r="CH31" s="40">
        <v>0</v>
      </c>
      <c r="CI31" s="40"/>
      <c r="CJ31" s="40"/>
    </row>
    <row r="32" spans="1:104" ht="16.350000000000001" customHeight="1" x14ac:dyDescent="0.2">
      <c r="A32" s="109" t="s">
        <v>52</v>
      </c>
      <c r="B32" s="42">
        <f t="shared" si="2"/>
        <v>0</v>
      </c>
      <c r="C32" s="43">
        <f t="shared" ref="C32:D33" si="3">SUM(E32+G32+I32+K32+M32+O32+Q32+S32+U32+W32+Y32+AA32+AC32+AE32+AG32+AI32+AK32+AM32)</f>
        <v>0</v>
      </c>
      <c r="D32" s="44">
        <f t="shared" si="3"/>
        <v>0</v>
      </c>
      <c r="E32" s="45"/>
      <c r="F32" s="46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110"/>
      <c r="R32" s="47"/>
      <c r="S32" s="45"/>
      <c r="T32" s="47"/>
      <c r="U32" s="45"/>
      <c r="V32" s="47"/>
      <c r="W32" s="45"/>
      <c r="X32" s="47"/>
      <c r="Y32" s="45"/>
      <c r="Z32" s="47"/>
      <c r="AA32" s="45"/>
      <c r="AB32" s="47"/>
      <c r="AC32" s="110"/>
      <c r="AD32" s="47"/>
      <c r="AE32" s="45"/>
      <c r="AF32" s="47"/>
      <c r="AG32" s="110"/>
      <c r="AH32" s="47"/>
      <c r="AI32" s="45"/>
      <c r="AJ32" s="47"/>
      <c r="AK32" s="110"/>
      <c r="AL32" s="47"/>
      <c r="AM32" s="111"/>
      <c r="AN32" s="55"/>
      <c r="AO32" s="112"/>
      <c r="AP32" s="113"/>
      <c r="AQ32" s="113"/>
      <c r="AR32" s="113"/>
      <c r="AS32" s="112"/>
      <c r="AT32" s="37"/>
      <c r="AU32" s="38"/>
      <c r="AV32" s="38"/>
      <c r="AW32" s="38"/>
      <c r="AX32" s="38"/>
      <c r="AY32" s="38"/>
      <c r="AZ32" s="38"/>
      <c r="BA32" s="38"/>
      <c r="BB32" s="38"/>
      <c r="BC32" s="8"/>
      <c r="BD32" s="8"/>
      <c r="BE32" s="8"/>
      <c r="BF32" s="8"/>
      <c r="BG32" s="8"/>
      <c r="BX32" s="2"/>
      <c r="CB32" s="39"/>
      <c r="CG32" s="40">
        <v>0</v>
      </c>
      <c r="CH32" s="40">
        <v>0</v>
      </c>
      <c r="CI32" s="40"/>
      <c r="CJ32" s="40"/>
    </row>
    <row r="33" spans="1:88" ht="16.350000000000001" customHeight="1" x14ac:dyDescent="0.2">
      <c r="A33" s="114" t="s">
        <v>53</v>
      </c>
      <c r="B33" s="42">
        <f t="shared" si="2"/>
        <v>0</v>
      </c>
      <c r="C33" s="43">
        <f t="shared" si="3"/>
        <v>0</v>
      </c>
      <c r="D33" s="68">
        <f t="shared" si="3"/>
        <v>0</v>
      </c>
      <c r="E33" s="45"/>
      <c r="F33" s="46"/>
      <c r="G33" s="45"/>
      <c r="H33" s="47"/>
      <c r="I33" s="45"/>
      <c r="J33" s="47"/>
      <c r="K33" s="45"/>
      <c r="L33" s="47"/>
      <c r="M33" s="45"/>
      <c r="N33" s="47"/>
      <c r="O33" s="45"/>
      <c r="P33" s="47"/>
      <c r="Q33" s="110"/>
      <c r="R33" s="47"/>
      <c r="S33" s="45"/>
      <c r="T33" s="47"/>
      <c r="U33" s="45"/>
      <c r="V33" s="47"/>
      <c r="W33" s="45"/>
      <c r="X33" s="47"/>
      <c r="Y33" s="45"/>
      <c r="Z33" s="47"/>
      <c r="AA33" s="45"/>
      <c r="AB33" s="47"/>
      <c r="AC33" s="110"/>
      <c r="AD33" s="47"/>
      <c r="AE33" s="45"/>
      <c r="AF33" s="47"/>
      <c r="AG33" s="110"/>
      <c r="AH33" s="47"/>
      <c r="AI33" s="45"/>
      <c r="AJ33" s="47"/>
      <c r="AK33" s="110"/>
      <c r="AL33" s="47"/>
      <c r="AM33" s="111"/>
      <c r="AN33" s="55"/>
      <c r="AO33" s="52"/>
      <c r="AP33" s="51"/>
      <c r="AQ33" s="51"/>
      <c r="AR33" s="51"/>
      <c r="AS33" s="52"/>
      <c r="AT33" s="37"/>
      <c r="AU33" s="38"/>
      <c r="AV33" s="38"/>
      <c r="AW33" s="38"/>
      <c r="AX33" s="38"/>
      <c r="AY33" s="38"/>
      <c r="AZ33" s="38"/>
      <c r="BA33" s="38"/>
      <c r="BB33" s="38"/>
      <c r="BC33" s="8"/>
      <c r="BD33" s="8"/>
      <c r="BE33" s="8"/>
      <c r="BF33" s="8"/>
      <c r="BG33" s="8"/>
      <c r="BX33" s="2"/>
      <c r="CB33" s="39"/>
      <c r="CG33" s="40">
        <v>0</v>
      </c>
      <c r="CH33" s="40">
        <v>0</v>
      </c>
      <c r="CI33" s="40"/>
      <c r="CJ33" s="40"/>
    </row>
    <row r="34" spans="1:88" ht="16.350000000000001" customHeight="1" x14ac:dyDescent="0.2">
      <c r="A34" s="114" t="s">
        <v>54</v>
      </c>
      <c r="B34" s="42">
        <f t="shared" si="2"/>
        <v>0</v>
      </c>
      <c r="C34" s="43">
        <f>SUM(O34+Q34+S34+U34+W34+Y34+AA34)</f>
        <v>0</v>
      </c>
      <c r="D34" s="68">
        <f>SUM(P34+R34+T34+V34+X34+Z34+AB34)</f>
        <v>0</v>
      </c>
      <c r="E34" s="60"/>
      <c r="F34" s="61"/>
      <c r="G34" s="60"/>
      <c r="H34" s="69"/>
      <c r="I34" s="60"/>
      <c r="J34" s="69"/>
      <c r="K34" s="60"/>
      <c r="L34" s="69"/>
      <c r="M34" s="60"/>
      <c r="N34" s="69"/>
      <c r="O34" s="45"/>
      <c r="P34" s="47"/>
      <c r="Q34" s="110"/>
      <c r="R34" s="47"/>
      <c r="S34" s="45"/>
      <c r="T34" s="47"/>
      <c r="U34" s="45"/>
      <c r="V34" s="47"/>
      <c r="W34" s="45"/>
      <c r="X34" s="47"/>
      <c r="Y34" s="45"/>
      <c r="Z34" s="47"/>
      <c r="AA34" s="45"/>
      <c r="AB34" s="70"/>
      <c r="AC34" s="115"/>
      <c r="AD34" s="69"/>
      <c r="AE34" s="60"/>
      <c r="AF34" s="69"/>
      <c r="AG34" s="115"/>
      <c r="AH34" s="69"/>
      <c r="AI34" s="60"/>
      <c r="AJ34" s="69"/>
      <c r="AK34" s="115"/>
      <c r="AL34" s="69"/>
      <c r="AM34" s="116"/>
      <c r="AN34" s="50"/>
      <c r="AO34" s="52"/>
      <c r="AP34" s="51"/>
      <c r="AQ34" s="51"/>
      <c r="AR34" s="51"/>
      <c r="AS34" s="52"/>
      <c r="AT34" s="37"/>
      <c r="AU34" s="38"/>
      <c r="AV34" s="38"/>
      <c r="AW34" s="38"/>
      <c r="AX34" s="38"/>
      <c r="AY34" s="38"/>
      <c r="AZ34" s="38"/>
      <c r="BA34" s="38"/>
      <c r="BB34" s="38"/>
      <c r="BC34" s="8"/>
      <c r="BD34" s="8"/>
      <c r="BE34" s="8"/>
      <c r="BF34" s="8"/>
      <c r="BG34" s="8"/>
      <c r="BX34" s="2"/>
      <c r="CB34" s="39"/>
      <c r="CG34" s="40">
        <v>0</v>
      </c>
      <c r="CH34" s="40">
        <v>0</v>
      </c>
      <c r="CI34" s="40"/>
      <c r="CJ34" s="40"/>
    </row>
    <row r="35" spans="1:88" ht="16.350000000000001" customHeight="1" x14ac:dyDescent="0.2">
      <c r="A35" s="114" t="s">
        <v>55</v>
      </c>
      <c r="B35" s="42">
        <f>SUM(C35:D35)</f>
        <v>0</v>
      </c>
      <c r="C35" s="43">
        <f>SUM(E35+G35+I35+K35+M35+O35+Q35+S35+U35+W35+Y35+AA35+AC35+AE35+AG35+AI35+AK35+AM35)</f>
        <v>0</v>
      </c>
      <c r="D35" s="68">
        <f t="shared" ref="C35:D44" si="4">SUM(F35+H35+J35+L35+N35+P35+R35+T35+V35+X35+Z35+AB35+AD35+AF35+AH35+AJ35+AL35+AN35)</f>
        <v>0</v>
      </c>
      <c r="E35" s="45"/>
      <c r="F35" s="46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110"/>
      <c r="R35" s="47"/>
      <c r="S35" s="45"/>
      <c r="T35" s="47"/>
      <c r="U35" s="45"/>
      <c r="V35" s="47"/>
      <c r="W35" s="45"/>
      <c r="X35" s="47"/>
      <c r="Y35" s="45"/>
      <c r="Z35" s="47"/>
      <c r="AA35" s="45"/>
      <c r="AB35" s="47"/>
      <c r="AC35" s="110"/>
      <c r="AD35" s="47"/>
      <c r="AE35" s="45"/>
      <c r="AF35" s="47"/>
      <c r="AG35" s="110"/>
      <c r="AH35" s="47"/>
      <c r="AI35" s="45"/>
      <c r="AJ35" s="47"/>
      <c r="AK35" s="110"/>
      <c r="AL35" s="47"/>
      <c r="AM35" s="111"/>
      <c r="AN35" s="55"/>
      <c r="AO35" s="112"/>
      <c r="AP35" s="113"/>
      <c r="AQ35" s="113"/>
      <c r="AR35" s="113"/>
      <c r="AS35" s="112"/>
      <c r="AT35" s="37"/>
      <c r="AU35" s="38"/>
      <c r="AV35" s="38"/>
      <c r="AW35" s="38"/>
      <c r="AX35" s="38"/>
      <c r="AY35" s="38"/>
      <c r="AZ35" s="38"/>
      <c r="BA35" s="38"/>
      <c r="BB35" s="38"/>
      <c r="BC35" s="8"/>
      <c r="BD35" s="8"/>
      <c r="BE35" s="8"/>
      <c r="BF35" s="8"/>
      <c r="BG35" s="8"/>
      <c r="BX35" s="2"/>
      <c r="CB35" s="39"/>
      <c r="CG35" s="40">
        <v>0</v>
      </c>
      <c r="CH35" s="40">
        <v>0</v>
      </c>
      <c r="CI35" s="40"/>
      <c r="CJ35" s="40"/>
    </row>
    <row r="36" spans="1:88" ht="16.350000000000001" customHeight="1" x14ac:dyDescent="0.2">
      <c r="A36" s="114" t="s">
        <v>56</v>
      </c>
      <c r="B36" s="117">
        <f>SUM(C36:D36)</f>
        <v>0</v>
      </c>
      <c r="C36" s="118">
        <f>SUM(K36+M36+O36+Q36+S36+U36+W36+Y36+AA36+AC36+AE36+AG36+AI36+AK36+AM36)</f>
        <v>0</v>
      </c>
      <c r="D36" s="68">
        <f>SUM(L36+N36+P36+R36+T36+V36+X36+Z36+AB36+AD36+AF36+AH36+AJ36+AL36+AN36)</f>
        <v>0</v>
      </c>
      <c r="E36" s="448"/>
      <c r="F36" s="449"/>
      <c r="G36" s="448"/>
      <c r="H36" s="450"/>
      <c r="I36" s="448"/>
      <c r="J36" s="450"/>
      <c r="K36" s="45"/>
      <c r="L36" s="47"/>
      <c r="M36" s="45"/>
      <c r="N36" s="47"/>
      <c r="O36" s="45"/>
      <c r="P36" s="47"/>
      <c r="Q36" s="110"/>
      <c r="R36" s="47"/>
      <c r="S36" s="45"/>
      <c r="T36" s="47"/>
      <c r="U36" s="45"/>
      <c r="V36" s="47"/>
      <c r="W36" s="45"/>
      <c r="X36" s="47"/>
      <c r="Y36" s="45"/>
      <c r="Z36" s="47"/>
      <c r="AA36" s="45"/>
      <c r="AB36" s="47"/>
      <c r="AC36" s="110"/>
      <c r="AD36" s="47"/>
      <c r="AE36" s="45"/>
      <c r="AF36" s="47"/>
      <c r="AG36" s="110"/>
      <c r="AH36" s="47"/>
      <c r="AI36" s="45"/>
      <c r="AJ36" s="47"/>
      <c r="AK36" s="110"/>
      <c r="AL36" s="47"/>
      <c r="AM36" s="111"/>
      <c r="AN36" s="55"/>
      <c r="AO36" s="112"/>
      <c r="AP36" s="113"/>
      <c r="AQ36" s="113"/>
      <c r="AR36" s="113"/>
      <c r="AS36" s="112"/>
      <c r="AT36" s="37"/>
      <c r="AU36" s="38"/>
      <c r="AV36" s="38"/>
      <c r="AW36" s="38"/>
      <c r="AX36" s="38"/>
      <c r="AY36" s="38"/>
      <c r="AZ36" s="38"/>
      <c r="BA36" s="38"/>
      <c r="BB36" s="38"/>
      <c r="BC36" s="8"/>
      <c r="BD36" s="8"/>
      <c r="BE36" s="8"/>
      <c r="BF36" s="8"/>
      <c r="BG36" s="8"/>
      <c r="BX36" s="2"/>
      <c r="CB36" s="39"/>
      <c r="CG36" s="40">
        <v>0</v>
      </c>
      <c r="CH36" s="40">
        <v>0</v>
      </c>
      <c r="CI36" s="40"/>
      <c r="CJ36" s="40"/>
    </row>
    <row r="37" spans="1:88" ht="16.350000000000001" customHeight="1" x14ac:dyDescent="0.2">
      <c r="A37" s="62" t="s">
        <v>57</v>
      </c>
      <c r="B37" s="42">
        <f t="shared" si="2"/>
        <v>0</v>
      </c>
      <c r="C37" s="43">
        <f t="shared" si="4"/>
        <v>0</v>
      </c>
      <c r="D37" s="44">
        <f t="shared" si="4"/>
        <v>0</v>
      </c>
      <c r="E37" s="45"/>
      <c r="F37" s="46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110"/>
      <c r="R37" s="47"/>
      <c r="S37" s="45"/>
      <c r="T37" s="47"/>
      <c r="U37" s="45"/>
      <c r="V37" s="47"/>
      <c r="W37" s="45"/>
      <c r="X37" s="47"/>
      <c r="Y37" s="45"/>
      <c r="Z37" s="47"/>
      <c r="AA37" s="45"/>
      <c r="AB37" s="47"/>
      <c r="AC37" s="110"/>
      <c r="AD37" s="47"/>
      <c r="AE37" s="45"/>
      <c r="AF37" s="47"/>
      <c r="AG37" s="110"/>
      <c r="AH37" s="47"/>
      <c r="AI37" s="45"/>
      <c r="AJ37" s="47"/>
      <c r="AK37" s="110"/>
      <c r="AL37" s="47"/>
      <c r="AM37" s="111"/>
      <c r="AN37" s="55"/>
      <c r="AO37" s="52"/>
      <c r="AP37" s="51"/>
      <c r="AQ37" s="51"/>
      <c r="AR37" s="51"/>
      <c r="AS37" s="52"/>
      <c r="AT37" s="37"/>
      <c r="AU37" s="38"/>
      <c r="AV37" s="38"/>
      <c r="AW37" s="38"/>
      <c r="AX37" s="38"/>
      <c r="AY37" s="38"/>
      <c r="AZ37" s="38"/>
      <c r="BA37" s="38"/>
      <c r="BB37" s="38"/>
      <c r="BC37" s="8"/>
      <c r="BD37" s="8"/>
      <c r="BE37" s="8"/>
      <c r="BF37" s="8"/>
      <c r="BG37" s="8"/>
      <c r="BX37" s="2"/>
      <c r="CG37" s="40">
        <v>0</v>
      </c>
      <c r="CH37" s="40">
        <v>0</v>
      </c>
      <c r="CI37" s="40"/>
      <c r="CJ37" s="40"/>
    </row>
    <row r="38" spans="1:88" ht="16.350000000000001" customHeight="1" x14ac:dyDescent="0.2">
      <c r="A38" s="62" t="s">
        <v>58</v>
      </c>
      <c r="B38" s="42">
        <f>SUM(C38:D38)</f>
        <v>0</v>
      </c>
      <c r="C38" s="43">
        <f>SUM(E38+G38+I38+K38+M38+O38+Q38+S38+U38+W38+Y38+AA38+AC38+AE38+AG38+AI38+AK38+AM38)</f>
        <v>0</v>
      </c>
      <c r="D38" s="44">
        <f>SUM(F38+H38+J38+L38+N38+P38+R38+T38+V38+X38+Z38+AB38+AD38+AF38+AH38+AJ38+AL38+AN38)</f>
        <v>0</v>
      </c>
      <c r="E38" s="45"/>
      <c r="F38" s="46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110"/>
      <c r="R38" s="47"/>
      <c r="S38" s="45"/>
      <c r="T38" s="47"/>
      <c r="U38" s="45"/>
      <c r="V38" s="47"/>
      <c r="W38" s="45"/>
      <c r="X38" s="47"/>
      <c r="Y38" s="45"/>
      <c r="Z38" s="47"/>
      <c r="AA38" s="45"/>
      <c r="AB38" s="47"/>
      <c r="AC38" s="110"/>
      <c r="AD38" s="47"/>
      <c r="AE38" s="45"/>
      <c r="AF38" s="47"/>
      <c r="AG38" s="110"/>
      <c r="AH38" s="47"/>
      <c r="AI38" s="45"/>
      <c r="AJ38" s="47"/>
      <c r="AK38" s="110"/>
      <c r="AL38" s="47"/>
      <c r="AM38" s="111"/>
      <c r="AN38" s="55"/>
      <c r="AO38" s="52"/>
      <c r="AP38" s="51"/>
      <c r="AQ38" s="51"/>
      <c r="AR38" s="51"/>
      <c r="AS38" s="52"/>
      <c r="AT38" s="37"/>
      <c r="AU38" s="38"/>
      <c r="AV38" s="38"/>
      <c r="AW38" s="38"/>
      <c r="AX38" s="38"/>
      <c r="AY38" s="38"/>
      <c r="AZ38" s="38"/>
      <c r="BA38" s="38"/>
      <c r="BB38" s="38"/>
      <c r="BC38" s="8"/>
      <c r="BD38" s="8"/>
      <c r="BE38" s="8"/>
      <c r="BF38" s="8"/>
      <c r="BG38" s="8"/>
      <c r="BX38" s="2"/>
      <c r="CG38" s="40"/>
      <c r="CH38" s="40"/>
      <c r="CI38" s="40"/>
      <c r="CJ38" s="40"/>
    </row>
    <row r="39" spans="1:88" ht="16.350000000000001" customHeight="1" x14ac:dyDescent="0.2">
      <c r="A39" s="62" t="s">
        <v>59</v>
      </c>
      <c r="B39" s="42">
        <f>SUM(C39:D39)</f>
        <v>0</v>
      </c>
      <c r="C39" s="43">
        <f>SUM(E39+G39+I39+K39+M39+O39+Q39+S39+U39+W39+Y39+AA39+AC39+AE39+AG39+AI39+AK39+AM39)</f>
        <v>0</v>
      </c>
      <c r="D39" s="44">
        <f>SUM(F39+H39+J39+L39+N39+P39+R39+T39+V39+X39+Z39+AB39+AD39+AF39+AH39+AJ39+AL39+AN39)</f>
        <v>0</v>
      </c>
      <c r="E39" s="45"/>
      <c r="F39" s="46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110"/>
      <c r="R39" s="47"/>
      <c r="S39" s="45"/>
      <c r="T39" s="47"/>
      <c r="U39" s="45"/>
      <c r="V39" s="47"/>
      <c r="W39" s="45"/>
      <c r="X39" s="47"/>
      <c r="Y39" s="45"/>
      <c r="Z39" s="47"/>
      <c r="AA39" s="45"/>
      <c r="AB39" s="47"/>
      <c r="AC39" s="110"/>
      <c r="AD39" s="47"/>
      <c r="AE39" s="45"/>
      <c r="AF39" s="47"/>
      <c r="AG39" s="110"/>
      <c r="AH39" s="47"/>
      <c r="AI39" s="45"/>
      <c r="AJ39" s="47"/>
      <c r="AK39" s="110"/>
      <c r="AL39" s="47"/>
      <c r="AM39" s="111"/>
      <c r="AN39" s="55"/>
      <c r="AO39" s="52"/>
      <c r="AP39" s="51"/>
      <c r="AQ39" s="51"/>
      <c r="AR39" s="51"/>
      <c r="AS39" s="52"/>
      <c r="AT39" s="37"/>
      <c r="AU39" s="38"/>
      <c r="AV39" s="38"/>
      <c r="AW39" s="38"/>
      <c r="AX39" s="38"/>
      <c r="AY39" s="38"/>
      <c r="AZ39" s="38"/>
      <c r="BA39" s="38"/>
      <c r="BB39" s="38"/>
      <c r="BC39" s="8"/>
      <c r="BD39" s="8"/>
      <c r="BE39" s="8"/>
      <c r="BF39" s="8"/>
      <c r="BG39" s="8"/>
      <c r="BX39" s="2"/>
      <c r="CG39" s="40"/>
      <c r="CH39" s="40"/>
      <c r="CI39" s="40"/>
      <c r="CJ39" s="40"/>
    </row>
    <row r="40" spans="1:88" ht="16.350000000000001" customHeight="1" x14ac:dyDescent="0.2">
      <c r="A40" s="62" t="s">
        <v>60</v>
      </c>
      <c r="B40" s="42">
        <f t="shared" si="2"/>
        <v>0</v>
      </c>
      <c r="C40" s="43">
        <f t="shared" si="4"/>
        <v>0</v>
      </c>
      <c r="D40" s="44">
        <f t="shared" si="4"/>
        <v>0</v>
      </c>
      <c r="E40" s="45"/>
      <c r="F40" s="46"/>
      <c r="G40" s="45"/>
      <c r="H40" s="47"/>
      <c r="I40" s="45"/>
      <c r="J40" s="47"/>
      <c r="K40" s="45"/>
      <c r="L40" s="47"/>
      <c r="M40" s="45"/>
      <c r="N40" s="47"/>
      <c r="O40" s="45"/>
      <c r="P40" s="47"/>
      <c r="Q40" s="110"/>
      <c r="R40" s="47"/>
      <c r="S40" s="45"/>
      <c r="T40" s="47"/>
      <c r="U40" s="45"/>
      <c r="V40" s="47"/>
      <c r="W40" s="45"/>
      <c r="X40" s="47"/>
      <c r="Y40" s="45"/>
      <c r="Z40" s="47"/>
      <c r="AA40" s="45"/>
      <c r="AB40" s="47"/>
      <c r="AC40" s="110"/>
      <c r="AD40" s="47"/>
      <c r="AE40" s="45"/>
      <c r="AF40" s="47"/>
      <c r="AG40" s="110"/>
      <c r="AH40" s="47"/>
      <c r="AI40" s="45"/>
      <c r="AJ40" s="47"/>
      <c r="AK40" s="110"/>
      <c r="AL40" s="47"/>
      <c r="AM40" s="111"/>
      <c r="AN40" s="55"/>
      <c r="AO40" s="52"/>
      <c r="AP40" s="51"/>
      <c r="AQ40" s="51"/>
      <c r="AR40" s="51"/>
      <c r="AS40" s="52"/>
      <c r="AT40" s="37"/>
      <c r="AU40" s="38"/>
      <c r="AV40" s="38"/>
      <c r="AW40" s="38"/>
      <c r="AX40" s="38"/>
      <c r="AY40" s="38"/>
      <c r="AZ40" s="38"/>
      <c r="BA40" s="38"/>
      <c r="BB40" s="38"/>
      <c r="BC40" s="8"/>
      <c r="BD40" s="8"/>
      <c r="BE40" s="8"/>
      <c r="BF40" s="8"/>
      <c r="BG40" s="8"/>
      <c r="BX40" s="2"/>
      <c r="CG40" s="40"/>
      <c r="CH40" s="40"/>
      <c r="CI40" s="40"/>
      <c r="CJ40" s="40"/>
    </row>
    <row r="41" spans="1:88" ht="16.350000000000001" customHeight="1" x14ac:dyDescent="0.2">
      <c r="A41" s="62" t="s">
        <v>61</v>
      </c>
      <c r="B41" s="42">
        <f t="shared" si="2"/>
        <v>0</v>
      </c>
      <c r="C41" s="43">
        <f t="shared" si="4"/>
        <v>0</v>
      </c>
      <c r="D41" s="44">
        <f t="shared" si="4"/>
        <v>0</v>
      </c>
      <c r="E41" s="45"/>
      <c r="F41" s="46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110"/>
      <c r="R41" s="47"/>
      <c r="S41" s="45"/>
      <c r="T41" s="47"/>
      <c r="U41" s="45"/>
      <c r="V41" s="47"/>
      <c r="W41" s="45"/>
      <c r="X41" s="47"/>
      <c r="Y41" s="45"/>
      <c r="Z41" s="47"/>
      <c r="AA41" s="45"/>
      <c r="AB41" s="47"/>
      <c r="AC41" s="110"/>
      <c r="AD41" s="47"/>
      <c r="AE41" s="45"/>
      <c r="AF41" s="47"/>
      <c r="AG41" s="110"/>
      <c r="AH41" s="47"/>
      <c r="AI41" s="45"/>
      <c r="AJ41" s="47"/>
      <c r="AK41" s="110"/>
      <c r="AL41" s="47"/>
      <c r="AM41" s="111"/>
      <c r="AN41" s="55"/>
      <c r="AO41" s="75"/>
      <c r="AP41" s="74"/>
      <c r="AQ41" s="74"/>
      <c r="AR41" s="74"/>
      <c r="AS41" s="75"/>
      <c r="AT41" s="37"/>
      <c r="AU41" s="38"/>
      <c r="AV41" s="38"/>
      <c r="AW41" s="38"/>
      <c r="AX41" s="38"/>
      <c r="AY41" s="38"/>
      <c r="AZ41" s="38"/>
      <c r="BA41" s="38"/>
      <c r="BB41" s="38"/>
      <c r="BC41" s="8"/>
      <c r="BD41" s="8"/>
      <c r="BE41" s="8"/>
      <c r="BF41" s="8"/>
      <c r="BG41" s="8"/>
      <c r="BX41" s="2"/>
      <c r="CG41" s="40"/>
      <c r="CH41" s="40"/>
      <c r="CI41" s="40"/>
      <c r="CJ41" s="40"/>
    </row>
    <row r="42" spans="1:88" ht="16.350000000000001" customHeight="1" x14ac:dyDescent="0.2">
      <c r="A42" s="62" t="s">
        <v>62</v>
      </c>
      <c r="B42" s="42">
        <f t="shared" si="2"/>
        <v>0</v>
      </c>
      <c r="C42" s="43">
        <f t="shared" si="4"/>
        <v>0</v>
      </c>
      <c r="D42" s="44">
        <f t="shared" si="4"/>
        <v>0</v>
      </c>
      <c r="E42" s="45"/>
      <c r="F42" s="46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110"/>
      <c r="R42" s="47"/>
      <c r="S42" s="45"/>
      <c r="T42" s="47"/>
      <c r="U42" s="45"/>
      <c r="V42" s="47"/>
      <c r="W42" s="45"/>
      <c r="X42" s="47"/>
      <c r="Y42" s="45"/>
      <c r="Z42" s="47"/>
      <c r="AA42" s="45"/>
      <c r="AB42" s="47"/>
      <c r="AC42" s="110"/>
      <c r="AD42" s="47"/>
      <c r="AE42" s="45"/>
      <c r="AF42" s="47"/>
      <c r="AG42" s="110"/>
      <c r="AH42" s="47"/>
      <c r="AI42" s="45"/>
      <c r="AJ42" s="47"/>
      <c r="AK42" s="110"/>
      <c r="AL42" s="47"/>
      <c r="AM42" s="111"/>
      <c r="AN42" s="55"/>
      <c r="AO42" s="75"/>
      <c r="AP42" s="74"/>
      <c r="AQ42" s="74"/>
      <c r="AR42" s="74"/>
      <c r="AS42" s="75"/>
      <c r="AT42" s="37"/>
      <c r="AU42" s="38"/>
      <c r="AV42" s="38"/>
      <c r="AW42" s="38"/>
      <c r="AX42" s="38"/>
      <c r="AY42" s="38"/>
      <c r="AZ42" s="38"/>
      <c r="BA42" s="38"/>
      <c r="BB42" s="38"/>
      <c r="BC42" s="8"/>
      <c r="BD42" s="8"/>
      <c r="BE42" s="8"/>
      <c r="BF42" s="8"/>
      <c r="BG42" s="8"/>
      <c r="BX42" s="2"/>
      <c r="CG42" s="40"/>
      <c r="CH42" s="40"/>
      <c r="CI42" s="40"/>
      <c r="CJ42" s="40"/>
    </row>
    <row r="43" spans="1:88" ht="16.350000000000001" customHeight="1" x14ac:dyDescent="0.2">
      <c r="A43" s="62" t="s">
        <v>63</v>
      </c>
      <c r="B43" s="42">
        <f t="shared" si="2"/>
        <v>0</v>
      </c>
      <c r="C43" s="43">
        <f t="shared" si="4"/>
        <v>0</v>
      </c>
      <c r="D43" s="44">
        <f t="shared" si="4"/>
        <v>0</v>
      </c>
      <c r="E43" s="45"/>
      <c r="F43" s="46"/>
      <c r="G43" s="45"/>
      <c r="H43" s="47"/>
      <c r="I43" s="45"/>
      <c r="J43" s="47"/>
      <c r="K43" s="45"/>
      <c r="L43" s="47"/>
      <c r="M43" s="45"/>
      <c r="N43" s="47"/>
      <c r="O43" s="45"/>
      <c r="P43" s="47"/>
      <c r="Q43" s="110"/>
      <c r="R43" s="47"/>
      <c r="S43" s="45"/>
      <c r="T43" s="47"/>
      <c r="U43" s="45"/>
      <c r="V43" s="47"/>
      <c r="W43" s="45"/>
      <c r="X43" s="47"/>
      <c r="Y43" s="45"/>
      <c r="Z43" s="47"/>
      <c r="AA43" s="45"/>
      <c r="AB43" s="47"/>
      <c r="AC43" s="110"/>
      <c r="AD43" s="47"/>
      <c r="AE43" s="45"/>
      <c r="AF43" s="47"/>
      <c r="AG43" s="110"/>
      <c r="AH43" s="47"/>
      <c r="AI43" s="45"/>
      <c r="AJ43" s="47"/>
      <c r="AK43" s="110"/>
      <c r="AL43" s="47"/>
      <c r="AM43" s="111"/>
      <c r="AN43" s="55"/>
      <c r="AO43" s="75"/>
      <c r="AP43" s="74"/>
      <c r="AQ43" s="74"/>
      <c r="AR43" s="74"/>
      <c r="AS43" s="75"/>
      <c r="AT43" s="37"/>
      <c r="AU43" s="38"/>
      <c r="AV43" s="38"/>
      <c r="AW43" s="38"/>
      <c r="AX43" s="38"/>
      <c r="AY43" s="38"/>
      <c r="AZ43" s="38"/>
      <c r="BA43" s="38"/>
      <c r="BB43" s="38"/>
      <c r="BC43" s="8"/>
      <c r="BD43" s="8"/>
      <c r="BE43" s="8"/>
      <c r="BF43" s="8"/>
      <c r="BG43" s="8"/>
      <c r="BX43" s="2"/>
      <c r="CG43" s="40"/>
      <c r="CH43" s="40"/>
      <c r="CI43" s="40"/>
      <c r="CJ43" s="40"/>
    </row>
    <row r="44" spans="1:88" ht="16.350000000000001" customHeight="1" x14ac:dyDescent="0.2">
      <c r="A44" s="122" t="s">
        <v>64</v>
      </c>
      <c r="B44" s="123">
        <f t="shared" si="2"/>
        <v>0</v>
      </c>
      <c r="C44" s="124">
        <f t="shared" si="4"/>
        <v>0</v>
      </c>
      <c r="D44" s="125">
        <f t="shared" si="4"/>
        <v>0</v>
      </c>
      <c r="E44" s="88"/>
      <c r="F44" s="89"/>
      <c r="G44" s="88"/>
      <c r="H44" s="87"/>
      <c r="I44" s="88"/>
      <c r="J44" s="87"/>
      <c r="K44" s="88"/>
      <c r="L44" s="87"/>
      <c r="M44" s="88"/>
      <c r="N44" s="87"/>
      <c r="O44" s="88"/>
      <c r="P44" s="87"/>
      <c r="Q44" s="126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126"/>
      <c r="AD44" s="87"/>
      <c r="AE44" s="88"/>
      <c r="AF44" s="87"/>
      <c r="AG44" s="126"/>
      <c r="AH44" s="87"/>
      <c r="AI44" s="88"/>
      <c r="AJ44" s="87"/>
      <c r="AK44" s="126"/>
      <c r="AL44" s="87"/>
      <c r="AM44" s="127"/>
      <c r="AN44" s="92"/>
      <c r="AO44" s="94"/>
      <c r="AP44" s="93"/>
      <c r="AQ44" s="93"/>
      <c r="AR44" s="93"/>
      <c r="AS44" s="94"/>
      <c r="AT44" s="37"/>
      <c r="AU44" s="38"/>
      <c r="AV44" s="38"/>
      <c r="AW44" s="38"/>
      <c r="AX44" s="38"/>
      <c r="AY44" s="38"/>
      <c r="AZ44" s="38"/>
      <c r="BA44" s="38"/>
      <c r="BB44" s="38"/>
      <c r="BC44" s="8"/>
      <c r="BD44" s="8"/>
      <c r="BE44" s="8"/>
      <c r="BF44" s="8"/>
      <c r="BG44" s="8"/>
      <c r="BX44" s="2"/>
      <c r="CG44" s="40"/>
      <c r="CH44" s="40"/>
      <c r="CI44" s="40"/>
      <c r="CJ44" s="40"/>
    </row>
    <row r="45" spans="1:88" ht="31.35" customHeight="1" x14ac:dyDescent="0.2">
      <c r="A45" s="9" t="s">
        <v>65</v>
      </c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28"/>
      <c r="AP45" s="129"/>
      <c r="AQ45" s="533"/>
      <c r="AR45" s="754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CG45" s="40"/>
      <c r="CH45" s="40"/>
      <c r="CI45" s="40"/>
      <c r="CJ45" s="40"/>
    </row>
    <row r="46" spans="1:88" ht="16.350000000000001" customHeight="1" x14ac:dyDescent="0.25">
      <c r="A46" s="2802" t="s">
        <v>49</v>
      </c>
      <c r="B46" s="2812" t="s">
        <v>4</v>
      </c>
      <c r="C46" s="2828" t="s">
        <v>66</v>
      </c>
      <c r="D46" s="2820"/>
      <c r="E46" s="2820"/>
      <c r="F46" s="2829"/>
      <c r="G46" s="2828" t="s">
        <v>67</v>
      </c>
      <c r="H46" s="2820"/>
      <c r="I46" s="2820"/>
      <c r="J46" s="2829"/>
      <c r="K46" s="6"/>
      <c r="L46" s="2711"/>
      <c r="M46" s="2711"/>
      <c r="N46" s="2711"/>
      <c r="O46" s="2711"/>
      <c r="P46" s="2711"/>
      <c r="Q46" s="2711"/>
      <c r="R46" s="2711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755"/>
      <c r="AR46" s="133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CG46" s="40"/>
      <c r="CH46" s="40"/>
      <c r="CI46" s="40"/>
      <c r="CJ46" s="40"/>
    </row>
    <row r="47" spans="1:88" ht="27.75" customHeight="1" x14ac:dyDescent="0.2">
      <c r="A47" s="2817"/>
      <c r="B47" s="2819"/>
      <c r="C47" s="693" t="s">
        <v>68</v>
      </c>
      <c r="D47" s="693" t="s">
        <v>69</v>
      </c>
      <c r="E47" s="733" t="s">
        <v>70</v>
      </c>
      <c r="F47" s="574" t="s">
        <v>71</v>
      </c>
      <c r="G47" s="693" t="s">
        <v>68</v>
      </c>
      <c r="H47" s="693" t="s">
        <v>69</v>
      </c>
      <c r="I47" s="733" t="s">
        <v>70</v>
      </c>
      <c r="J47" s="574" t="s">
        <v>71</v>
      </c>
      <c r="K47" s="6"/>
      <c r="L47" s="756"/>
      <c r="M47" s="756"/>
      <c r="N47" s="757"/>
      <c r="O47" s="756"/>
      <c r="P47" s="756"/>
      <c r="Q47" s="756"/>
      <c r="R47" s="756"/>
      <c r="S47" s="756"/>
      <c r="T47" s="756"/>
      <c r="U47" s="756"/>
      <c r="V47" s="756"/>
      <c r="W47" s="756"/>
      <c r="X47" s="756"/>
      <c r="Y47" s="756"/>
      <c r="Z47" s="756"/>
      <c r="AA47" s="756"/>
      <c r="AB47" s="756"/>
      <c r="AC47" s="756"/>
      <c r="AD47" s="756"/>
      <c r="AE47" s="756"/>
      <c r="AF47" s="756"/>
      <c r="AG47" s="756"/>
      <c r="AH47" s="756"/>
      <c r="AI47" s="756"/>
      <c r="AJ47" s="756"/>
      <c r="AK47" s="756"/>
      <c r="AL47" s="756"/>
      <c r="AM47" s="756"/>
      <c r="AN47" s="756"/>
      <c r="AO47" s="756"/>
      <c r="AP47" s="756"/>
      <c r="AQ47" s="758"/>
      <c r="AR47" s="75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CG47" s="40"/>
      <c r="CH47" s="40"/>
      <c r="CI47" s="40"/>
      <c r="CJ47" s="40"/>
    </row>
    <row r="48" spans="1:88" ht="16.350000000000001" customHeight="1" x14ac:dyDescent="0.2">
      <c r="A48" s="138" t="s">
        <v>72</v>
      </c>
      <c r="B48" s="139">
        <f>SUM(C48:J48)</f>
        <v>0</v>
      </c>
      <c r="C48" s="725"/>
      <c r="D48" s="759"/>
      <c r="E48" s="759"/>
      <c r="F48" s="718"/>
      <c r="G48" s="725"/>
      <c r="H48" s="759"/>
      <c r="I48" s="759"/>
      <c r="J48" s="743"/>
      <c r="K48" s="141"/>
      <c r="L48" s="756"/>
      <c r="M48" s="756"/>
      <c r="N48" s="760"/>
      <c r="O48" s="756"/>
      <c r="P48" s="756"/>
      <c r="Q48" s="756"/>
      <c r="R48" s="756"/>
      <c r="S48" s="756"/>
      <c r="T48" s="756"/>
      <c r="U48" s="756"/>
      <c r="V48" s="756"/>
      <c r="W48" s="756"/>
      <c r="X48" s="761"/>
      <c r="Y48" s="761"/>
      <c r="Z48" s="761"/>
      <c r="AA48" s="761"/>
      <c r="AB48" s="761"/>
      <c r="AC48" s="761"/>
      <c r="AD48" s="761"/>
      <c r="AE48" s="761"/>
      <c r="AF48" s="761"/>
      <c r="AG48" s="761"/>
      <c r="AH48" s="761"/>
      <c r="AI48" s="761"/>
      <c r="AJ48" s="761"/>
      <c r="AK48" s="761"/>
      <c r="AL48" s="761"/>
      <c r="AM48" s="761"/>
      <c r="AN48" s="761"/>
      <c r="AO48" s="761"/>
      <c r="AP48" s="761"/>
      <c r="AQ48" s="758"/>
      <c r="AR48" s="75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CG48" s="40"/>
      <c r="CH48" s="40"/>
      <c r="CI48" s="40"/>
      <c r="CJ48" s="40"/>
    </row>
    <row r="49" spans="1:88" ht="16.350000000000001" customHeight="1" x14ac:dyDescent="0.2">
      <c r="A49" s="82" t="s">
        <v>73</v>
      </c>
      <c r="B49" s="144">
        <f>SUM(C49:J49)</f>
        <v>0</v>
      </c>
      <c r="C49" s="88"/>
      <c r="D49" s="145"/>
      <c r="E49" s="145"/>
      <c r="F49" s="89"/>
      <c r="G49" s="88"/>
      <c r="H49" s="145"/>
      <c r="I49" s="145"/>
      <c r="J49" s="87"/>
      <c r="K49" s="141"/>
      <c r="L49" s="756"/>
      <c r="M49" s="756"/>
      <c r="N49" s="762"/>
      <c r="O49" s="756"/>
      <c r="P49" s="756"/>
      <c r="Q49" s="756"/>
      <c r="R49" s="756"/>
      <c r="S49" s="756"/>
      <c r="T49" s="756"/>
      <c r="U49" s="756"/>
      <c r="V49" s="756"/>
      <c r="W49" s="756"/>
      <c r="X49" s="761"/>
      <c r="Y49" s="761"/>
      <c r="Z49" s="761"/>
      <c r="AA49" s="761"/>
      <c r="AB49" s="761"/>
      <c r="AC49" s="761"/>
      <c r="AD49" s="761"/>
      <c r="AE49" s="761"/>
      <c r="AF49" s="761"/>
      <c r="AG49" s="761"/>
      <c r="AH49" s="761"/>
      <c r="AI49" s="761"/>
      <c r="AJ49" s="761"/>
      <c r="AK49" s="761"/>
      <c r="AL49" s="761"/>
      <c r="AM49" s="761"/>
      <c r="AN49" s="761"/>
      <c r="AO49" s="761"/>
      <c r="AP49" s="761"/>
      <c r="AQ49" s="758"/>
      <c r="AR49" s="75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CG49" s="40"/>
      <c r="CH49" s="40"/>
      <c r="CI49" s="40"/>
      <c r="CJ49" s="40"/>
    </row>
    <row r="50" spans="1:88" ht="31.35" customHeight="1" x14ac:dyDescent="0.2">
      <c r="A50" s="147" t="s">
        <v>74</v>
      </c>
      <c r="B50" s="147"/>
      <c r="C50" s="147"/>
      <c r="D50" s="147"/>
      <c r="E50" s="147"/>
      <c r="F50" s="147"/>
      <c r="G50" s="763"/>
      <c r="H50" s="763"/>
      <c r="I50" s="763"/>
      <c r="J50" s="763"/>
      <c r="K50" s="763"/>
      <c r="L50" s="763"/>
      <c r="M50" s="763"/>
      <c r="N50" s="763"/>
      <c r="O50" s="764"/>
      <c r="P50" s="147"/>
      <c r="Q50" s="763"/>
      <c r="R50" s="763"/>
      <c r="S50" s="764"/>
      <c r="T50" s="147"/>
      <c r="U50" s="763"/>
      <c r="V50" s="764"/>
      <c r="W50" s="14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761"/>
      <c r="AM50" s="669"/>
      <c r="AN50" s="669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CG50" s="40"/>
      <c r="CH50" s="40"/>
      <c r="CI50" s="40"/>
      <c r="CJ50" s="40"/>
    </row>
    <row r="51" spans="1:88" ht="16.350000000000001" customHeight="1" x14ac:dyDescent="0.2">
      <c r="A51" s="2802" t="s">
        <v>75</v>
      </c>
      <c r="B51" s="2804" t="s">
        <v>32</v>
      </c>
      <c r="C51" s="2805"/>
      <c r="D51" s="2806"/>
      <c r="E51" s="2822" t="s">
        <v>5</v>
      </c>
      <c r="F51" s="2810"/>
      <c r="G51" s="2810"/>
      <c r="H51" s="2810"/>
      <c r="I51" s="2810"/>
      <c r="J51" s="2810"/>
      <c r="K51" s="2810"/>
      <c r="L51" s="2810"/>
      <c r="M51" s="2810"/>
      <c r="N51" s="2810"/>
      <c r="O51" s="2810"/>
      <c r="P51" s="2810"/>
      <c r="Q51" s="2810"/>
      <c r="R51" s="2810"/>
      <c r="S51" s="2810"/>
      <c r="T51" s="2810"/>
      <c r="U51" s="2810"/>
      <c r="V51" s="2823"/>
      <c r="W51" s="2812" t="s">
        <v>6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CG51" s="40"/>
      <c r="CH51" s="40"/>
      <c r="CI51" s="40"/>
      <c r="CJ51" s="40"/>
    </row>
    <row r="52" spans="1:88" ht="16.350000000000001" customHeight="1" x14ac:dyDescent="0.2">
      <c r="A52" s="2692"/>
      <c r="B52" s="2818"/>
      <c r="C52" s="2698"/>
      <c r="D52" s="2808"/>
      <c r="E52" s="2812" t="s">
        <v>11</v>
      </c>
      <c r="F52" s="2805" t="s">
        <v>12</v>
      </c>
      <c r="G52" s="2812" t="s">
        <v>13</v>
      </c>
      <c r="H52" s="2805" t="s">
        <v>14</v>
      </c>
      <c r="I52" s="2812" t="s">
        <v>15</v>
      </c>
      <c r="J52" s="2805" t="s">
        <v>16</v>
      </c>
      <c r="K52" s="2812" t="s">
        <v>17</v>
      </c>
      <c r="L52" s="2805" t="s">
        <v>18</v>
      </c>
      <c r="M52" s="2812" t="s">
        <v>19</v>
      </c>
      <c r="N52" s="2805" t="s">
        <v>20</v>
      </c>
      <c r="O52" s="2812" t="s">
        <v>21</v>
      </c>
      <c r="P52" s="2805" t="s">
        <v>22</v>
      </c>
      <c r="Q52" s="2812" t="s">
        <v>23</v>
      </c>
      <c r="R52" s="2805" t="s">
        <v>24</v>
      </c>
      <c r="S52" s="2812" t="s">
        <v>25</v>
      </c>
      <c r="T52" s="2805" t="s">
        <v>26</v>
      </c>
      <c r="U52" s="2812" t="s">
        <v>27</v>
      </c>
      <c r="V52" s="2806" t="s">
        <v>28</v>
      </c>
      <c r="W52" s="270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CG52" s="40"/>
      <c r="CH52" s="40"/>
      <c r="CI52" s="40"/>
      <c r="CJ52" s="40"/>
    </row>
    <row r="53" spans="1:88" ht="16.350000000000001" customHeight="1" x14ac:dyDescent="0.2">
      <c r="A53" s="2817"/>
      <c r="B53" s="686" t="s">
        <v>29</v>
      </c>
      <c r="C53" s="482" t="s">
        <v>30</v>
      </c>
      <c r="D53" s="686" t="s">
        <v>31</v>
      </c>
      <c r="E53" s="2819"/>
      <c r="F53" s="2698"/>
      <c r="G53" s="2819"/>
      <c r="H53" s="2698"/>
      <c r="I53" s="2819"/>
      <c r="J53" s="2698"/>
      <c r="K53" s="2819"/>
      <c r="L53" s="2698"/>
      <c r="M53" s="2819"/>
      <c r="N53" s="2698"/>
      <c r="O53" s="2819"/>
      <c r="P53" s="2698"/>
      <c r="Q53" s="2819"/>
      <c r="R53" s="2698"/>
      <c r="S53" s="2819"/>
      <c r="T53" s="2698"/>
      <c r="U53" s="2819"/>
      <c r="V53" s="2808"/>
      <c r="W53" s="2819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CG53" s="40"/>
      <c r="CH53" s="40"/>
      <c r="CI53" s="40"/>
      <c r="CJ53" s="40"/>
    </row>
    <row r="54" spans="1:88" ht="16.350000000000001" customHeight="1" x14ac:dyDescent="0.2">
      <c r="A54" s="765" t="s">
        <v>76</v>
      </c>
      <c r="B54" s="766">
        <f>SUM(B55:B56)</f>
        <v>0</v>
      </c>
      <c r="C54" s="767">
        <f>SUM(C55:C56)</f>
        <v>0</v>
      </c>
      <c r="D54" s="768">
        <f t="shared" ref="D54:W54" si="5">SUM(D55:D56)</f>
        <v>0</v>
      </c>
      <c r="E54" s="721">
        <f t="shared" si="5"/>
        <v>0</v>
      </c>
      <c r="F54" s="769">
        <f t="shared" si="5"/>
        <v>0</v>
      </c>
      <c r="G54" s="721">
        <f t="shared" si="5"/>
        <v>0</v>
      </c>
      <c r="H54" s="769">
        <f t="shared" si="5"/>
        <v>0</v>
      </c>
      <c r="I54" s="721">
        <f t="shared" si="5"/>
        <v>0</v>
      </c>
      <c r="J54" s="769">
        <f t="shared" si="5"/>
        <v>0</v>
      </c>
      <c r="K54" s="721">
        <f t="shared" si="5"/>
        <v>0</v>
      </c>
      <c r="L54" s="769">
        <f t="shared" si="5"/>
        <v>0</v>
      </c>
      <c r="M54" s="721">
        <f t="shared" si="5"/>
        <v>0</v>
      </c>
      <c r="N54" s="769">
        <f t="shared" si="5"/>
        <v>0</v>
      </c>
      <c r="O54" s="721">
        <f t="shared" si="5"/>
        <v>0</v>
      </c>
      <c r="P54" s="769">
        <f t="shared" si="5"/>
        <v>0</v>
      </c>
      <c r="Q54" s="721">
        <f t="shared" si="5"/>
        <v>0</v>
      </c>
      <c r="R54" s="769">
        <f t="shared" si="5"/>
        <v>0</v>
      </c>
      <c r="S54" s="721">
        <f t="shared" si="5"/>
        <v>0</v>
      </c>
      <c r="T54" s="769">
        <f t="shared" si="5"/>
        <v>0</v>
      </c>
      <c r="U54" s="721">
        <f t="shared" si="5"/>
        <v>0</v>
      </c>
      <c r="V54" s="769">
        <f t="shared" si="5"/>
        <v>0</v>
      </c>
      <c r="W54" s="721">
        <f t="shared" si="5"/>
        <v>0</v>
      </c>
      <c r="X54" s="100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CG54" s="40">
        <v>0</v>
      </c>
      <c r="CH54" s="40">
        <v>0</v>
      </c>
      <c r="CI54" s="40">
        <v>0</v>
      </c>
      <c r="CJ54" s="40"/>
    </row>
    <row r="55" spans="1:88" ht="16.350000000000001" customHeight="1" x14ac:dyDescent="0.2">
      <c r="A55" s="53" t="s">
        <v>72</v>
      </c>
      <c r="B55" s="158">
        <f>SUM(E55:V55)</f>
        <v>0</v>
      </c>
      <c r="C55" s="770"/>
      <c r="D55" s="771"/>
      <c r="E55" s="161"/>
      <c r="F55" s="111"/>
      <c r="G55" s="161"/>
      <c r="H55" s="111"/>
      <c r="I55" s="161"/>
      <c r="J55" s="111"/>
      <c r="K55" s="161"/>
      <c r="L55" s="111"/>
      <c r="M55" s="161"/>
      <c r="N55" s="111"/>
      <c r="O55" s="161"/>
      <c r="P55" s="111"/>
      <c r="Q55" s="161"/>
      <c r="R55" s="111"/>
      <c r="S55" s="161"/>
      <c r="T55" s="111"/>
      <c r="U55" s="161"/>
      <c r="V55" s="111"/>
      <c r="W55" s="161"/>
      <c r="X55" s="162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8"/>
      <c r="AK55" s="8"/>
      <c r="CA55" s="39"/>
      <c r="CC55" s="39"/>
      <c r="CG55" s="40">
        <v>0</v>
      </c>
      <c r="CH55" s="40">
        <v>0</v>
      </c>
      <c r="CI55" s="40">
        <v>0</v>
      </c>
      <c r="CJ55" s="40"/>
    </row>
    <row r="56" spans="1:88" ht="16.350000000000001" customHeight="1" x14ac:dyDescent="0.2">
      <c r="A56" s="163" t="s">
        <v>77</v>
      </c>
      <c r="B56" s="164">
        <f>SUM(E56:V56)</f>
        <v>0</v>
      </c>
      <c r="C56" s="772"/>
      <c r="D56" s="773"/>
      <c r="E56" s="167"/>
      <c r="F56" s="127"/>
      <c r="G56" s="167"/>
      <c r="H56" s="127"/>
      <c r="I56" s="167"/>
      <c r="J56" s="127"/>
      <c r="K56" s="167"/>
      <c r="L56" s="127"/>
      <c r="M56" s="167"/>
      <c r="N56" s="127"/>
      <c r="O56" s="167"/>
      <c r="P56" s="127"/>
      <c r="Q56" s="167"/>
      <c r="R56" s="127"/>
      <c r="S56" s="167"/>
      <c r="T56" s="127"/>
      <c r="U56" s="167"/>
      <c r="V56" s="127"/>
      <c r="W56" s="167"/>
      <c r="X56" s="162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8"/>
      <c r="AK56" s="8"/>
      <c r="CG56" s="40">
        <v>0</v>
      </c>
      <c r="CH56" s="40">
        <v>0</v>
      </c>
      <c r="CI56" s="40">
        <v>0</v>
      </c>
      <c r="CJ56" s="40"/>
    </row>
    <row r="57" spans="1:88" ht="16.350000000000001" customHeight="1" x14ac:dyDescent="0.2">
      <c r="A57" s="168" t="s">
        <v>78</v>
      </c>
      <c r="B57" s="169">
        <f>SUM(B58:B59)</f>
        <v>0</v>
      </c>
      <c r="C57" s="170">
        <f t="shared" ref="C57:W57" si="6">SUM(C58:C59)</f>
        <v>0</v>
      </c>
      <c r="D57" s="171">
        <f t="shared" si="6"/>
        <v>0</v>
      </c>
      <c r="E57" s="114">
        <f t="shared" si="6"/>
        <v>0</v>
      </c>
      <c r="F57" s="172">
        <f t="shared" si="6"/>
        <v>0</v>
      </c>
      <c r="G57" s="114">
        <f t="shared" si="6"/>
        <v>0</v>
      </c>
      <c r="H57" s="172">
        <f t="shared" si="6"/>
        <v>0</v>
      </c>
      <c r="I57" s="114">
        <f t="shared" si="6"/>
        <v>0</v>
      </c>
      <c r="J57" s="172">
        <f t="shared" si="6"/>
        <v>0</v>
      </c>
      <c r="K57" s="114">
        <f t="shared" si="6"/>
        <v>0</v>
      </c>
      <c r="L57" s="172">
        <f t="shared" si="6"/>
        <v>0</v>
      </c>
      <c r="M57" s="114">
        <f t="shared" si="6"/>
        <v>0</v>
      </c>
      <c r="N57" s="172">
        <f t="shared" si="6"/>
        <v>0</v>
      </c>
      <c r="O57" s="114">
        <f t="shared" si="6"/>
        <v>0</v>
      </c>
      <c r="P57" s="172">
        <f t="shared" si="6"/>
        <v>0</v>
      </c>
      <c r="Q57" s="114">
        <f t="shared" si="6"/>
        <v>0</v>
      </c>
      <c r="R57" s="172">
        <f t="shared" si="6"/>
        <v>0</v>
      </c>
      <c r="S57" s="114">
        <f t="shared" si="6"/>
        <v>0</v>
      </c>
      <c r="T57" s="172">
        <f t="shared" si="6"/>
        <v>0</v>
      </c>
      <c r="U57" s="114">
        <f t="shared" si="6"/>
        <v>0</v>
      </c>
      <c r="V57" s="172">
        <f t="shared" si="6"/>
        <v>0</v>
      </c>
      <c r="W57" s="721">
        <f t="shared" si="6"/>
        <v>0</v>
      </c>
      <c r="X57" s="100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CG57" s="40">
        <v>0</v>
      </c>
      <c r="CH57" s="40">
        <v>0</v>
      </c>
      <c r="CI57" s="40">
        <v>0</v>
      </c>
      <c r="CJ57" s="40"/>
    </row>
    <row r="58" spans="1:88" ht="16.350000000000001" customHeight="1" x14ac:dyDescent="0.2">
      <c r="A58" s="53" t="s">
        <v>72</v>
      </c>
      <c r="B58" s="158">
        <f>SUM(E58:V58)</f>
        <v>0</v>
      </c>
      <c r="C58" s="770"/>
      <c r="D58" s="771"/>
      <c r="E58" s="161"/>
      <c r="F58" s="111"/>
      <c r="G58" s="161"/>
      <c r="H58" s="111"/>
      <c r="I58" s="161"/>
      <c r="J58" s="111"/>
      <c r="K58" s="161"/>
      <c r="L58" s="111"/>
      <c r="M58" s="161"/>
      <c r="N58" s="111"/>
      <c r="O58" s="161"/>
      <c r="P58" s="111"/>
      <c r="Q58" s="161"/>
      <c r="R58" s="111"/>
      <c r="S58" s="161"/>
      <c r="T58" s="111"/>
      <c r="U58" s="161"/>
      <c r="V58" s="111"/>
      <c r="W58" s="161"/>
      <c r="X58" s="162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8"/>
      <c r="AK58" s="8"/>
      <c r="CG58" s="40">
        <v>0</v>
      </c>
      <c r="CH58" s="40">
        <v>0</v>
      </c>
      <c r="CI58" s="40">
        <v>0</v>
      </c>
      <c r="CJ58" s="40"/>
    </row>
    <row r="59" spans="1:88" ht="16.350000000000001" customHeight="1" x14ac:dyDescent="0.2">
      <c r="A59" s="163" t="s">
        <v>77</v>
      </c>
      <c r="B59" s="164">
        <f>SUM(E59:V59)</f>
        <v>0</v>
      </c>
      <c r="C59" s="772"/>
      <c r="D59" s="772"/>
      <c r="E59" s="167"/>
      <c r="F59" s="127"/>
      <c r="G59" s="167"/>
      <c r="H59" s="127"/>
      <c r="I59" s="167"/>
      <c r="J59" s="127"/>
      <c r="K59" s="167"/>
      <c r="L59" s="127"/>
      <c r="M59" s="167"/>
      <c r="N59" s="127"/>
      <c r="O59" s="167"/>
      <c r="P59" s="127"/>
      <c r="Q59" s="167"/>
      <c r="R59" s="127"/>
      <c r="S59" s="167"/>
      <c r="T59" s="127"/>
      <c r="U59" s="167"/>
      <c r="V59" s="127"/>
      <c r="W59" s="167"/>
      <c r="X59" s="16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8"/>
      <c r="AK59" s="8"/>
      <c r="CG59" s="40">
        <v>0</v>
      </c>
      <c r="CH59" s="40">
        <v>0</v>
      </c>
      <c r="CI59" s="40">
        <v>0</v>
      </c>
      <c r="CJ59" s="40"/>
    </row>
    <row r="60" spans="1:88" ht="31.35" customHeight="1" x14ac:dyDescent="0.2">
      <c r="A60" s="147" t="s">
        <v>79</v>
      </c>
      <c r="B60" s="147"/>
      <c r="C60" s="147"/>
      <c r="D60" s="147"/>
      <c r="E60" s="147"/>
      <c r="F60" s="9"/>
      <c r="G60" s="9"/>
      <c r="H60" s="173"/>
      <c r="I60" s="173"/>
      <c r="J60" s="561"/>
      <c r="K60" s="562"/>
      <c r="L60" s="774"/>
      <c r="M60" s="562"/>
      <c r="N60" s="6"/>
      <c r="O60" s="6"/>
      <c r="P60" s="6"/>
      <c r="Q60" s="6"/>
      <c r="R60" s="6"/>
      <c r="S60" s="6"/>
      <c r="T60" s="6"/>
      <c r="U60" s="6"/>
      <c r="V60" s="6"/>
      <c r="W60" s="6"/>
      <c r="X60" s="177"/>
      <c r="Y60" s="177"/>
      <c r="Z60" s="177"/>
      <c r="AA60" s="775"/>
      <c r="AB60" s="565"/>
      <c r="AC60" s="775"/>
      <c r="AD60" s="177"/>
      <c r="AE60" s="565"/>
      <c r="AF60" s="775"/>
      <c r="AG60" s="775"/>
      <c r="AH60" s="775"/>
      <c r="AI60" s="565"/>
      <c r="AJ60" s="100"/>
      <c r="AK60" s="180"/>
      <c r="AL60" s="761"/>
      <c r="AM60" s="669"/>
      <c r="AN60" s="669"/>
      <c r="CG60" s="40"/>
      <c r="CH60" s="40"/>
      <c r="CI60" s="40"/>
      <c r="CJ60" s="40"/>
    </row>
    <row r="61" spans="1:88" ht="16.350000000000001" customHeight="1" x14ac:dyDescent="0.2">
      <c r="A61" s="2812" t="s">
        <v>75</v>
      </c>
      <c r="B61" s="2828" t="s">
        <v>80</v>
      </c>
      <c r="C61" s="2829"/>
      <c r="D61" s="2828" t="s">
        <v>81</v>
      </c>
      <c r="E61" s="2820"/>
      <c r="F61" s="2812" t="s">
        <v>82</v>
      </c>
      <c r="G61" s="2812"/>
      <c r="H61" s="100"/>
      <c r="I61" s="10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28"/>
      <c r="V61" s="566"/>
      <c r="W61" s="128"/>
      <c r="X61" s="776"/>
      <c r="Y61" s="776"/>
      <c r="Z61" s="776"/>
      <c r="AA61" s="775"/>
      <c r="AB61" s="776"/>
      <c r="AC61" s="775"/>
      <c r="AD61" s="776"/>
      <c r="AE61" s="775"/>
      <c r="AF61" s="775"/>
      <c r="AG61" s="777"/>
      <c r="AH61" s="775"/>
      <c r="AI61" s="777"/>
      <c r="AJ61" s="776"/>
      <c r="AK61" s="777"/>
      <c r="AL61" s="778"/>
      <c r="AM61" s="779"/>
      <c r="AN61" s="779"/>
      <c r="CG61" s="40"/>
      <c r="CH61" s="40"/>
      <c r="CI61" s="40"/>
      <c r="CJ61" s="40"/>
    </row>
    <row r="62" spans="1:88" ht="36" customHeight="1" x14ac:dyDescent="0.2">
      <c r="A62" s="2819"/>
      <c r="B62" s="689" t="s">
        <v>83</v>
      </c>
      <c r="C62" s="712" t="s">
        <v>84</v>
      </c>
      <c r="D62" s="689" t="s">
        <v>83</v>
      </c>
      <c r="E62" s="780" t="s">
        <v>84</v>
      </c>
      <c r="F62" s="711" t="s">
        <v>83</v>
      </c>
      <c r="G62" s="574" t="s">
        <v>84</v>
      </c>
      <c r="H62" s="6" t="s">
        <v>85</v>
      </c>
      <c r="I62" s="6"/>
      <c r="J62" s="781"/>
      <c r="K62" s="756"/>
      <c r="L62" s="756"/>
      <c r="M62" s="756"/>
      <c r="N62" s="756"/>
      <c r="O62" s="756"/>
      <c r="P62" s="756"/>
      <c r="Q62" s="761"/>
      <c r="R62" s="761"/>
      <c r="S62" s="761"/>
      <c r="T62" s="761"/>
      <c r="U62" s="761"/>
      <c r="V62" s="761"/>
      <c r="W62" s="761"/>
      <c r="X62" s="761"/>
      <c r="Y62" s="761"/>
      <c r="Z62" s="761"/>
      <c r="AA62" s="761"/>
      <c r="AB62" s="761"/>
      <c r="AC62" s="761"/>
      <c r="AD62" s="761"/>
      <c r="AE62" s="761"/>
      <c r="AF62" s="761"/>
      <c r="AG62" s="761"/>
      <c r="AH62" s="761"/>
      <c r="AI62" s="761"/>
      <c r="AJ62" s="761"/>
      <c r="AK62" s="761"/>
      <c r="AL62" s="761"/>
      <c r="AM62" s="761"/>
      <c r="AN62" s="761"/>
      <c r="AO62" s="761"/>
      <c r="AP62" s="756"/>
      <c r="AQ62" s="669"/>
      <c r="AR62" s="669"/>
      <c r="CG62" s="40"/>
      <c r="CH62" s="40"/>
      <c r="CI62" s="40"/>
      <c r="CJ62" s="40"/>
    </row>
    <row r="63" spans="1:88" ht="16.350000000000001" customHeight="1" x14ac:dyDescent="0.2">
      <c r="A63" s="782" t="s">
        <v>86</v>
      </c>
      <c r="B63" s="725"/>
      <c r="C63" s="743"/>
      <c r="D63" s="725"/>
      <c r="E63" s="743"/>
      <c r="F63" s="65"/>
      <c r="G63" s="190"/>
      <c r="H63" s="162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777"/>
      <c r="U63" s="777"/>
      <c r="V63" s="761"/>
      <c r="W63" s="761"/>
      <c r="X63" s="761"/>
      <c r="Y63" s="761"/>
      <c r="Z63" s="761"/>
      <c r="AA63" s="761"/>
      <c r="AB63" s="761"/>
      <c r="AC63" s="761"/>
      <c r="AD63" s="761"/>
      <c r="AE63" s="761"/>
      <c r="AF63" s="761"/>
      <c r="AG63" s="761"/>
      <c r="AH63" s="761"/>
      <c r="AI63" s="761"/>
      <c r="AJ63" s="761"/>
      <c r="AK63" s="761"/>
      <c r="AL63" s="761"/>
      <c r="AM63" s="761"/>
      <c r="AN63" s="761"/>
      <c r="AO63" s="761"/>
      <c r="AP63" s="669"/>
      <c r="AQ63" s="669"/>
      <c r="AR63" s="669"/>
      <c r="CA63" s="39"/>
      <c r="CB63" s="39"/>
      <c r="CC63" s="39"/>
      <c r="CG63" s="40">
        <f>IF(B63&lt;C63,1,0)</f>
        <v>0</v>
      </c>
      <c r="CH63" s="40">
        <f>IF(D63&lt;E63,1,0)</f>
        <v>0</v>
      </c>
      <c r="CI63" s="40">
        <f>IF(F63&lt;G63,1,0)</f>
        <v>0</v>
      </c>
      <c r="CJ63" s="40"/>
    </row>
    <row r="64" spans="1:88" ht="25.35" customHeight="1" x14ac:dyDescent="0.2">
      <c r="A64" s="577" t="s">
        <v>87</v>
      </c>
      <c r="B64" s="783"/>
      <c r="C64" s="784"/>
      <c r="D64" s="783"/>
      <c r="E64" s="784"/>
      <c r="F64" s="783"/>
      <c r="G64" s="455"/>
      <c r="H64" s="162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777"/>
      <c r="U64" s="777"/>
      <c r="V64" s="761"/>
      <c r="W64" s="761"/>
      <c r="X64" s="761"/>
      <c r="Y64" s="761"/>
      <c r="Z64" s="761"/>
      <c r="AA64" s="761"/>
      <c r="AB64" s="761"/>
      <c r="AC64" s="761"/>
      <c r="AD64" s="761"/>
      <c r="AE64" s="761"/>
      <c r="AF64" s="761"/>
      <c r="AG64" s="761"/>
      <c r="AH64" s="761"/>
      <c r="AI64" s="761"/>
      <c r="AJ64" s="761"/>
      <c r="AK64" s="761"/>
      <c r="AL64" s="761"/>
      <c r="AM64" s="761"/>
      <c r="AN64" s="761"/>
      <c r="AO64" s="761"/>
      <c r="AP64" s="669"/>
      <c r="AQ64" s="669"/>
      <c r="AR64" s="669"/>
      <c r="CA64" s="39"/>
      <c r="CB64" s="39"/>
      <c r="CC64" s="39"/>
      <c r="CG64" s="40">
        <f>IF(B64&lt;C64,1,0)</f>
        <v>0</v>
      </c>
      <c r="CH64" s="40">
        <f>IF(D64&lt;E64,1,0)</f>
        <v>0</v>
      </c>
      <c r="CI64" s="40">
        <f>IF(F64&lt;G64,1,0)</f>
        <v>0</v>
      </c>
      <c r="CJ64" s="40"/>
    </row>
    <row r="65" spans="1:88" ht="25.35" customHeight="1" x14ac:dyDescent="0.2">
      <c r="A65" s="9" t="s">
        <v>88</v>
      </c>
      <c r="B65" s="451"/>
      <c r="C65" s="451"/>
      <c r="D65" s="451"/>
      <c r="E65" s="451"/>
      <c r="F65" s="451"/>
      <c r="G65" s="451"/>
      <c r="H65" s="452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777"/>
      <c r="U65" s="777"/>
      <c r="V65" s="761"/>
      <c r="W65" s="761"/>
      <c r="X65" s="761"/>
      <c r="Y65" s="761"/>
      <c r="Z65" s="761"/>
      <c r="AA65" s="761"/>
      <c r="AB65" s="761"/>
      <c r="AC65" s="761"/>
      <c r="AD65" s="761"/>
      <c r="AE65" s="761"/>
      <c r="AF65" s="761"/>
      <c r="AG65" s="761"/>
      <c r="AH65" s="761"/>
      <c r="AI65" s="761"/>
      <c r="AJ65" s="761"/>
      <c r="AK65" s="761"/>
      <c r="AL65" s="761"/>
      <c r="AM65" s="761"/>
      <c r="AN65" s="761"/>
      <c r="AO65" s="761"/>
      <c r="AP65" s="669"/>
      <c r="AQ65" s="669"/>
      <c r="AR65" s="669"/>
      <c r="CA65" s="39"/>
      <c r="CB65" s="39"/>
      <c r="CC65" s="39"/>
      <c r="CG65" s="40"/>
      <c r="CH65" s="40"/>
      <c r="CI65" s="40"/>
      <c r="CJ65" s="40"/>
    </row>
    <row r="66" spans="1:88" ht="25.35" customHeight="1" x14ac:dyDescent="0.2">
      <c r="A66" s="2890" t="s">
        <v>75</v>
      </c>
      <c r="B66" s="2890" t="s">
        <v>89</v>
      </c>
      <c r="C66" s="2890"/>
      <c r="D66" s="2890" t="s">
        <v>90</v>
      </c>
      <c r="E66" s="2890"/>
      <c r="F66" s="451"/>
      <c r="G66" s="451"/>
      <c r="H66" s="452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777"/>
      <c r="U66" s="777"/>
      <c r="V66" s="761"/>
      <c r="W66" s="761"/>
      <c r="X66" s="761"/>
      <c r="Y66" s="761"/>
      <c r="Z66" s="761"/>
      <c r="AA66" s="761"/>
      <c r="AB66" s="761"/>
      <c r="AC66" s="761"/>
      <c r="AD66" s="761"/>
      <c r="AE66" s="761"/>
      <c r="AF66" s="761"/>
      <c r="AG66" s="761"/>
      <c r="AH66" s="761"/>
      <c r="AI66" s="761"/>
      <c r="AJ66" s="761"/>
      <c r="AK66" s="761"/>
      <c r="AL66" s="761"/>
      <c r="AM66" s="761"/>
      <c r="AN66" s="761"/>
      <c r="AO66" s="761"/>
      <c r="AP66" s="669"/>
      <c r="AQ66" s="669"/>
      <c r="AR66" s="669"/>
      <c r="CA66" s="39"/>
      <c r="CB66" s="39"/>
      <c r="CC66" s="39"/>
      <c r="CG66" s="40"/>
      <c r="CH66" s="40"/>
      <c r="CI66" s="40"/>
      <c r="CJ66" s="40"/>
    </row>
    <row r="67" spans="1:88" ht="28.5" customHeight="1" x14ac:dyDescent="0.2">
      <c r="A67" s="2890"/>
      <c r="B67" s="785" t="s">
        <v>91</v>
      </c>
      <c r="C67" s="580" t="s">
        <v>84</v>
      </c>
      <c r="D67" s="785" t="s">
        <v>91</v>
      </c>
      <c r="E67" s="580" t="s">
        <v>84</v>
      </c>
      <c r="F67" s="451"/>
      <c r="G67" s="451"/>
      <c r="H67" s="452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786"/>
      <c r="U67" s="786"/>
      <c r="V67" s="787"/>
      <c r="W67" s="787"/>
      <c r="X67" s="787"/>
      <c r="Y67" s="787"/>
      <c r="Z67" s="787"/>
      <c r="AA67" s="787"/>
      <c r="AB67" s="787"/>
      <c r="AC67" s="787"/>
      <c r="AD67" s="787"/>
      <c r="AE67" s="787"/>
      <c r="AF67" s="787"/>
      <c r="AG67" s="787"/>
      <c r="AH67" s="787"/>
      <c r="AI67" s="787"/>
      <c r="AJ67" s="787"/>
      <c r="AK67" s="787"/>
      <c r="AL67" s="787"/>
      <c r="AM67" s="787"/>
      <c r="AN67" s="787"/>
      <c r="AO67" s="787"/>
      <c r="AP67" s="788"/>
      <c r="AQ67" s="788"/>
      <c r="AR67" s="788"/>
      <c r="CA67" s="39"/>
      <c r="CB67" s="39"/>
      <c r="CC67" s="39"/>
      <c r="CG67" s="40"/>
      <c r="CH67" s="40"/>
      <c r="CI67" s="40"/>
      <c r="CJ67" s="40"/>
    </row>
    <row r="68" spans="1:88" ht="25.35" customHeight="1" x14ac:dyDescent="0.2">
      <c r="A68" s="789" t="s">
        <v>86</v>
      </c>
      <c r="B68" s="790"/>
      <c r="C68" s="791"/>
      <c r="D68" s="792"/>
      <c r="E68" s="793"/>
      <c r="F68" s="451"/>
      <c r="G68" s="451"/>
      <c r="H68" s="452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794"/>
      <c r="U68" s="794"/>
      <c r="V68" s="795"/>
      <c r="W68" s="795"/>
      <c r="X68" s="795"/>
      <c r="Y68" s="795"/>
      <c r="Z68" s="795"/>
      <c r="AA68" s="795"/>
      <c r="AB68" s="795"/>
      <c r="AC68" s="795"/>
      <c r="AD68" s="795"/>
      <c r="AE68" s="795"/>
      <c r="AF68" s="795"/>
      <c r="AG68" s="795"/>
      <c r="AH68" s="795"/>
      <c r="AI68" s="795"/>
      <c r="AJ68" s="795"/>
      <c r="AK68" s="795"/>
      <c r="AL68" s="795"/>
      <c r="AM68" s="795"/>
      <c r="AN68" s="795"/>
      <c r="AO68" s="795"/>
      <c r="AP68" s="660"/>
      <c r="AQ68" s="660"/>
      <c r="AR68" s="660"/>
      <c r="CA68" s="39"/>
      <c r="CB68" s="39"/>
      <c r="CC68" s="39"/>
      <c r="CG68" s="40"/>
      <c r="CH68" s="40"/>
      <c r="CI68" s="40"/>
      <c r="CJ68" s="40"/>
    </row>
    <row r="69" spans="1:88" ht="25.35" customHeight="1" x14ac:dyDescent="0.2">
      <c r="A69" s="207" t="s">
        <v>92</v>
      </c>
      <c r="B69" s="208"/>
      <c r="C69" s="209"/>
      <c r="D69" s="210"/>
      <c r="E69" s="211"/>
      <c r="F69" s="451"/>
      <c r="G69" s="451"/>
      <c r="H69" s="452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794"/>
      <c r="U69" s="794"/>
      <c r="V69" s="795"/>
      <c r="W69" s="795"/>
      <c r="X69" s="795"/>
      <c r="Y69" s="795"/>
      <c r="Z69" s="795"/>
      <c r="AA69" s="795"/>
      <c r="AB69" s="795"/>
      <c r="AC69" s="795"/>
      <c r="AD69" s="795"/>
      <c r="AE69" s="795"/>
      <c r="AF69" s="795"/>
      <c r="AG69" s="795"/>
      <c r="AH69" s="795"/>
      <c r="AI69" s="795"/>
      <c r="AJ69" s="795"/>
      <c r="AK69" s="795"/>
      <c r="AL69" s="795"/>
      <c r="AM69" s="795"/>
      <c r="AN69" s="795"/>
      <c r="AO69" s="795"/>
      <c r="AP69" s="660"/>
      <c r="AQ69" s="660"/>
      <c r="AR69" s="660"/>
      <c r="CA69" s="39"/>
      <c r="CB69" s="39"/>
      <c r="CC69" s="39"/>
      <c r="CG69" s="40"/>
      <c r="CH69" s="40"/>
      <c r="CI69" s="40"/>
      <c r="CJ69" s="40"/>
    </row>
    <row r="70" spans="1:88" ht="31.35" customHeight="1" x14ac:dyDescent="0.2">
      <c r="A70" s="147" t="s">
        <v>93</v>
      </c>
      <c r="B70" s="10"/>
      <c r="C70" s="10"/>
      <c r="D70" s="10"/>
      <c r="E70" s="213"/>
      <c r="F70" s="213"/>
      <c r="G70" s="213"/>
      <c r="H70" s="100"/>
      <c r="I70" s="100"/>
      <c r="J70" s="794"/>
      <c r="K70" s="794"/>
      <c r="L70" s="794"/>
      <c r="M70" s="794"/>
      <c r="N70" s="794"/>
      <c r="O70" s="794"/>
      <c r="P70" s="794"/>
      <c r="Q70" s="794"/>
      <c r="R70" s="794"/>
      <c r="S70" s="794"/>
      <c r="T70" s="794"/>
      <c r="U70" s="794"/>
      <c r="V70" s="796"/>
      <c r="W70" s="796"/>
      <c r="X70" s="795"/>
      <c r="Y70" s="795"/>
      <c r="Z70" s="795"/>
      <c r="AA70" s="795"/>
      <c r="AB70" s="795"/>
      <c r="AC70" s="795"/>
      <c r="AD70" s="795"/>
      <c r="AE70" s="795"/>
      <c r="AF70" s="795"/>
      <c r="AG70" s="795"/>
      <c r="AH70" s="795"/>
      <c r="AI70" s="795"/>
      <c r="AJ70" s="795"/>
      <c r="AK70" s="795"/>
      <c r="AL70" s="795"/>
      <c r="AM70" s="795"/>
      <c r="AN70" s="795"/>
      <c r="AO70" s="795"/>
      <c r="AP70" s="660"/>
      <c r="AQ70" s="660"/>
      <c r="AR70" s="660"/>
      <c r="CG70" s="40"/>
      <c r="CH70" s="40"/>
      <c r="CI70" s="40"/>
      <c r="CJ70" s="40"/>
    </row>
    <row r="71" spans="1:88" ht="16.350000000000001" customHeight="1" x14ac:dyDescent="0.2">
      <c r="A71" s="797" t="s">
        <v>49</v>
      </c>
      <c r="B71" s="797" t="s">
        <v>32</v>
      </c>
      <c r="C71" s="216"/>
      <c r="D71" s="217"/>
      <c r="E71" s="217"/>
      <c r="F71" s="217"/>
      <c r="G71" s="217"/>
      <c r="H71" s="100"/>
      <c r="I71" s="100"/>
      <c r="J71" s="794"/>
      <c r="K71" s="794"/>
      <c r="L71" s="798"/>
      <c r="M71" s="798"/>
      <c r="N71" s="794"/>
      <c r="O71" s="794"/>
      <c r="P71" s="794"/>
      <c r="Q71" s="794"/>
      <c r="R71" s="794"/>
      <c r="S71" s="794"/>
      <c r="T71" s="794"/>
      <c r="U71" s="794"/>
      <c r="V71" s="796"/>
      <c r="W71" s="796"/>
      <c r="X71" s="795"/>
      <c r="Y71" s="795"/>
      <c r="Z71" s="795"/>
      <c r="AA71" s="795"/>
      <c r="AB71" s="795"/>
      <c r="AC71" s="795"/>
      <c r="AD71" s="795"/>
      <c r="AE71" s="795"/>
      <c r="AF71" s="795"/>
      <c r="AG71" s="795"/>
      <c r="AH71" s="795"/>
      <c r="AI71" s="795"/>
      <c r="AJ71" s="795"/>
      <c r="AK71" s="795"/>
      <c r="AL71" s="795"/>
      <c r="AM71" s="795"/>
      <c r="AN71" s="795"/>
      <c r="AO71" s="795"/>
      <c r="AP71" s="660"/>
      <c r="AQ71" s="660"/>
      <c r="AR71" s="660"/>
      <c r="CG71" s="40"/>
      <c r="CH71" s="40"/>
      <c r="CI71" s="40"/>
      <c r="CJ71" s="40"/>
    </row>
    <row r="72" spans="1:88" ht="16.350000000000001" customHeight="1" x14ac:dyDescent="0.2">
      <c r="A72" s="799" t="s">
        <v>72</v>
      </c>
      <c r="B72" s="800"/>
      <c r="C72" s="216"/>
      <c r="D72" s="217"/>
      <c r="E72" s="217"/>
      <c r="F72" s="217"/>
      <c r="G72" s="217"/>
      <c r="H72" s="6"/>
      <c r="I72" s="128"/>
      <c r="J72" s="801"/>
      <c r="K72" s="801"/>
      <c r="L72" s="802"/>
      <c r="M72" s="802"/>
      <c r="N72" s="801"/>
      <c r="O72" s="801"/>
      <c r="P72" s="801"/>
      <c r="Q72" s="801"/>
      <c r="R72" s="801"/>
      <c r="S72" s="801"/>
      <c r="T72" s="801"/>
      <c r="U72" s="801"/>
      <c r="V72" s="801"/>
      <c r="W72" s="801"/>
      <c r="X72" s="787"/>
      <c r="Y72" s="787"/>
      <c r="Z72" s="787"/>
      <c r="AA72" s="787"/>
      <c r="AB72" s="787"/>
      <c r="AC72" s="787"/>
      <c r="AD72" s="787"/>
      <c r="AE72" s="787"/>
      <c r="AF72" s="787"/>
      <c r="AG72" s="787"/>
      <c r="AH72" s="787"/>
      <c r="AI72" s="787"/>
      <c r="AJ72" s="787"/>
      <c r="AK72" s="787"/>
      <c r="AL72" s="787"/>
      <c r="AM72" s="787"/>
      <c r="AN72" s="787"/>
      <c r="AO72" s="787"/>
      <c r="AP72" s="788"/>
      <c r="AQ72" s="788"/>
      <c r="AR72" s="788"/>
      <c r="CG72" s="40"/>
      <c r="CH72" s="40"/>
      <c r="CI72" s="40"/>
      <c r="CJ72" s="40"/>
    </row>
    <row r="73" spans="1:88" ht="16.350000000000001" customHeight="1" x14ac:dyDescent="0.2">
      <c r="A73" s="82" t="s">
        <v>94</v>
      </c>
      <c r="B73" s="93"/>
      <c r="C73" s="9"/>
      <c r="D73" s="222"/>
      <c r="E73" s="9"/>
      <c r="F73" s="594"/>
      <c r="G73" s="224"/>
      <c r="H73" s="6"/>
      <c r="I73" s="6"/>
      <c r="J73" s="801"/>
      <c r="K73" s="801"/>
      <c r="L73" s="801"/>
      <c r="M73" s="801"/>
      <c r="N73" s="801"/>
      <c r="O73" s="801"/>
      <c r="P73" s="801"/>
      <c r="Q73" s="801"/>
      <c r="R73" s="801"/>
      <c r="S73" s="801"/>
      <c r="T73" s="801"/>
      <c r="U73" s="801"/>
      <c r="V73" s="801"/>
      <c r="W73" s="801"/>
      <c r="X73" s="787"/>
      <c r="Y73" s="787"/>
      <c r="Z73" s="787"/>
      <c r="AA73" s="787"/>
      <c r="AB73" s="787"/>
      <c r="AC73" s="787"/>
      <c r="AD73" s="787"/>
      <c r="AE73" s="787"/>
      <c r="AF73" s="787"/>
      <c r="AG73" s="787"/>
      <c r="AH73" s="787"/>
      <c r="AI73" s="787"/>
      <c r="AJ73" s="787"/>
      <c r="AK73" s="787"/>
      <c r="AL73" s="787"/>
      <c r="AM73" s="787"/>
      <c r="AN73" s="787"/>
      <c r="AO73" s="787"/>
      <c r="AP73" s="788"/>
      <c r="AQ73" s="788"/>
      <c r="AR73" s="788"/>
      <c r="CG73" s="40"/>
      <c r="CH73" s="40"/>
      <c r="CI73" s="40"/>
      <c r="CJ73" s="40"/>
    </row>
    <row r="74" spans="1:88" ht="31.35" customHeight="1" x14ac:dyDescent="0.2">
      <c r="A74" s="9" t="s">
        <v>95</v>
      </c>
      <c r="B74" s="9"/>
      <c r="C74" s="803"/>
      <c r="D74" s="803"/>
      <c r="E74" s="6"/>
      <c r="F74" s="6"/>
      <c r="G74" s="6"/>
      <c r="H74" s="6"/>
      <c r="I74" s="6"/>
      <c r="J74" s="801"/>
      <c r="K74" s="801"/>
      <c r="L74" s="801"/>
      <c r="M74" s="801"/>
      <c r="N74" s="801"/>
      <c r="O74" s="801"/>
      <c r="P74" s="801"/>
      <c r="Q74" s="801"/>
      <c r="R74" s="801"/>
      <c r="S74" s="801"/>
      <c r="T74" s="801"/>
      <c r="U74" s="801"/>
      <c r="V74" s="801"/>
      <c r="W74" s="804"/>
      <c r="X74" s="787"/>
      <c r="Y74" s="787"/>
      <c r="Z74" s="787"/>
      <c r="AA74" s="787"/>
      <c r="AB74" s="787"/>
      <c r="AC74" s="787"/>
      <c r="AD74" s="787"/>
      <c r="AE74" s="787"/>
      <c r="AF74" s="805"/>
      <c r="AG74" s="787"/>
      <c r="AH74" s="806"/>
      <c r="AI74" s="787"/>
      <c r="AJ74" s="787"/>
      <c r="AK74" s="787"/>
      <c r="AL74" s="787"/>
      <c r="AM74" s="787"/>
      <c r="AN74" s="787"/>
      <c r="AO74" s="787"/>
      <c r="AP74" s="788"/>
      <c r="AQ74" s="788"/>
      <c r="AR74" s="788"/>
      <c r="CG74" s="40"/>
      <c r="CH74" s="40"/>
      <c r="CI74" s="40"/>
      <c r="CJ74" s="40"/>
    </row>
    <row r="75" spans="1:88" ht="16.350000000000001" customHeight="1" x14ac:dyDescent="0.2">
      <c r="A75" s="2802" t="s">
        <v>96</v>
      </c>
      <c r="B75" s="2812" t="s">
        <v>32</v>
      </c>
      <c r="C75" s="2824" t="s">
        <v>97</v>
      </c>
      <c r="D75" s="2826" t="s">
        <v>98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787"/>
      <c r="Y75" s="787"/>
      <c r="Z75" s="787"/>
      <c r="AA75" s="787"/>
      <c r="AB75" s="787"/>
      <c r="AC75" s="787"/>
      <c r="AD75" s="787"/>
      <c r="AE75" s="787"/>
      <c r="AF75" s="805"/>
      <c r="AG75" s="787"/>
      <c r="AH75" s="787"/>
      <c r="AI75" s="787"/>
      <c r="AJ75" s="787"/>
      <c r="AK75" s="787"/>
      <c r="AL75" s="787"/>
      <c r="AM75" s="787"/>
      <c r="AN75" s="787"/>
      <c r="AO75" s="787"/>
      <c r="AP75" s="788"/>
      <c r="AQ75" s="788"/>
      <c r="AR75" s="788"/>
      <c r="CG75" s="40"/>
      <c r="CH75" s="40"/>
      <c r="CI75" s="40"/>
      <c r="CJ75" s="40"/>
    </row>
    <row r="76" spans="1:88" ht="16.350000000000001" customHeight="1" x14ac:dyDescent="0.2">
      <c r="A76" s="2817"/>
      <c r="B76" s="2819"/>
      <c r="C76" s="2891"/>
      <c r="D76" s="2892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787"/>
      <c r="Y76" s="787"/>
      <c r="Z76" s="787"/>
      <c r="AA76" s="787"/>
      <c r="AB76" s="787"/>
      <c r="AC76" s="787"/>
      <c r="AD76" s="787"/>
      <c r="AE76" s="787"/>
      <c r="AF76" s="807"/>
      <c r="AG76" s="808"/>
      <c r="AH76" s="808"/>
      <c r="AI76" s="787"/>
      <c r="AJ76" s="787"/>
      <c r="AK76" s="787"/>
      <c r="AL76" s="787"/>
      <c r="AM76" s="787"/>
      <c r="AN76" s="787"/>
      <c r="AO76" s="787"/>
      <c r="AP76" s="788"/>
      <c r="AQ76" s="788"/>
      <c r="AR76" s="788"/>
      <c r="CG76" s="40"/>
      <c r="CH76" s="40"/>
      <c r="CI76" s="40"/>
      <c r="CJ76" s="40"/>
    </row>
    <row r="77" spans="1:88" ht="25.5" customHeight="1" x14ac:dyDescent="0.2">
      <c r="A77" s="809" t="s">
        <v>99</v>
      </c>
      <c r="B77" s="232">
        <f>SUM(C77:D77)</f>
        <v>0</v>
      </c>
      <c r="C77" s="810"/>
      <c r="D77" s="81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801"/>
      <c r="AJ77" s="801"/>
      <c r="AK77" s="801"/>
      <c r="AL77" s="801"/>
      <c r="AM77" s="801"/>
      <c r="AN77" s="801"/>
      <c r="AO77" s="801"/>
      <c r="AP77" s="788"/>
      <c r="AQ77" s="788"/>
      <c r="AR77" s="788"/>
      <c r="CG77" s="40"/>
      <c r="CH77" s="40"/>
      <c r="CI77" s="40"/>
      <c r="CJ77" s="40"/>
    </row>
    <row r="78" spans="1:88" ht="31.35" customHeight="1" x14ac:dyDescent="0.2">
      <c r="A78" s="2717" t="s">
        <v>100</v>
      </c>
      <c r="B78" s="2717"/>
      <c r="C78" s="2717"/>
      <c r="D78" s="2717"/>
      <c r="E78" s="2717"/>
      <c r="F78" s="2717"/>
      <c r="G78" s="2717"/>
      <c r="H78" s="10"/>
      <c r="I78" s="10"/>
      <c r="J78" s="10"/>
      <c r="K78" s="10"/>
      <c r="L78" s="10"/>
      <c r="M78" s="10"/>
      <c r="N78" s="6"/>
      <c r="O78" s="6"/>
      <c r="P78" s="6"/>
      <c r="Q78" s="235"/>
      <c r="R78" s="235"/>
      <c r="S78" s="235"/>
      <c r="T78" s="235"/>
      <c r="U78" s="235"/>
      <c r="V78" s="235"/>
      <c r="W78" s="6"/>
      <c r="X78" s="235"/>
      <c r="Y78" s="235"/>
      <c r="Z78" s="236"/>
      <c r="AA78" s="601"/>
      <c r="AB78" s="601"/>
      <c r="AC78" s="601"/>
      <c r="AD78" s="601"/>
      <c r="AE78" s="602"/>
      <c r="AF78" s="602"/>
      <c r="AG78" s="602"/>
      <c r="AH78" s="812"/>
      <c r="AI78" s="788"/>
      <c r="AJ78" s="788"/>
      <c r="AK78" s="788"/>
      <c r="AL78" s="788"/>
      <c r="AM78" s="788"/>
      <c r="AN78" s="788"/>
      <c r="AO78" s="788"/>
      <c r="AP78" s="788"/>
      <c r="AQ78" s="788"/>
      <c r="AR78" s="788"/>
      <c r="CG78" s="40"/>
      <c r="CH78" s="40"/>
      <c r="CI78" s="40"/>
      <c r="CJ78" s="40"/>
    </row>
    <row r="79" spans="1:88" ht="16.350000000000001" customHeight="1" x14ac:dyDescent="0.2">
      <c r="A79" s="2830" t="s">
        <v>49</v>
      </c>
      <c r="B79" s="2804" t="s">
        <v>101</v>
      </c>
      <c r="C79" s="2804" t="s">
        <v>32</v>
      </c>
      <c r="D79" s="2805"/>
      <c r="E79" s="2806"/>
      <c r="F79" s="2822" t="s">
        <v>5</v>
      </c>
      <c r="G79" s="2810"/>
      <c r="H79" s="2810"/>
      <c r="I79" s="2810"/>
      <c r="J79" s="2810"/>
      <c r="K79" s="2810"/>
      <c r="L79" s="2810"/>
      <c r="M79" s="2810"/>
      <c r="N79" s="2810"/>
      <c r="O79" s="2810"/>
      <c r="P79" s="2810"/>
      <c r="Q79" s="2810"/>
      <c r="R79" s="2810"/>
      <c r="S79" s="2810"/>
      <c r="T79" s="2810"/>
      <c r="U79" s="2810"/>
      <c r="V79" s="2810"/>
      <c r="W79" s="2810"/>
      <c r="X79" s="2810"/>
      <c r="Y79" s="2810"/>
      <c r="Z79" s="2810"/>
      <c r="AA79" s="2810"/>
      <c r="AB79" s="2810"/>
      <c r="AC79" s="2810"/>
      <c r="AD79" s="2810"/>
      <c r="AE79" s="2810"/>
      <c r="AF79" s="2810"/>
      <c r="AG79" s="2810"/>
      <c r="AH79" s="2810"/>
      <c r="AI79" s="2832"/>
      <c r="AJ79" s="2836" t="s">
        <v>102</v>
      </c>
      <c r="AK79" s="2806" t="s">
        <v>103</v>
      </c>
      <c r="AL79" s="604"/>
      <c r="AM79" s="604"/>
      <c r="AN79" s="604"/>
      <c r="AO79" s="604"/>
      <c r="AP79" s="604"/>
      <c r="AQ79" s="604"/>
      <c r="AR79" s="604"/>
      <c r="AS79" s="605"/>
      <c r="AT79" s="605"/>
      <c r="BX79" s="2"/>
      <c r="BY79" s="2"/>
      <c r="BZ79" s="3"/>
      <c r="CG79" s="40"/>
      <c r="CH79" s="40"/>
      <c r="CI79" s="40"/>
      <c r="CJ79" s="40"/>
    </row>
    <row r="80" spans="1:88" ht="16.350000000000001" customHeight="1" x14ac:dyDescent="0.2">
      <c r="A80" s="2719"/>
      <c r="B80" s="2721"/>
      <c r="C80" s="2818"/>
      <c r="D80" s="2698"/>
      <c r="E80" s="2808"/>
      <c r="F80" s="2833" t="s">
        <v>104</v>
      </c>
      <c r="G80" s="2834"/>
      <c r="H80" s="2833" t="s">
        <v>105</v>
      </c>
      <c r="I80" s="2834"/>
      <c r="J80" s="2833" t="s">
        <v>13</v>
      </c>
      <c r="K80" s="2834"/>
      <c r="L80" s="2833" t="s">
        <v>14</v>
      </c>
      <c r="M80" s="2834"/>
      <c r="N80" s="2833" t="s">
        <v>106</v>
      </c>
      <c r="O80" s="2834"/>
      <c r="P80" s="2833">
        <v>19</v>
      </c>
      <c r="Q80" s="2834"/>
      <c r="R80" s="2833" t="s">
        <v>16</v>
      </c>
      <c r="S80" s="2834"/>
      <c r="T80" s="2833" t="s">
        <v>17</v>
      </c>
      <c r="U80" s="2834"/>
      <c r="V80" s="2833" t="s">
        <v>18</v>
      </c>
      <c r="W80" s="2834"/>
      <c r="X80" s="2833" t="s">
        <v>19</v>
      </c>
      <c r="Y80" s="2834"/>
      <c r="Z80" s="2833" t="s">
        <v>20</v>
      </c>
      <c r="AA80" s="2834"/>
      <c r="AB80" s="2833" t="s">
        <v>21</v>
      </c>
      <c r="AC80" s="2834"/>
      <c r="AD80" s="2833" t="s">
        <v>22</v>
      </c>
      <c r="AE80" s="2834"/>
      <c r="AF80" s="2833" t="s">
        <v>23</v>
      </c>
      <c r="AG80" s="2834"/>
      <c r="AH80" s="2833" t="s">
        <v>24</v>
      </c>
      <c r="AI80" s="2835"/>
      <c r="AJ80" s="2723"/>
      <c r="AK80" s="2703"/>
      <c r="AL80" s="604"/>
      <c r="AM80" s="606"/>
      <c r="AN80" s="604"/>
      <c r="AO80" s="604"/>
      <c r="AP80" s="604"/>
      <c r="AQ80" s="604"/>
      <c r="AR80" s="604"/>
      <c r="AS80" s="605"/>
      <c r="AT80" s="605"/>
      <c r="BX80" s="2"/>
      <c r="BY80" s="2"/>
      <c r="BZ80" s="3"/>
      <c r="CG80" s="40"/>
      <c r="CH80" s="40"/>
      <c r="CI80" s="40"/>
      <c r="CJ80" s="40"/>
    </row>
    <row r="81" spans="1:88" ht="24.75" customHeight="1" x14ac:dyDescent="0.2">
      <c r="A81" s="2831"/>
      <c r="B81" s="2818"/>
      <c r="C81" s="607" t="s">
        <v>29</v>
      </c>
      <c r="D81" s="608" t="s">
        <v>30</v>
      </c>
      <c r="E81" s="609" t="s">
        <v>31</v>
      </c>
      <c r="F81" s="607" t="s">
        <v>30</v>
      </c>
      <c r="G81" s="609" t="s">
        <v>31</v>
      </c>
      <c r="H81" s="610" t="s">
        <v>30</v>
      </c>
      <c r="I81" s="609" t="s">
        <v>31</v>
      </c>
      <c r="J81" s="607" t="s">
        <v>30</v>
      </c>
      <c r="K81" s="609" t="s">
        <v>31</v>
      </c>
      <c r="L81" s="607" t="s">
        <v>30</v>
      </c>
      <c r="M81" s="609" t="s">
        <v>31</v>
      </c>
      <c r="N81" s="607" t="s">
        <v>30</v>
      </c>
      <c r="O81" s="609" t="s">
        <v>31</v>
      </c>
      <c r="P81" s="607" t="s">
        <v>30</v>
      </c>
      <c r="Q81" s="609" t="s">
        <v>31</v>
      </c>
      <c r="R81" s="607" t="s">
        <v>30</v>
      </c>
      <c r="S81" s="609" t="s">
        <v>31</v>
      </c>
      <c r="T81" s="607" t="s">
        <v>30</v>
      </c>
      <c r="U81" s="609" t="s">
        <v>31</v>
      </c>
      <c r="V81" s="607" t="s">
        <v>30</v>
      </c>
      <c r="W81" s="609" t="s">
        <v>31</v>
      </c>
      <c r="X81" s="607" t="s">
        <v>30</v>
      </c>
      <c r="Y81" s="609" t="s">
        <v>31</v>
      </c>
      <c r="Z81" s="607" t="s">
        <v>30</v>
      </c>
      <c r="AA81" s="609" t="s">
        <v>31</v>
      </c>
      <c r="AB81" s="607" t="s">
        <v>30</v>
      </c>
      <c r="AC81" s="609" t="s">
        <v>31</v>
      </c>
      <c r="AD81" s="607" t="s">
        <v>30</v>
      </c>
      <c r="AE81" s="609" t="s">
        <v>31</v>
      </c>
      <c r="AF81" s="607" t="s">
        <v>30</v>
      </c>
      <c r="AG81" s="609" t="s">
        <v>31</v>
      </c>
      <c r="AH81" s="607" t="s">
        <v>30</v>
      </c>
      <c r="AI81" s="611" t="s">
        <v>31</v>
      </c>
      <c r="AJ81" s="2837"/>
      <c r="AK81" s="2808"/>
      <c r="AL81" s="604"/>
      <c r="AM81" s="606"/>
      <c r="AN81" s="604"/>
      <c r="AO81" s="604"/>
      <c r="AP81" s="604"/>
      <c r="AQ81" s="604"/>
      <c r="AR81" s="604"/>
      <c r="AS81" s="605"/>
      <c r="AT81" s="605"/>
      <c r="BX81" s="2"/>
      <c r="BY81" s="2"/>
      <c r="BZ81" s="3"/>
      <c r="CG81" s="40"/>
      <c r="CH81" s="40"/>
      <c r="CI81" s="40"/>
      <c r="CJ81" s="40"/>
    </row>
    <row r="82" spans="1:88" ht="16.350000000000001" customHeight="1" x14ac:dyDescent="0.2">
      <c r="A82" s="612" t="s">
        <v>107</v>
      </c>
      <c r="B82" s="244" t="s">
        <v>108</v>
      </c>
      <c r="C82" s="613">
        <f>SUM(D82:E82)</f>
        <v>0</v>
      </c>
      <c r="D82" s="614">
        <f>SUM(F82,H82,J82,L82,N82,P82,R82,T82,V82,X82,Z82,AB82,AD82,AF82,AH82)</f>
        <v>0</v>
      </c>
      <c r="E82" s="615">
        <f>SUM(G82,I82,K82,M82,O82,Q82,S82,U82,W82,Y82,AA82,AC82,AE82,AG82,AI82)</f>
        <v>0</v>
      </c>
      <c r="F82" s="616"/>
      <c r="G82" s="456"/>
      <c r="H82" s="457"/>
      <c r="I82" s="456"/>
      <c r="J82" s="616"/>
      <c r="K82" s="617"/>
      <c r="L82" s="616"/>
      <c r="M82" s="617"/>
      <c r="N82" s="616"/>
      <c r="O82" s="617"/>
      <c r="P82" s="616"/>
      <c r="Q82" s="617"/>
      <c r="R82" s="616"/>
      <c r="S82" s="617"/>
      <c r="T82" s="616"/>
      <c r="U82" s="617"/>
      <c r="V82" s="616"/>
      <c r="W82" s="617"/>
      <c r="X82" s="616"/>
      <c r="Y82" s="617"/>
      <c r="Z82" s="616"/>
      <c r="AA82" s="617"/>
      <c r="AB82" s="616"/>
      <c r="AC82" s="617"/>
      <c r="AD82" s="616"/>
      <c r="AE82" s="617"/>
      <c r="AF82" s="616"/>
      <c r="AG82" s="617"/>
      <c r="AH82" s="616"/>
      <c r="AI82" s="618"/>
      <c r="AJ82" s="619"/>
      <c r="AK82" s="456"/>
      <c r="AL82" s="620"/>
      <c r="AM82" s="606"/>
      <c r="AN82" s="604"/>
      <c r="AO82" s="604"/>
      <c r="AP82" s="604"/>
      <c r="AQ82" s="604"/>
      <c r="AR82" s="604"/>
      <c r="AS82" s="605"/>
      <c r="AT82" s="605"/>
      <c r="BX82" s="2"/>
      <c r="BY82" s="2"/>
      <c r="BZ82" s="3"/>
      <c r="CG82" s="40">
        <v>0</v>
      </c>
      <c r="CH82" s="40">
        <v>0</v>
      </c>
      <c r="CI82" s="40"/>
      <c r="CJ82" s="40"/>
    </row>
    <row r="83" spans="1:88" ht="16.350000000000001" customHeight="1" x14ac:dyDescent="0.2">
      <c r="A83" s="2838" t="s">
        <v>109</v>
      </c>
      <c r="B83" s="621" t="s">
        <v>110</v>
      </c>
      <c r="C83" s="27">
        <f>SUM(D83:E83)</f>
        <v>0</v>
      </c>
      <c r="D83" s="256">
        <f t="shared" ref="D83:E85" si="7">SUM(F83,H83,J83,L83,N83,P83,R83,T83,V83,X83,Z83,AB83,AD83,AF83,AH83)</f>
        <v>0</v>
      </c>
      <c r="E83" s="256">
        <f t="shared" si="7"/>
        <v>0</v>
      </c>
      <c r="F83" s="257"/>
      <c r="G83" s="258"/>
      <c r="H83" s="259"/>
      <c r="I83" s="258"/>
      <c r="J83" s="257"/>
      <c r="K83" s="260"/>
      <c r="L83" s="257"/>
      <c r="M83" s="260"/>
      <c r="N83" s="257"/>
      <c r="O83" s="260"/>
      <c r="P83" s="257"/>
      <c r="Q83" s="260"/>
      <c r="R83" s="257"/>
      <c r="S83" s="260"/>
      <c r="T83" s="257"/>
      <c r="U83" s="260"/>
      <c r="V83" s="257"/>
      <c r="W83" s="260"/>
      <c r="X83" s="257"/>
      <c r="Y83" s="260"/>
      <c r="Z83" s="257"/>
      <c r="AA83" s="260"/>
      <c r="AB83" s="257"/>
      <c r="AC83" s="260"/>
      <c r="AD83" s="257"/>
      <c r="AE83" s="260"/>
      <c r="AF83" s="257"/>
      <c r="AG83" s="260"/>
      <c r="AH83" s="257"/>
      <c r="AI83" s="261"/>
      <c r="AJ83" s="262"/>
      <c r="AK83" s="258"/>
      <c r="AL83" s="620"/>
      <c r="AM83" s="606"/>
      <c r="AN83" s="604"/>
      <c r="AO83" s="604"/>
      <c r="AP83" s="604"/>
      <c r="AQ83" s="604"/>
      <c r="AR83" s="604"/>
      <c r="AS83" s="605"/>
      <c r="AT83" s="605"/>
      <c r="BX83" s="2"/>
      <c r="BY83" s="2"/>
      <c r="BZ83" s="3"/>
      <c r="CG83" s="40">
        <v>0</v>
      </c>
      <c r="CH83" s="40">
        <v>0</v>
      </c>
      <c r="CI83" s="40"/>
      <c r="CJ83" s="40"/>
    </row>
    <row r="84" spans="1:88" ht="25.35" customHeight="1" x14ac:dyDescent="0.2">
      <c r="A84" s="2838"/>
      <c r="B84" s="263" t="s">
        <v>111</v>
      </c>
      <c r="C84" s="77">
        <f>SUM(D84:E84)</f>
        <v>0</v>
      </c>
      <c r="D84" s="256">
        <f t="shared" si="7"/>
        <v>0</v>
      </c>
      <c r="E84" s="256">
        <f t="shared" si="7"/>
        <v>0</v>
      </c>
      <c r="F84" s="264"/>
      <c r="G84" s="265"/>
      <c r="H84" s="266"/>
      <c r="I84" s="265"/>
      <c r="J84" s="264"/>
      <c r="K84" s="267"/>
      <c r="L84" s="264"/>
      <c r="M84" s="267"/>
      <c r="N84" s="264"/>
      <c r="O84" s="267"/>
      <c r="P84" s="264"/>
      <c r="Q84" s="267"/>
      <c r="R84" s="264"/>
      <c r="S84" s="267"/>
      <c r="T84" s="264"/>
      <c r="U84" s="267"/>
      <c r="V84" s="264"/>
      <c r="W84" s="267"/>
      <c r="X84" s="264"/>
      <c r="Y84" s="267"/>
      <c r="Z84" s="264"/>
      <c r="AA84" s="267"/>
      <c r="AB84" s="264"/>
      <c r="AC84" s="267"/>
      <c r="AD84" s="264"/>
      <c r="AE84" s="267"/>
      <c r="AF84" s="264"/>
      <c r="AG84" s="267"/>
      <c r="AH84" s="264"/>
      <c r="AI84" s="268"/>
      <c r="AJ84" s="269"/>
      <c r="AK84" s="265"/>
      <c r="AL84" s="813"/>
      <c r="AM84" s="796"/>
      <c r="AN84" s="795"/>
      <c r="AO84" s="795"/>
      <c r="AP84" s="795"/>
      <c r="AQ84" s="795"/>
      <c r="AR84" s="795"/>
      <c r="AS84" s="660"/>
      <c r="AT84" s="660"/>
      <c r="BX84" s="2"/>
      <c r="BY84" s="2"/>
      <c r="BZ84" s="3"/>
      <c r="CG84" s="40"/>
      <c r="CH84" s="40"/>
      <c r="CI84" s="40"/>
      <c r="CJ84" s="40"/>
    </row>
    <row r="85" spans="1:88" ht="16.350000000000001" customHeight="1" x14ac:dyDescent="0.2">
      <c r="A85" s="737" t="s">
        <v>60</v>
      </c>
      <c r="B85" s="814" t="s">
        <v>112</v>
      </c>
      <c r="C85" s="815">
        <f>SUM(D85:E85)</f>
        <v>0</v>
      </c>
      <c r="D85" s="816">
        <f t="shared" si="7"/>
        <v>0</v>
      </c>
      <c r="E85" s="627">
        <f t="shared" si="7"/>
        <v>0</v>
      </c>
      <c r="F85" s="817"/>
      <c r="G85" s="629"/>
      <c r="H85" s="630"/>
      <c r="I85" s="629"/>
      <c r="J85" s="817"/>
      <c r="K85" s="818"/>
      <c r="L85" s="817"/>
      <c r="M85" s="818"/>
      <c r="N85" s="817"/>
      <c r="O85" s="818"/>
      <c r="P85" s="817"/>
      <c r="Q85" s="818"/>
      <c r="R85" s="817"/>
      <c r="S85" s="818"/>
      <c r="T85" s="817"/>
      <c r="U85" s="818"/>
      <c r="V85" s="817"/>
      <c r="W85" s="818"/>
      <c r="X85" s="817"/>
      <c r="Y85" s="818"/>
      <c r="Z85" s="817"/>
      <c r="AA85" s="818"/>
      <c r="AB85" s="817"/>
      <c r="AC85" s="818"/>
      <c r="AD85" s="817"/>
      <c r="AE85" s="818"/>
      <c r="AF85" s="817"/>
      <c r="AG85" s="818"/>
      <c r="AH85" s="817"/>
      <c r="AI85" s="819"/>
      <c r="AJ85" s="820"/>
      <c r="AK85" s="629"/>
      <c r="AL85" s="813"/>
      <c r="AM85" s="796"/>
      <c r="AN85" s="795"/>
      <c r="AO85" s="795"/>
      <c r="AP85" s="795"/>
      <c r="AQ85" s="795"/>
      <c r="AR85" s="795"/>
      <c r="AS85" s="660"/>
      <c r="AT85" s="660"/>
      <c r="BX85" s="2"/>
      <c r="BY85" s="2"/>
      <c r="BZ85" s="3"/>
      <c r="CG85" s="40"/>
      <c r="CH85" s="40"/>
      <c r="CI85" s="40"/>
      <c r="CJ85" s="40"/>
    </row>
    <row r="86" spans="1:88" ht="31.35" customHeight="1" x14ac:dyDescent="0.2">
      <c r="A86" s="9" t="s">
        <v>113</v>
      </c>
      <c r="B86" s="6"/>
      <c r="C86" s="1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35"/>
      <c r="R86" s="235"/>
      <c r="S86" s="235"/>
      <c r="T86" s="235"/>
      <c r="U86" s="235"/>
      <c r="V86" s="235"/>
      <c r="W86" s="6"/>
      <c r="X86" s="235"/>
      <c r="Y86" s="235"/>
      <c r="Z86" s="634"/>
      <c r="AA86" s="236"/>
      <c r="AB86" s="635"/>
      <c r="AC86" s="635"/>
      <c r="AD86" s="635"/>
      <c r="AE86" s="635"/>
      <c r="AF86" s="635"/>
      <c r="AG86" s="660"/>
      <c r="AH86" s="128"/>
      <c r="AI86" s="795"/>
      <c r="AJ86" s="795"/>
      <c r="AK86" s="795"/>
      <c r="AL86" s="795"/>
      <c r="AM86" s="795"/>
      <c r="AN86" s="795"/>
      <c r="AO86" s="795"/>
      <c r="AP86" s="795"/>
      <c r="AQ86" s="660"/>
      <c r="AR86" s="660"/>
      <c r="CG86" s="40"/>
      <c r="CH86" s="40"/>
      <c r="CI86" s="40"/>
      <c r="CJ86" s="40"/>
    </row>
    <row r="87" spans="1:88" ht="16.350000000000001" customHeight="1" x14ac:dyDescent="0.2">
      <c r="A87" s="2893" t="s">
        <v>96</v>
      </c>
      <c r="B87" s="2894" t="s">
        <v>32</v>
      </c>
      <c r="C87" s="2894" t="s">
        <v>114</v>
      </c>
      <c r="D87" s="2895" t="s">
        <v>115</v>
      </c>
      <c r="E87" s="2829" t="s">
        <v>116</v>
      </c>
      <c r="F87" s="2894" t="s">
        <v>117</v>
      </c>
      <c r="G87" s="6"/>
      <c r="H87" s="796"/>
      <c r="I87" s="796"/>
      <c r="J87" s="796"/>
      <c r="K87" s="796"/>
      <c r="L87" s="796"/>
      <c r="M87" s="796"/>
      <c r="N87" s="796"/>
      <c r="O87" s="796"/>
      <c r="P87" s="659"/>
      <c r="Q87" s="659"/>
      <c r="R87" s="659"/>
      <c r="S87" s="659"/>
      <c r="T87" s="659"/>
      <c r="U87" s="659"/>
      <c r="V87" s="659"/>
      <c r="W87" s="796"/>
      <c r="X87" s="659"/>
      <c r="Y87" s="660"/>
      <c r="Z87" s="660"/>
      <c r="AA87" s="660"/>
      <c r="AB87" s="660"/>
      <c r="AC87" s="660"/>
      <c r="AD87" s="660"/>
      <c r="AE87" s="660"/>
      <c r="AF87" s="660"/>
      <c r="AG87" s="660"/>
      <c r="AH87" s="795"/>
      <c r="AI87" s="795"/>
      <c r="AJ87" s="795"/>
      <c r="AK87" s="795"/>
      <c r="AL87" s="795"/>
      <c r="AM87" s="795"/>
      <c r="AN87" s="795"/>
      <c r="AO87" s="795"/>
      <c r="AP87" s="795"/>
      <c r="AQ87" s="660"/>
      <c r="AR87" s="660"/>
      <c r="CG87" s="40"/>
      <c r="CH87" s="40"/>
      <c r="CI87" s="40"/>
      <c r="CJ87" s="40"/>
    </row>
    <row r="88" spans="1:88" ht="45.75" customHeight="1" x14ac:dyDescent="0.2">
      <c r="A88" s="2893"/>
      <c r="B88" s="2894"/>
      <c r="C88" s="2894"/>
      <c r="D88" s="2895"/>
      <c r="E88" s="2829"/>
      <c r="F88" s="2894"/>
      <c r="G88" s="6"/>
      <c r="H88" s="796"/>
      <c r="I88" s="796"/>
      <c r="J88" s="796"/>
      <c r="K88" s="796"/>
      <c r="L88" s="796"/>
      <c r="M88" s="796"/>
      <c r="N88" s="796"/>
      <c r="O88" s="796"/>
      <c r="P88" s="659"/>
      <c r="Q88" s="659"/>
      <c r="R88" s="659"/>
      <c r="S88" s="659"/>
      <c r="T88" s="659"/>
      <c r="U88" s="659"/>
      <c r="V88" s="659"/>
      <c r="W88" s="796"/>
      <c r="X88" s="659"/>
      <c r="Y88" s="660"/>
      <c r="Z88" s="660"/>
      <c r="AA88" s="660"/>
      <c r="AB88" s="660"/>
      <c r="AC88" s="660"/>
      <c r="AD88" s="660"/>
      <c r="AE88" s="660"/>
      <c r="AF88" s="660"/>
      <c r="AG88" s="660"/>
      <c r="AH88" s="795"/>
      <c r="AI88" s="795"/>
      <c r="AJ88" s="795"/>
      <c r="AK88" s="795"/>
      <c r="AL88" s="795"/>
      <c r="AM88" s="795"/>
      <c r="AN88" s="795"/>
      <c r="AO88" s="795"/>
      <c r="AP88" s="795"/>
      <c r="AQ88" s="660"/>
      <c r="AR88" s="660"/>
      <c r="CG88" s="40"/>
      <c r="CH88" s="40"/>
      <c r="CI88" s="40"/>
      <c r="CJ88" s="40"/>
    </row>
    <row r="89" spans="1:88" ht="16.350000000000001" customHeight="1" x14ac:dyDescent="0.2">
      <c r="A89" s="2902" t="s">
        <v>118</v>
      </c>
      <c r="B89" s="2903"/>
      <c r="C89" s="2903"/>
      <c r="D89" s="2903"/>
      <c r="E89" s="2903"/>
      <c r="F89" s="2904"/>
      <c r="G89" s="6"/>
      <c r="H89" s="796"/>
      <c r="I89" s="796"/>
      <c r="J89" s="796"/>
      <c r="K89" s="796"/>
      <c r="L89" s="796"/>
      <c r="M89" s="796"/>
      <c r="N89" s="796"/>
      <c r="O89" s="796"/>
      <c r="P89" s="659"/>
      <c r="Q89" s="659"/>
      <c r="R89" s="659"/>
      <c r="S89" s="659"/>
      <c r="T89" s="659"/>
      <c r="U89" s="659"/>
      <c r="V89" s="659"/>
      <c r="W89" s="796"/>
      <c r="X89" s="659"/>
      <c r="Y89" s="660"/>
      <c r="Z89" s="660"/>
      <c r="AA89" s="660"/>
      <c r="AB89" s="660"/>
      <c r="AC89" s="660"/>
      <c r="AD89" s="660"/>
      <c r="AE89" s="660"/>
      <c r="AF89" s="660"/>
      <c r="AG89" s="660"/>
      <c r="AH89" s="795"/>
      <c r="AI89" s="795"/>
      <c r="AJ89" s="795"/>
      <c r="AK89" s="795"/>
      <c r="AL89" s="795"/>
      <c r="AM89" s="795"/>
      <c r="AN89" s="795"/>
      <c r="AO89" s="795"/>
      <c r="AP89" s="795"/>
      <c r="AQ89" s="660"/>
      <c r="AR89" s="660"/>
      <c r="CG89" s="40"/>
      <c r="CH89" s="40"/>
      <c r="CI89" s="40"/>
      <c r="CJ89" s="40"/>
    </row>
    <row r="90" spans="1:88" ht="16.350000000000001" customHeight="1" x14ac:dyDescent="0.2">
      <c r="A90" s="821" t="s">
        <v>119</v>
      </c>
      <c r="B90" s="822">
        <f>SUM(C90:D90)</f>
        <v>53</v>
      </c>
      <c r="C90" s="823">
        <v>53</v>
      </c>
      <c r="D90" s="824"/>
      <c r="E90" s="718">
        <v>53</v>
      </c>
      <c r="F90" s="823"/>
      <c r="G90" s="6"/>
      <c r="H90" s="756"/>
      <c r="I90" s="756"/>
      <c r="J90" s="756"/>
      <c r="K90" s="756"/>
      <c r="L90" s="756"/>
      <c r="M90" s="756"/>
      <c r="N90" s="756"/>
      <c r="O90" s="756"/>
      <c r="P90" s="668"/>
      <c r="Q90" s="668"/>
      <c r="R90" s="668"/>
      <c r="S90" s="668"/>
      <c r="T90" s="668"/>
      <c r="U90" s="668"/>
      <c r="V90" s="668"/>
      <c r="W90" s="756"/>
      <c r="X90" s="668"/>
      <c r="Y90" s="669"/>
      <c r="Z90" s="669"/>
      <c r="AA90" s="669"/>
      <c r="AB90" s="669"/>
      <c r="AC90" s="669"/>
      <c r="AD90" s="669"/>
      <c r="AE90" s="669"/>
      <c r="AF90" s="669"/>
      <c r="AG90" s="669"/>
      <c r="AH90" s="761"/>
      <c r="AI90" s="761"/>
      <c r="AJ90" s="761"/>
      <c r="AK90" s="761"/>
      <c r="AL90" s="761"/>
      <c r="AM90" s="761"/>
      <c r="AN90" s="761"/>
      <c r="AO90" s="761"/>
      <c r="AP90" s="761"/>
      <c r="AQ90" s="669"/>
      <c r="AR90" s="669"/>
      <c r="CG90" s="40"/>
      <c r="CH90" s="40"/>
      <c r="CI90" s="40"/>
      <c r="CJ90" s="40"/>
    </row>
    <row r="91" spans="1:88" ht="16.350000000000001" customHeight="1" x14ac:dyDescent="0.2">
      <c r="A91" s="283" t="s">
        <v>120</v>
      </c>
      <c r="B91" s="263">
        <f>SUM(C91:D91)</f>
        <v>149</v>
      </c>
      <c r="C91" s="161"/>
      <c r="D91" s="284">
        <v>149</v>
      </c>
      <c r="E91" s="46">
        <v>149</v>
      </c>
      <c r="F91" s="161"/>
      <c r="G91" s="6"/>
      <c r="H91" s="756"/>
      <c r="I91" s="756"/>
      <c r="J91" s="756"/>
      <c r="K91" s="756"/>
      <c r="L91" s="756"/>
      <c r="M91" s="756"/>
      <c r="N91" s="756"/>
      <c r="O91" s="756"/>
      <c r="P91" s="668"/>
      <c r="Q91" s="668"/>
      <c r="R91" s="668"/>
      <c r="S91" s="668"/>
      <c r="T91" s="668"/>
      <c r="U91" s="668"/>
      <c r="V91" s="668"/>
      <c r="W91" s="756"/>
      <c r="X91" s="668"/>
      <c r="Y91" s="669"/>
      <c r="Z91" s="669"/>
      <c r="AA91" s="669"/>
      <c r="AB91" s="669"/>
      <c r="AC91" s="669"/>
      <c r="AD91" s="669"/>
      <c r="AE91" s="669"/>
      <c r="AF91" s="669"/>
      <c r="AG91" s="669"/>
      <c r="AH91" s="761"/>
      <c r="AI91" s="761"/>
      <c r="AJ91" s="761"/>
      <c r="AK91" s="761"/>
      <c r="AL91" s="761"/>
      <c r="AM91" s="761"/>
      <c r="AN91" s="761"/>
      <c r="AO91" s="761"/>
      <c r="AP91" s="761"/>
      <c r="AQ91" s="669"/>
      <c r="AR91" s="669"/>
      <c r="CG91" s="40"/>
      <c r="CH91" s="40"/>
      <c r="CI91" s="40"/>
      <c r="CJ91" s="40"/>
    </row>
    <row r="92" spans="1:88" ht="16.350000000000001" customHeight="1" x14ac:dyDescent="0.2">
      <c r="A92" s="283" t="s">
        <v>121</v>
      </c>
      <c r="B92" s="263">
        <f>SUM(C92:D92)</f>
        <v>0</v>
      </c>
      <c r="C92" s="161"/>
      <c r="D92" s="284"/>
      <c r="E92" s="46"/>
      <c r="F92" s="161"/>
      <c r="G92" s="6"/>
      <c r="H92" s="756"/>
      <c r="I92" s="756"/>
      <c r="J92" s="756"/>
      <c r="K92" s="756"/>
      <c r="L92" s="756"/>
      <c r="M92" s="756"/>
      <c r="N92" s="756"/>
      <c r="O92" s="756"/>
      <c r="P92" s="668"/>
      <c r="Q92" s="668"/>
      <c r="R92" s="668"/>
      <c r="S92" s="668"/>
      <c r="T92" s="668"/>
      <c r="U92" s="668"/>
      <c r="V92" s="668"/>
      <c r="W92" s="756"/>
      <c r="X92" s="668"/>
      <c r="Y92" s="669"/>
      <c r="Z92" s="669"/>
      <c r="AA92" s="669"/>
      <c r="AB92" s="669"/>
      <c r="AC92" s="669"/>
      <c r="AD92" s="669"/>
      <c r="AE92" s="669"/>
      <c r="AF92" s="669"/>
      <c r="AG92" s="669"/>
      <c r="AH92" s="761"/>
      <c r="AI92" s="761"/>
      <c r="AJ92" s="761"/>
      <c r="AK92" s="761"/>
      <c r="AL92" s="761"/>
      <c r="AM92" s="761"/>
      <c r="AN92" s="761"/>
      <c r="AO92" s="761"/>
      <c r="AP92" s="761"/>
      <c r="AQ92" s="669"/>
      <c r="AR92" s="669"/>
      <c r="CG92" s="40"/>
      <c r="CH92" s="40"/>
      <c r="CI92" s="40"/>
      <c r="CJ92" s="40"/>
    </row>
    <row r="93" spans="1:88" ht="16.350000000000001" customHeight="1" x14ac:dyDescent="0.2">
      <c r="A93" s="283" t="s">
        <v>122</v>
      </c>
      <c r="B93" s="263">
        <f>SUM(C93:D93)</f>
        <v>0</v>
      </c>
      <c r="C93" s="161"/>
      <c r="D93" s="284"/>
      <c r="E93" s="46"/>
      <c r="F93" s="161"/>
      <c r="G93" s="6"/>
      <c r="H93" s="756"/>
      <c r="I93" s="756"/>
      <c r="J93" s="756"/>
      <c r="K93" s="756"/>
      <c r="L93" s="756"/>
      <c r="M93" s="756"/>
      <c r="N93" s="756"/>
      <c r="O93" s="756"/>
      <c r="P93" s="668"/>
      <c r="Q93" s="668"/>
      <c r="R93" s="668"/>
      <c r="S93" s="668"/>
      <c r="T93" s="668"/>
      <c r="U93" s="668"/>
      <c r="V93" s="668"/>
      <c r="W93" s="756"/>
      <c r="X93" s="668"/>
      <c r="Y93" s="669"/>
      <c r="Z93" s="669"/>
      <c r="AA93" s="669"/>
      <c r="AB93" s="669"/>
      <c r="AC93" s="669"/>
      <c r="AD93" s="669"/>
      <c r="AE93" s="669"/>
      <c r="AF93" s="669"/>
      <c r="AG93" s="669"/>
      <c r="AH93" s="761"/>
      <c r="AI93" s="761"/>
      <c r="AJ93" s="761"/>
      <c r="AK93" s="761"/>
      <c r="AL93" s="761"/>
      <c r="AM93" s="761"/>
      <c r="AN93" s="761"/>
      <c r="AO93" s="761"/>
      <c r="AP93" s="761"/>
      <c r="AQ93" s="669"/>
      <c r="AR93" s="669"/>
      <c r="CG93" s="40"/>
      <c r="CH93" s="40"/>
      <c r="CI93" s="40"/>
      <c r="CJ93" s="40"/>
    </row>
    <row r="94" spans="1:88" ht="16.350000000000001" customHeight="1" x14ac:dyDescent="0.2">
      <c r="A94" s="285" t="s">
        <v>123</v>
      </c>
      <c r="B94" s="286">
        <f>SUM(C94:D94)</f>
        <v>0</v>
      </c>
      <c r="C94" s="287"/>
      <c r="D94" s="640"/>
      <c r="E94" s="190"/>
      <c r="F94" s="287"/>
      <c r="G94" s="6"/>
      <c r="H94" s="756"/>
      <c r="I94" s="756"/>
      <c r="J94" s="756"/>
      <c r="K94" s="756"/>
      <c r="L94" s="756"/>
      <c r="M94" s="756"/>
      <c r="N94" s="756"/>
      <c r="O94" s="756"/>
      <c r="P94" s="668"/>
      <c r="Q94" s="668"/>
      <c r="R94" s="668"/>
      <c r="S94" s="668"/>
      <c r="T94" s="668"/>
      <c r="U94" s="668"/>
      <c r="V94" s="668"/>
      <c r="W94" s="756"/>
      <c r="X94" s="668"/>
      <c r="Y94" s="669"/>
      <c r="Z94" s="669"/>
      <c r="AA94" s="669"/>
      <c r="AB94" s="669"/>
      <c r="AC94" s="669"/>
      <c r="AD94" s="669"/>
      <c r="AE94" s="669"/>
      <c r="AF94" s="669"/>
      <c r="AG94" s="669"/>
      <c r="AH94" s="761"/>
      <c r="AI94" s="761"/>
      <c r="AJ94" s="761"/>
      <c r="AK94" s="761"/>
      <c r="AL94" s="761"/>
      <c r="AM94" s="761"/>
      <c r="AN94" s="761"/>
      <c r="AO94" s="761"/>
      <c r="AP94" s="761"/>
      <c r="AQ94" s="669"/>
      <c r="AR94" s="669"/>
      <c r="CG94" s="40"/>
      <c r="CH94" s="40"/>
      <c r="CI94" s="40"/>
      <c r="CJ94" s="40"/>
    </row>
    <row r="95" spans="1:88" ht="16.350000000000001" customHeight="1" x14ac:dyDescent="0.2">
      <c r="A95" s="2902" t="s">
        <v>124</v>
      </c>
      <c r="B95" s="2903"/>
      <c r="C95" s="2903"/>
      <c r="D95" s="2903"/>
      <c r="E95" s="2903"/>
      <c r="F95" s="2904"/>
      <c r="G95" s="6"/>
      <c r="H95" s="756"/>
      <c r="I95" s="756"/>
      <c r="J95" s="756"/>
      <c r="K95" s="756"/>
      <c r="L95" s="756"/>
      <c r="M95" s="756"/>
      <c r="N95" s="756"/>
      <c r="O95" s="756"/>
      <c r="P95" s="668"/>
      <c r="Q95" s="668"/>
      <c r="R95" s="668"/>
      <c r="S95" s="668"/>
      <c r="T95" s="668"/>
      <c r="U95" s="668"/>
      <c r="V95" s="668"/>
      <c r="W95" s="756"/>
      <c r="X95" s="668"/>
      <c r="Y95" s="669"/>
      <c r="Z95" s="669"/>
      <c r="AA95" s="669"/>
      <c r="AB95" s="669"/>
      <c r="AC95" s="669"/>
      <c r="AD95" s="669"/>
      <c r="AE95" s="669"/>
      <c r="AF95" s="669"/>
      <c r="AG95" s="669"/>
      <c r="AH95" s="761"/>
      <c r="AI95" s="761"/>
      <c r="AJ95" s="761"/>
      <c r="AK95" s="761"/>
      <c r="AL95" s="761"/>
      <c r="AM95" s="761"/>
      <c r="AN95" s="761"/>
      <c r="AO95" s="761"/>
      <c r="AP95" s="761"/>
      <c r="AQ95" s="669"/>
      <c r="AR95" s="669"/>
      <c r="CG95" s="40"/>
      <c r="CH95" s="40"/>
      <c r="CI95" s="40"/>
      <c r="CJ95" s="40"/>
    </row>
    <row r="96" spans="1:88" ht="16.350000000000001" customHeight="1" x14ac:dyDescent="0.2">
      <c r="A96" s="782" t="s">
        <v>125</v>
      </c>
      <c r="B96" s="825">
        <f>SUM(C96:D96)</f>
        <v>0</v>
      </c>
      <c r="C96" s="823"/>
      <c r="D96" s="824"/>
      <c r="E96" s="718"/>
      <c r="F96" s="823"/>
      <c r="G96" s="6"/>
      <c r="H96" s="756"/>
      <c r="I96" s="756"/>
      <c r="J96" s="756"/>
      <c r="K96" s="756"/>
      <c r="L96" s="756"/>
      <c r="M96" s="756"/>
      <c r="N96" s="756"/>
      <c r="O96" s="756"/>
      <c r="P96" s="668"/>
      <c r="Q96" s="668"/>
      <c r="R96" s="668"/>
      <c r="S96" s="668"/>
      <c r="T96" s="668"/>
      <c r="U96" s="668"/>
      <c r="V96" s="668"/>
      <c r="W96" s="756"/>
      <c r="X96" s="668"/>
      <c r="Y96" s="669"/>
      <c r="Z96" s="669"/>
      <c r="AA96" s="669"/>
      <c r="AB96" s="669"/>
      <c r="AC96" s="669"/>
      <c r="AD96" s="669"/>
      <c r="AE96" s="669"/>
      <c r="AF96" s="669"/>
      <c r="AG96" s="669"/>
      <c r="AH96" s="669"/>
      <c r="AI96" s="669"/>
      <c r="AJ96" s="669"/>
      <c r="AK96" s="669"/>
      <c r="AL96" s="669"/>
      <c r="AM96" s="669"/>
      <c r="AN96" s="669"/>
      <c r="AO96" s="669"/>
      <c r="AP96" s="669"/>
      <c r="AQ96" s="669"/>
      <c r="AR96" s="669"/>
      <c r="CG96" s="40"/>
      <c r="CH96" s="40"/>
      <c r="CI96" s="40"/>
      <c r="CJ96" s="40"/>
    </row>
    <row r="97" spans="1:104" ht="16.350000000000001" customHeight="1" x14ac:dyDescent="0.2">
      <c r="A97" s="290" t="s">
        <v>126</v>
      </c>
      <c r="B97" s="291">
        <f>SUM(C97:D97)</f>
        <v>0</v>
      </c>
      <c r="C97" s="161"/>
      <c r="D97" s="284"/>
      <c r="E97" s="46"/>
      <c r="F97" s="161"/>
      <c r="G97" s="6"/>
      <c r="H97" s="756"/>
      <c r="I97" s="756"/>
      <c r="J97" s="756"/>
      <c r="K97" s="756"/>
      <c r="L97" s="756"/>
      <c r="M97" s="756"/>
      <c r="N97" s="756"/>
      <c r="O97" s="756"/>
      <c r="P97" s="668"/>
      <c r="Q97" s="668"/>
      <c r="R97" s="668"/>
      <c r="S97" s="668"/>
      <c r="T97" s="668"/>
      <c r="U97" s="668"/>
      <c r="V97" s="668"/>
      <c r="W97" s="756"/>
      <c r="X97" s="668"/>
      <c r="Y97" s="669"/>
      <c r="Z97" s="669"/>
      <c r="AA97" s="669"/>
      <c r="AB97" s="669"/>
      <c r="AC97" s="669"/>
      <c r="AD97" s="669"/>
      <c r="AE97" s="669"/>
      <c r="AF97" s="669"/>
      <c r="AG97" s="669"/>
      <c r="AH97" s="669"/>
      <c r="AI97" s="669"/>
      <c r="AJ97" s="669"/>
      <c r="AK97" s="669"/>
      <c r="AL97" s="669"/>
      <c r="AM97" s="669"/>
      <c r="AN97" s="669"/>
      <c r="AO97" s="669"/>
      <c r="AP97" s="669"/>
      <c r="AQ97" s="669"/>
      <c r="AR97" s="669"/>
      <c r="CG97" s="40"/>
      <c r="CH97" s="40"/>
      <c r="CI97" s="40"/>
      <c r="CJ97" s="40"/>
    </row>
    <row r="98" spans="1:104" ht="24.75" customHeight="1" x14ac:dyDescent="0.2">
      <c r="A98" s="577" t="s">
        <v>127</v>
      </c>
      <c r="B98" s="292">
        <f>SUM(C98:D98)</f>
        <v>0</v>
      </c>
      <c r="C98" s="642"/>
      <c r="D98" s="640"/>
      <c r="E98" s="455"/>
      <c r="F98" s="642"/>
      <c r="G98" s="6"/>
      <c r="H98" s="756"/>
      <c r="I98" s="756"/>
      <c r="J98" s="756"/>
      <c r="K98" s="756"/>
      <c r="L98" s="756"/>
      <c r="M98" s="756"/>
      <c r="N98" s="756"/>
      <c r="O98" s="756"/>
      <c r="P98" s="668"/>
      <c r="Q98" s="668"/>
      <c r="R98" s="668"/>
      <c r="S98" s="668"/>
      <c r="T98" s="668"/>
      <c r="U98" s="668"/>
      <c r="V98" s="668"/>
      <c r="W98" s="756"/>
      <c r="X98" s="668"/>
      <c r="Y98" s="669"/>
      <c r="Z98" s="669"/>
      <c r="AA98" s="669"/>
      <c r="AB98" s="669"/>
      <c r="AC98" s="669"/>
      <c r="AD98" s="669"/>
      <c r="AE98" s="669"/>
      <c r="AF98" s="669"/>
      <c r="AG98" s="669"/>
      <c r="AH98" s="669"/>
      <c r="AI98" s="669"/>
      <c r="AJ98" s="669"/>
      <c r="AK98" s="669"/>
      <c r="AL98" s="669"/>
      <c r="AM98" s="669"/>
      <c r="AN98" s="669"/>
      <c r="AO98" s="669"/>
      <c r="AP98" s="669"/>
      <c r="AQ98" s="669"/>
      <c r="AR98" s="669"/>
      <c r="CG98" s="40"/>
      <c r="CH98" s="40"/>
      <c r="CI98" s="40"/>
      <c r="CJ98" s="40"/>
    </row>
    <row r="99" spans="1:104" s="8" customFormat="1" ht="31.35" customHeight="1" x14ac:dyDescent="0.2">
      <c r="A99" s="2738" t="s">
        <v>128</v>
      </c>
      <c r="B99" s="2738"/>
      <c r="C99" s="2738"/>
      <c r="D99" s="2738"/>
      <c r="E99" s="2738"/>
      <c r="F99" s="2738"/>
      <c r="G99" s="777"/>
      <c r="H99" s="777"/>
      <c r="I99" s="777"/>
      <c r="J99" s="777"/>
      <c r="K99" s="777"/>
      <c r="L99" s="777"/>
      <c r="M99" s="777"/>
      <c r="N99" s="777"/>
      <c r="O99" s="777"/>
      <c r="P99" s="777"/>
      <c r="Q99" s="758"/>
      <c r="R99" s="758"/>
      <c r="S99" s="758"/>
      <c r="T99" s="758"/>
      <c r="U99" s="758"/>
      <c r="V99" s="758"/>
      <c r="W99" s="777"/>
      <c r="X99" s="758"/>
      <c r="Y99" s="758"/>
      <c r="Z99" s="758"/>
      <c r="AA99" s="758"/>
      <c r="AB99" s="758"/>
      <c r="AC99" s="758"/>
      <c r="AD99" s="758"/>
      <c r="AE99" s="758"/>
      <c r="AF99" s="758"/>
      <c r="AG99" s="758"/>
      <c r="AH99" s="758"/>
      <c r="AI99" s="758"/>
      <c r="AJ99" s="758"/>
      <c r="AK99" s="758"/>
      <c r="AL99" s="758"/>
      <c r="AM99" s="758"/>
      <c r="AN99" s="758"/>
      <c r="AO99" s="758"/>
      <c r="AP99" s="758"/>
      <c r="AQ99" s="758"/>
      <c r="AR99" s="758"/>
      <c r="BX99" s="4"/>
      <c r="BY99" s="4"/>
      <c r="BZ99" s="4"/>
      <c r="CA99" s="5"/>
      <c r="CB99" s="5"/>
      <c r="CC99" s="5"/>
      <c r="CD99" s="5"/>
      <c r="CE99" s="5"/>
      <c r="CF99" s="5"/>
      <c r="CG99" s="40"/>
      <c r="CH99" s="40"/>
      <c r="CI99" s="40"/>
      <c r="CJ99" s="40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4"/>
    </row>
    <row r="100" spans="1:104" ht="16.350000000000001" customHeight="1" x14ac:dyDescent="0.2">
      <c r="A100" s="2905" t="s">
        <v>129</v>
      </c>
      <c r="B100" s="2906" t="s">
        <v>130</v>
      </c>
      <c r="C100" s="2907"/>
      <c r="D100" s="2907"/>
      <c r="E100" s="2908"/>
      <c r="F100" s="2906" t="s">
        <v>131</v>
      </c>
      <c r="G100" s="2907"/>
      <c r="H100" s="2907"/>
      <c r="I100" s="2908"/>
      <c r="J100" s="2910" t="s">
        <v>132</v>
      </c>
      <c r="K100" s="2912" t="s">
        <v>133</v>
      </c>
      <c r="L100" s="2913"/>
      <c r="M100" s="2912" t="s">
        <v>134</v>
      </c>
      <c r="N100" s="2913"/>
      <c r="O100" s="6"/>
      <c r="P100" s="235"/>
      <c r="Q100" s="235"/>
      <c r="R100" s="235"/>
      <c r="S100" s="235"/>
      <c r="T100" s="235"/>
      <c r="U100" s="235"/>
      <c r="V100" s="6"/>
      <c r="W100" s="235"/>
      <c r="X100" s="826"/>
      <c r="Y100" s="812"/>
      <c r="Z100" s="812"/>
      <c r="AA100" s="812"/>
      <c r="AB100" s="812"/>
      <c r="AC100" s="812"/>
      <c r="AD100" s="812"/>
      <c r="AE100" s="812"/>
      <c r="AF100" s="812"/>
      <c r="AG100" s="812"/>
      <c r="AH100" s="812"/>
      <c r="AI100" s="660"/>
      <c r="AJ100" s="660"/>
      <c r="AK100" s="660"/>
      <c r="AL100" s="660"/>
      <c r="AM100" s="660"/>
      <c r="AN100" s="660"/>
      <c r="AO100" s="660"/>
      <c r="AP100" s="660"/>
      <c r="AQ100" s="660"/>
      <c r="AR100" s="660"/>
      <c r="CG100" s="40"/>
      <c r="CH100" s="40"/>
      <c r="CI100" s="40"/>
      <c r="CJ100" s="40"/>
    </row>
    <row r="101" spans="1:104" ht="39" customHeight="1" x14ac:dyDescent="0.2">
      <c r="A101" s="2740"/>
      <c r="B101" s="2909"/>
      <c r="C101" s="2746"/>
      <c r="D101" s="2746"/>
      <c r="E101" s="2857"/>
      <c r="F101" s="2748"/>
      <c r="G101" s="2749"/>
      <c r="H101" s="2749"/>
      <c r="I101" s="2750"/>
      <c r="J101" s="2754"/>
      <c r="K101" s="2914"/>
      <c r="L101" s="2865"/>
      <c r="M101" s="2914"/>
      <c r="N101" s="2865"/>
      <c r="O101" s="6"/>
      <c r="P101" s="235"/>
      <c r="Q101" s="235"/>
      <c r="R101" s="235"/>
      <c r="S101" s="235"/>
      <c r="T101" s="235"/>
      <c r="U101" s="235"/>
      <c r="V101" s="6"/>
      <c r="W101" s="235"/>
      <c r="X101" s="668"/>
      <c r="Y101" s="669"/>
      <c r="Z101" s="669"/>
      <c r="AA101" s="669"/>
      <c r="AB101" s="669"/>
      <c r="AC101" s="669"/>
      <c r="AD101" s="669"/>
      <c r="AE101" s="669"/>
      <c r="AF101" s="669"/>
      <c r="AG101" s="669"/>
      <c r="AH101" s="669"/>
      <c r="AI101" s="669"/>
      <c r="AJ101" s="669"/>
      <c r="AK101" s="669"/>
      <c r="AL101" s="669"/>
      <c r="AM101" s="669"/>
      <c r="AN101" s="669"/>
      <c r="AO101" s="669"/>
      <c r="AP101" s="669"/>
      <c r="AQ101" s="669"/>
      <c r="AR101" s="669"/>
      <c r="CG101" s="40"/>
      <c r="CH101" s="40"/>
      <c r="CI101" s="40"/>
      <c r="CJ101" s="40"/>
    </row>
    <row r="102" spans="1:104" ht="40.5" customHeight="1" x14ac:dyDescent="0.2">
      <c r="A102" s="2899"/>
      <c r="B102" s="827" t="s">
        <v>135</v>
      </c>
      <c r="C102" s="645" t="s">
        <v>136</v>
      </c>
      <c r="D102" s="828" t="s">
        <v>137</v>
      </c>
      <c r="E102" s="647" t="s">
        <v>138</v>
      </c>
      <c r="F102" s="829" t="s">
        <v>139</v>
      </c>
      <c r="G102" s="828" t="s">
        <v>140</v>
      </c>
      <c r="H102" s="828" t="s">
        <v>137</v>
      </c>
      <c r="I102" s="647" t="s">
        <v>138</v>
      </c>
      <c r="J102" s="2911"/>
      <c r="K102" s="830" t="s">
        <v>135</v>
      </c>
      <c r="L102" s="831" t="s">
        <v>136</v>
      </c>
      <c r="M102" s="830" t="s">
        <v>139</v>
      </c>
      <c r="N102" s="831" t="s">
        <v>141</v>
      </c>
      <c r="O102" s="6"/>
      <c r="P102" s="235"/>
      <c r="Q102" s="235"/>
      <c r="R102" s="235"/>
      <c r="S102" s="235"/>
      <c r="T102" s="235"/>
      <c r="U102" s="235"/>
      <c r="V102" s="6"/>
      <c r="W102" s="235"/>
      <c r="X102" s="668"/>
      <c r="Y102" s="669"/>
      <c r="Z102" s="669"/>
      <c r="AA102" s="669"/>
      <c r="AB102" s="669"/>
      <c r="AC102" s="669"/>
      <c r="AD102" s="669"/>
      <c r="AE102" s="669"/>
      <c r="AF102" s="669"/>
      <c r="AG102" s="669"/>
      <c r="AH102" s="669"/>
      <c r="AI102" s="669"/>
      <c r="AJ102" s="669"/>
      <c r="AK102" s="669"/>
      <c r="AL102" s="669"/>
      <c r="AM102" s="669"/>
      <c r="AN102" s="669"/>
      <c r="AO102" s="669"/>
      <c r="AP102" s="669"/>
      <c r="AQ102" s="669"/>
      <c r="AR102" s="669"/>
      <c r="CG102" s="40"/>
      <c r="CH102" s="40"/>
      <c r="CI102" s="40"/>
      <c r="CJ102" s="40"/>
    </row>
    <row r="103" spans="1:104" ht="16.350000000000001" customHeight="1" x14ac:dyDescent="0.2">
      <c r="A103" s="832" t="s">
        <v>142</v>
      </c>
      <c r="B103" s="833">
        <v>9344</v>
      </c>
      <c r="C103" s="834">
        <v>235</v>
      </c>
      <c r="D103" s="835">
        <v>6338</v>
      </c>
      <c r="E103" s="836">
        <v>3241</v>
      </c>
      <c r="F103" s="837">
        <v>26223</v>
      </c>
      <c r="G103" s="835">
        <v>367</v>
      </c>
      <c r="H103" s="835">
        <v>16514</v>
      </c>
      <c r="I103" s="682">
        <v>9342</v>
      </c>
      <c r="J103" s="838">
        <v>6103</v>
      </c>
      <c r="K103" s="837"/>
      <c r="L103" s="838"/>
      <c r="M103" s="837"/>
      <c r="N103" s="838"/>
      <c r="O103" s="6" t="str">
        <f>CA103&amp;CB103&amp;CC103&amp;CD103</f>
        <v/>
      </c>
      <c r="P103" s="235"/>
      <c r="Q103" s="235"/>
      <c r="R103" s="235"/>
      <c r="S103" s="235"/>
      <c r="T103" s="235"/>
      <c r="U103" s="235"/>
      <c r="V103" s="6"/>
      <c r="W103" s="235"/>
      <c r="X103" s="659"/>
      <c r="Y103" s="660"/>
      <c r="Z103" s="660"/>
      <c r="AA103" s="660"/>
      <c r="AB103" s="660"/>
      <c r="AC103" s="660"/>
      <c r="AD103" s="660"/>
      <c r="AE103" s="660"/>
      <c r="AF103" s="660"/>
      <c r="AG103" s="660"/>
      <c r="AH103" s="660"/>
      <c r="AI103" s="660"/>
      <c r="AJ103" s="660"/>
      <c r="AK103" s="660"/>
      <c r="AL103" s="660"/>
      <c r="AM103" s="660"/>
      <c r="AN103" s="660"/>
      <c r="AO103" s="660"/>
      <c r="AP103" s="660"/>
      <c r="AQ103" s="660"/>
      <c r="AR103" s="660"/>
      <c r="CA103" s="453" t="str">
        <f>IF(CG103=1,"* Las recetas totales despachadas a pacientes del PSC, deben ser menores o iguales al total de Recetas con Despacho Total. ","")</f>
        <v/>
      </c>
      <c r="CB103" s="453" t="str">
        <f>IF(CH103=1,"* Las recetas parciales despachadas a pacientes del PSC, deben ser menores o iguales al total de Recetas con Despacho Parcial. ","")</f>
        <v/>
      </c>
      <c r="CC103" s="453" t="str">
        <f>IF(CI103=1,"* Las prescripciones emitidas a pacientes del PSC, deben ser menores o iguales a las Prescripciones totales emitidas. ","")</f>
        <v/>
      </c>
      <c r="CD103" s="453" t="str">
        <f>IF(CJ103=1,"* Las prescripciones rechazadas a pacientes del PSC, deben ser menores o iguales a las Prescripciones totales rechazadas. ","")</f>
        <v/>
      </c>
      <c r="CG103" s="454">
        <f>IF(B103&lt;K103,1,0)</f>
        <v>0</v>
      </c>
      <c r="CH103" s="454">
        <f>IF(C103&lt;L103,1,0)</f>
        <v>0</v>
      </c>
      <c r="CI103" s="454">
        <f>IF(F103&lt;M103,1,0)</f>
        <v>0</v>
      </c>
      <c r="CJ103" s="454">
        <f>IF(G103&lt;N103,1,0)</f>
        <v>0</v>
      </c>
    </row>
    <row r="104" spans="1:104" ht="16.350000000000001" customHeight="1" x14ac:dyDescent="0.2">
      <c r="A104" s="310" t="s">
        <v>143</v>
      </c>
      <c r="B104" s="311">
        <v>1451</v>
      </c>
      <c r="C104" s="312">
        <v>115</v>
      </c>
      <c r="D104" s="313">
        <v>1566</v>
      </c>
      <c r="E104" s="314">
        <v>0</v>
      </c>
      <c r="F104" s="315">
        <v>3160</v>
      </c>
      <c r="G104" s="313">
        <v>130</v>
      </c>
      <c r="H104" s="313">
        <v>3030</v>
      </c>
      <c r="I104" s="316">
        <v>0</v>
      </c>
      <c r="J104" s="317">
        <v>1451</v>
      </c>
      <c r="K104" s="318"/>
      <c r="L104" s="319"/>
      <c r="M104" s="318"/>
      <c r="N104" s="319"/>
      <c r="O104" s="6"/>
      <c r="P104" s="235"/>
      <c r="Q104" s="235"/>
      <c r="R104" s="235"/>
      <c r="S104" s="235"/>
      <c r="T104" s="235"/>
      <c r="U104" s="235"/>
      <c r="V104" s="6"/>
      <c r="W104" s="235"/>
      <c r="X104" s="659"/>
      <c r="Y104" s="660"/>
      <c r="Z104" s="660"/>
      <c r="AA104" s="660"/>
      <c r="AB104" s="660"/>
      <c r="AC104" s="660"/>
      <c r="AD104" s="660"/>
      <c r="AE104" s="660"/>
      <c r="AF104" s="660"/>
      <c r="AG104" s="660"/>
      <c r="AH104" s="660"/>
      <c r="AI104" s="660"/>
      <c r="AJ104" s="660"/>
      <c r="AK104" s="660"/>
      <c r="AL104" s="660"/>
      <c r="AM104" s="660"/>
      <c r="AN104" s="660"/>
      <c r="AO104" s="660"/>
      <c r="AP104" s="660"/>
      <c r="AQ104" s="660"/>
      <c r="AR104" s="660"/>
      <c r="CA104" s="453" t="str">
        <f>IF(CG104=1,"* Las recetas totales despachadas a pacientes del PSC, deben ser menores o iguales al total de Recetas con Despacho Total. ","")</f>
        <v/>
      </c>
      <c r="CB104" s="453" t="str">
        <f>IF(CH104=1,"* Las recetas parciales despachadas a pacientes del PSC, deben ser menores o iguales al total de Recetas con Despacho Parcial. ","")</f>
        <v/>
      </c>
      <c r="CC104" s="453" t="str">
        <f>IF(CI104=1,"* Las prescripciones emitidas a pacientes del PSC, deben ser menores o iguales a las Prescripciones totales emitidas. ","")</f>
        <v/>
      </c>
      <c r="CD104" s="453" t="str">
        <f>IF(CJ104=1,"* Las prescripciones rechazadas a pacientes del PSC, deben ser menores o iguales a las Prescripciones totales rechazadas. ","")</f>
        <v/>
      </c>
      <c r="CG104" s="454">
        <f t="shared" ref="CG104:CH105" si="8">IF(B104&lt;K104,1,0)</f>
        <v>0</v>
      </c>
      <c r="CH104" s="454">
        <f t="shared" si="8"/>
        <v>0</v>
      </c>
      <c r="CI104" s="454">
        <f t="shared" ref="CI104:CJ105" si="9">IF(F104&lt;M104,1,0)</f>
        <v>0</v>
      </c>
      <c r="CJ104" s="454">
        <f t="shared" si="9"/>
        <v>0</v>
      </c>
    </row>
    <row r="105" spans="1:104" ht="16.350000000000001" customHeight="1" x14ac:dyDescent="0.2">
      <c r="A105" s="310" t="s">
        <v>144</v>
      </c>
      <c r="B105" s="322">
        <v>710</v>
      </c>
      <c r="C105" s="323">
        <v>0</v>
      </c>
      <c r="D105" s="324">
        <v>710</v>
      </c>
      <c r="E105" s="325">
        <v>0</v>
      </c>
      <c r="F105" s="326">
        <v>710</v>
      </c>
      <c r="G105" s="324">
        <v>0</v>
      </c>
      <c r="H105" s="324">
        <v>710</v>
      </c>
      <c r="I105" s="327">
        <v>0</v>
      </c>
      <c r="J105" s="328">
        <v>710</v>
      </c>
      <c r="K105" s="329"/>
      <c r="L105" s="330"/>
      <c r="M105" s="329"/>
      <c r="N105" s="330"/>
      <c r="O105" s="6"/>
      <c r="P105" s="235"/>
      <c r="Q105" s="235"/>
      <c r="R105" s="235"/>
      <c r="S105" s="235"/>
      <c r="T105" s="235"/>
      <c r="U105" s="235"/>
      <c r="V105" s="6"/>
      <c r="W105" s="235"/>
      <c r="X105" s="839"/>
      <c r="Y105" s="840"/>
      <c r="Z105" s="840"/>
      <c r="AA105" s="840"/>
      <c r="AB105" s="840"/>
      <c r="AC105" s="840"/>
      <c r="AD105" s="840"/>
      <c r="AE105" s="840"/>
      <c r="AF105" s="840"/>
      <c r="AG105" s="840"/>
      <c r="AH105" s="840"/>
      <c r="AI105" s="840"/>
      <c r="AJ105" s="840"/>
      <c r="AK105" s="840"/>
      <c r="AL105" s="840"/>
      <c r="AM105" s="840"/>
      <c r="AN105" s="840"/>
      <c r="AO105" s="840"/>
      <c r="AP105" s="840"/>
      <c r="AQ105" s="840"/>
      <c r="AR105" s="840"/>
      <c r="CA105" s="453" t="str">
        <f>IF(CG105=1,"* Las recetas totales despachadas a pacientes del PSC, deben ser menores o iguales al total de Recetas con Despacho Total. ","")</f>
        <v/>
      </c>
      <c r="CB105" s="453" t="str">
        <f>IF(CH105=1,"* Las recetas parciales despachadas a pacientes del PSC, deben ser menores o iguales al total de Recetas con Despacho Parcial. ","")</f>
        <v/>
      </c>
      <c r="CC105" s="453" t="str">
        <f>IF(CI105=1,"* Las prescripciones emitidas a pacientes del PSC, deben ser menores o iguales a las Prescripciones totales emitidas. ","")</f>
        <v/>
      </c>
      <c r="CD105" s="453" t="str">
        <f>IF(CJ105=1,"* Las prescripciones rechazadas a pacientes del PSC, deben ser menores o iguales a las Prescripciones totales rechazadas. ","")</f>
        <v/>
      </c>
      <c r="CG105" s="454">
        <f t="shared" si="8"/>
        <v>0</v>
      </c>
      <c r="CH105" s="454">
        <f t="shared" si="8"/>
        <v>0</v>
      </c>
      <c r="CI105" s="454">
        <f t="shared" si="9"/>
        <v>0</v>
      </c>
      <c r="CJ105" s="454">
        <f t="shared" si="9"/>
        <v>0</v>
      </c>
    </row>
    <row r="106" spans="1:104" ht="16.350000000000001" customHeight="1" x14ac:dyDescent="0.2">
      <c r="A106" s="841" t="s">
        <v>32</v>
      </c>
      <c r="B106" s="842">
        <f>SUM(B103:B105)</f>
        <v>11505</v>
      </c>
      <c r="C106" s="663">
        <f>SUM(C103:C105)</f>
        <v>350</v>
      </c>
      <c r="D106" s="843">
        <f t="shared" ref="D106:E106" si="10">SUM(D103:D105)</f>
        <v>8614</v>
      </c>
      <c r="E106" s="665">
        <f t="shared" si="10"/>
        <v>3241</v>
      </c>
      <c r="F106" s="844">
        <f>SUM(F103:F105)</f>
        <v>30093</v>
      </c>
      <c r="G106" s="843">
        <f>SUM(G103:G105)</f>
        <v>497</v>
      </c>
      <c r="H106" s="843">
        <f t="shared" ref="H106:I106" si="11">SUM(H103:H105)</f>
        <v>20254</v>
      </c>
      <c r="I106" s="665">
        <f t="shared" si="11"/>
        <v>9342</v>
      </c>
      <c r="J106" s="845">
        <f>SUM(J103:J105)</f>
        <v>8264</v>
      </c>
      <c r="K106" s="844">
        <f>+K103</f>
        <v>0</v>
      </c>
      <c r="L106" s="845">
        <f>+L103</f>
        <v>0</v>
      </c>
      <c r="M106" s="844">
        <f>+M103</f>
        <v>0</v>
      </c>
      <c r="N106" s="845">
        <f>+N103</f>
        <v>0</v>
      </c>
      <c r="O106" s="6"/>
      <c r="P106" s="235"/>
      <c r="Q106" s="235"/>
      <c r="R106" s="235"/>
      <c r="S106" s="235"/>
      <c r="T106" s="235"/>
      <c r="U106" s="235"/>
      <c r="V106" s="6"/>
      <c r="W106" s="235"/>
      <c r="X106" s="846"/>
      <c r="Y106" s="847"/>
      <c r="Z106" s="847"/>
      <c r="AA106" s="847"/>
      <c r="AB106" s="847"/>
      <c r="AC106" s="847"/>
      <c r="AD106" s="847"/>
      <c r="AE106" s="847"/>
      <c r="AF106" s="847"/>
      <c r="AG106" s="847"/>
      <c r="AH106" s="847"/>
      <c r="AI106" s="847"/>
      <c r="AJ106" s="847"/>
      <c r="AK106" s="847"/>
      <c r="AL106" s="847"/>
      <c r="AM106" s="847"/>
      <c r="AN106" s="847"/>
      <c r="AO106" s="847"/>
      <c r="AP106" s="847"/>
      <c r="AQ106" s="847"/>
      <c r="AR106" s="847"/>
      <c r="CG106" s="40"/>
      <c r="CH106" s="40"/>
      <c r="CI106" s="40"/>
      <c r="CJ106" s="40"/>
    </row>
    <row r="107" spans="1:104" ht="31.35" customHeight="1" x14ac:dyDescent="0.2">
      <c r="A107" s="9" t="s">
        <v>145</v>
      </c>
      <c r="B107" s="670"/>
      <c r="C107" s="671"/>
      <c r="D107" s="342"/>
      <c r="E107" s="848"/>
      <c r="F107" s="848"/>
      <c r="G107" s="478"/>
      <c r="H107" s="478"/>
      <c r="I107" s="479"/>
      <c r="J107" s="346"/>
      <c r="K107" s="479"/>
      <c r="L107" s="346"/>
      <c r="M107" s="6"/>
      <c r="N107" s="6"/>
      <c r="O107" s="6"/>
      <c r="P107" s="6"/>
      <c r="Q107" s="235"/>
      <c r="R107" s="235"/>
      <c r="S107" s="235"/>
      <c r="T107" s="235"/>
      <c r="U107" s="235"/>
      <c r="V107" s="235"/>
      <c r="W107" s="6"/>
      <c r="X107" s="849"/>
      <c r="Y107" s="849"/>
      <c r="Z107" s="850"/>
      <c r="AA107" s="850"/>
      <c r="AB107" s="850"/>
      <c r="AC107" s="850"/>
      <c r="AD107" s="850"/>
      <c r="AE107" s="850"/>
      <c r="AF107" s="850"/>
      <c r="AG107" s="850"/>
      <c r="AH107" s="850"/>
      <c r="AI107" s="850"/>
      <c r="AJ107" s="850"/>
      <c r="AK107" s="850"/>
      <c r="AL107" s="850"/>
      <c r="AM107" s="850"/>
      <c r="AN107" s="850"/>
      <c r="AO107" s="850"/>
      <c r="AP107" s="850"/>
      <c r="AQ107" s="850"/>
      <c r="AR107" s="850"/>
      <c r="CG107" s="40"/>
      <c r="CH107" s="40"/>
      <c r="CI107" s="40"/>
      <c r="CJ107" s="40"/>
    </row>
    <row r="108" spans="1:104" ht="31.35" customHeight="1" x14ac:dyDescent="0.2">
      <c r="A108" s="2896" t="s">
        <v>146</v>
      </c>
      <c r="B108" s="2898" t="s">
        <v>147</v>
      </c>
      <c r="C108" s="2846" t="s">
        <v>148</v>
      </c>
      <c r="D108" s="2900"/>
      <c r="E108" s="2900"/>
      <c r="F108" s="2900"/>
      <c r="G108" s="2900"/>
      <c r="H108" s="2900"/>
      <c r="I108" s="2900"/>
      <c r="J108" s="2900"/>
      <c r="K108" s="2900"/>
      <c r="L108" s="2901"/>
      <c r="M108" s="2898" t="s">
        <v>149</v>
      </c>
      <c r="N108" s="6"/>
      <c r="O108" s="342"/>
      <c r="P108" s="342"/>
      <c r="Q108" s="342"/>
      <c r="R108" s="235"/>
      <c r="S108" s="235"/>
      <c r="T108" s="235"/>
      <c r="U108" s="235"/>
      <c r="V108" s="235"/>
      <c r="W108" s="235"/>
      <c r="X108" s="235"/>
      <c r="Y108" s="235"/>
      <c r="Z108" s="849"/>
      <c r="AA108" s="850"/>
      <c r="AB108" s="850"/>
      <c r="AC108" s="850"/>
      <c r="AD108" s="850"/>
      <c r="AE108" s="850"/>
      <c r="AF108" s="850"/>
      <c r="AG108" s="850"/>
      <c r="AH108" s="850"/>
      <c r="AI108" s="850"/>
      <c r="AJ108" s="850"/>
      <c r="AK108" s="850"/>
      <c r="AL108" s="850"/>
      <c r="AM108" s="850"/>
      <c r="AN108" s="850"/>
      <c r="AO108" s="850"/>
      <c r="AP108" s="850"/>
      <c r="AQ108" s="850"/>
      <c r="AR108" s="850"/>
      <c r="AS108" s="850"/>
      <c r="AT108" s="850"/>
      <c r="BX108" s="2"/>
      <c r="BZ108" s="3"/>
      <c r="CG108" s="40"/>
      <c r="CH108" s="40"/>
      <c r="CI108" s="40"/>
      <c r="CJ108" s="40"/>
    </row>
    <row r="109" spans="1:104" ht="35.25" customHeight="1" x14ac:dyDescent="0.2">
      <c r="A109" s="2897"/>
      <c r="B109" s="2899"/>
      <c r="C109" s="851" t="s">
        <v>150</v>
      </c>
      <c r="D109" s="852" t="s">
        <v>151</v>
      </c>
      <c r="E109" s="852" t="s">
        <v>152</v>
      </c>
      <c r="F109" s="852" t="s">
        <v>153</v>
      </c>
      <c r="G109" s="852" t="s">
        <v>154</v>
      </c>
      <c r="H109" s="853" t="s">
        <v>155</v>
      </c>
      <c r="I109" s="853" t="s">
        <v>156</v>
      </c>
      <c r="J109" s="852" t="s">
        <v>157</v>
      </c>
      <c r="K109" s="853" t="s">
        <v>158</v>
      </c>
      <c r="L109" s="854" t="s">
        <v>159</v>
      </c>
      <c r="M109" s="2899"/>
      <c r="N109" s="6"/>
      <c r="O109" s="342"/>
      <c r="P109" s="342"/>
      <c r="Q109" s="342"/>
      <c r="R109" s="235"/>
      <c r="S109" s="235"/>
      <c r="T109" s="235"/>
      <c r="U109" s="235"/>
      <c r="V109" s="235"/>
      <c r="W109" s="235"/>
      <c r="X109" s="235"/>
      <c r="Y109" s="235"/>
      <c r="Z109" s="849"/>
      <c r="AA109" s="850"/>
      <c r="AB109" s="850"/>
      <c r="AC109" s="850"/>
      <c r="AD109" s="850"/>
      <c r="AE109" s="850"/>
      <c r="AF109" s="850"/>
      <c r="AG109" s="850"/>
      <c r="AH109" s="850"/>
      <c r="AI109" s="850"/>
      <c r="AJ109" s="850"/>
      <c r="AK109" s="850"/>
      <c r="AL109" s="850"/>
      <c r="AM109" s="850"/>
      <c r="AN109" s="850"/>
      <c r="AO109" s="850"/>
      <c r="AP109" s="850"/>
      <c r="AQ109" s="850"/>
      <c r="AR109" s="850"/>
      <c r="AS109" s="850"/>
      <c r="AT109" s="850"/>
      <c r="BX109" s="2"/>
      <c r="BZ109" s="3"/>
      <c r="CG109" s="40"/>
      <c r="CH109" s="40"/>
      <c r="CI109" s="40"/>
      <c r="CJ109" s="40"/>
    </row>
    <row r="110" spans="1:104" ht="16.350000000000001" customHeight="1" x14ac:dyDescent="0.2">
      <c r="A110" s="855" t="s">
        <v>160</v>
      </c>
      <c r="B110" s="856"/>
      <c r="C110" s="857"/>
      <c r="D110" s="858"/>
      <c r="E110" s="858"/>
      <c r="F110" s="858"/>
      <c r="G110" s="858"/>
      <c r="H110" s="858"/>
      <c r="I110" s="858"/>
      <c r="J110" s="858"/>
      <c r="K110" s="858"/>
      <c r="L110" s="856"/>
      <c r="M110" s="859"/>
      <c r="N110" s="6"/>
      <c r="O110" s="342"/>
      <c r="P110" s="342"/>
      <c r="Q110" s="342"/>
      <c r="R110" s="235"/>
      <c r="S110" s="235"/>
      <c r="T110" s="235"/>
      <c r="U110" s="235"/>
      <c r="V110" s="235"/>
      <c r="W110" s="235"/>
      <c r="X110" s="235"/>
      <c r="Y110" s="235"/>
      <c r="Z110" s="860"/>
      <c r="AA110" s="861"/>
      <c r="AB110" s="861"/>
      <c r="AC110" s="861"/>
      <c r="AD110" s="861"/>
      <c r="AE110" s="861"/>
      <c r="AF110" s="861"/>
      <c r="AG110" s="861"/>
      <c r="AH110" s="861"/>
      <c r="AI110" s="861"/>
      <c r="AJ110" s="861"/>
      <c r="AK110" s="861"/>
      <c r="AL110" s="861"/>
      <c r="AM110" s="861"/>
      <c r="AN110" s="861"/>
      <c r="AO110" s="861"/>
      <c r="AP110" s="861"/>
      <c r="AQ110" s="861"/>
      <c r="AR110" s="861"/>
      <c r="AS110" s="861"/>
      <c r="AT110" s="861"/>
      <c r="BX110" s="2"/>
      <c r="BZ110" s="3"/>
      <c r="CG110" s="40"/>
      <c r="CH110" s="40"/>
      <c r="CI110" s="40"/>
      <c r="CJ110" s="40"/>
    </row>
    <row r="111" spans="1:104" ht="16.350000000000001" customHeight="1" x14ac:dyDescent="0.2">
      <c r="A111" s="109" t="s">
        <v>161</v>
      </c>
      <c r="B111" s="327"/>
      <c r="C111" s="353"/>
      <c r="D111" s="324"/>
      <c r="E111" s="324"/>
      <c r="F111" s="324"/>
      <c r="G111" s="324"/>
      <c r="H111" s="324"/>
      <c r="I111" s="324"/>
      <c r="J111" s="324"/>
      <c r="K111" s="324"/>
      <c r="L111" s="327"/>
      <c r="M111" s="354"/>
      <c r="N111" s="346"/>
      <c r="O111" s="342"/>
      <c r="P111" s="342"/>
      <c r="Q111" s="342"/>
      <c r="R111" s="235"/>
      <c r="S111" s="235"/>
      <c r="T111" s="235"/>
      <c r="U111" s="235"/>
      <c r="V111" s="235"/>
      <c r="W111" s="235"/>
      <c r="X111" s="235"/>
      <c r="Y111" s="235"/>
      <c r="Z111" s="860"/>
      <c r="AA111" s="861"/>
      <c r="AB111" s="861"/>
      <c r="AC111" s="861"/>
      <c r="AD111" s="861"/>
      <c r="AE111" s="861"/>
      <c r="AF111" s="861"/>
      <c r="AG111" s="861"/>
      <c r="AH111" s="861"/>
      <c r="AI111" s="861"/>
      <c r="AJ111" s="861"/>
      <c r="AK111" s="861"/>
      <c r="AL111" s="861"/>
      <c r="AM111" s="861"/>
      <c r="AN111" s="861"/>
      <c r="AO111" s="861"/>
      <c r="AP111" s="861"/>
      <c r="AQ111" s="861"/>
      <c r="AR111" s="861"/>
      <c r="AS111" s="861"/>
      <c r="AT111" s="861"/>
      <c r="BX111" s="2"/>
      <c r="BZ111" s="3"/>
      <c r="CG111" s="40"/>
      <c r="CH111" s="40"/>
      <c r="CI111" s="40"/>
      <c r="CJ111" s="40"/>
    </row>
    <row r="112" spans="1:104" ht="16.350000000000001" customHeight="1" x14ac:dyDescent="0.2">
      <c r="A112" s="232" t="s">
        <v>162</v>
      </c>
      <c r="B112" s="355"/>
      <c r="C112" s="326"/>
      <c r="D112" s="356"/>
      <c r="E112" s="356"/>
      <c r="F112" s="356"/>
      <c r="G112" s="356"/>
      <c r="H112" s="356"/>
      <c r="I112" s="356"/>
      <c r="J112" s="356"/>
      <c r="K112" s="356"/>
      <c r="L112" s="355"/>
      <c r="M112" s="322"/>
      <c r="N112" s="862"/>
      <c r="O112" s="342"/>
      <c r="P112" s="342"/>
      <c r="Q112" s="342"/>
      <c r="R112" s="235"/>
      <c r="S112" s="235"/>
      <c r="T112" s="235"/>
      <c r="U112" s="235"/>
      <c r="V112" s="235"/>
      <c r="W112" s="235"/>
      <c r="X112" s="235"/>
      <c r="Y112" s="235"/>
      <c r="Z112" s="860"/>
      <c r="AA112" s="861"/>
      <c r="AB112" s="861"/>
      <c r="AC112" s="861"/>
      <c r="AD112" s="861"/>
      <c r="AE112" s="861"/>
      <c r="AF112" s="861"/>
      <c r="AG112" s="861"/>
      <c r="AH112" s="861"/>
      <c r="AI112" s="861"/>
      <c r="AJ112" s="861"/>
      <c r="AK112" s="861"/>
      <c r="AL112" s="861"/>
      <c r="AM112" s="861"/>
      <c r="AN112" s="861"/>
      <c r="AO112" s="861"/>
      <c r="AP112" s="861"/>
      <c r="AQ112" s="861"/>
      <c r="AR112" s="861"/>
      <c r="AS112" s="861"/>
      <c r="AT112" s="861"/>
      <c r="BX112" s="2"/>
      <c r="BZ112" s="3"/>
      <c r="CG112" s="40"/>
      <c r="CH112" s="40"/>
      <c r="CI112" s="40"/>
      <c r="CJ112" s="40"/>
    </row>
    <row r="113" spans="1:88" ht="31.35" customHeight="1" x14ac:dyDescent="0.2">
      <c r="A113" s="10" t="s">
        <v>163</v>
      </c>
      <c r="B113" s="360"/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863"/>
      <c r="AP113" s="863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CG113" s="40"/>
      <c r="CH113" s="40"/>
      <c r="CI113" s="40"/>
      <c r="CJ113" s="40"/>
    </row>
    <row r="114" spans="1:88" ht="16.350000000000001" customHeight="1" x14ac:dyDescent="0.2">
      <c r="A114" s="2915" t="s">
        <v>164</v>
      </c>
      <c r="B114" s="2721" t="s">
        <v>4</v>
      </c>
      <c r="C114" s="2763"/>
      <c r="D114" s="2703"/>
      <c r="E114" s="2822" t="s">
        <v>5</v>
      </c>
      <c r="F114" s="2928"/>
      <c r="G114" s="2928"/>
      <c r="H114" s="2928"/>
      <c r="I114" s="2928"/>
      <c r="J114" s="2928"/>
      <c r="K114" s="2928"/>
      <c r="L114" s="2928"/>
      <c r="M114" s="2928"/>
      <c r="N114" s="2928"/>
      <c r="O114" s="2928"/>
      <c r="P114" s="2928"/>
      <c r="Q114" s="2928"/>
      <c r="R114" s="2928"/>
      <c r="S114" s="2928"/>
      <c r="T114" s="2928"/>
      <c r="U114" s="2928"/>
      <c r="V114" s="2928"/>
      <c r="W114" s="2928"/>
      <c r="X114" s="2928"/>
      <c r="Y114" s="2928"/>
      <c r="Z114" s="2928"/>
      <c r="AA114" s="2928"/>
      <c r="AB114" s="2928"/>
      <c r="AC114" s="2928"/>
      <c r="AD114" s="2928"/>
      <c r="AE114" s="2928"/>
      <c r="AF114" s="2928"/>
      <c r="AG114" s="2928"/>
      <c r="AH114" s="2928"/>
      <c r="AI114" s="2928"/>
      <c r="AJ114" s="2928"/>
      <c r="AK114" s="2928"/>
      <c r="AL114" s="2928"/>
      <c r="AM114" s="2928"/>
      <c r="AN114" s="2832"/>
      <c r="AO114" s="2703" t="s">
        <v>6</v>
      </c>
      <c r="AP114" s="2705" t="s">
        <v>165</v>
      </c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CG114" s="40"/>
      <c r="CH114" s="40"/>
      <c r="CI114" s="40"/>
      <c r="CJ114" s="40"/>
    </row>
    <row r="115" spans="1:88" ht="16.350000000000001" customHeight="1" x14ac:dyDescent="0.2">
      <c r="A115" s="2692"/>
      <c r="B115" s="2867"/>
      <c r="C115" s="2698"/>
      <c r="D115" s="2858"/>
      <c r="E115" s="2822" t="s">
        <v>11</v>
      </c>
      <c r="F115" s="2823"/>
      <c r="G115" s="2822" t="s">
        <v>12</v>
      </c>
      <c r="H115" s="2823"/>
      <c r="I115" s="2822" t="s">
        <v>13</v>
      </c>
      <c r="J115" s="2823"/>
      <c r="K115" s="2822" t="s">
        <v>14</v>
      </c>
      <c r="L115" s="2823"/>
      <c r="M115" s="2822" t="s">
        <v>15</v>
      </c>
      <c r="N115" s="2823"/>
      <c r="O115" s="2822" t="s">
        <v>16</v>
      </c>
      <c r="P115" s="2823"/>
      <c r="Q115" s="2810" t="s">
        <v>17</v>
      </c>
      <c r="R115" s="2823"/>
      <c r="S115" s="2822" t="s">
        <v>18</v>
      </c>
      <c r="T115" s="2823"/>
      <c r="U115" s="2822" t="s">
        <v>19</v>
      </c>
      <c r="V115" s="2823"/>
      <c r="W115" s="2822" t="s">
        <v>20</v>
      </c>
      <c r="X115" s="2823"/>
      <c r="Y115" s="2822" t="s">
        <v>21</v>
      </c>
      <c r="Z115" s="2823"/>
      <c r="AA115" s="2822" t="s">
        <v>22</v>
      </c>
      <c r="AB115" s="2823"/>
      <c r="AC115" s="2822" t="s">
        <v>23</v>
      </c>
      <c r="AD115" s="2823"/>
      <c r="AE115" s="2822" t="s">
        <v>24</v>
      </c>
      <c r="AF115" s="2823"/>
      <c r="AG115" s="2822" t="s">
        <v>25</v>
      </c>
      <c r="AH115" s="2823"/>
      <c r="AI115" s="2822" t="s">
        <v>26</v>
      </c>
      <c r="AJ115" s="2823"/>
      <c r="AK115" s="2822" t="s">
        <v>27</v>
      </c>
      <c r="AL115" s="2823"/>
      <c r="AM115" s="2810" t="s">
        <v>28</v>
      </c>
      <c r="AN115" s="2832"/>
      <c r="AO115" s="2703"/>
      <c r="AP115" s="2705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CG115" s="40"/>
      <c r="CH115" s="40"/>
      <c r="CI115" s="40"/>
      <c r="CJ115" s="40"/>
    </row>
    <row r="116" spans="1:88" ht="16.350000000000001" customHeight="1" x14ac:dyDescent="0.2">
      <c r="A116" s="2866"/>
      <c r="B116" s="864" t="s">
        <v>29</v>
      </c>
      <c r="C116" s="687" t="s">
        <v>30</v>
      </c>
      <c r="D116" s="688" t="s">
        <v>31</v>
      </c>
      <c r="E116" s="865" t="s">
        <v>30</v>
      </c>
      <c r="F116" s="574" t="s">
        <v>31</v>
      </c>
      <c r="G116" s="865" t="s">
        <v>30</v>
      </c>
      <c r="H116" s="574" t="s">
        <v>31</v>
      </c>
      <c r="I116" s="865" t="s">
        <v>30</v>
      </c>
      <c r="J116" s="574" t="s">
        <v>31</v>
      </c>
      <c r="K116" s="865" t="s">
        <v>30</v>
      </c>
      <c r="L116" s="574" t="s">
        <v>31</v>
      </c>
      <c r="M116" s="865" t="s">
        <v>30</v>
      </c>
      <c r="N116" s="574" t="s">
        <v>31</v>
      </c>
      <c r="O116" s="865" t="s">
        <v>30</v>
      </c>
      <c r="P116" s="574" t="s">
        <v>31</v>
      </c>
      <c r="Q116" s="865" t="s">
        <v>30</v>
      </c>
      <c r="R116" s="574" t="s">
        <v>31</v>
      </c>
      <c r="S116" s="865" t="s">
        <v>30</v>
      </c>
      <c r="T116" s="574" t="s">
        <v>31</v>
      </c>
      <c r="U116" s="865" t="s">
        <v>30</v>
      </c>
      <c r="V116" s="574" t="s">
        <v>31</v>
      </c>
      <c r="W116" s="865" t="s">
        <v>30</v>
      </c>
      <c r="X116" s="574" t="s">
        <v>31</v>
      </c>
      <c r="Y116" s="865" t="s">
        <v>30</v>
      </c>
      <c r="Z116" s="574" t="s">
        <v>31</v>
      </c>
      <c r="AA116" s="865" t="s">
        <v>30</v>
      </c>
      <c r="AB116" s="574" t="s">
        <v>31</v>
      </c>
      <c r="AC116" s="865" t="s">
        <v>30</v>
      </c>
      <c r="AD116" s="574" t="s">
        <v>31</v>
      </c>
      <c r="AE116" s="865" t="s">
        <v>30</v>
      </c>
      <c r="AF116" s="574" t="s">
        <v>31</v>
      </c>
      <c r="AG116" s="865" t="s">
        <v>30</v>
      </c>
      <c r="AH116" s="574" t="s">
        <v>31</v>
      </c>
      <c r="AI116" s="865" t="s">
        <v>30</v>
      </c>
      <c r="AJ116" s="574" t="s">
        <v>31</v>
      </c>
      <c r="AK116" s="865" t="s">
        <v>30</v>
      </c>
      <c r="AL116" s="574" t="s">
        <v>31</v>
      </c>
      <c r="AM116" s="865" t="s">
        <v>30</v>
      </c>
      <c r="AN116" s="690" t="s">
        <v>31</v>
      </c>
      <c r="AO116" s="2858"/>
      <c r="AP116" s="2859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CG116" s="40"/>
      <c r="CH116" s="40"/>
      <c r="CI116" s="40"/>
      <c r="CJ116" s="40"/>
    </row>
    <row r="117" spans="1:88" ht="16.350000000000001" customHeight="1" x14ac:dyDescent="0.2">
      <c r="A117" s="363" t="s">
        <v>166</v>
      </c>
      <c r="B117" s="109">
        <f>SUM(C117:D117)</f>
        <v>0</v>
      </c>
      <c r="C117" s="364">
        <f>SUM(E117+G117+I117+K117+M117+O117+Q117+S117+U117+W117+Y117+AA117+AC117+AE117+AG117+AI117+AK117+AM117)</f>
        <v>0</v>
      </c>
      <c r="D117" s="365">
        <f>SUM(F117+H117+J117+L117+N117+P117+R117+T117+V117+X117+Z117+AB117+AD117+AF117+AH117+AJ117+AL117+AN117)</f>
        <v>0</v>
      </c>
      <c r="E117" s="65"/>
      <c r="F117" s="190"/>
      <c r="G117" s="65"/>
      <c r="H117" s="366"/>
      <c r="I117" s="65"/>
      <c r="J117" s="366"/>
      <c r="K117" s="65"/>
      <c r="L117" s="366"/>
      <c r="M117" s="65"/>
      <c r="N117" s="366"/>
      <c r="O117" s="65"/>
      <c r="P117" s="366"/>
      <c r="Q117" s="367"/>
      <c r="R117" s="366"/>
      <c r="S117" s="65"/>
      <c r="T117" s="366"/>
      <c r="U117" s="65"/>
      <c r="V117" s="366"/>
      <c r="W117" s="65"/>
      <c r="X117" s="366"/>
      <c r="Y117" s="65"/>
      <c r="Z117" s="366"/>
      <c r="AA117" s="65"/>
      <c r="AB117" s="366"/>
      <c r="AC117" s="65"/>
      <c r="AD117" s="366"/>
      <c r="AE117" s="65"/>
      <c r="AF117" s="366"/>
      <c r="AG117" s="65"/>
      <c r="AH117" s="366"/>
      <c r="AI117" s="65"/>
      <c r="AJ117" s="366"/>
      <c r="AK117" s="65"/>
      <c r="AL117" s="366"/>
      <c r="AM117" s="368"/>
      <c r="AN117" s="369"/>
      <c r="AO117" s="112"/>
      <c r="AP117" s="112"/>
      <c r="AQ117" s="162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8"/>
      <c r="BD117" s="8"/>
      <c r="BE117" s="8"/>
      <c r="BF117" s="8"/>
      <c r="CA117" s="39"/>
      <c r="CB117" s="39"/>
      <c r="CC117" s="39"/>
      <c r="CG117" s="40">
        <v>0</v>
      </c>
      <c r="CH117" s="40">
        <v>0</v>
      </c>
      <c r="CI117" s="40">
        <v>0</v>
      </c>
      <c r="CJ117" s="40"/>
    </row>
    <row r="118" spans="1:88" ht="16.350000000000001" customHeight="1" x14ac:dyDescent="0.2">
      <c r="A118" s="363" t="s">
        <v>167</v>
      </c>
      <c r="B118" s="109">
        <f>SUM(C118:D118)</f>
        <v>0</v>
      </c>
      <c r="C118" s="364">
        <f t="shared" ref="C118:D119" si="12">SUM(E118+G118+I118+K118+M118+O118+Q118+S118+U118+W118+Y118+AA118+AC118+AE118+AG118+AI118+AK118+AM118)</f>
        <v>0</v>
      </c>
      <c r="D118" s="365">
        <f t="shared" si="12"/>
        <v>0</v>
      </c>
      <c r="E118" s="45"/>
      <c r="F118" s="46"/>
      <c r="G118" s="45"/>
      <c r="H118" s="47"/>
      <c r="I118" s="45"/>
      <c r="J118" s="47"/>
      <c r="K118" s="45"/>
      <c r="L118" s="47"/>
      <c r="M118" s="45"/>
      <c r="N118" s="47"/>
      <c r="O118" s="45"/>
      <c r="P118" s="47"/>
      <c r="Q118" s="110"/>
      <c r="R118" s="47"/>
      <c r="S118" s="45"/>
      <c r="T118" s="47"/>
      <c r="U118" s="45"/>
      <c r="V118" s="47"/>
      <c r="W118" s="45"/>
      <c r="X118" s="47"/>
      <c r="Y118" s="45"/>
      <c r="Z118" s="47"/>
      <c r="AA118" s="45"/>
      <c r="AB118" s="47"/>
      <c r="AC118" s="45"/>
      <c r="AD118" s="47"/>
      <c r="AE118" s="45"/>
      <c r="AF118" s="47"/>
      <c r="AG118" s="45"/>
      <c r="AH118" s="47"/>
      <c r="AI118" s="45"/>
      <c r="AJ118" s="47"/>
      <c r="AK118" s="45"/>
      <c r="AL118" s="47"/>
      <c r="AM118" s="111"/>
      <c r="AN118" s="55"/>
      <c r="AO118" s="52"/>
      <c r="AP118" s="52"/>
      <c r="AQ118" s="162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8"/>
      <c r="BD118" s="8"/>
      <c r="BE118" s="8"/>
      <c r="BF118" s="8"/>
      <c r="CG118" s="40">
        <v>0</v>
      </c>
      <c r="CH118" s="40">
        <v>0</v>
      </c>
      <c r="CI118" s="40">
        <v>0</v>
      </c>
      <c r="CJ118" s="40"/>
    </row>
    <row r="119" spans="1:88" ht="16.350000000000001" customHeight="1" x14ac:dyDescent="0.2">
      <c r="A119" s="691" t="s">
        <v>168</v>
      </c>
      <c r="B119" s="232">
        <f>SUM(C119:D119)</f>
        <v>0</v>
      </c>
      <c r="C119" s="371">
        <f t="shared" si="12"/>
        <v>0</v>
      </c>
      <c r="D119" s="372">
        <f t="shared" si="12"/>
        <v>0</v>
      </c>
      <c r="E119" s="88"/>
      <c r="F119" s="89"/>
      <c r="G119" s="88"/>
      <c r="H119" s="87"/>
      <c r="I119" s="88"/>
      <c r="J119" s="87"/>
      <c r="K119" s="88"/>
      <c r="L119" s="87"/>
      <c r="M119" s="88"/>
      <c r="N119" s="87"/>
      <c r="O119" s="88"/>
      <c r="P119" s="87"/>
      <c r="Q119" s="126"/>
      <c r="R119" s="87"/>
      <c r="S119" s="88"/>
      <c r="T119" s="87"/>
      <c r="U119" s="88"/>
      <c r="V119" s="87"/>
      <c r="W119" s="88"/>
      <c r="X119" s="87"/>
      <c r="Y119" s="88"/>
      <c r="Z119" s="87"/>
      <c r="AA119" s="88"/>
      <c r="AB119" s="87"/>
      <c r="AC119" s="88"/>
      <c r="AD119" s="87"/>
      <c r="AE119" s="88"/>
      <c r="AF119" s="87"/>
      <c r="AG119" s="88"/>
      <c r="AH119" s="87"/>
      <c r="AI119" s="88"/>
      <c r="AJ119" s="87"/>
      <c r="AK119" s="88"/>
      <c r="AL119" s="87"/>
      <c r="AM119" s="127"/>
      <c r="AN119" s="92"/>
      <c r="AO119" s="94"/>
      <c r="AP119" s="94"/>
      <c r="AQ119" s="162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8"/>
      <c r="BD119" s="8"/>
      <c r="BE119" s="8"/>
      <c r="BF119" s="8"/>
      <c r="CG119" s="40">
        <v>0</v>
      </c>
      <c r="CH119" s="40">
        <v>0</v>
      </c>
      <c r="CI119" s="40">
        <v>0</v>
      </c>
      <c r="CJ119" s="40"/>
    </row>
    <row r="120" spans="1:88" ht="31.35" customHeight="1" x14ac:dyDescent="0.2">
      <c r="A120" s="9" t="s">
        <v>169</v>
      </c>
      <c r="B120" s="373"/>
      <c r="C120" s="373"/>
      <c r="D120" s="6"/>
      <c r="E120" s="373"/>
      <c r="F120" s="6"/>
      <c r="G120" s="6"/>
      <c r="H120" s="6"/>
      <c r="I120" s="6"/>
      <c r="J120" s="6"/>
      <c r="K120" s="6"/>
      <c r="L120" s="374"/>
      <c r="M120" s="374"/>
      <c r="N120" s="374"/>
      <c r="O120" s="374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CG120" s="40"/>
      <c r="CH120" s="40"/>
      <c r="CI120" s="40"/>
      <c r="CJ120" s="40"/>
    </row>
    <row r="121" spans="1:88" ht="16.350000000000001" customHeight="1" x14ac:dyDescent="0.2">
      <c r="A121" s="2923" t="s">
        <v>170</v>
      </c>
      <c r="B121" s="2924"/>
      <c r="C121" s="2923" t="s">
        <v>32</v>
      </c>
      <c r="D121" s="2926"/>
      <c r="E121" s="2924"/>
      <c r="F121" s="2822" t="s">
        <v>171</v>
      </c>
      <c r="G121" s="2810"/>
      <c r="H121" s="2810"/>
      <c r="I121" s="2810"/>
      <c r="J121" s="2810"/>
      <c r="K121" s="2810"/>
      <c r="L121" s="2810"/>
      <c r="M121" s="2810"/>
      <c r="N121" s="2810"/>
      <c r="O121" s="2832"/>
      <c r="P121" s="2927" t="s">
        <v>7</v>
      </c>
      <c r="Q121" s="2924" t="s">
        <v>8</v>
      </c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CG121" s="40"/>
      <c r="CH121" s="40"/>
      <c r="CI121" s="40"/>
      <c r="CJ121" s="40"/>
    </row>
    <row r="122" spans="1:88" ht="24" customHeight="1" x14ac:dyDescent="0.2">
      <c r="A122" s="2785"/>
      <c r="B122" s="2777"/>
      <c r="C122" s="2925"/>
      <c r="D122" s="2788"/>
      <c r="E122" s="2873"/>
      <c r="F122" s="2822" t="s">
        <v>172</v>
      </c>
      <c r="G122" s="2823"/>
      <c r="H122" s="2822" t="s">
        <v>173</v>
      </c>
      <c r="I122" s="2823"/>
      <c r="J122" s="2828" t="s">
        <v>174</v>
      </c>
      <c r="K122" s="2829"/>
      <c r="L122" s="2828" t="s">
        <v>175</v>
      </c>
      <c r="M122" s="2829"/>
      <c r="N122" s="2822" t="s">
        <v>176</v>
      </c>
      <c r="O122" s="2832"/>
      <c r="P122" s="2774"/>
      <c r="Q122" s="2777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CG122" s="40"/>
      <c r="CH122" s="40"/>
      <c r="CI122" s="40"/>
      <c r="CJ122" s="40"/>
    </row>
    <row r="123" spans="1:88" ht="22.5" customHeight="1" x14ac:dyDescent="0.2">
      <c r="A123" s="2925"/>
      <c r="B123" s="2873"/>
      <c r="C123" s="866" t="s">
        <v>29</v>
      </c>
      <c r="D123" s="867" t="s">
        <v>30</v>
      </c>
      <c r="E123" s="680" t="s">
        <v>31</v>
      </c>
      <c r="F123" s="868" t="s">
        <v>30</v>
      </c>
      <c r="G123" s="680" t="s">
        <v>31</v>
      </c>
      <c r="H123" s="868" t="s">
        <v>30</v>
      </c>
      <c r="I123" s="680" t="s">
        <v>31</v>
      </c>
      <c r="J123" s="868" t="s">
        <v>30</v>
      </c>
      <c r="K123" s="680" t="s">
        <v>31</v>
      </c>
      <c r="L123" s="868" t="s">
        <v>30</v>
      </c>
      <c r="M123" s="680" t="s">
        <v>31</v>
      </c>
      <c r="N123" s="868" t="s">
        <v>30</v>
      </c>
      <c r="O123" s="695" t="s">
        <v>31</v>
      </c>
      <c r="P123" s="2871"/>
      <c r="Q123" s="2873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CG123" s="40"/>
      <c r="CH123" s="40"/>
      <c r="CI123" s="40"/>
      <c r="CJ123" s="40"/>
    </row>
    <row r="124" spans="1:88" ht="16.350000000000001" customHeight="1" x14ac:dyDescent="0.2">
      <c r="A124" s="2916" t="s">
        <v>177</v>
      </c>
      <c r="B124" s="869" t="s">
        <v>178</v>
      </c>
      <c r="C124" s="870">
        <f t="shared" ref="C124:C130" si="13">SUM(D124:E124)</f>
        <v>0</v>
      </c>
      <c r="D124" s="871">
        <f>SUM(F124+H124+J124+L124+N124)</f>
        <v>0</v>
      </c>
      <c r="E124" s="382">
        <f>SUM(G124+I124+K124+M124+O124)</f>
        <v>0</v>
      </c>
      <c r="F124" s="495"/>
      <c r="G124" s="496"/>
      <c r="H124" s="495"/>
      <c r="I124" s="496"/>
      <c r="J124" s="495"/>
      <c r="K124" s="496"/>
      <c r="L124" s="495"/>
      <c r="M124" s="496"/>
      <c r="N124" s="495"/>
      <c r="O124" s="497"/>
      <c r="P124" s="498"/>
      <c r="Q124" s="496"/>
      <c r="R124" s="3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CG124" s="40">
        <v>0</v>
      </c>
      <c r="CH124" s="40">
        <v>0</v>
      </c>
      <c r="CI124" s="40">
        <v>0</v>
      </c>
      <c r="CJ124" s="40">
        <v>0</v>
      </c>
    </row>
    <row r="125" spans="1:88" ht="16.350000000000001" customHeight="1" x14ac:dyDescent="0.2">
      <c r="A125" s="2721"/>
      <c r="B125" s="387" t="s">
        <v>179</v>
      </c>
      <c r="C125" s="388">
        <f>SUM(D125:E125)</f>
        <v>0</v>
      </c>
      <c r="D125" s="389">
        <f t="shared" ref="D125:E130" si="14">SUM(F125+H125+J125+L125+N125)</f>
        <v>0</v>
      </c>
      <c r="E125" s="390">
        <f t="shared" si="14"/>
        <v>0</v>
      </c>
      <c r="F125" s="872"/>
      <c r="G125" s="873"/>
      <c r="H125" s="872"/>
      <c r="I125" s="873"/>
      <c r="J125" s="872"/>
      <c r="K125" s="873"/>
      <c r="L125" s="872"/>
      <c r="M125" s="873"/>
      <c r="N125" s="872"/>
      <c r="O125" s="874"/>
      <c r="P125" s="875"/>
      <c r="Q125" s="873"/>
      <c r="R125" s="3"/>
      <c r="CG125" s="40"/>
      <c r="CH125" s="40"/>
      <c r="CI125" s="40"/>
      <c r="CJ125" s="40"/>
    </row>
    <row r="126" spans="1:88" ht="30.75" customHeight="1" thickBot="1" x14ac:dyDescent="0.3">
      <c r="A126" s="2768"/>
      <c r="B126" s="395" t="s">
        <v>180</v>
      </c>
      <c r="C126" s="396">
        <f t="shared" si="13"/>
        <v>0</v>
      </c>
      <c r="D126" s="397">
        <f>SUM(F126+H126+J126+L126+N126)</f>
        <v>0</v>
      </c>
      <c r="E126" s="398">
        <f t="shared" si="14"/>
        <v>0</v>
      </c>
      <c r="F126" s="876"/>
      <c r="G126" s="877"/>
      <c r="H126" s="876"/>
      <c r="I126" s="877"/>
      <c r="J126" s="876"/>
      <c r="K126" s="877"/>
      <c r="L126" s="876"/>
      <c r="M126" s="877"/>
      <c r="N126" s="876"/>
      <c r="O126" s="878"/>
      <c r="P126" s="879"/>
      <c r="Q126" s="877"/>
      <c r="R126" s="3"/>
      <c r="CG126" s="40"/>
      <c r="CH126" s="40"/>
      <c r="CI126" s="40"/>
      <c r="CJ126" s="40"/>
    </row>
    <row r="127" spans="1:88" ht="16.350000000000001" customHeight="1" thickTop="1" x14ac:dyDescent="0.2">
      <c r="A127" s="2769" t="s">
        <v>181</v>
      </c>
      <c r="B127" s="26" t="s">
        <v>72</v>
      </c>
      <c r="C127" s="403">
        <f t="shared" si="13"/>
        <v>0</v>
      </c>
      <c r="D127" s="404">
        <f t="shared" si="14"/>
        <v>0</v>
      </c>
      <c r="E127" s="382">
        <f t="shared" si="14"/>
        <v>0</v>
      </c>
      <c r="F127" s="495"/>
      <c r="G127" s="496"/>
      <c r="H127" s="495"/>
      <c r="I127" s="496"/>
      <c r="J127" s="495"/>
      <c r="K127" s="496"/>
      <c r="L127" s="495"/>
      <c r="M127" s="496"/>
      <c r="N127" s="495"/>
      <c r="O127" s="497"/>
      <c r="P127" s="498"/>
      <c r="Q127" s="496"/>
      <c r="R127" s="3"/>
      <c r="CG127" s="40"/>
      <c r="CH127" s="40"/>
      <c r="CI127" s="40"/>
      <c r="CJ127" s="40"/>
    </row>
    <row r="128" spans="1:88" ht="16.350000000000001" customHeight="1" x14ac:dyDescent="0.2">
      <c r="A128" s="2705"/>
      <c r="B128" s="26" t="s">
        <v>182</v>
      </c>
      <c r="C128" s="403">
        <f t="shared" si="13"/>
        <v>0</v>
      </c>
      <c r="D128" s="404">
        <f t="shared" si="14"/>
        <v>0</v>
      </c>
      <c r="E128" s="382">
        <f t="shared" si="14"/>
        <v>0</v>
      </c>
      <c r="F128" s="495"/>
      <c r="G128" s="496"/>
      <c r="H128" s="495"/>
      <c r="I128" s="496"/>
      <c r="J128" s="495"/>
      <c r="K128" s="496"/>
      <c r="L128" s="495"/>
      <c r="M128" s="496"/>
      <c r="N128" s="495"/>
      <c r="O128" s="497"/>
      <c r="P128" s="498"/>
      <c r="Q128" s="496"/>
      <c r="R128" s="3"/>
      <c r="CG128" s="40"/>
      <c r="CH128" s="40"/>
      <c r="CI128" s="40"/>
      <c r="CJ128" s="40"/>
    </row>
    <row r="129" spans="1:88" ht="16.350000000000001" customHeight="1" x14ac:dyDescent="0.2">
      <c r="A129" s="2705"/>
      <c r="B129" s="41" t="s">
        <v>183</v>
      </c>
      <c r="C129" s="388">
        <f t="shared" si="13"/>
        <v>0</v>
      </c>
      <c r="D129" s="389">
        <f t="shared" si="14"/>
        <v>0</v>
      </c>
      <c r="E129" s="390">
        <f t="shared" si="14"/>
        <v>0</v>
      </c>
      <c r="F129" s="872"/>
      <c r="G129" s="873"/>
      <c r="H129" s="872"/>
      <c r="I129" s="873"/>
      <c r="J129" s="872"/>
      <c r="K129" s="873"/>
      <c r="L129" s="872"/>
      <c r="M129" s="873"/>
      <c r="N129" s="872"/>
      <c r="O129" s="874"/>
      <c r="P129" s="875"/>
      <c r="Q129" s="873"/>
      <c r="R129" s="3"/>
      <c r="CG129" s="40"/>
      <c r="CH129" s="40"/>
      <c r="CI129" s="40"/>
      <c r="CJ129" s="40"/>
    </row>
    <row r="130" spans="1:88" ht="16.350000000000001" customHeight="1" x14ac:dyDescent="0.2">
      <c r="A130" s="2819"/>
      <c r="B130" s="405" t="s">
        <v>109</v>
      </c>
      <c r="C130" s="406">
        <f t="shared" si="13"/>
        <v>0</v>
      </c>
      <c r="D130" s="407">
        <f t="shared" si="14"/>
        <v>0</v>
      </c>
      <c r="E130" s="408">
        <f t="shared" si="14"/>
        <v>0</v>
      </c>
      <c r="F130" s="880"/>
      <c r="G130" s="881"/>
      <c r="H130" s="880"/>
      <c r="I130" s="881"/>
      <c r="J130" s="880"/>
      <c r="K130" s="881"/>
      <c r="L130" s="880"/>
      <c r="M130" s="881"/>
      <c r="N130" s="880"/>
      <c r="O130" s="882"/>
      <c r="P130" s="883"/>
      <c r="Q130" s="881"/>
      <c r="R130" s="3"/>
      <c r="CG130" s="40"/>
      <c r="CH130" s="40"/>
      <c r="CI130" s="40"/>
      <c r="CJ130" s="40"/>
    </row>
    <row r="131" spans="1:88" ht="27" customHeight="1" x14ac:dyDescent="0.25">
      <c r="A131" s="9" t="s">
        <v>184</v>
      </c>
      <c r="B131" s="413"/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CG131" s="40"/>
      <c r="CH131" s="40"/>
      <c r="CI131" s="40"/>
      <c r="CJ131" s="40"/>
    </row>
    <row r="132" spans="1:88" ht="16.5" customHeight="1" x14ac:dyDescent="0.2">
      <c r="A132" s="2917" t="s">
        <v>49</v>
      </c>
      <c r="B132" s="2917" t="s">
        <v>185</v>
      </c>
      <c r="C132" s="2918" t="s">
        <v>29</v>
      </c>
      <c r="D132" s="2918" t="s">
        <v>30</v>
      </c>
      <c r="E132" s="2919" t="s">
        <v>31</v>
      </c>
      <c r="F132" s="2920" t="s">
        <v>186</v>
      </c>
      <c r="G132" s="2921"/>
      <c r="H132" s="2921"/>
      <c r="I132" s="2921"/>
      <c r="J132" s="2921"/>
      <c r="K132" s="2921"/>
      <c r="L132" s="2921"/>
      <c r="M132" s="2921"/>
      <c r="N132" s="2921"/>
      <c r="O132" s="2921"/>
      <c r="P132" s="2921"/>
      <c r="Q132" s="2921"/>
      <c r="R132" s="2921"/>
      <c r="S132" s="2921"/>
      <c r="T132" s="2921"/>
      <c r="U132" s="2921"/>
      <c r="V132" s="2921"/>
      <c r="W132" s="2921"/>
      <c r="X132" s="2921"/>
      <c r="Y132" s="2921"/>
      <c r="Z132" s="2921"/>
      <c r="AA132" s="2921"/>
      <c r="AB132" s="2921"/>
      <c r="AC132" s="2921"/>
      <c r="AD132" s="2921"/>
      <c r="AE132" s="2921"/>
      <c r="AF132" s="2921"/>
      <c r="AG132" s="2921"/>
      <c r="AH132" s="2921"/>
      <c r="AI132" s="2921"/>
      <c r="AJ132" s="2921"/>
      <c r="AK132" s="2921"/>
      <c r="AL132" s="2921"/>
      <c r="AM132" s="2922"/>
      <c r="AN132" s="2918" t="s">
        <v>7</v>
      </c>
      <c r="AO132" s="2919" t="s">
        <v>8</v>
      </c>
      <c r="CG132" s="40"/>
      <c r="CH132" s="40"/>
      <c r="CI132" s="40"/>
      <c r="CJ132" s="40"/>
    </row>
    <row r="133" spans="1:88" ht="15" customHeight="1" x14ac:dyDescent="0.2">
      <c r="A133" s="2771"/>
      <c r="B133" s="2771"/>
      <c r="C133" s="2774"/>
      <c r="D133" s="2774"/>
      <c r="E133" s="2777"/>
      <c r="F133" s="2828" t="s">
        <v>187</v>
      </c>
      <c r="G133" s="2820"/>
      <c r="H133" s="2828" t="s">
        <v>188</v>
      </c>
      <c r="I133" s="2820"/>
      <c r="J133" s="2828" t="s">
        <v>189</v>
      </c>
      <c r="K133" s="2820"/>
      <c r="L133" s="2828" t="s">
        <v>190</v>
      </c>
      <c r="M133" s="2820"/>
      <c r="N133" s="2828" t="s">
        <v>191</v>
      </c>
      <c r="O133" s="2820"/>
      <c r="P133" s="2828" t="s">
        <v>192</v>
      </c>
      <c r="Q133" s="2829"/>
      <c r="R133" s="2828" t="s">
        <v>193</v>
      </c>
      <c r="S133" s="2829"/>
      <c r="T133" s="2828" t="s">
        <v>194</v>
      </c>
      <c r="U133" s="2829"/>
      <c r="V133" s="2828" t="s">
        <v>195</v>
      </c>
      <c r="W133" s="2829"/>
      <c r="X133" s="2828" t="s">
        <v>196</v>
      </c>
      <c r="Y133" s="2829"/>
      <c r="Z133" s="2828" t="s">
        <v>197</v>
      </c>
      <c r="AA133" s="2829"/>
      <c r="AB133" s="2828" t="s">
        <v>198</v>
      </c>
      <c r="AC133" s="2829"/>
      <c r="AD133" s="2828" t="s">
        <v>199</v>
      </c>
      <c r="AE133" s="2829"/>
      <c r="AF133" s="2828" t="s">
        <v>200</v>
      </c>
      <c r="AG133" s="2829"/>
      <c r="AH133" s="2828" t="s">
        <v>201</v>
      </c>
      <c r="AI133" s="2829"/>
      <c r="AJ133" s="2828" t="s">
        <v>202</v>
      </c>
      <c r="AK133" s="2829"/>
      <c r="AL133" s="2828" t="s">
        <v>203</v>
      </c>
      <c r="AM133" s="2882"/>
      <c r="AN133" s="2774"/>
      <c r="AO133" s="2777"/>
      <c r="CG133" s="40"/>
      <c r="CH133" s="40"/>
      <c r="CI133" s="40"/>
      <c r="CJ133" s="40"/>
    </row>
    <row r="134" spans="1:88" ht="15.75" customHeight="1" x14ac:dyDescent="0.2">
      <c r="A134" s="2869"/>
      <c r="B134" s="2869"/>
      <c r="C134" s="2871"/>
      <c r="D134" s="2871"/>
      <c r="E134" s="2873"/>
      <c r="F134" s="884" t="s">
        <v>204</v>
      </c>
      <c r="G134" s="885" t="s">
        <v>31</v>
      </c>
      <c r="H134" s="884" t="s">
        <v>204</v>
      </c>
      <c r="I134" s="885" t="s">
        <v>31</v>
      </c>
      <c r="J134" s="884" t="s">
        <v>204</v>
      </c>
      <c r="K134" s="885" t="s">
        <v>31</v>
      </c>
      <c r="L134" s="884" t="s">
        <v>204</v>
      </c>
      <c r="M134" s="885" t="s">
        <v>31</v>
      </c>
      <c r="N134" s="884" t="s">
        <v>204</v>
      </c>
      <c r="O134" s="885" t="s">
        <v>31</v>
      </c>
      <c r="P134" s="884" t="s">
        <v>204</v>
      </c>
      <c r="Q134" s="885" t="s">
        <v>31</v>
      </c>
      <c r="R134" s="884" t="s">
        <v>204</v>
      </c>
      <c r="S134" s="885" t="s">
        <v>31</v>
      </c>
      <c r="T134" s="884" t="s">
        <v>204</v>
      </c>
      <c r="U134" s="885" t="s">
        <v>31</v>
      </c>
      <c r="V134" s="884" t="s">
        <v>204</v>
      </c>
      <c r="W134" s="885" t="s">
        <v>31</v>
      </c>
      <c r="X134" s="884" t="s">
        <v>204</v>
      </c>
      <c r="Y134" s="885" t="s">
        <v>31</v>
      </c>
      <c r="Z134" s="884" t="s">
        <v>204</v>
      </c>
      <c r="AA134" s="885" t="s">
        <v>31</v>
      </c>
      <c r="AB134" s="884" t="s">
        <v>204</v>
      </c>
      <c r="AC134" s="885" t="s">
        <v>31</v>
      </c>
      <c r="AD134" s="884" t="s">
        <v>204</v>
      </c>
      <c r="AE134" s="885" t="s">
        <v>31</v>
      </c>
      <c r="AF134" s="884" t="s">
        <v>204</v>
      </c>
      <c r="AG134" s="885" t="s">
        <v>31</v>
      </c>
      <c r="AH134" s="884" t="s">
        <v>204</v>
      </c>
      <c r="AI134" s="885" t="s">
        <v>31</v>
      </c>
      <c r="AJ134" s="884" t="s">
        <v>204</v>
      </c>
      <c r="AK134" s="885" t="s">
        <v>31</v>
      </c>
      <c r="AL134" s="884" t="s">
        <v>204</v>
      </c>
      <c r="AM134" s="886" t="s">
        <v>31</v>
      </c>
      <c r="AN134" s="2871"/>
      <c r="AO134" s="2873"/>
      <c r="CG134" s="40"/>
      <c r="CH134" s="40"/>
      <c r="CI134" s="40"/>
      <c r="CJ134" s="40"/>
    </row>
    <row r="135" spans="1:88" x14ac:dyDescent="0.2">
      <c r="A135" s="2916" t="s">
        <v>72</v>
      </c>
      <c r="B135" s="855" t="s">
        <v>205</v>
      </c>
      <c r="C135" s="870">
        <f>SUM(D135:E135)</f>
        <v>0</v>
      </c>
      <c r="D135" s="871">
        <f>+F135+H135+J135+L135+N135+P135+R135+T135+V135+X135+Z135+AB135+AD135+AF135+AH135+AJ135+AL135</f>
        <v>0</v>
      </c>
      <c r="E135" s="887">
        <f>+G135+I135+K135+M135+O135+Q135+S135+U135+W135+Y135+AA135+AC135+AE135+AG135+AI135+AK135+AM135</f>
        <v>0</v>
      </c>
      <c r="F135" s="888"/>
      <c r="G135" s="889"/>
      <c r="H135" s="888"/>
      <c r="I135" s="889"/>
      <c r="J135" s="888"/>
      <c r="K135" s="889"/>
      <c r="L135" s="888"/>
      <c r="M135" s="889"/>
      <c r="N135" s="888"/>
      <c r="O135" s="889"/>
      <c r="P135" s="888"/>
      <c r="Q135" s="889"/>
      <c r="R135" s="888"/>
      <c r="S135" s="889"/>
      <c r="T135" s="888"/>
      <c r="U135" s="889"/>
      <c r="V135" s="888"/>
      <c r="W135" s="889"/>
      <c r="X135" s="888"/>
      <c r="Y135" s="889"/>
      <c r="Z135" s="888"/>
      <c r="AA135" s="889"/>
      <c r="AB135" s="888"/>
      <c r="AC135" s="889"/>
      <c r="AD135" s="888"/>
      <c r="AE135" s="889"/>
      <c r="AF135" s="888"/>
      <c r="AG135" s="889"/>
      <c r="AH135" s="888"/>
      <c r="AI135" s="889"/>
      <c r="AJ135" s="888"/>
      <c r="AK135" s="889"/>
      <c r="AL135" s="888"/>
      <c r="AM135" s="890"/>
      <c r="AN135" s="891"/>
      <c r="AO135" s="889"/>
      <c r="AP135" s="3"/>
      <c r="CG135" s="5">
        <v>0</v>
      </c>
      <c r="CH135" s="5">
        <v>0</v>
      </c>
      <c r="CI135" s="5">
        <v>0</v>
      </c>
      <c r="CJ135" s="5">
        <v>0</v>
      </c>
    </row>
    <row r="136" spans="1:88" x14ac:dyDescent="0.2">
      <c r="A136" s="2705"/>
      <c r="B136" s="109" t="s">
        <v>206</v>
      </c>
      <c r="C136" s="388">
        <f>SUM(D136:E136)</f>
        <v>0</v>
      </c>
      <c r="D136" s="389">
        <f t="shared" ref="D136:E148" si="15">+F136+H136+J136+L136+N136+P136+R136+T136+V136+X136+Z136+AB136+AD136+AF136+AH136+AJ136+AL136</f>
        <v>0</v>
      </c>
      <c r="E136" s="363">
        <f t="shared" si="15"/>
        <v>0</v>
      </c>
      <c r="F136" s="65"/>
      <c r="G136" s="190"/>
      <c r="H136" s="65"/>
      <c r="I136" s="190"/>
      <c r="J136" s="65"/>
      <c r="K136" s="190"/>
      <c r="L136" s="65"/>
      <c r="M136" s="190"/>
      <c r="N136" s="65"/>
      <c r="O136" s="190"/>
      <c r="P136" s="65"/>
      <c r="Q136" s="190"/>
      <c r="R136" s="65"/>
      <c r="S136" s="190"/>
      <c r="T136" s="65"/>
      <c r="U136" s="190"/>
      <c r="V136" s="65"/>
      <c r="W136" s="190"/>
      <c r="X136" s="65"/>
      <c r="Y136" s="190"/>
      <c r="Z136" s="65"/>
      <c r="AA136" s="190"/>
      <c r="AB136" s="65"/>
      <c r="AC136" s="190"/>
      <c r="AD136" s="65"/>
      <c r="AE136" s="190"/>
      <c r="AF136" s="65"/>
      <c r="AG136" s="190"/>
      <c r="AH136" s="65"/>
      <c r="AI136" s="190"/>
      <c r="AJ136" s="65"/>
      <c r="AK136" s="190"/>
      <c r="AL136" s="65"/>
      <c r="AM136" s="420"/>
      <c r="AN136" s="367"/>
      <c r="AO136" s="190"/>
      <c r="AP136" s="3"/>
    </row>
    <row r="137" spans="1:88" x14ac:dyDescent="0.2">
      <c r="A137" s="2705"/>
      <c r="B137" s="109" t="s">
        <v>207</v>
      </c>
      <c r="C137" s="388">
        <f t="shared" ref="C137:C148" si="16">SUM(D137:E137)</f>
        <v>0</v>
      </c>
      <c r="D137" s="389">
        <f t="shared" si="15"/>
        <v>0</v>
      </c>
      <c r="E137" s="363">
        <f t="shared" si="15"/>
        <v>0</v>
      </c>
      <c r="F137" s="45"/>
      <c r="G137" s="46"/>
      <c r="H137" s="45"/>
      <c r="I137" s="46"/>
      <c r="J137" s="45"/>
      <c r="K137" s="46"/>
      <c r="L137" s="45"/>
      <c r="M137" s="46"/>
      <c r="N137" s="45"/>
      <c r="O137" s="46"/>
      <c r="P137" s="45"/>
      <c r="Q137" s="46"/>
      <c r="R137" s="45"/>
      <c r="S137" s="46"/>
      <c r="T137" s="45"/>
      <c r="U137" s="46"/>
      <c r="V137" s="45"/>
      <c r="W137" s="46"/>
      <c r="X137" s="45"/>
      <c r="Y137" s="46"/>
      <c r="Z137" s="45"/>
      <c r="AA137" s="46"/>
      <c r="AB137" s="45"/>
      <c r="AC137" s="46"/>
      <c r="AD137" s="45"/>
      <c r="AE137" s="46"/>
      <c r="AF137" s="45"/>
      <c r="AG137" s="46"/>
      <c r="AH137" s="45"/>
      <c r="AI137" s="46"/>
      <c r="AJ137" s="45"/>
      <c r="AK137" s="46"/>
      <c r="AL137" s="45"/>
      <c r="AM137" s="421"/>
      <c r="AN137" s="110"/>
      <c r="AO137" s="46"/>
      <c r="AP137" s="3"/>
    </row>
    <row r="138" spans="1:88" x14ac:dyDescent="0.2">
      <c r="A138" s="2705"/>
      <c r="B138" s="109" t="s">
        <v>208</v>
      </c>
      <c r="C138" s="388">
        <f t="shared" si="16"/>
        <v>0</v>
      </c>
      <c r="D138" s="389">
        <f t="shared" si="15"/>
        <v>0</v>
      </c>
      <c r="E138" s="363">
        <f t="shared" si="15"/>
        <v>0</v>
      </c>
      <c r="F138" s="45"/>
      <c r="G138" s="46"/>
      <c r="H138" s="45"/>
      <c r="I138" s="46"/>
      <c r="J138" s="45"/>
      <c r="K138" s="46"/>
      <c r="L138" s="45"/>
      <c r="M138" s="46"/>
      <c r="N138" s="45"/>
      <c r="O138" s="46"/>
      <c r="P138" s="45"/>
      <c r="Q138" s="46"/>
      <c r="R138" s="45"/>
      <c r="S138" s="46"/>
      <c r="T138" s="45"/>
      <c r="U138" s="46"/>
      <c r="V138" s="45"/>
      <c r="W138" s="46"/>
      <c r="X138" s="45"/>
      <c r="Y138" s="46"/>
      <c r="Z138" s="45"/>
      <c r="AA138" s="46"/>
      <c r="AB138" s="45"/>
      <c r="AC138" s="46"/>
      <c r="AD138" s="45"/>
      <c r="AE138" s="46"/>
      <c r="AF138" s="45"/>
      <c r="AG138" s="46"/>
      <c r="AH138" s="45"/>
      <c r="AI138" s="46"/>
      <c r="AJ138" s="45"/>
      <c r="AK138" s="46"/>
      <c r="AL138" s="45"/>
      <c r="AM138" s="421"/>
      <c r="AN138" s="110"/>
      <c r="AO138" s="46"/>
      <c r="AP138" s="3"/>
    </row>
    <row r="139" spans="1:88" x14ac:dyDescent="0.2">
      <c r="A139" s="2705"/>
      <c r="B139" s="422" t="s">
        <v>209</v>
      </c>
      <c r="C139" s="388">
        <f t="shared" si="16"/>
        <v>0</v>
      </c>
      <c r="D139" s="389">
        <f t="shared" si="15"/>
        <v>0</v>
      </c>
      <c r="E139" s="363">
        <f t="shared" si="15"/>
        <v>0</v>
      </c>
      <c r="F139" s="45"/>
      <c r="G139" s="46"/>
      <c r="H139" s="45"/>
      <c r="I139" s="46"/>
      <c r="J139" s="45"/>
      <c r="K139" s="46"/>
      <c r="L139" s="45"/>
      <c r="M139" s="46"/>
      <c r="N139" s="45"/>
      <c r="O139" s="46"/>
      <c r="P139" s="45"/>
      <c r="Q139" s="46"/>
      <c r="R139" s="45"/>
      <c r="S139" s="46"/>
      <c r="T139" s="45"/>
      <c r="U139" s="46"/>
      <c r="V139" s="45"/>
      <c r="W139" s="46"/>
      <c r="X139" s="45"/>
      <c r="Y139" s="46"/>
      <c r="Z139" s="45"/>
      <c r="AA139" s="46"/>
      <c r="AB139" s="45"/>
      <c r="AC139" s="46"/>
      <c r="AD139" s="45"/>
      <c r="AE139" s="46"/>
      <c r="AF139" s="45"/>
      <c r="AG139" s="46"/>
      <c r="AH139" s="45"/>
      <c r="AI139" s="46"/>
      <c r="AJ139" s="45"/>
      <c r="AK139" s="46"/>
      <c r="AL139" s="45"/>
      <c r="AM139" s="421"/>
      <c r="AN139" s="110"/>
      <c r="AO139" s="46"/>
      <c r="AP139" s="3"/>
    </row>
    <row r="140" spans="1:88" x14ac:dyDescent="0.2">
      <c r="A140" s="2705"/>
      <c r="B140" s="109" t="s">
        <v>210</v>
      </c>
      <c r="C140" s="388">
        <f t="shared" si="16"/>
        <v>0</v>
      </c>
      <c r="D140" s="389">
        <f t="shared" si="15"/>
        <v>0</v>
      </c>
      <c r="E140" s="363">
        <f t="shared" si="15"/>
        <v>0</v>
      </c>
      <c r="F140" s="79"/>
      <c r="G140" s="73"/>
      <c r="H140" s="79"/>
      <c r="I140" s="73"/>
      <c r="J140" s="79"/>
      <c r="K140" s="73"/>
      <c r="L140" s="79"/>
      <c r="M140" s="73"/>
      <c r="N140" s="79"/>
      <c r="O140" s="73"/>
      <c r="P140" s="79"/>
      <c r="Q140" s="73"/>
      <c r="R140" s="79"/>
      <c r="S140" s="73"/>
      <c r="T140" s="79"/>
      <c r="U140" s="73"/>
      <c r="V140" s="79"/>
      <c r="W140" s="73"/>
      <c r="X140" s="79"/>
      <c r="Y140" s="73"/>
      <c r="Z140" s="79"/>
      <c r="AA140" s="73"/>
      <c r="AB140" s="79"/>
      <c r="AC140" s="73"/>
      <c r="AD140" s="79"/>
      <c r="AE140" s="73"/>
      <c r="AF140" s="79"/>
      <c r="AG140" s="73"/>
      <c r="AH140" s="79"/>
      <c r="AI140" s="73"/>
      <c r="AJ140" s="79"/>
      <c r="AK140" s="73"/>
      <c r="AL140" s="79"/>
      <c r="AM140" s="423"/>
      <c r="AN140" s="424"/>
      <c r="AO140" s="73"/>
      <c r="AP140" s="3"/>
    </row>
    <row r="141" spans="1:88" x14ac:dyDescent="0.2">
      <c r="A141" s="2705"/>
      <c r="B141" s="109" t="s">
        <v>211</v>
      </c>
      <c r="C141" s="388">
        <f t="shared" si="16"/>
        <v>0</v>
      </c>
      <c r="D141" s="389">
        <f t="shared" si="15"/>
        <v>0</v>
      </c>
      <c r="E141" s="363">
        <f t="shared" si="15"/>
        <v>0</v>
      </c>
      <c r="F141" s="79"/>
      <c r="G141" s="73"/>
      <c r="H141" s="79"/>
      <c r="I141" s="73"/>
      <c r="J141" s="79"/>
      <c r="K141" s="73"/>
      <c r="L141" s="79"/>
      <c r="M141" s="73"/>
      <c r="N141" s="79"/>
      <c r="O141" s="73"/>
      <c r="P141" s="79"/>
      <c r="Q141" s="73"/>
      <c r="R141" s="79"/>
      <c r="S141" s="73"/>
      <c r="T141" s="79"/>
      <c r="U141" s="73"/>
      <c r="V141" s="79"/>
      <c r="W141" s="73"/>
      <c r="X141" s="79"/>
      <c r="Y141" s="73"/>
      <c r="Z141" s="79"/>
      <c r="AA141" s="73"/>
      <c r="AB141" s="79"/>
      <c r="AC141" s="73"/>
      <c r="AD141" s="79"/>
      <c r="AE141" s="73"/>
      <c r="AF141" s="79"/>
      <c r="AG141" s="73"/>
      <c r="AH141" s="79"/>
      <c r="AI141" s="73"/>
      <c r="AJ141" s="79"/>
      <c r="AK141" s="73"/>
      <c r="AL141" s="79"/>
      <c r="AM141" s="423"/>
      <c r="AN141" s="424"/>
      <c r="AO141" s="73"/>
      <c r="AP141" s="3"/>
    </row>
    <row r="142" spans="1:88" x14ac:dyDescent="0.2">
      <c r="A142" s="2929"/>
      <c r="B142" s="232" t="s">
        <v>212</v>
      </c>
      <c r="C142" s="406">
        <f t="shared" si="16"/>
        <v>0</v>
      </c>
      <c r="D142" s="407">
        <f t="shared" si="15"/>
        <v>0</v>
      </c>
      <c r="E142" s="427">
        <f t="shared" si="15"/>
        <v>0</v>
      </c>
      <c r="F142" s="88"/>
      <c r="G142" s="89"/>
      <c r="H142" s="88"/>
      <c r="I142" s="89"/>
      <c r="J142" s="88"/>
      <c r="K142" s="89"/>
      <c r="L142" s="88"/>
      <c r="M142" s="89"/>
      <c r="N142" s="88"/>
      <c r="O142" s="89"/>
      <c r="P142" s="88"/>
      <c r="Q142" s="89"/>
      <c r="R142" s="88"/>
      <c r="S142" s="89"/>
      <c r="T142" s="88"/>
      <c r="U142" s="89"/>
      <c r="V142" s="88"/>
      <c r="W142" s="89"/>
      <c r="X142" s="88"/>
      <c r="Y142" s="89"/>
      <c r="Z142" s="88"/>
      <c r="AA142" s="89"/>
      <c r="AB142" s="88"/>
      <c r="AC142" s="89"/>
      <c r="AD142" s="88"/>
      <c r="AE142" s="89"/>
      <c r="AF142" s="88"/>
      <c r="AG142" s="89"/>
      <c r="AH142" s="88"/>
      <c r="AI142" s="89"/>
      <c r="AJ142" s="88"/>
      <c r="AK142" s="89"/>
      <c r="AL142" s="88"/>
      <c r="AM142" s="428"/>
      <c r="AN142" s="126"/>
      <c r="AO142" s="89"/>
      <c r="AP142" s="3"/>
    </row>
    <row r="143" spans="1:88" x14ac:dyDescent="0.2">
      <c r="A143" s="2916" t="s">
        <v>183</v>
      </c>
      <c r="B143" s="855" t="s">
        <v>213</v>
      </c>
      <c r="C143" s="892">
        <f t="shared" si="16"/>
        <v>4</v>
      </c>
      <c r="D143" s="893">
        <f t="shared" si="15"/>
        <v>2</v>
      </c>
      <c r="E143" s="887">
        <f t="shared" si="15"/>
        <v>2</v>
      </c>
      <c r="F143" s="894">
        <v>1</v>
      </c>
      <c r="G143" s="889"/>
      <c r="H143" s="894"/>
      <c r="I143" s="889"/>
      <c r="J143" s="894"/>
      <c r="K143" s="889"/>
      <c r="L143" s="894"/>
      <c r="M143" s="889"/>
      <c r="N143" s="894"/>
      <c r="O143" s="889"/>
      <c r="P143" s="894"/>
      <c r="Q143" s="889"/>
      <c r="R143" s="894">
        <v>1</v>
      </c>
      <c r="S143" s="889">
        <v>1</v>
      </c>
      <c r="T143" s="894"/>
      <c r="U143" s="889"/>
      <c r="V143" s="894"/>
      <c r="W143" s="889"/>
      <c r="X143" s="894"/>
      <c r="Y143" s="889"/>
      <c r="Z143" s="894"/>
      <c r="AA143" s="889"/>
      <c r="AB143" s="894"/>
      <c r="AC143" s="889">
        <v>1</v>
      </c>
      <c r="AD143" s="894"/>
      <c r="AE143" s="889"/>
      <c r="AF143" s="894"/>
      <c r="AG143" s="889"/>
      <c r="AH143" s="894"/>
      <c r="AI143" s="889"/>
      <c r="AJ143" s="894"/>
      <c r="AK143" s="889"/>
      <c r="AL143" s="894"/>
      <c r="AM143" s="890"/>
      <c r="AN143" s="891">
        <v>0</v>
      </c>
      <c r="AO143" s="889">
        <v>0</v>
      </c>
      <c r="AP143" s="3"/>
      <c r="CG143" s="5">
        <v>0</v>
      </c>
      <c r="CH143" s="5">
        <v>0</v>
      </c>
      <c r="CI143" s="5">
        <v>0</v>
      </c>
      <c r="CJ143" s="5">
        <v>0</v>
      </c>
    </row>
    <row r="144" spans="1:88" x14ac:dyDescent="0.2">
      <c r="A144" s="2705"/>
      <c r="B144" s="109" t="s">
        <v>207</v>
      </c>
      <c r="C144" s="388">
        <f t="shared" si="16"/>
        <v>0</v>
      </c>
      <c r="D144" s="389">
        <f t="shared" si="15"/>
        <v>0</v>
      </c>
      <c r="E144" s="363">
        <f>+G144+I144+K144+M144+O144+Q144+S144+U144+W144+Y144+AA144+AC144+AE144+AG144+AI144+AK144+AM144</f>
        <v>0</v>
      </c>
      <c r="F144" s="45"/>
      <c r="G144" s="46"/>
      <c r="H144" s="45"/>
      <c r="I144" s="46"/>
      <c r="J144" s="45"/>
      <c r="K144" s="46"/>
      <c r="L144" s="45"/>
      <c r="M144" s="46"/>
      <c r="N144" s="45"/>
      <c r="O144" s="46"/>
      <c r="P144" s="45"/>
      <c r="Q144" s="46"/>
      <c r="R144" s="45"/>
      <c r="S144" s="46"/>
      <c r="T144" s="45"/>
      <c r="U144" s="46"/>
      <c r="V144" s="45"/>
      <c r="W144" s="46"/>
      <c r="X144" s="45"/>
      <c r="Y144" s="46"/>
      <c r="Z144" s="45"/>
      <c r="AA144" s="46"/>
      <c r="AB144" s="45"/>
      <c r="AC144" s="46"/>
      <c r="AD144" s="45"/>
      <c r="AE144" s="46"/>
      <c r="AF144" s="45"/>
      <c r="AG144" s="46"/>
      <c r="AH144" s="45"/>
      <c r="AI144" s="46"/>
      <c r="AJ144" s="45"/>
      <c r="AK144" s="46"/>
      <c r="AL144" s="45"/>
      <c r="AM144" s="421"/>
      <c r="AN144" s="110"/>
      <c r="AO144" s="46"/>
      <c r="AP144" s="3"/>
    </row>
    <row r="145" spans="1:88" x14ac:dyDescent="0.2">
      <c r="A145" s="2705"/>
      <c r="B145" s="109" t="s">
        <v>208</v>
      </c>
      <c r="C145" s="388">
        <f>SUM(D145:E145)</f>
        <v>13</v>
      </c>
      <c r="D145" s="389">
        <f t="shared" si="15"/>
        <v>4</v>
      </c>
      <c r="E145" s="363">
        <f t="shared" si="15"/>
        <v>9</v>
      </c>
      <c r="F145" s="45">
        <v>1</v>
      </c>
      <c r="G145" s="46"/>
      <c r="H145" s="45"/>
      <c r="I145" s="46"/>
      <c r="J145" s="45"/>
      <c r="K145" s="46"/>
      <c r="L145" s="45"/>
      <c r="M145" s="46"/>
      <c r="N145" s="45"/>
      <c r="O145" s="46"/>
      <c r="P145" s="45"/>
      <c r="Q145" s="46"/>
      <c r="R145" s="45">
        <v>1</v>
      </c>
      <c r="S145" s="46"/>
      <c r="T145" s="45"/>
      <c r="U145" s="46">
        <v>2</v>
      </c>
      <c r="V145" s="45"/>
      <c r="W145" s="46">
        <v>1</v>
      </c>
      <c r="X145" s="45"/>
      <c r="Y145" s="46">
        <v>1</v>
      </c>
      <c r="Z145" s="45"/>
      <c r="AA145" s="46">
        <v>1</v>
      </c>
      <c r="AB145" s="45">
        <v>1</v>
      </c>
      <c r="AC145" s="46">
        <v>2</v>
      </c>
      <c r="AD145" s="45">
        <v>1</v>
      </c>
      <c r="AE145" s="46"/>
      <c r="AF145" s="45"/>
      <c r="AG145" s="46"/>
      <c r="AH145" s="45"/>
      <c r="AI145" s="46">
        <v>1</v>
      </c>
      <c r="AJ145" s="45"/>
      <c r="AK145" s="46">
        <v>1</v>
      </c>
      <c r="AL145" s="45"/>
      <c r="AM145" s="421"/>
      <c r="AN145" s="110">
        <v>0</v>
      </c>
      <c r="AO145" s="46">
        <v>0</v>
      </c>
      <c r="AP145" s="3"/>
      <c r="CG145" s="5">
        <v>0</v>
      </c>
      <c r="CH145" s="5">
        <v>0</v>
      </c>
      <c r="CI145" s="5">
        <v>0</v>
      </c>
      <c r="CJ145" s="5">
        <v>0</v>
      </c>
    </row>
    <row r="146" spans="1:88" x14ac:dyDescent="0.2">
      <c r="A146" s="2705"/>
      <c r="B146" s="422" t="s">
        <v>209</v>
      </c>
      <c r="C146" s="388">
        <f t="shared" si="16"/>
        <v>0</v>
      </c>
      <c r="D146" s="389">
        <f>+F146+H146+J146+L146+N146+P146+R146+T146+V146+X146+Z146+AB146+AD146+AF146+AH146+AJ146+AL146</f>
        <v>0</v>
      </c>
      <c r="E146" s="363">
        <f t="shared" si="15"/>
        <v>0</v>
      </c>
      <c r="F146" s="45"/>
      <c r="G146" s="46"/>
      <c r="H146" s="45"/>
      <c r="I146" s="46"/>
      <c r="J146" s="45"/>
      <c r="K146" s="46"/>
      <c r="L146" s="45"/>
      <c r="M146" s="46"/>
      <c r="N146" s="45"/>
      <c r="O146" s="46"/>
      <c r="P146" s="45"/>
      <c r="Q146" s="46"/>
      <c r="R146" s="45"/>
      <c r="S146" s="46"/>
      <c r="T146" s="45"/>
      <c r="U146" s="46"/>
      <c r="V146" s="45"/>
      <c r="W146" s="46"/>
      <c r="X146" s="45"/>
      <c r="Y146" s="46"/>
      <c r="Z146" s="45"/>
      <c r="AA146" s="46"/>
      <c r="AB146" s="45"/>
      <c r="AC146" s="46"/>
      <c r="AD146" s="45"/>
      <c r="AE146" s="46"/>
      <c r="AF146" s="45"/>
      <c r="AG146" s="46"/>
      <c r="AH146" s="45"/>
      <c r="AI146" s="46"/>
      <c r="AJ146" s="45"/>
      <c r="AK146" s="46"/>
      <c r="AL146" s="45"/>
      <c r="AM146" s="421"/>
      <c r="AN146" s="110"/>
      <c r="AO146" s="46"/>
      <c r="AP146" s="3"/>
    </row>
    <row r="147" spans="1:88" x14ac:dyDescent="0.2">
      <c r="A147" s="2705"/>
      <c r="B147" s="109" t="s">
        <v>210</v>
      </c>
      <c r="C147" s="433">
        <f t="shared" si="16"/>
        <v>0</v>
      </c>
      <c r="D147" s="434">
        <f t="shared" si="15"/>
        <v>0</v>
      </c>
      <c r="E147" s="435">
        <f t="shared" si="15"/>
        <v>0</v>
      </c>
      <c r="F147" s="79"/>
      <c r="G147" s="73"/>
      <c r="H147" s="79"/>
      <c r="I147" s="73"/>
      <c r="J147" s="79"/>
      <c r="K147" s="73"/>
      <c r="L147" s="79"/>
      <c r="M147" s="73"/>
      <c r="N147" s="79"/>
      <c r="O147" s="73"/>
      <c r="P147" s="79"/>
      <c r="Q147" s="73"/>
      <c r="R147" s="79"/>
      <c r="S147" s="73"/>
      <c r="T147" s="79"/>
      <c r="U147" s="73"/>
      <c r="V147" s="79"/>
      <c r="W147" s="73"/>
      <c r="X147" s="79"/>
      <c r="Y147" s="73"/>
      <c r="Z147" s="79"/>
      <c r="AA147" s="73"/>
      <c r="AB147" s="79"/>
      <c r="AC147" s="73"/>
      <c r="AD147" s="79"/>
      <c r="AE147" s="73"/>
      <c r="AF147" s="79"/>
      <c r="AG147" s="73"/>
      <c r="AH147" s="79"/>
      <c r="AI147" s="73"/>
      <c r="AJ147" s="79"/>
      <c r="AK147" s="73"/>
      <c r="AL147" s="79"/>
      <c r="AM147" s="423"/>
      <c r="AN147" s="424"/>
      <c r="AO147" s="73"/>
      <c r="AP147" s="3"/>
    </row>
    <row r="148" spans="1:88" x14ac:dyDescent="0.2">
      <c r="A148" s="2929"/>
      <c r="B148" s="232" t="s">
        <v>212</v>
      </c>
      <c r="C148" s="406">
        <f t="shared" si="16"/>
        <v>0</v>
      </c>
      <c r="D148" s="407">
        <f t="shared" si="15"/>
        <v>0</v>
      </c>
      <c r="E148" s="427">
        <f t="shared" si="15"/>
        <v>0</v>
      </c>
      <c r="F148" s="88"/>
      <c r="G148" s="89"/>
      <c r="H148" s="88"/>
      <c r="I148" s="89"/>
      <c r="J148" s="88"/>
      <c r="K148" s="89"/>
      <c r="L148" s="88"/>
      <c r="M148" s="89"/>
      <c r="N148" s="88"/>
      <c r="O148" s="89"/>
      <c r="P148" s="88"/>
      <c r="Q148" s="89"/>
      <c r="R148" s="88"/>
      <c r="S148" s="89"/>
      <c r="T148" s="88"/>
      <c r="U148" s="89"/>
      <c r="V148" s="88"/>
      <c r="W148" s="89"/>
      <c r="X148" s="88"/>
      <c r="Y148" s="89"/>
      <c r="Z148" s="88"/>
      <c r="AA148" s="89"/>
      <c r="AB148" s="88"/>
      <c r="AC148" s="89"/>
      <c r="AD148" s="88"/>
      <c r="AE148" s="89"/>
      <c r="AF148" s="88"/>
      <c r="AG148" s="89"/>
      <c r="AH148" s="88"/>
      <c r="AI148" s="89"/>
      <c r="AJ148" s="88"/>
      <c r="AK148" s="89"/>
      <c r="AL148" s="88"/>
      <c r="AM148" s="428"/>
      <c r="AN148" s="126"/>
      <c r="AO148" s="89"/>
      <c r="AP148" s="3"/>
    </row>
    <row r="149" spans="1:88" ht="21.75" customHeight="1" x14ac:dyDescent="0.25">
      <c r="A149" s="9" t="s">
        <v>214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13"/>
    </row>
    <row r="150" spans="1:88" ht="17.25" customHeight="1" x14ac:dyDescent="0.2">
      <c r="A150" s="2916" t="s">
        <v>215</v>
      </c>
      <c r="B150" s="2930" t="s">
        <v>32</v>
      </c>
      <c r="C150" s="2885" t="s">
        <v>186</v>
      </c>
      <c r="D150" s="2886"/>
      <c r="E150" s="2886"/>
      <c r="F150" s="2886"/>
      <c r="G150" s="2886"/>
      <c r="H150" s="2886"/>
      <c r="I150" s="2886"/>
      <c r="J150" s="2886"/>
      <c r="K150" s="2886"/>
      <c r="L150" s="2886"/>
      <c r="M150" s="2886"/>
      <c r="N150" s="2886"/>
      <c r="O150" s="2886"/>
      <c r="P150" s="2886"/>
      <c r="Q150" s="2886"/>
      <c r="R150" s="2886"/>
      <c r="S150" s="2887"/>
      <c r="T150" s="2888" t="s">
        <v>7</v>
      </c>
      <c r="U150" s="2932" t="s">
        <v>8</v>
      </c>
      <c r="BX150" s="2"/>
      <c r="BY150" s="2"/>
      <c r="BZ150" s="2"/>
    </row>
    <row r="151" spans="1:88" ht="24" customHeight="1" x14ac:dyDescent="0.2">
      <c r="A151" s="2929"/>
      <c r="B151" s="2931"/>
      <c r="C151" s="895" t="s">
        <v>216</v>
      </c>
      <c r="D151" s="896" t="s">
        <v>217</v>
      </c>
      <c r="E151" s="896" t="s">
        <v>218</v>
      </c>
      <c r="F151" s="896" t="s">
        <v>69</v>
      </c>
      <c r="G151" s="896" t="s">
        <v>219</v>
      </c>
      <c r="H151" s="896" t="s">
        <v>220</v>
      </c>
      <c r="I151" s="896" t="s">
        <v>221</v>
      </c>
      <c r="J151" s="896" t="s">
        <v>222</v>
      </c>
      <c r="K151" s="896" t="s">
        <v>223</v>
      </c>
      <c r="L151" s="896" t="s">
        <v>224</v>
      </c>
      <c r="M151" s="896" t="s">
        <v>225</v>
      </c>
      <c r="N151" s="896" t="s">
        <v>226</v>
      </c>
      <c r="O151" s="896" t="s">
        <v>227</v>
      </c>
      <c r="P151" s="896" t="s">
        <v>228</v>
      </c>
      <c r="Q151" s="896" t="s">
        <v>229</v>
      </c>
      <c r="R151" s="896" t="s">
        <v>230</v>
      </c>
      <c r="S151" s="731" t="s">
        <v>231</v>
      </c>
      <c r="T151" s="2888"/>
      <c r="U151" s="2932"/>
      <c r="BX151" s="2"/>
      <c r="BY151" s="2"/>
      <c r="BZ151" s="2"/>
    </row>
    <row r="152" spans="1:88" ht="29.25" customHeight="1" x14ac:dyDescent="0.2">
      <c r="A152" s="897" t="s">
        <v>232</v>
      </c>
      <c r="B152" s="898">
        <f>SUM(C152:S152)</f>
        <v>96</v>
      </c>
      <c r="C152" s="88">
        <v>0</v>
      </c>
      <c r="D152" s="145">
        <v>0</v>
      </c>
      <c r="E152" s="145">
        <v>0</v>
      </c>
      <c r="F152" s="145">
        <v>1</v>
      </c>
      <c r="G152" s="145">
        <v>2</v>
      </c>
      <c r="H152" s="145">
        <v>0</v>
      </c>
      <c r="I152" s="145">
        <v>0</v>
      </c>
      <c r="J152" s="145">
        <v>0</v>
      </c>
      <c r="K152" s="145">
        <v>2</v>
      </c>
      <c r="L152" s="145">
        <v>7</v>
      </c>
      <c r="M152" s="145">
        <v>7</v>
      </c>
      <c r="N152" s="145">
        <v>10</v>
      </c>
      <c r="O152" s="145">
        <v>17</v>
      </c>
      <c r="P152" s="145">
        <v>13</v>
      </c>
      <c r="Q152" s="145">
        <v>12</v>
      </c>
      <c r="R152" s="145">
        <v>16</v>
      </c>
      <c r="S152" s="428">
        <v>9</v>
      </c>
      <c r="T152" s="126">
        <v>1</v>
      </c>
      <c r="U152" s="167">
        <v>0</v>
      </c>
      <c r="V152" s="3"/>
      <c r="BX152" s="2"/>
      <c r="BY152" s="2"/>
      <c r="BZ152" s="2"/>
      <c r="CG152" s="5">
        <v>0</v>
      </c>
      <c r="CH152" s="5">
        <v>0</v>
      </c>
      <c r="CI152" s="5">
        <v>0</v>
      </c>
      <c r="CJ152" s="5">
        <v>0</v>
      </c>
    </row>
    <row r="204" spans="1:104" hidden="1" x14ac:dyDescent="0.2"/>
    <row r="205" spans="1:104" hidden="1" x14ac:dyDescent="0.2"/>
    <row r="206" spans="1:104" s="442" customFormat="1" ht="18.75" hidden="1" customHeight="1" x14ac:dyDescent="0.2">
      <c r="A206" s="442">
        <f>SUM(B12:D12,B31:B44,B48:B49,B54,B57,C82:E82,B96:B98,B106:F106,B110:B112,B117:B119,C124:C130,C83:C85,B77,B72:B73,B63:G64)</f>
        <v>53803</v>
      </c>
      <c r="B206" s="442">
        <f>SUM(CG13:CJ134)</f>
        <v>0</v>
      </c>
      <c r="BX206" s="443"/>
      <c r="BY206" s="443"/>
      <c r="BZ206" s="443"/>
      <c r="CA206" s="443"/>
      <c r="CB206" s="443"/>
      <c r="CC206" s="443"/>
      <c r="CD206" s="443"/>
      <c r="CE206" s="443"/>
      <c r="CF206" s="443"/>
      <c r="CG206" s="443"/>
      <c r="CH206" s="443"/>
      <c r="CI206" s="443"/>
      <c r="CJ206" s="443"/>
      <c r="CK206" s="443"/>
      <c r="CL206" s="443"/>
      <c r="CM206" s="443"/>
      <c r="CN206" s="443"/>
      <c r="CO206" s="443"/>
      <c r="CP206" s="443"/>
      <c r="CQ206" s="443"/>
      <c r="CR206" s="443"/>
      <c r="CS206" s="443"/>
      <c r="CT206" s="443"/>
      <c r="CU206" s="443"/>
      <c r="CV206" s="443"/>
      <c r="CW206" s="443"/>
      <c r="CX206" s="443"/>
      <c r="CY206" s="443"/>
      <c r="CZ206" s="443"/>
    </row>
    <row r="207" spans="1:104" hidden="1" x14ac:dyDescent="0.2"/>
    <row r="208" spans="1:104" hidden="1" x14ac:dyDescent="0.2"/>
  </sheetData>
  <mergeCells count="200">
    <mergeCell ref="A135:A142"/>
    <mergeCell ref="A143:A148"/>
    <mergeCell ref="A150:A151"/>
    <mergeCell ref="B150:B151"/>
    <mergeCell ref="C150:S150"/>
    <mergeCell ref="T150:T151"/>
    <mergeCell ref="U150:U151"/>
    <mergeCell ref="X133:Y133"/>
    <mergeCell ref="Z133:AA133"/>
    <mergeCell ref="AO132:AO134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AJ133:AK133"/>
    <mergeCell ref="AL133:AM133"/>
    <mergeCell ref="AB133:AC133"/>
    <mergeCell ref="AD133:AE133"/>
    <mergeCell ref="AF133:AG133"/>
    <mergeCell ref="AH133:AI133"/>
    <mergeCell ref="A114:A116"/>
    <mergeCell ref="B114:D115"/>
    <mergeCell ref="N122:O122"/>
    <mergeCell ref="A124:A126"/>
    <mergeCell ref="A127:A130"/>
    <mergeCell ref="A132:A134"/>
    <mergeCell ref="B132:B134"/>
    <mergeCell ref="C132:C134"/>
    <mergeCell ref="D132:D134"/>
    <mergeCell ref="E132:E134"/>
    <mergeCell ref="F132:AM132"/>
    <mergeCell ref="V133:W133"/>
    <mergeCell ref="A121:B123"/>
    <mergeCell ref="C121:E122"/>
    <mergeCell ref="F121:O121"/>
    <mergeCell ref="P121:P123"/>
    <mergeCell ref="Q121:Q123"/>
    <mergeCell ref="F122:G122"/>
    <mergeCell ref="H122:I122"/>
    <mergeCell ref="J122:K122"/>
    <mergeCell ref="L122:M122"/>
    <mergeCell ref="E114:AN114"/>
    <mergeCell ref="AN132:AN134"/>
    <mergeCell ref="AO114:AO116"/>
    <mergeCell ref="AP114:AP116"/>
    <mergeCell ref="E115:F115"/>
    <mergeCell ref="G115:H115"/>
    <mergeCell ref="I115:J115"/>
    <mergeCell ref="K115:L115"/>
    <mergeCell ref="M115:N115"/>
    <mergeCell ref="J100:J102"/>
    <mergeCell ref="K100:L101"/>
    <mergeCell ref="M100:N101"/>
    <mergeCell ref="AM115:AN115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108:A109"/>
    <mergeCell ref="B108:B109"/>
    <mergeCell ref="C108:L108"/>
    <mergeCell ref="M108:M109"/>
    <mergeCell ref="F87:F88"/>
    <mergeCell ref="A89:F89"/>
    <mergeCell ref="A95:F95"/>
    <mergeCell ref="A99:F99"/>
    <mergeCell ref="A100:A102"/>
    <mergeCell ref="B100:E101"/>
    <mergeCell ref="F100:I101"/>
    <mergeCell ref="A83:A84"/>
    <mergeCell ref="A87:A88"/>
    <mergeCell ref="B87:B88"/>
    <mergeCell ref="C87:C88"/>
    <mergeCell ref="D87:D88"/>
    <mergeCell ref="E87:E88"/>
    <mergeCell ref="X80:Y80"/>
    <mergeCell ref="Z80:AA80"/>
    <mergeCell ref="AB80:AC80"/>
    <mergeCell ref="AJ79:AJ81"/>
    <mergeCell ref="AK79:AK81"/>
    <mergeCell ref="F80:G80"/>
    <mergeCell ref="H80:I80"/>
    <mergeCell ref="J80:K80"/>
    <mergeCell ref="L80:M80"/>
    <mergeCell ref="N80:O80"/>
    <mergeCell ref="P80:Q80"/>
    <mergeCell ref="R80:S80"/>
    <mergeCell ref="T80:U80"/>
    <mergeCell ref="A78:G78"/>
    <mergeCell ref="A79:A81"/>
    <mergeCell ref="B79:B81"/>
    <mergeCell ref="C79:E80"/>
    <mergeCell ref="F79:AI79"/>
    <mergeCell ref="V80:W80"/>
    <mergeCell ref="AD80:AE80"/>
    <mergeCell ref="AF80:AG80"/>
    <mergeCell ref="AH80:AI80"/>
    <mergeCell ref="A66:A67"/>
    <mergeCell ref="B66:C66"/>
    <mergeCell ref="D66:E66"/>
    <mergeCell ref="Q52:Q53"/>
    <mergeCell ref="R52:R53"/>
    <mergeCell ref="A51:A53"/>
    <mergeCell ref="B51:D52"/>
    <mergeCell ref="E51:V51"/>
    <mergeCell ref="A75:A76"/>
    <mergeCell ref="B75:B76"/>
    <mergeCell ref="C75:C76"/>
    <mergeCell ref="D75:D76"/>
    <mergeCell ref="L52:L53"/>
    <mergeCell ref="M52:M53"/>
    <mergeCell ref="N52:N53"/>
    <mergeCell ref="O52:O53"/>
    <mergeCell ref="P52:P53"/>
    <mergeCell ref="A61:A62"/>
    <mergeCell ref="B61:C61"/>
    <mergeCell ref="D61:E61"/>
    <mergeCell ref="F61:G61"/>
    <mergeCell ref="W51:W53"/>
    <mergeCell ref="E52:E53"/>
    <mergeCell ref="F52:F53"/>
    <mergeCell ref="G52:G53"/>
    <mergeCell ref="H52:H53"/>
    <mergeCell ref="I52:I53"/>
    <mergeCell ref="J52:J53"/>
    <mergeCell ref="AM29:AN29"/>
    <mergeCell ref="A46:A47"/>
    <mergeCell ref="B46:B47"/>
    <mergeCell ref="C46:F46"/>
    <mergeCell ref="G46:J46"/>
    <mergeCell ref="L46:R46"/>
    <mergeCell ref="AA29:AB29"/>
    <mergeCell ref="AC29:AD29"/>
    <mergeCell ref="AE29:AF29"/>
    <mergeCell ref="AG29:AH29"/>
    <mergeCell ref="AI29:AJ29"/>
    <mergeCell ref="AK29:AL29"/>
    <mergeCell ref="S52:S53"/>
    <mergeCell ref="T52:T53"/>
    <mergeCell ref="U52:U53"/>
    <mergeCell ref="V52:V53"/>
    <mergeCell ref="K52:K53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A28:A30"/>
    <mergeCell ref="B28:D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errorTitle="Error" error="Favor Ingrese sólo Números." sqref="E13:AS26 E31:AS44 C48:J49 C55:W56 C58:W59 B63:G64 B68:E69 B72:B73 C77:D77 F82:AK85 C90:F94 C96:F98 B103:N105 B110:M112 E117:AP119 F124:Q130 F135:AO148 C152:U152" xr:uid="{78B63A81-98C4-43B1-97A5-542985C817FA}">
      <formula1>0</formula1>
    </dataValidation>
    <dataValidation type="whole" allowBlank="1" showInputMessage="1" showErrorMessage="1" sqref="C132:E132" xr:uid="{2FF88D01-0F12-40F9-882C-9FDC3FEE9D76}">
      <formula1>0</formula1>
      <formula2>1E+30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E20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5.7109375" style="2" customWidth="1"/>
    <col min="2" max="2" width="24" style="2" customWidth="1"/>
    <col min="3" max="3" width="12.5703125" style="2" customWidth="1"/>
    <col min="4" max="4" width="17.28515625" style="2" customWidth="1"/>
    <col min="5" max="5" width="16.28515625" style="2" customWidth="1"/>
    <col min="6" max="6" width="13.85546875" style="2" customWidth="1"/>
    <col min="7" max="7" width="12.28515625" style="2" customWidth="1"/>
    <col min="8" max="8" width="14.5703125" style="2" customWidth="1"/>
    <col min="9" max="9" width="12.28515625" style="2" customWidth="1"/>
    <col min="10" max="10" width="13.28515625" style="2" customWidth="1"/>
    <col min="11" max="11" width="11.42578125" style="2" customWidth="1"/>
    <col min="12" max="12" width="11.42578125" style="2"/>
    <col min="13" max="13" width="11.85546875" style="2" customWidth="1"/>
    <col min="14" max="14" width="13.85546875" style="2" customWidth="1"/>
    <col min="15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5" width="11.42578125" style="2"/>
    <col min="76" max="76" width="11.28515625" style="3" customWidth="1"/>
    <col min="77" max="77" width="11.85546875" style="3" customWidth="1"/>
    <col min="78" max="78" width="10.85546875" style="4" customWidth="1"/>
    <col min="79" max="103" width="10.85546875" style="5" hidden="1" customWidth="1"/>
    <col min="104" max="104" width="6.42578125" style="5" hidden="1" customWidth="1"/>
    <col min="105" max="105" width="10.85546875" style="2" customWidth="1"/>
    <col min="106" max="106" width="11.42578125" style="2" customWidth="1"/>
    <col min="107" max="16384" width="11.42578125" style="2"/>
  </cols>
  <sheetData>
    <row r="1" spans="1:104" ht="16.350000000000001" customHeight="1" x14ac:dyDescent="0.2">
      <c r="A1" s="1" t="s">
        <v>0</v>
      </c>
    </row>
    <row r="2" spans="1:104" ht="16.350000000000001" customHeight="1" x14ac:dyDescent="0.2">
      <c r="A2" s="1" t="str">
        <f>CONCATENATE("COMUNA: ",[4]NOMBRE!B2," - ","( ",[4]NOMBRE!C2,[4]NOMBRE!D2,[4]NOMBRE!E2,[4]NOMBRE!F2,[4]NOMBRE!G2," )")</f>
        <v>COMUNA: LINARES - ( 07401 )</v>
      </c>
    </row>
    <row r="3" spans="1:104" ht="16.350000000000001" customHeight="1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</row>
    <row r="4" spans="1:104" ht="16.350000000000001" customHeight="1" x14ac:dyDescent="0.2">
      <c r="A4" s="1" t="str">
        <f>CONCATENATE("MES: ",[4]NOMBRE!B6," - ","( ",[4]NOMBRE!C6,[4]NOMBRE!D6," )")</f>
        <v>MES: MARZO - ( 03 )</v>
      </c>
    </row>
    <row r="5" spans="1:104" ht="16.350000000000001" customHeight="1" x14ac:dyDescent="0.2">
      <c r="A5" s="1" t="str">
        <f>CONCATENATE("AÑO: ",[4]NOMBRE!B7)</f>
        <v>AÑO: 2021</v>
      </c>
    </row>
    <row r="6" spans="1:104" ht="15" x14ac:dyDescent="0.2">
      <c r="A6" s="2690" t="s">
        <v>1</v>
      </c>
      <c r="B6" s="2690"/>
      <c r="C6" s="2690"/>
      <c r="D6" s="2690"/>
      <c r="E6" s="2690"/>
      <c r="F6" s="2690"/>
      <c r="G6" s="2690"/>
      <c r="H6" s="2690"/>
      <c r="I6" s="2690"/>
      <c r="J6" s="2690"/>
      <c r="K6" s="2690"/>
      <c r="L6" s="2690"/>
      <c r="M6" s="2690"/>
      <c r="N6" s="2690"/>
      <c r="O6" s="2690"/>
      <c r="P6" s="2690"/>
      <c r="Q6" s="2690"/>
      <c r="R6" s="2690"/>
      <c r="S6" s="2690"/>
      <c r="T6" s="2690"/>
      <c r="U6" s="2690"/>
      <c r="V6" s="2690"/>
      <c r="W6" s="269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04" ht="15" x14ac:dyDescent="0.2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04" ht="31.35" customHeight="1" x14ac:dyDescent="0.2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04" ht="20.100000000000001" customHeight="1" x14ac:dyDescent="0.2">
      <c r="A9" s="2915" t="s">
        <v>3</v>
      </c>
      <c r="B9" s="2934" t="s">
        <v>4</v>
      </c>
      <c r="C9" s="2935"/>
      <c r="D9" s="2936"/>
      <c r="E9" s="2822" t="s">
        <v>5</v>
      </c>
      <c r="F9" s="2810"/>
      <c r="G9" s="2810"/>
      <c r="H9" s="2810"/>
      <c r="I9" s="2810"/>
      <c r="J9" s="2810"/>
      <c r="K9" s="2810"/>
      <c r="L9" s="2810"/>
      <c r="M9" s="2810"/>
      <c r="N9" s="2810"/>
      <c r="O9" s="2810"/>
      <c r="P9" s="2810"/>
      <c r="Q9" s="2810"/>
      <c r="R9" s="2810"/>
      <c r="S9" s="2810"/>
      <c r="T9" s="2810"/>
      <c r="U9" s="2810"/>
      <c r="V9" s="2810"/>
      <c r="W9" s="2810"/>
      <c r="X9" s="2810"/>
      <c r="Y9" s="2810"/>
      <c r="Z9" s="2810"/>
      <c r="AA9" s="2810"/>
      <c r="AB9" s="2810"/>
      <c r="AC9" s="2810"/>
      <c r="AD9" s="2810"/>
      <c r="AE9" s="2810"/>
      <c r="AF9" s="2810"/>
      <c r="AG9" s="2810"/>
      <c r="AH9" s="2810"/>
      <c r="AI9" s="2810"/>
      <c r="AJ9" s="2810"/>
      <c r="AK9" s="2810"/>
      <c r="AL9" s="2810"/>
      <c r="AM9" s="2810"/>
      <c r="AN9" s="2832"/>
      <c r="AO9" s="2936" t="s">
        <v>6</v>
      </c>
      <c r="AP9" s="2916" t="s">
        <v>7</v>
      </c>
      <c r="AQ9" s="2916" t="s">
        <v>8</v>
      </c>
      <c r="AR9" s="2936" t="s">
        <v>9</v>
      </c>
      <c r="AS9" s="2936" t="s">
        <v>10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W9" s="3"/>
      <c r="BY9" s="4"/>
      <c r="CZ9" s="2"/>
    </row>
    <row r="10" spans="1:104" ht="20.100000000000001" customHeight="1" x14ac:dyDescent="0.2">
      <c r="A10" s="2692"/>
      <c r="B10" s="2937"/>
      <c r="C10" s="2938"/>
      <c r="D10" s="2858"/>
      <c r="E10" s="2822" t="s">
        <v>11</v>
      </c>
      <c r="F10" s="2823"/>
      <c r="G10" s="2828" t="s">
        <v>12</v>
      </c>
      <c r="H10" s="2829"/>
      <c r="I10" s="2828" t="s">
        <v>13</v>
      </c>
      <c r="J10" s="2829"/>
      <c r="K10" s="2828" t="s">
        <v>14</v>
      </c>
      <c r="L10" s="2829"/>
      <c r="M10" s="2828" t="s">
        <v>15</v>
      </c>
      <c r="N10" s="2829"/>
      <c r="O10" s="2828" t="s">
        <v>16</v>
      </c>
      <c r="P10" s="2829"/>
      <c r="Q10" s="2828" t="s">
        <v>17</v>
      </c>
      <c r="R10" s="2829"/>
      <c r="S10" s="2828" t="s">
        <v>18</v>
      </c>
      <c r="T10" s="2829"/>
      <c r="U10" s="2828" t="s">
        <v>19</v>
      </c>
      <c r="V10" s="2829"/>
      <c r="W10" s="2828" t="s">
        <v>20</v>
      </c>
      <c r="X10" s="2829"/>
      <c r="Y10" s="2828" t="s">
        <v>21</v>
      </c>
      <c r="Z10" s="2829"/>
      <c r="AA10" s="2828" t="s">
        <v>22</v>
      </c>
      <c r="AB10" s="2829"/>
      <c r="AC10" s="2828" t="s">
        <v>23</v>
      </c>
      <c r="AD10" s="2829"/>
      <c r="AE10" s="2828" t="s">
        <v>24</v>
      </c>
      <c r="AF10" s="2829"/>
      <c r="AG10" s="2828" t="s">
        <v>25</v>
      </c>
      <c r="AH10" s="2829"/>
      <c r="AI10" s="2828" t="s">
        <v>26</v>
      </c>
      <c r="AJ10" s="2829"/>
      <c r="AK10" s="2828" t="s">
        <v>27</v>
      </c>
      <c r="AL10" s="2829"/>
      <c r="AM10" s="2822" t="s">
        <v>28</v>
      </c>
      <c r="AN10" s="2832"/>
      <c r="AO10" s="2703"/>
      <c r="AP10" s="2705"/>
      <c r="AQ10" s="2705"/>
      <c r="AR10" s="2703"/>
      <c r="AS10" s="2703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W10" s="3"/>
      <c r="BY10" s="4"/>
      <c r="CZ10" s="2"/>
    </row>
    <row r="11" spans="1:104" ht="20.100000000000001" customHeight="1" x14ac:dyDescent="0.2">
      <c r="A11" s="2933"/>
      <c r="B11" s="865" t="s">
        <v>29</v>
      </c>
      <c r="C11" s="899" t="s">
        <v>30</v>
      </c>
      <c r="D11" s="574" t="s">
        <v>31</v>
      </c>
      <c r="E11" s="900" t="s">
        <v>30</v>
      </c>
      <c r="F11" s="735" t="s">
        <v>31</v>
      </c>
      <c r="G11" s="900" t="s">
        <v>30</v>
      </c>
      <c r="H11" s="735" t="s">
        <v>31</v>
      </c>
      <c r="I11" s="900" t="s">
        <v>30</v>
      </c>
      <c r="J11" s="735" t="s">
        <v>31</v>
      </c>
      <c r="K11" s="900" t="s">
        <v>30</v>
      </c>
      <c r="L11" s="735" t="s">
        <v>31</v>
      </c>
      <c r="M11" s="900" t="s">
        <v>30</v>
      </c>
      <c r="N11" s="735" t="s">
        <v>31</v>
      </c>
      <c r="O11" s="900" t="s">
        <v>30</v>
      </c>
      <c r="P11" s="735" t="s">
        <v>31</v>
      </c>
      <c r="Q11" s="900" t="s">
        <v>30</v>
      </c>
      <c r="R11" s="735" t="s">
        <v>31</v>
      </c>
      <c r="S11" s="900" t="s">
        <v>30</v>
      </c>
      <c r="T11" s="735" t="s">
        <v>31</v>
      </c>
      <c r="U11" s="900" t="s">
        <v>30</v>
      </c>
      <c r="V11" s="735" t="s">
        <v>31</v>
      </c>
      <c r="W11" s="900" t="s">
        <v>30</v>
      </c>
      <c r="X11" s="735" t="s">
        <v>31</v>
      </c>
      <c r="Y11" s="900" t="s">
        <v>30</v>
      </c>
      <c r="Z11" s="735" t="s">
        <v>31</v>
      </c>
      <c r="AA11" s="900" t="s">
        <v>30</v>
      </c>
      <c r="AB11" s="735" t="s">
        <v>31</v>
      </c>
      <c r="AC11" s="900" t="s">
        <v>30</v>
      </c>
      <c r="AD11" s="735" t="s">
        <v>31</v>
      </c>
      <c r="AE11" s="900" t="s">
        <v>30</v>
      </c>
      <c r="AF11" s="735" t="s">
        <v>31</v>
      </c>
      <c r="AG11" s="900" t="s">
        <v>30</v>
      </c>
      <c r="AH11" s="735" t="s">
        <v>31</v>
      </c>
      <c r="AI11" s="900" t="s">
        <v>30</v>
      </c>
      <c r="AJ11" s="735" t="s">
        <v>31</v>
      </c>
      <c r="AK11" s="900" t="s">
        <v>30</v>
      </c>
      <c r="AL11" s="735" t="s">
        <v>31</v>
      </c>
      <c r="AM11" s="900" t="s">
        <v>30</v>
      </c>
      <c r="AN11" s="736" t="s">
        <v>31</v>
      </c>
      <c r="AO11" s="2858"/>
      <c r="AP11" s="2929"/>
      <c r="AQ11" s="2929"/>
      <c r="AR11" s="2858"/>
      <c r="AS11" s="285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W11" s="3"/>
      <c r="BY11" s="4"/>
      <c r="CZ11" s="2"/>
    </row>
    <row r="12" spans="1:104" ht="16.350000000000001" customHeight="1" x14ac:dyDescent="0.2">
      <c r="A12" s="901" t="s">
        <v>32</v>
      </c>
      <c r="B12" s="902">
        <f>SUM(B13:B26)</f>
        <v>0</v>
      </c>
      <c r="C12" s="903">
        <f>SUM(C13:C26)</f>
        <v>0</v>
      </c>
      <c r="D12" s="20">
        <f>SUM(D13:D26)</f>
        <v>0</v>
      </c>
      <c r="E12" s="900">
        <f>SUM(E13:E26)</f>
        <v>0</v>
      </c>
      <c r="F12" s="21">
        <f t="shared" ref="F12:AO12" si="0">SUM(F13:F26)</f>
        <v>0</v>
      </c>
      <c r="G12" s="22">
        <f>SUM(G13:G26)</f>
        <v>0</v>
      </c>
      <c r="H12" s="21">
        <f t="shared" si="0"/>
        <v>0</v>
      </c>
      <c r="I12" s="900">
        <f t="shared" si="0"/>
        <v>0</v>
      </c>
      <c r="J12" s="21">
        <f t="shared" si="0"/>
        <v>0</v>
      </c>
      <c r="K12" s="900">
        <f t="shared" si="0"/>
        <v>0</v>
      </c>
      <c r="L12" s="21">
        <f t="shared" si="0"/>
        <v>0</v>
      </c>
      <c r="M12" s="900">
        <f t="shared" si="0"/>
        <v>0</v>
      </c>
      <c r="N12" s="21">
        <f t="shared" si="0"/>
        <v>0</v>
      </c>
      <c r="O12" s="900">
        <f t="shared" si="0"/>
        <v>0</v>
      </c>
      <c r="P12" s="21">
        <f t="shared" si="0"/>
        <v>0</v>
      </c>
      <c r="Q12" s="900">
        <f t="shared" si="0"/>
        <v>0</v>
      </c>
      <c r="R12" s="21">
        <f t="shared" si="0"/>
        <v>0</v>
      </c>
      <c r="S12" s="900">
        <f t="shared" si="0"/>
        <v>0</v>
      </c>
      <c r="T12" s="21">
        <f t="shared" si="0"/>
        <v>0</v>
      </c>
      <c r="U12" s="900">
        <f>SUM(U13:U26)</f>
        <v>0</v>
      </c>
      <c r="V12" s="21">
        <f>SUM(V13:V26)</f>
        <v>0</v>
      </c>
      <c r="W12" s="900">
        <f t="shared" si="0"/>
        <v>0</v>
      </c>
      <c r="X12" s="21">
        <f t="shared" si="0"/>
        <v>0</v>
      </c>
      <c r="Y12" s="900">
        <f t="shared" si="0"/>
        <v>0</v>
      </c>
      <c r="Z12" s="21">
        <f t="shared" si="0"/>
        <v>0</v>
      </c>
      <c r="AA12" s="900">
        <f t="shared" si="0"/>
        <v>0</v>
      </c>
      <c r="AB12" s="21">
        <f t="shared" si="0"/>
        <v>0</v>
      </c>
      <c r="AC12" s="900">
        <f t="shared" si="0"/>
        <v>0</v>
      </c>
      <c r="AD12" s="21">
        <f t="shared" si="0"/>
        <v>0</v>
      </c>
      <c r="AE12" s="900">
        <f t="shared" si="0"/>
        <v>0</v>
      </c>
      <c r="AF12" s="21">
        <f t="shared" si="0"/>
        <v>0</v>
      </c>
      <c r="AG12" s="900">
        <f t="shared" si="0"/>
        <v>0</v>
      </c>
      <c r="AH12" s="21">
        <f t="shared" si="0"/>
        <v>0</v>
      </c>
      <c r="AI12" s="900">
        <f t="shared" si="0"/>
        <v>0</v>
      </c>
      <c r="AJ12" s="21">
        <f t="shared" si="0"/>
        <v>0</v>
      </c>
      <c r="AK12" s="900">
        <f t="shared" si="0"/>
        <v>0</v>
      </c>
      <c r="AL12" s="21">
        <f t="shared" si="0"/>
        <v>0</v>
      </c>
      <c r="AM12" s="900">
        <f t="shared" si="0"/>
        <v>0</v>
      </c>
      <c r="AN12" s="23">
        <f t="shared" si="0"/>
        <v>0</v>
      </c>
      <c r="AO12" s="735">
        <f t="shared" si="0"/>
        <v>0</v>
      </c>
      <c r="AP12" s="24">
        <f>SUM(AP13:AP26)</f>
        <v>0</v>
      </c>
      <c r="AQ12" s="904">
        <f>SUM(AQ13:AQ26)</f>
        <v>0</v>
      </c>
      <c r="AR12" s="735">
        <f>SUM(AR13:AR26)</f>
        <v>0</v>
      </c>
      <c r="AS12" s="735">
        <f>SUM(AS13:AS26)</f>
        <v>0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W12" s="3"/>
      <c r="BY12" s="4"/>
      <c r="CZ12" s="2"/>
    </row>
    <row r="13" spans="1:104" ht="16.350000000000001" customHeight="1" x14ac:dyDescent="0.2">
      <c r="A13" s="26" t="s">
        <v>33</v>
      </c>
      <c r="B13" s="27">
        <f>SUM(C13:D13)</f>
        <v>0</v>
      </c>
      <c r="C13" s="905">
        <f>SUM(E13+G13+I13+K13+M13+O13+Q13+S13+U13+W13+Y13+AA13+AC13+AE13+AG13+AI13+AK13+AM13)</f>
        <v>0</v>
      </c>
      <c r="D13" s="906">
        <f>SUM(F13+H13+J13+L13+N13+P13+R13+T13+V13+X13+Z13+AB13+AD13+AF13+AH13+AJ13+AL13+AN13)</f>
        <v>0</v>
      </c>
      <c r="E13" s="894"/>
      <c r="F13" s="889"/>
      <c r="G13" s="894"/>
      <c r="H13" s="889"/>
      <c r="I13" s="894"/>
      <c r="J13" s="907"/>
      <c r="K13" s="894"/>
      <c r="L13" s="907"/>
      <c r="M13" s="894"/>
      <c r="N13" s="907"/>
      <c r="O13" s="894"/>
      <c r="P13" s="907"/>
      <c r="Q13" s="894"/>
      <c r="R13" s="907"/>
      <c r="S13" s="894"/>
      <c r="T13" s="907"/>
      <c r="U13" s="894"/>
      <c r="V13" s="907"/>
      <c r="W13" s="894"/>
      <c r="X13" s="907"/>
      <c r="Y13" s="894"/>
      <c r="Z13" s="907"/>
      <c r="AA13" s="894"/>
      <c r="AB13" s="907"/>
      <c r="AC13" s="894"/>
      <c r="AD13" s="907"/>
      <c r="AE13" s="894"/>
      <c r="AF13" s="907"/>
      <c r="AG13" s="894"/>
      <c r="AH13" s="907"/>
      <c r="AI13" s="894"/>
      <c r="AJ13" s="907"/>
      <c r="AK13" s="894"/>
      <c r="AL13" s="907"/>
      <c r="AM13" s="908"/>
      <c r="AN13" s="909"/>
      <c r="AO13" s="889"/>
      <c r="AP13" s="910"/>
      <c r="AQ13" s="910"/>
      <c r="AR13" s="911"/>
      <c r="AS13" s="911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8"/>
      <c r="BE13" s="8"/>
      <c r="BF13" s="8"/>
      <c r="BW13" s="3"/>
      <c r="BY13" s="4"/>
      <c r="CA13" s="39"/>
      <c r="CG13" s="40">
        <v>0</v>
      </c>
      <c r="CH13" s="40"/>
      <c r="CI13" s="40">
        <v>0</v>
      </c>
      <c r="CJ13" s="40">
        <v>0</v>
      </c>
      <c r="CZ13" s="2"/>
    </row>
    <row r="14" spans="1:104" ht="16.350000000000001" customHeight="1" x14ac:dyDescent="0.2">
      <c r="A14" s="41" t="s">
        <v>34</v>
      </c>
      <c r="B14" s="42">
        <f t="shared" ref="B14:B26" si="1">SUM(C14:D14)</f>
        <v>0</v>
      </c>
      <c r="C14" s="43">
        <f>SUM(E14+G14+I14)</f>
        <v>0</v>
      </c>
      <c r="D14" s="44">
        <f>SUM(F14+H14+J14)</f>
        <v>0</v>
      </c>
      <c r="E14" s="45"/>
      <c r="F14" s="46"/>
      <c r="G14" s="45"/>
      <c r="H14" s="46"/>
      <c r="I14" s="45"/>
      <c r="J14" s="47"/>
      <c r="K14" s="48"/>
      <c r="L14" s="49"/>
      <c r="M14" s="48"/>
      <c r="N14" s="49"/>
      <c r="O14" s="48"/>
      <c r="P14" s="49"/>
      <c r="Q14" s="48"/>
      <c r="R14" s="49"/>
      <c r="S14" s="48"/>
      <c r="T14" s="49"/>
      <c r="U14" s="48"/>
      <c r="V14" s="49"/>
      <c r="W14" s="48"/>
      <c r="X14" s="49"/>
      <c r="Y14" s="48"/>
      <c r="Z14" s="49"/>
      <c r="AA14" s="48"/>
      <c r="AB14" s="49"/>
      <c r="AC14" s="48"/>
      <c r="AD14" s="49"/>
      <c r="AE14" s="48"/>
      <c r="AF14" s="49"/>
      <c r="AG14" s="48"/>
      <c r="AH14" s="49"/>
      <c r="AI14" s="48"/>
      <c r="AJ14" s="49"/>
      <c r="AK14" s="48"/>
      <c r="AL14" s="49"/>
      <c r="AM14" s="48"/>
      <c r="AN14" s="50"/>
      <c r="AO14" s="46"/>
      <c r="AP14" s="51"/>
      <c r="AQ14" s="51"/>
      <c r="AR14" s="52"/>
      <c r="AS14" s="52"/>
      <c r="AT14" s="37"/>
      <c r="AU14" s="38"/>
      <c r="AV14" s="38"/>
      <c r="AW14" s="38"/>
      <c r="AX14" s="38"/>
      <c r="AY14" s="38"/>
      <c r="AZ14" s="38"/>
      <c r="BA14" s="38"/>
      <c r="BB14" s="38"/>
      <c r="BC14" s="38"/>
      <c r="BD14" s="8"/>
      <c r="BE14" s="8"/>
      <c r="BF14" s="8"/>
      <c r="BW14" s="3"/>
      <c r="BY14" s="4"/>
      <c r="CA14" s="39"/>
      <c r="CG14" s="40">
        <v>0</v>
      </c>
      <c r="CH14" s="40"/>
      <c r="CI14" s="40">
        <v>0</v>
      </c>
      <c r="CJ14" s="40">
        <v>0</v>
      </c>
      <c r="CZ14" s="2"/>
    </row>
    <row r="15" spans="1:104" ht="16.350000000000001" customHeight="1" x14ac:dyDescent="0.2">
      <c r="A15" s="53" t="s">
        <v>35</v>
      </c>
      <c r="B15" s="42">
        <f t="shared" si="1"/>
        <v>0</v>
      </c>
      <c r="C15" s="43">
        <f>SUM(E15+G15+I15+K15+M15+O15+Q15+S15+U15+W15+Y15+AA15+AC15+AE15+AG15+AI15+AK15+AM15)</f>
        <v>0</v>
      </c>
      <c r="D15" s="44">
        <f>SUM(F15+H15+J15+L15+N15+P15+R15+T15+V15+X15+Z15+AB15+AD15+AF15+AH15+AJ15+AL15+AN15)</f>
        <v>0</v>
      </c>
      <c r="E15" s="45"/>
      <c r="F15" s="46"/>
      <c r="G15" s="45"/>
      <c r="H15" s="46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47"/>
      <c r="W15" s="45"/>
      <c r="X15" s="47"/>
      <c r="Y15" s="45"/>
      <c r="Z15" s="47"/>
      <c r="AA15" s="45"/>
      <c r="AB15" s="47"/>
      <c r="AC15" s="45"/>
      <c r="AD15" s="47"/>
      <c r="AE15" s="45"/>
      <c r="AF15" s="47"/>
      <c r="AG15" s="45"/>
      <c r="AH15" s="47"/>
      <c r="AI15" s="45"/>
      <c r="AJ15" s="47"/>
      <c r="AK15" s="45"/>
      <c r="AL15" s="47"/>
      <c r="AM15" s="54"/>
      <c r="AN15" s="55"/>
      <c r="AO15" s="46"/>
      <c r="AP15" s="51"/>
      <c r="AQ15" s="51"/>
      <c r="AR15" s="52"/>
      <c r="AS15" s="52"/>
      <c r="AT15" s="37"/>
      <c r="AU15" s="38"/>
      <c r="AV15" s="38"/>
      <c r="AW15" s="38"/>
      <c r="AX15" s="38"/>
      <c r="AY15" s="38"/>
      <c r="AZ15" s="38"/>
      <c r="BA15" s="38"/>
      <c r="BB15" s="38"/>
      <c r="BC15" s="38"/>
      <c r="BD15" s="8"/>
      <c r="BE15" s="8"/>
      <c r="BF15" s="8"/>
      <c r="BW15" s="3"/>
      <c r="BY15" s="4"/>
      <c r="CA15" s="39"/>
      <c r="CG15" s="40">
        <v>0</v>
      </c>
      <c r="CH15" s="40"/>
      <c r="CI15" s="40">
        <v>0</v>
      </c>
      <c r="CJ15" s="40">
        <v>0</v>
      </c>
      <c r="CZ15" s="2"/>
    </row>
    <row r="16" spans="1:104" ht="16.350000000000001" customHeight="1" x14ac:dyDescent="0.2">
      <c r="A16" s="56" t="s">
        <v>36</v>
      </c>
      <c r="B16" s="57">
        <f t="shared" si="1"/>
        <v>0</v>
      </c>
      <c r="C16" s="58">
        <f>SUM(I16+K16+M16+O16+Q16+S16+U16+W16+Y16+AA16+AC16+AE16+AG16+AI16+AK16+AM16)</f>
        <v>0</v>
      </c>
      <c r="D16" s="59">
        <f>SUM(J16+L16+N16+P16+R16+T16+V16+X16+Z16+AB16+AD16+AF16+AH16+AJ16+AL16+AN16)</f>
        <v>0</v>
      </c>
      <c r="E16" s="48"/>
      <c r="F16" s="49"/>
      <c r="G16" s="60"/>
      <c r="H16" s="61"/>
      <c r="I16" s="45"/>
      <c r="J16" s="47"/>
      <c r="K16" s="45"/>
      <c r="L16" s="47"/>
      <c r="M16" s="45"/>
      <c r="N16" s="47"/>
      <c r="O16" s="45"/>
      <c r="P16" s="47"/>
      <c r="Q16" s="45"/>
      <c r="R16" s="47"/>
      <c r="S16" s="45"/>
      <c r="T16" s="47"/>
      <c r="U16" s="45"/>
      <c r="V16" s="47"/>
      <c r="W16" s="45"/>
      <c r="X16" s="47"/>
      <c r="Y16" s="45"/>
      <c r="Z16" s="47"/>
      <c r="AA16" s="45"/>
      <c r="AB16" s="47"/>
      <c r="AC16" s="45"/>
      <c r="AD16" s="47"/>
      <c r="AE16" s="45"/>
      <c r="AF16" s="47"/>
      <c r="AG16" s="45"/>
      <c r="AH16" s="47"/>
      <c r="AI16" s="45"/>
      <c r="AJ16" s="47"/>
      <c r="AK16" s="45"/>
      <c r="AL16" s="47"/>
      <c r="AM16" s="54"/>
      <c r="AN16" s="55"/>
      <c r="AO16" s="46"/>
      <c r="AP16" s="51"/>
      <c r="AQ16" s="51"/>
      <c r="AR16" s="52"/>
      <c r="AS16" s="52"/>
      <c r="AT16" s="37"/>
      <c r="AU16" s="38"/>
      <c r="AV16" s="38"/>
      <c r="AW16" s="38"/>
      <c r="AX16" s="38"/>
      <c r="AY16" s="38"/>
      <c r="AZ16" s="38"/>
      <c r="BA16" s="38"/>
      <c r="BB16" s="38"/>
      <c r="BC16" s="38"/>
      <c r="BD16" s="8"/>
      <c r="BE16" s="8"/>
      <c r="BF16" s="8"/>
      <c r="BW16" s="3"/>
      <c r="BY16" s="4"/>
      <c r="CA16" s="39"/>
      <c r="CG16" s="40">
        <v>0</v>
      </c>
      <c r="CH16" s="40"/>
      <c r="CI16" s="40">
        <v>0</v>
      </c>
      <c r="CJ16" s="40">
        <v>0</v>
      </c>
      <c r="CZ16" s="2"/>
    </row>
    <row r="17" spans="1:104" ht="16.350000000000001" customHeight="1" x14ac:dyDescent="0.2">
      <c r="A17" s="62" t="s">
        <v>37</v>
      </c>
      <c r="B17" s="42">
        <f t="shared" si="1"/>
        <v>0</v>
      </c>
      <c r="C17" s="43">
        <f>SUM(U17+W17+Y17+AA17+AC17+AE17+AG17+AI17+AK17+AM17)</f>
        <v>0</v>
      </c>
      <c r="D17" s="44">
        <f>SUM(V17+X17+Z17+AB17+AD17+AF17+AH17+AJ17+AL17+AN17)</f>
        <v>0</v>
      </c>
      <c r="E17" s="48"/>
      <c r="F17" s="63"/>
      <c r="G17" s="48"/>
      <c r="H17" s="63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5"/>
      <c r="V17" s="47"/>
      <c r="W17" s="45"/>
      <c r="X17" s="47"/>
      <c r="Y17" s="45"/>
      <c r="Z17" s="47"/>
      <c r="AA17" s="45"/>
      <c r="AB17" s="47"/>
      <c r="AC17" s="45"/>
      <c r="AD17" s="47"/>
      <c r="AE17" s="45"/>
      <c r="AF17" s="47"/>
      <c r="AG17" s="45"/>
      <c r="AH17" s="47"/>
      <c r="AI17" s="45"/>
      <c r="AJ17" s="47"/>
      <c r="AK17" s="45"/>
      <c r="AL17" s="47"/>
      <c r="AM17" s="54"/>
      <c r="AN17" s="55"/>
      <c r="AO17" s="46"/>
      <c r="AP17" s="51"/>
      <c r="AQ17" s="51"/>
      <c r="AR17" s="52"/>
      <c r="AS17" s="52"/>
      <c r="AT17" s="37"/>
      <c r="AU17" s="38"/>
      <c r="AV17" s="38"/>
      <c r="AW17" s="38"/>
      <c r="AX17" s="38"/>
      <c r="AY17" s="38"/>
      <c r="AZ17" s="38"/>
      <c r="BA17" s="38"/>
      <c r="BB17" s="38"/>
      <c r="BC17" s="38"/>
      <c r="BD17" s="8"/>
      <c r="BE17" s="8"/>
      <c r="BF17" s="8"/>
      <c r="BW17" s="3"/>
      <c r="BY17" s="4"/>
      <c r="CA17" s="39"/>
      <c r="CG17" s="40">
        <v>0</v>
      </c>
      <c r="CH17" s="40"/>
      <c r="CI17" s="40">
        <v>0</v>
      </c>
      <c r="CJ17" s="40">
        <v>0</v>
      </c>
      <c r="CZ17" s="2"/>
    </row>
    <row r="18" spans="1:104" ht="16.350000000000001" customHeight="1" x14ac:dyDescent="0.2">
      <c r="A18" s="64" t="s">
        <v>38</v>
      </c>
      <c r="B18" s="42">
        <f t="shared" si="1"/>
        <v>0</v>
      </c>
      <c r="C18" s="43">
        <f>SUM(E18+G18+I18+K18+M18+O18+Q18+S18+U18+W18+Y18+AA18+AC18+AE18+AG18+AI18+AK18+AM18)</f>
        <v>0</v>
      </c>
      <c r="D18" s="44">
        <f>SUM(F18+H18+J18+L18+N18+P18+R18+T18+V18+X18+Z18+AB18+AD18+AF18+AH18+AJ18+AL18+AN18)</f>
        <v>0</v>
      </c>
      <c r="E18" s="45"/>
      <c r="F18" s="46"/>
      <c r="G18" s="45"/>
      <c r="H18" s="46"/>
      <c r="I18" s="45"/>
      <c r="J18" s="47"/>
      <c r="K18" s="65"/>
      <c r="L18" s="47"/>
      <c r="M18" s="45"/>
      <c r="N18" s="47"/>
      <c r="O18" s="45"/>
      <c r="P18" s="47"/>
      <c r="Q18" s="45"/>
      <c r="R18" s="47"/>
      <c r="S18" s="45"/>
      <c r="T18" s="47"/>
      <c r="U18" s="45"/>
      <c r="V18" s="47"/>
      <c r="W18" s="45"/>
      <c r="X18" s="47"/>
      <c r="Y18" s="45"/>
      <c r="Z18" s="47"/>
      <c r="AA18" s="45"/>
      <c r="AB18" s="47"/>
      <c r="AC18" s="45"/>
      <c r="AD18" s="47"/>
      <c r="AE18" s="45"/>
      <c r="AF18" s="47"/>
      <c r="AG18" s="45"/>
      <c r="AH18" s="47"/>
      <c r="AI18" s="45"/>
      <c r="AJ18" s="47"/>
      <c r="AK18" s="45"/>
      <c r="AL18" s="47"/>
      <c r="AM18" s="54"/>
      <c r="AN18" s="55"/>
      <c r="AO18" s="46"/>
      <c r="AP18" s="51"/>
      <c r="AQ18" s="51"/>
      <c r="AR18" s="52"/>
      <c r="AS18" s="52"/>
      <c r="AT18" s="37"/>
      <c r="AU18" s="38"/>
      <c r="AV18" s="38"/>
      <c r="AW18" s="38"/>
      <c r="AX18" s="38"/>
      <c r="AY18" s="38"/>
      <c r="AZ18" s="38"/>
      <c r="BA18" s="38"/>
      <c r="BB18" s="38"/>
      <c r="BC18" s="38"/>
      <c r="BD18" s="8"/>
      <c r="BE18" s="8"/>
      <c r="BF18" s="8"/>
      <c r="BW18" s="3"/>
      <c r="BY18" s="4"/>
      <c r="CA18" s="39"/>
      <c r="CG18" s="40">
        <v>0</v>
      </c>
      <c r="CH18" s="40"/>
      <c r="CI18" s="40">
        <v>0</v>
      </c>
      <c r="CJ18" s="40">
        <v>0</v>
      </c>
      <c r="CZ18" s="2"/>
    </row>
    <row r="19" spans="1:104" ht="16.350000000000001" customHeight="1" x14ac:dyDescent="0.2">
      <c r="A19" s="66" t="s">
        <v>39</v>
      </c>
      <c r="B19" s="42">
        <f>SUM(C19:D19)</f>
        <v>0</v>
      </c>
      <c r="C19" s="67"/>
      <c r="D19" s="68">
        <f>SUM(L19+N19+P19+R19+T19+V19+X19+Z19+AB19+AD19+AF19)</f>
        <v>0</v>
      </c>
      <c r="E19" s="60"/>
      <c r="F19" s="61"/>
      <c r="G19" s="60"/>
      <c r="H19" s="61"/>
      <c r="I19" s="60"/>
      <c r="J19" s="69"/>
      <c r="K19" s="48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0"/>
      <c r="AA19" s="71"/>
      <c r="AB19" s="70"/>
      <c r="AC19" s="71"/>
      <c r="AD19" s="70"/>
      <c r="AE19" s="71"/>
      <c r="AF19" s="70"/>
      <c r="AG19" s="60"/>
      <c r="AH19" s="69"/>
      <c r="AI19" s="60"/>
      <c r="AJ19" s="69"/>
      <c r="AK19" s="60"/>
      <c r="AL19" s="69"/>
      <c r="AM19" s="72"/>
      <c r="AN19" s="50"/>
      <c r="AO19" s="73"/>
      <c r="AP19" s="74"/>
      <c r="AQ19" s="74"/>
      <c r="AR19" s="75"/>
      <c r="AS19" s="75"/>
      <c r="AT19" s="37"/>
      <c r="AU19" s="38"/>
      <c r="AV19" s="38"/>
      <c r="AW19" s="38"/>
      <c r="AX19" s="38"/>
      <c r="AY19" s="38"/>
      <c r="AZ19" s="38"/>
      <c r="BA19" s="38"/>
      <c r="BB19" s="38"/>
      <c r="BC19" s="38"/>
      <c r="BD19" s="8"/>
      <c r="BE19" s="8"/>
      <c r="BF19" s="8"/>
      <c r="BW19" s="3"/>
      <c r="BY19" s="4"/>
      <c r="CA19" s="39"/>
      <c r="CG19" s="40">
        <v>0</v>
      </c>
      <c r="CH19" s="40"/>
      <c r="CI19" s="40">
        <v>0</v>
      </c>
      <c r="CJ19" s="40">
        <v>0</v>
      </c>
      <c r="CZ19" s="2"/>
    </row>
    <row r="20" spans="1:104" ht="16.350000000000001" customHeight="1" x14ac:dyDescent="0.2">
      <c r="A20" s="66" t="s">
        <v>40</v>
      </c>
      <c r="B20" s="42">
        <f>SUM(C20:D20)</f>
        <v>0</v>
      </c>
      <c r="C20" s="67"/>
      <c r="D20" s="44">
        <f>SUM(F20+H20+J20+L20+N20+P20+R20+T20+V20+X20+Z20+AB20+AD20+AF20+AH20+AJ20+AL20+AN20)</f>
        <v>0</v>
      </c>
      <c r="E20" s="60"/>
      <c r="F20" s="46"/>
      <c r="G20" s="60"/>
      <c r="H20" s="46"/>
      <c r="I20" s="60"/>
      <c r="J20" s="70"/>
      <c r="K20" s="60"/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71"/>
      <c r="X20" s="70"/>
      <c r="Y20" s="71"/>
      <c r="Z20" s="70"/>
      <c r="AA20" s="71"/>
      <c r="AB20" s="70"/>
      <c r="AC20" s="71"/>
      <c r="AD20" s="70"/>
      <c r="AE20" s="71"/>
      <c r="AF20" s="70"/>
      <c r="AG20" s="71"/>
      <c r="AH20" s="70"/>
      <c r="AI20" s="71"/>
      <c r="AJ20" s="70"/>
      <c r="AK20" s="71"/>
      <c r="AL20" s="70"/>
      <c r="AM20" s="71"/>
      <c r="AN20" s="76"/>
      <c r="AO20" s="73"/>
      <c r="AP20" s="74"/>
      <c r="AQ20" s="74"/>
      <c r="AR20" s="75"/>
      <c r="AS20" s="75"/>
      <c r="AT20" s="37"/>
      <c r="AU20" s="38"/>
      <c r="AV20" s="38"/>
      <c r="AW20" s="38"/>
      <c r="AX20" s="38"/>
      <c r="AY20" s="38"/>
      <c r="AZ20" s="38"/>
      <c r="BA20" s="38"/>
      <c r="BB20" s="38"/>
      <c r="BC20" s="38"/>
      <c r="BD20" s="8"/>
      <c r="BE20" s="8"/>
      <c r="BF20" s="8"/>
      <c r="BW20" s="3"/>
      <c r="BY20" s="4"/>
      <c r="CA20" s="39"/>
      <c r="CG20" s="40">
        <v>0</v>
      </c>
      <c r="CH20" s="40"/>
      <c r="CI20" s="40">
        <v>0</v>
      </c>
      <c r="CJ20" s="40">
        <v>0</v>
      </c>
      <c r="CZ20" s="2"/>
    </row>
    <row r="21" spans="1:104" ht="16.350000000000001" customHeight="1" x14ac:dyDescent="0.2">
      <c r="A21" s="66" t="s">
        <v>41</v>
      </c>
      <c r="B21" s="77">
        <f t="shared" si="1"/>
        <v>0</v>
      </c>
      <c r="C21" s="78">
        <f>SUM(O21+Q21+S21+U21+W21+Y21+AA21)</f>
        <v>0</v>
      </c>
      <c r="D21" s="44">
        <f>SUM(P21+R21+T21+V21+X21+Z21+AB21)</f>
        <v>0</v>
      </c>
      <c r="E21" s="60"/>
      <c r="F21" s="61"/>
      <c r="G21" s="60"/>
      <c r="H21" s="61"/>
      <c r="I21" s="60"/>
      <c r="J21" s="69"/>
      <c r="K21" s="48"/>
      <c r="L21" s="69"/>
      <c r="M21" s="60"/>
      <c r="N21" s="69"/>
      <c r="O21" s="79"/>
      <c r="P21" s="70"/>
      <c r="Q21" s="79"/>
      <c r="R21" s="70"/>
      <c r="S21" s="79"/>
      <c r="T21" s="70"/>
      <c r="U21" s="79"/>
      <c r="V21" s="70"/>
      <c r="W21" s="79"/>
      <c r="X21" s="70"/>
      <c r="Y21" s="79"/>
      <c r="Z21" s="70"/>
      <c r="AA21" s="79"/>
      <c r="AB21" s="70"/>
      <c r="AC21" s="60"/>
      <c r="AD21" s="69"/>
      <c r="AE21" s="60"/>
      <c r="AF21" s="69"/>
      <c r="AG21" s="71"/>
      <c r="AH21" s="69"/>
      <c r="AI21" s="60"/>
      <c r="AJ21" s="69"/>
      <c r="AK21" s="60"/>
      <c r="AL21" s="69"/>
      <c r="AM21" s="72"/>
      <c r="AN21" s="50"/>
      <c r="AO21" s="73"/>
      <c r="AP21" s="74"/>
      <c r="AQ21" s="74"/>
      <c r="AR21" s="75"/>
      <c r="AS21" s="75"/>
      <c r="AT21" s="37"/>
      <c r="AU21" s="38"/>
      <c r="AV21" s="38"/>
      <c r="AW21" s="38"/>
      <c r="AX21" s="38"/>
      <c r="AY21" s="38"/>
      <c r="AZ21" s="38"/>
      <c r="BA21" s="38"/>
      <c r="BB21" s="38"/>
      <c r="BC21" s="38"/>
      <c r="BD21" s="8"/>
      <c r="BE21" s="8"/>
      <c r="BF21" s="8"/>
      <c r="BW21" s="3"/>
      <c r="BY21" s="4"/>
      <c r="CA21" s="39"/>
      <c r="CG21" s="40">
        <v>0</v>
      </c>
      <c r="CH21" s="40"/>
      <c r="CI21" s="40">
        <v>0</v>
      </c>
      <c r="CJ21" s="40">
        <v>0</v>
      </c>
      <c r="CZ21" s="2"/>
    </row>
    <row r="22" spans="1:104" ht="16.350000000000001" customHeight="1" x14ac:dyDescent="0.2">
      <c r="A22" s="66" t="s">
        <v>42</v>
      </c>
      <c r="B22" s="77">
        <f t="shared" si="1"/>
        <v>0</v>
      </c>
      <c r="C22" s="78">
        <f>SUM(E22+G22+I22+K22+M22+O22+Q22+S22+U22+W22+Y22+AA22+AC22+AE22+AG22+AI22+AK22+AM22)</f>
        <v>0</v>
      </c>
      <c r="D22" s="68">
        <f>SUM(F22+H22+J22+L22+N22+P22+R22+T22+V22+X22+Z22+AB22+AD22+AF22+AH22+AJ22+AL22+AN22)</f>
        <v>0</v>
      </c>
      <c r="E22" s="79"/>
      <c r="F22" s="73"/>
      <c r="G22" s="79"/>
      <c r="H22" s="73"/>
      <c r="I22" s="79"/>
      <c r="J22" s="70"/>
      <c r="K22" s="65"/>
      <c r="L22" s="70"/>
      <c r="M22" s="79"/>
      <c r="N22" s="70"/>
      <c r="O22" s="79"/>
      <c r="P22" s="70"/>
      <c r="Q22" s="79"/>
      <c r="R22" s="70"/>
      <c r="S22" s="79"/>
      <c r="T22" s="70"/>
      <c r="U22" s="79"/>
      <c r="V22" s="70"/>
      <c r="W22" s="79"/>
      <c r="X22" s="70"/>
      <c r="Y22" s="79"/>
      <c r="Z22" s="70"/>
      <c r="AA22" s="79"/>
      <c r="AB22" s="70"/>
      <c r="AC22" s="79"/>
      <c r="AD22" s="70"/>
      <c r="AE22" s="79"/>
      <c r="AF22" s="70"/>
      <c r="AG22" s="79"/>
      <c r="AH22" s="70"/>
      <c r="AI22" s="79"/>
      <c r="AJ22" s="70"/>
      <c r="AK22" s="79"/>
      <c r="AL22" s="70"/>
      <c r="AM22" s="80"/>
      <c r="AN22" s="76"/>
      <c r="AO22" s="73"/>
      <c r="AP22" s="74"/>
      <c r="AQ22" s="74"/>
      <c r="AR22" s="75"/>
      <c r="AS22" s="75"/>
      <c r="AT22" s="37"/>
      <c r="AU22" s="38"/>
      <c r="AV22" s="38"/>
      <c r="AW22" s="38"/>
      <c r="AX22" s="38"/>
      <c r="AY22" s="38"/>
      <c r="AZ22" s="38"/>
      <c r="BA22" s="38"/>
      <c r="BB22" s="38"/>
      <c r="BC22" s="38"/>
      <c r="BD22" s="8"/>
      <c r="BE22" s="8"/>
      <c r="BF22" s="8"/>
      <c r="BW22" s="3"/>
      <c r="BY22" s="4"/>
      <c r="CG22" s="40">
        <v>0</v>
      </c>
      <c r="CH22" s="40"/>
      <c r="CI22" s="40">
        <v>0</v>
      </c>
      <c r="CJ22" s="40">
        <v>0</v>
      </c>
      <c r="CZ22" s="2"/>
    </row>
    <row r="23" spans="1:104" ht="16.350000000000001" customHeight="1" x14ac:dyDescent="0.2">
      <c r="A23" s="62" t="s">
        <v>43</v>
      </c>
      <c r="B23" s="77">
        <f t="shared" si="1"/>
        <v>0</v>
      </c>
      <c r="C23" s="78">
        <f>SUM(E23+G23+I23+K23+M23+O23+Q23+S23+U23+W23+Y23+AA23+AC23+AE23+AG23+AI23+AK23+AM23)</f>
        <v>0</v>
      </c>
      <c r="D23" s="68">
        <f>SUM(F23+H23+J23+L23+N23+P23+R23+T23+V23+X23+Z23+AB23+AD23+AF23+AH23+AJ23+AL23+AN23)</f>
        <v>0</v>
      </c>
      <c r="E23" s="79"/>
      <c r="F23" s="73"/>
      <c r="G23" s="79"/>
      <c r="H23" s="73"/>
      <c r="I23" s="79"/>
      <c r="J23" s="70"/>
      <c r="K23" s="65"/>
      <c r="L23" s="70"/>
      <c r="M23" s="79"/>
      <c r="N23" s="70"/>
      <c r="O23" s="79"/>
      <c r="P23" s="70"/>
      <c r="Q23" s="79"/>
      <c r="R23" s="70"/>
      <c r="S23" s="79"/>
      <c r="T23" s="70"/>
      <c r="U23" s="79"/>
      <c r="V23" s="70"/>
      <c r="W23" s="79"/>
      <c r="X23" s="70"/>
      <c r="Y23" s="79"/>
      <c r="Z23" s="70"/>
      <c r="AA23" s="79"/>
      <c r="AB23" s="70"/>
      <c r="AC23" s="79"/>
      <c r="AD23" s="70"/>
      <c r="AE23" s="79"/>
      <c r="AF23" s="70"/>
      <c r="AG23" s="79"/>
      <c r="AH23" s="70"/>
      <c r="AI23" s="79"/>
      <c r="AJ23" s="70"/>
      <c r="AK23" s="79"/>
      <c r="AL23" s="70"/>
      <c r="AM23" s="80"/>
      <c r="AN23" s="76"/>
      <c r="AO23" s="73"/>
      <c r="AP23" s="74"/>
      <c r="AQ23" s="74"/>
      <c r="AR23" s="75"/>
      <c r="AS23" s="75"/>
      <c r="AT23" s="37"/>
      <c r="AU23" s="38"/>
      <c r="AV23" s="38"/>
      <c r="AW23" s="38"/>
      <c r="AX23" s="38"/>
      <c r="AY23" s="38"/>
      <c r="AZ23" s="38"/>
      <c r="BA23" s="38"/>
      <c r="BB23" s="38"/>
      <c r="BC23" s="38"/>
      <c r="BD23" s="8"/>
      <c r="BE23" s="8"/>
      <c r="BF23" s="8"/>
      <c r="BW23" s="3"/>
      <c r="BY23" s="4"/>
      <c r="CG23" s="40">
        <v>0</v>
      </c>
      <c r="CH23" s="40"/>
      <c r="CI23" s="40">
        <v>0</v>
      </c>
      <c r="CJ23" s="40">
        <v>0</v>
      </c>
      <c r="CZ23" s="2"/>
    </row>
    <row r="24" spans="1:104" ht="16.350000000000001" customHeight="1" x14ac:dyDescent="0.2">
      <c r="A24" s="62" t="s">
        <v>44</v>
      </c>
      <c r="B24" s="42">
        <f t="shared" si="1"/>
        <v>0</v>
      </c>
      <c r="C24" s="43">
        <f>SUM(G24+I24+K24+M24+O24+Q24+S24+U24+W24+Y24+AA24+AC24+AE24+AG24+AI24+AK24+AM24)</f>
        <v>0</v>
      </c>
      <c r="D24" s="44">
        <f>SUM(H24+J24+L24+N24+P24+R24+T24+V24+X24+Z24+AB24+AD24+AF24+AH24+AJ24+AL24+AN24)</f>
        <v>0</v>
      </c>
      <c r="E24" s="48"/>
      <c r="F24" s="49"/>
      <c r="G24" s="79"/>
      <c r="H24" s="73"/>
      <c r="I24" s="79"/>
      <c r="J24" s="70"/>
      <c r="K24" s="65"/>
      <c r="L24" s="70"/>
      <c r="M24" s="79"/>
      <c r="N24" s="70"/>
      <c r="O24" s="79"/>
      <c r="P24" s="70"/>
      <c r="Q24" s="79"/>
      <c r="R24" s="70"/>
      <c r="S24" s="79"/>
      <c r="T24" s="70"/>
      <c r="U24" s="79"/>
      <c r="V24" s="70"/>
      <c r="W24" s="79"/>
      <c r="X24" s="70"/>
      <c r="Y24" s="79"/>
      <c r="Z24" s="70"/>
      <c r="AA24" s="79"/>
      <c r="AB24" s="70"/>
      <c r="AC24" s="79"/>
      <c r="AD24" s="70"/>
      <c r="AE24" s="79"/>
      <c r="AF24" s="70"/>
      <c r="AG24" s="79"/>
      <c r="AH24" s="70"/>
      <c r="AI24" s="79"/>
      <c r="AJ24" s="70"/>
      <c r="AK24" s="79"/>
      <c r="AL24" s="70"/>
      <c r="AM24" s="80"/>
      <c r="AN24" s="76"/>
      <c r="AO24" s="73"/>
      <c r="AP24" s="74"/>
      <c r="AQ24" s="74"/>
      <c r="AR24" s="75"/>
      <c r="AS24" s="75"/>
      <c r="AT24" s="37"/>
      <c r="AU24" s="38"/>
      <c r="AV24" s="38"/>
      <c r="AW24" s="38"/>
      <c r="AX24" s="38"/>
      <c r="AY24" s="38"/>
      <c r="AZ24" s="38"/>
      <c r="BA24" s="38"/>
      <c r="BB24" s="38"/>
      <c r="BC24" s="38"/>
      <c r="BD24" s="8"/>
      <c r="BE24" s="8"/>
      <c r="BF24" s="8"/>
      <c r="BW24" s="3"/>
      <c r="BY24" s="4"/>
      <c r="CG24" s="40">
        <v>0</v>
      </c>
      <c r="CH24" s="40"/>
      <c r="CI24" s="40">
        <v>0</v>
      </c>
      <c r="CJ24" s="40">
        <v>0</v>
      </c>
      <c r="CZ24" s="2"/>
    </row>
    <row r="25" spans="1:104" ht="16.350000000000001" customHeight="1" x14ac:dyDescent="0.2">
      <c r="A25" s="62" t="s">
        <v>45</v>
      </c>
      <c r="B25" s="42">
        <f t="shared" si="1"/>
        <v>0</v>
      </c>
      <c r="C25" s="43">
        <f>SUM(M25+O25+Q25+S25+U25+W25+Y25+AA25+AC25+AE25+AG25+AI25+AK25+AM25)</f>
        <v>0</v>
      </c>
      <c r="D25" s="44">
        <f>SUM(N25+P25+R25+T25+V25+X25+Z25+AB25+AD25+AF25+AH25+AJ25+AL25+AN25)</f>
        <v>0</v>
      </c>
      <c r="E25" s="81"/>
      <c r="F25" s="69"/>
      <c r="G25" s="60"/>
      <c r="H25" s="61"/>
      <c r="I25" s="60"/>
      <c r="J25" s="61"/>
      <c r="K25" s="60"/>
      <c r="L25" s="61"/>
      <c r="M25" s="79"/>
      <c r="N25" s="70"/>
      <c r="O25" s="79"/>
      <c r="P25" s="70"/>
      <c r="Q25" s="79"/>
      <c r="R25" s="70"/>
      <c r="S25" s="79"/>
      <c r="T25" s="70"/>
      <c r="U25" s="79"/>
      <c r="V25" s="70"/>
      <c r="W25" s="79"/>
      <c r="X25" s="70"/>
      <c r="Y25" s="79"/>
      <c r="Z25" s="70"/>
      <c r="AA25" s="79"/>
      <c r="AB25" s="70"/>
      <c r="AC25" s="79"/>
      <c r="AD25" s="70"/>
      <c r="AE25" s="79"/>
      <c r="AF25" s="70"/>
      <c r="AG25" s="79"/>
      <c r="AH25" s="70"/>
      <c r="AI25" s="79"/>
      <c r="AJ25" s="70"/>
      <c r="AK25" s="79"/>
      <c r="AL25" s="70"/>
      <c r="AM25" s="80"/>
      <c r="AN25" s="76"/>
      <c r="AO25" s="73"/>
      <c r="AP25" s="74"/>
      <c r="AQ25" s="74"/>
      <c r="AR25" s="75"/>
      <c r="AS25" s="75"/>
      <c r="AT25" s="37"/>
      <c r="AU25" s="38"/>
      <c r="AV25" s="38"/>
      <c r="AW25" s="38"/>
      <c r="AX25" s="38"/>
      <c r="AY25" s="38"/>
      <c r="AZ25" s="38"/>
      <c r="BA25" s="38"/>
      <c r="BB25" s="38"/>
      <c r="BC25" s="38"/>
      <c r="BD25" s="8"/>
      <c r="BE25" s="8"/>
      <c r="BF25" s="8"/>
      <c r="BW25" s="3"/>
      <c r="BY25" s="4"/>
      <c r="CG25" s="40">
        <v>0</v>
      </c>
      <c r="CH25" s="40"/>
      <c r="CI25" s="40">
        <v>0</v>
      </c>
      <c r="CJ25" s="40">
        <v>0</v>
      </c>
      <c r="CZ25" s="2"/>
    </row>
    <row r="26" spans="1:104" ht="16.350000000000001" customHeight="1" x14ac:dyDescent="0.2">
      <c r="A26" s="82" t="s">
        <v>46</v>
      </c>
      <c r="B26" s="912">
        <f t="shared" si="1"/>
        <v>0</v>
      </c>
      <c r="C26" s="465">
        <f>SUM(E26+G26+I26+K26+M26+O26+Q26+S26+U26+W26+Y26+AA26+AC26+AE26+AG26+AI26+AK26+AM26)</f>
        <v>0</v>
      </c>
      <c r="D26" s="749">
        <f>SUM(F26+H26+J26+L26+N26+P26+R26+T26+V26+X26+Z26+AB26+AD26+AF26+AH26+AJ26+AL26+AN26)</f>
        <v>0</v>
      </c>
      <c r="E26" s="466"/>
      <c r="F26" s="87"/>
      <c r="G26" s="88"/>
      <c r="H26" s="89"/>
      <c r="I26" s="88"/>
      <c r="J26" s="87"/>
      <c r="K26" s="913"/>
      <c r="L26" s="87"/>
      <c r="M26" s="88"/>
      <c r="N26" s="87"/>
      <c r="O26" s="88"/>
      <c r="P26" s="87"/>
      <c r="Q26" s="88"/>
      <c r="R26" s="87"/>
      <c r="S26" s="88"/>
      <c r="T26" s="87"/>
      <c r="U26" s="88"/>
      <c r="V26" s="87"/>
      <c r="W26" s="88"/>
      <c r="X26" s="87"/>
      <c r="Y26" s="88"/>
      <c r="Z26" s="87"/>
      <c r="AA26" s="88"/>
      <c r="AB26" s="87"/>
      <c r="AC26" s="88"/>
      <c r="AD26" s="87"/>
      <c r="AE26" s="88"/>
      <c r="AF26" s="87"/>
      <c r="AG26" s="88"/>
      <c r="AH26" s="87"/>
      <c r="AI26" s="88"/>
      <c r="AJ26" s="87"/>
      <c r="AK26" s="88"/>
      <c r="AL26" s="87"/>
      <c r="AM26" s="91"/>
      <c r="AN26" s="92"/>
      <c r="AO26" s="89"/>
      <c r="AP26" s="93"/>
      <c r="AQ26" s="93"/>
      <c r="AR26" s="94"/>
      <c r="AS26" s="94"/>
      <c r="AT26" s="37"/>
      <c r="AU26" s="38"/>
      <c r="AV26" s="38"/>
      <c r="AW26" s="38"/>
      <c r="AX26" s="38"/>
      <c r="AY26" s="38"/>
      <c r="AZ26" s="38"/>
      <c r="BA26" s="38"/>
      <c r="BB26" s="38"/>
      <c r="BC26" s="38"/>
      <c r="BD26" s="8"/>
      <c r="BE26" s="8"/>
      <c r="BF26" s="8"/>
      <c r="BW26" s="3"/>
      <c r="BY26" s="4"/>
      <c r="CG26" s="40">
        <v>0</v>
      </c>
      <c r="CH26" s="40"/>
      <c r="CI26" s="40">
        <v>0</v>
      </c>
      <c r="CJ26" s="40">
        <v>0</v>
      </c>
      <c r="CZ26" s="2"/>
    </row>
    <row r="27" spans="1:104" ht="31.35" customHeight="1" x14ac:dyDescent="0.2">
      <c r="A27" s="9" t="s">
        <v>47</v>
      </c>
      <c r="B27" s="10"/>
      <c r="C27" s="10"/>
      <c r="D27" s="10"/>
      <c r="E27" s="10"/>
      <c r="F27" s="523"/>
      <c r="G27" s="523" t="s">
        <v>48</v>
      </c>
      <c r="H27" s="914"/>
      <c r="I27" s="914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915"/>
      <c r="AQ27" s="916"/>
      <c r="AR27" s="10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CG27" s="40"/>
      <c r="CH27" s="40"/>
      <c r="CI27" s="40"/>
      <c r="CJ27" s="40"/>
    </row>
    <row r="28" spans="1:104" ht="20.100000000000001" customHeight="1" x14ac:dyDescent="0.2">
      <c r="A28" s="2915" t="s">
        <v>49</v>
      </c>
      <c r="B28" s="2934" t="s">
        <v>4</v>
      </c>
      <c r="C28" s="2935"/>
      <c r="D28" s="2936"/>
      <c r="E28" s="2822" t="s">
        <v>5</v>
      </c>
      <c r="F28" s="2810"/>
      <c r="G28" s="2810"/>
      <c r="H28" s="2810"/>
      <c r="I28" s="2810"/>
      <c r="J28" s="2810"/>
      <c r="K28" s="2810"/>
      <c r="L28" s="2810"/>
      <c r="M28" s="2810"/>
      <c r="N28" s="2810"/>
      <c r="O28" s="2810"/>
      <c r="P28" s="2810"/>
      <c r="Q28" s="2810"/>
      <c r="R28" s="2810"/>
      <c r="S28" s="2810"/>
      <c r="T28" s="2810"/>
      <c r="U28" s="2810"/>
      <c r="V28" s="2810"/>
      <c r="W28" s="2810"/>
      <c r="X28" s="2810"/>
      <c r="Y28" s="2810"/>
      <c r="Z28" s="2810"/>
      <c r="AA28" s="2810"/>
      <c r="AB28" s="2810"/>
      <c r="AC28" s="2810"/>
      <c r="AD28" s="2810"/>
      <c r="AE28" s="2810"/>
      <c r="AF28" s="2810"/>
      <c r="AG28" s="2810"/>
      <c r="AH28" s="2810"/>
      <c r="AI28" s="2810"/>
      <c r="AJ28" s="2810"/>
      <c r="AK28" s="2810"/>
      <c r="AL28" s="2810"/>
      <c r="AM28" s="2810"/>
      <c r="AN28" s="2832"/>
      <c r="AO28" s="2936" t="s">
        <v>6</v>
      </c>
      <c r="AP28" s="2916" t="s">
        <v>7</v>
      </c>
      <c r="AQ28" s="2916" t="s">
        <v>8</v>
      </c>
      <c r="AR28" s="2916" t="s">
        <v>50</v>
      </c>
      <c r="AS28" s="2936" t="s">
        <v>9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X28" s="2"/>
      <c r="CG28" s="40"/>
      <c r="CH28" s="40"/>
      <c r="CI28" s="40"/>
      <c r="CJ28" s="40"/>
    </row>
    <row r="29" spans="1:104" ht="20.100000000000001" customHeight="1" x14ac:dyDescent="0.2">
      <c r="A29" s="2692"/>
      <c r="B29" s="2937"/>
      <c r="C29" s="2938"/>
      <c r="D29" s="2858"/>
      <c r="E29" s="2822" t="s">
        <v>11</v>
      </c>
      <c r="F29" s="2823"/>
      <c r="G29" s="2822" t="s">
        <v>12</v>
      </c>
      <c r="H29" s="2823"/>
      <c r="I29" s="2822" t="s">
        <v>13</v>
      </c>
      <c r="J29" s="2823"/>
      <c r="K29" s="2822" t="s">
        <v>14</v>
      </c>
      <c r="L29" s="2823"/>
      <c r="M29" s="2822" t="s">
        <v>15</v>
      </c>
      <c r="N29" s="2823"/>
      <c r="O29" s="2822" t="s">
        <v>16</v>
      </c>
      <c r="P29" s="2823"/>
      <c r="Q29" s="2810" t="s">
        <v>17</v>
      </c>
      <c r="R29" s="2823"/>
      <c r="S29" s="2822" t="s">
        <v>18</v>
      </c>
      <c r="T29" s="2823"/>
      <c r="U29" s="2822" t="s">
        <v>19</v>
      </c>
      <c r="V29" s="2823"/>
      <c r="W29" s="2822" t="s">
        <v>20</v>
      </c>
      <c r="X29" s="2823"/>
      <c r="Y29" s="2822" t="s">
        <v>21</v>
      </c>
      <c r="Z29" s="2823"/>
      <c r="AA29" s="2822" t="s">
        <v>22</v>
      </c>
      <c r="AB29" s="2823"/>
      <c r="AC29" s="2810" t="s">
        <v>23</v>
      </c>
      <c r="AD29" s="2823"/>
      <c r="AE29" s="2822" t="s">
        <v>24</v>
      </c>
      <c r="AF29" s="2823"/>
      <c r="AG29" s="2810" t="s">
        <v>25</v>
      </c>
      <c r="AH29" s="2823"/>
      <c r="AI29" s="2822" t="s">
        <v>26</v>
      </c>
      <c r="AJ29" s="2823"/>
      <c r="AK29" s="2810" t="s">
        <v>27</v>
      </c>
      <c r="AL29" s="2823"/>
      <c r="AM29" s="2810" t="s">
        <v>28</v>
      </c>
      <c r="AN29" s="2832"/>
      <c r="AO29" s="2703"/>
      <c r="AP29" s="2705"/>
      <c r="AQ29" s="2705"/>
      <c r="AR29" s="2705"/>
      <c r="AS29" s="2703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X29" s="2"/>
      <c r="CG29" s="40"/>
      <c r="CH29" s="40"/>
      <c r="CI29" s="40"/>
      <c r="CJ29" s="40"/>
    </row>
    <row r="30" spans="1:104" ht="20.100000000000001" customHeight="1" x14ac:dyDescent="0.2">
      <c r="A30" s="2939"/>
      <c r="B30" s="865" t="s">
        <v>29</v>
      </c>
      <c r="C30" s="899" t="s">
        <v>30</v>
      </c>
      <c r="D30" s="688" t="s">
        <v>31</v>
      </c>
      <c r="E30" s="865" t="s">
        <v>30</v>
      </c>
      <c r="F30" s="917" t="s">
        <v>31</v>
      </c>
      <c r="G30" s="865" t="s">
        <v>30</v>
      </c>
      <c r="H30" s="917" t="s">
        <v>31</v>
      </c>
      <c r="I30" s="865" t="s">
        <v>30</v>
      </c>
      <c r="J30" s="917" t="s">
        <v>31</v>
      </c>
      <c r="K30" s="865" t="s">
        <v>30</v>
      </c>
      <c r="L30" s="917" t="s">
        <v>31</v>
      </c>
      <c r="M30" s="865" t="s">
        <v>30</v>
      </c>
      <c r="N30" s="917" t="s">
        <v>31</v>
      </c>
      <c r="O30" s="865" t="s">
        <v>30</v>
      </c>
      <c r="P30" s="917" t="s">
        <v>31</v>
      </c>
      <c r="Q30" s="865" t="s">
        <v>30</v>
      </c>
      <c r="R30" s="917" t="s">
        <v>31</v>
      </c>
      <c r="S30" s="865" t="s">
        <v>30</v>
      </c>
      <c r="T30" s="917" t="s">
        <v>31</v>
      </c>
      <c r="U30" s="865" t="s">
        <v>30</v>
      </c>
      <c r="V30" s="917" t="s">
        <v>31</v>
      </c>
      <c r="W30" s="865" t="s">
        <v>30</v>
      </c>
      <c r="X30" s="917" t="s">
        <v>31</v>
      </c>
      <c r="Y30" s="865" t="s">
        <v>30</v>
      </c>
      <c r="Z30" s="917" t="s">
        <v>31</v>
      </c>
      <c r="AA30" s="865" t="s">
        <v>30</v>
      </c>
      <c r="AB30" s="917" t="s">
        <v>31</v>
      </c>
      <c r="AC30" s="865" t="s">
        <v>30</v>
      </c>
      <c r="AD30" s="917" t="s">
        <v>31</v>
      </c>
      <c r="AE30" s="865" t="s">
        <v>30</v>
      </c>
      <c r="AF30" s="917" t="s">
        <v>31</v>
      </c>
      <c r="AG30" s="865" t="s">
        <v>30</v>
      </c>
      <c r="AH30" s="917" t="s">
        <v>31</v>
      </c>
      <c r="AI30" s="865" t="s">
        <v>30</v>
      </c>
      <c r="AJ30" s="917" t="s">
        <v>31</v>
      </c>
      <c r="AK30" s="687" t="s">
        <v>30</v>
      </c>
      <c r="AL30" s="917" t="s">
        <v>31</v>
      </c>
      <c r="AM30" s="865" t="s">
        <v>30</v>
      </c>
      <c r="AN30" s="918" t="s">
        <v>31</v>
      </c>
      <c r="AO30" s="2858"/>
      <c r="AP30" s="2940"/>
      <c r="AQ30" s="2940"/>
      <c r="AR30" s="2940"/>
      <c r="AS30" s="285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X30" s="2"/>
      <c r="CG30" s="40"/>
      <c r="CH30" s="40"/>
      <c r="CI30" s="40"/>
      <c r="CJ30" s="40"/>
    </row>
    <row r="31" spans="1:104" ht="16.350000000000001" customHeight="1" x14ac:dyDescent="0.2">
      <c r="A31" s="855" t="s">
        <v>51</v>
      </c>
      <c r="B31" s="919">
        <f t="shared" ref="B31:B44" si="2">SUM(C31:D31)</f>
        <v>0</v>
      </c>
      <c r="C31" s="905">
        <f>SUM(E31+G31+I31+K31+M31+O31+Q31+S31+U31+W31+Y31+AA31+AC31+AE31+AG31+AI31+AK31+AM31)</f>
        <v>0</v>
      </c>
      <c r="D31" s="906">
        <f>SUM(F31+H31+J31+L31+N31+P31+R31+T31+V31+X31+Z31+AB31+AD31+AF31+AH31+AJ31+AL31+AN31)</f>
        <v>0</v>
      </c>
      <c r="E31" s="894"/>
      <c r="F31" s="889"/>
      <c r="G31" s="894"/>
      <c r="H31" s="907"/>
      <c r="I31" s="894"/>
      <c r="J31" s="907"/>
      <c r="K31" s="894"/>
      <c r="L31" s="907"/>
      <c r="M31" s="894"/>
      <c r="N31" s="907"/>
      <c r="O31" s="894"/>
      <c r="P31" s="907"/>
      <c r="Q31" s="891"/>
      <c r="R31" s="907"/>
      <c r="S31" s="894"/>
      <c r="T31" s="907"/>
      <c r="U31" s="894"/>
      <c r="V31" s="907"/>
      <c r="W31" s="894"/>
      <c r="X31" s="907"/>
      <c r="Y31" s="894"/>
      <c r="Z31" s="907"/>
      <c r="AA31" s="894"/>
      <c r="AB31" s="907"/>
      <c r="AC31" s="891"/>
      <c r="AD31" s="907"/>
      <c r="AE31" s="894"/>
      <c r="AF31" s="907"/>
      <c r="AG31" s="891"/>
      <c r="AH31" s="907"/>
      <c r="AI31" s="894"/>
      <c r="AJ31" s="907"/>
      <c r="AK31" s="891"/>
      <c r="AL31" s="907"/>
      <c r="AM31" s="920"/>
      <c r="AN31" s="909"/>
      <c r="AO31" s="911"/>
      <c r="AP31" s="910"/>
      <c r="AQ31" s="910"/>
      <c r="AR31" s="910"/>
      <c r="AS31" s="911"/>
      <c r="AT31" s="37"/>
      <c r="AU31" s="38"/>
      <c r="AV31" s="38"/>
      <c r="AW31" s="38"/>
      <c r="AX31" s="38"/>
      <c r="AY31" s="38"/>
      <c r="AZ31" s="38"/>
      <c r="BA31" s="38"/>
      <c r="BB31" s="38"/>
      <c r="BC31" s="8"/>
      <c r="BD31" s="8"/>
      <c r="BE31" s="8"/>
      <c r="BF31" s="8"/>
      <c r="BG31" s="8"/>
      <c r="BX31" s="2"/>
      <c r="CA31" s="39"/>
      <c r="CB31" s="39"/>
      <c r="CG31" s="40">
        <v>0</v>
      </c>
      <c r="CH31" s="40">
        <v>0</v>
      </c>
      <c r="CI31" s="40"/>
      <c r="CJ31" s="40"/>
    </row>
    <row r="32" spans="1:104" ht="16.350000000000001" customHeight="1" x14ac:dyDescent="0.2">
      <c r="A32" s="109" t="s">
        <v>52</v>
      </c>
      <c r="B32" s="42">
        <f t="shared" si="2"/>
        <v>0</v>
      </c>
      <c r="C32" s="43">
        <f t="shared" ref="C32:D33" si="3">SUM(E32+G32+I32+K32+M32+O32+Q32+S32+U32+W32+Y32+AA32+AC32+AE32+AG32+AI32+AK32+AM32)</f>
        <v>0</v>
      </c>
      <c r="D32" s="44">
        <f t="shared" si="3"/>
        <v>0</v>
      </c>
      <c r="E32" s="45"/>
      <c r="F32" s="46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110"/>
      <c r="R32" s="47"/>
      <c r="S32" s="45"/>
      <c r="T32" s="47"/>
      <c r="U32" s="45"/>
      <c r="V32" s="47"/>
      <c r="W32" s="45"/>
      <c r="X32" s="47"/>
      <c r="Y32" s="45"/>
      <c r="Z32" s="47"/>
      <c r="AA32" s="45"/>
      <c r="AB32" s="47"/>
      <c r="AC32" s="110"/>
      <c r="AD32" s="47"/>
      <c r="AE32" s="45"/>
      <c r="AF32" s="47"/>
      <c r="AG32" s="110"/>
      <c r="AH32" s="47"/>
      <c r="AI32" s="45"/>
      <c r="AJ32" s="47"/>
      <c r="AK32" s="110"/>
      <c r="AL32" s="47"/>
      <c r="AM32" s="111"/>
      <c r="AN32" s="55"/>
      <c r="AO32" s="112"/>
      <c r="AP32" s="113"/>
      <c r="AQ32" s="113"/>
      <c r="AR32" s="113"/>
      <c r="AS32" s="112"/>
      <c r="AT32" s="37"/>
      <c r="AU32" s="38"/>
      <c r="AV32" s="38"/>
      <c r="AW32" s="38"/>
      <c r="AX32" s="38"/>
      <c r="AY32" s="38"/>
      <c r="AZ32" s="38"/>
      <c r="BA32" s="38"/>
      <c r="BB32" s="38"/>
      <c r="BC32" s="8"/>
      <c r="BD32" s="8"/>
      <c r="BE32" s="8"/>
      <c r="BF32" s="8"/>
      <c r="BG32" s="8"/>
      <c r="BX32" s="2"/>
      <c r="CB32" s="39"/>
      <c r="CG32" s="40">
        <v>0</v>
      </c>
      <c r="CH32" s="40">
        <v>0</v>
      </c>
      <c r="CI32" s="40"/>
      <c r="CJ32" s="40"/>
    </row>
    <row r="33" spans="1:88" ht="16.350000000000001" customHeight="1" x14ac:dyDescent="0.2">
      <c r="A33" s="114" t="s">
        <v>53</v>
      </c>
      <c r="B33" s="42">
        <f t="shared" si="2"/>
        <v>0</v>
      </c>
      <c r="C33" s="43">
        <f t="shared" si="3"/>
        <v>0</v>
      </c>
      <c r="D33" s="68">
        <f t="shared" si="3"/>
        <v>0</v>
      </c>
      <c r="E33" s="45"/>
      <c r="F33" s="46"/>
      <c r="G33" s="45"/>
      <c r="H33" s="47"/>
      <c r="I33" s="45"/>
      <c r="J33" s="47"/>
      <c r="K33" s="45"/>
      <c r="L33" s="47"/>
      <c r="M33" s="45"/>
      <c r="N33" s="47"/>
      <c r="O33" s="45"/>
      <c r="P33" s="47"/>
      <c r="Q33" s="110"/>
      <c r="R33" s="47"/>
      <c r="S33" s="45"/>
      <c r="T33" s="47"/>
      <c r="U33" s="45"/>
      <c r="V33" s="47"/>
      <c r="W33" s="45"/>
      <c r="X33" s="47"/>
      <c r="Y33" s="45"/>
      <c r="Z33" s="47"/>
      <c r="AA33" s="45"/>
      <c r="AB33" s="47"/>
      <c r="AC33" s="110"/>
      <c r="AD33" s="47"/>
      <c r="AE33" s="45"/>
      <c r="AF33" s="47"/>
      <c r="AG33" s="110"/>
      <c r="AH33" s="47"/>
      <c r="AI33" s="45"/>
      <c r="AJ33" s="47"/>
      <c r="AK33" s="110"/>
      <c r="AL33" s="47"/>
      <c r="AM33" s="111"/>
      <c r="AN33" s="55"/>
      <c r="AO33" s="52"/>
      <c r="AP33" s="51"/>
      <c r="AQ33" s="51"/>
      <c r="AR33" s="51"/>
      <c r="AS33" s="52"/>
      <c r="AT33" s="37"/>
      <c r="AU33" s="38"/>
      <c r="AV33" s="38"/>
      <c r="AW33" s="38"/>
      <c r="AX33" s="38"/>
      <c r="AY33" s="38"/>
      <c r="AZ33" s="38"/>
      <c r="BA33" s="38"/>
      <c r="BB33" s="38"/>
      <c r="BC33" s="8"/>
      <c r="BD33" s="8"/>
      <c r="BE33" s="8"/>
      <c r="BF33" s="8"/>
      <c r="BG33" s="8"/>
      <c r="BX33" s="2"/>
      <c r="CB33" s="39"/>
      <c r="CG33" s="40">
        <v>0</v>
      </c>
      <c r="CH33" s="40">
        <v>0</v>
      </c>
      <c r="CI33" s="40"/>
      <c r="CJ33" s="40"/>
    </row>
    <row r="34" spans="1:88" ht="16.350000000000001" customHeight="1" x14ac:dyDescent="0.2">
      <c r="A34" s="114" t="s">
        <v>54</v>
      </c>
      <c r="B34" s="42">
        <f t="shared" si="2"/>
        <v>0</v>
      </c>
      <c r="C34" s="43">
        <f>SUM(O34+Q34+S34+U34+W34+Y34+AA34)</f>
        <v>0</v>
      </c>
      <c r="D34" s="68">
        <f>SUM(P34+R34+T34+V34+X34+Z34+AB34)</f>
        <v>0</v>
      </c>
      <c r="E34" s="60"/>
      <c r="F34" s="61"/>
      <c r="G34" s="60"/>
      <c r="H34" s="69"/>
      <c r="I34" s="60"/>
      <c r="J34" s="69"/>
      <c r="K34" s="60"/>
      <c r="L34" s="69"/>
      <c r="M34" s="60"/>
      <c r="N34" s="69"/>
      <c r="O34" s="45"/>
      <c r="P34" s="47"/>
      <c r="Q34" s="110"/>
      <c r="R34" s="47"/>
      <c r="S34" s="45"/>
      <c r="T34" s="47"/>
      <c r="U34" s="45"/>
      <c r="V34" s="47"/>
      <c r="W34" s="45"/>
      <c r="X34" s="47"/>
      <c r="Y34" s="45"/>
      <c r="Z34" s="47"/>
      <c r="AA34" s="45"/>
      <c r="AB34" s="70"/>
      <c r="AC34" s="115"/>
      <c r="AD34" s="69"/>
      <c r="AE34" s="60"/>
      <c r="AF34" s="69"/>
      <c r="AG34" s="115"/>
      <c r="AH34" s="69"/>
      <c r="AI34" s="60"/>
      <c r="AJ34" s="69"/>
      <c r="AK34" s="115"/>
      <c r="AL34" s="69"/>
      <c r="AM34" s="116"/>
      <c r="AN34" s="50"/>
      <c r="AO34" s="52"/>
      <c r="AP34" s="51"/>
      <c r="AQ34" s="51"/>
      <c r="AR34" s="51"/>
      <c r="AS34" s="52"/>
      <c r="AT34" s="37"/>
      <c r="AU34" s="38"/>
      <c r="AV34" s="38"/>
      <c r="AW34" s="38"/>
      <c r="AX34" s="38"/>
      <c r="AY34" s="38"/>
      <c r="AZ34" s="38"/>
      <c r="BA34" s="38"/>
      <c r="BB34" s="38"/>
      <c r="BC34" s="8"/>
      <c r="BD34" s="8"/>
      <c r="BE34" s="8"/>
      <c r="BF34" s="8"/>
      <c r="BG34" s="8"/>
      <c r="BX34" s="2"/>
      <c r="CB34" s="39"/>
      <c r="CG34" s="40">
        <v>0</v>
      </c>
      <c r="CH34" s="40">
        <v>0</v>
      </c>
      <c r="CI34" s="40"/>
      <c r="CJ34" s="40"/>
    </row>
    <row r="35" spans="1:88" ht="16.350000000000001" customHeight="1" x14ac:dyDescent="0.2">
      <c r="A35" s="114" t="s">
        <v>55</v>
      </c>
      <c r="B35" s="42">
        <f>SUM(C35:D35)</f>
        <v>0</v>
      </c>
      <c r="C35" s="43">
        <f>SUM(E35+G35+I35+K35+M35+O35+Q35+S35+U35+W35+Y35+AA35+AC35+AE35+AG35+AI35+AK35+AM35)</f>
        <v>0</v>
      </c>
      <c r="D35" s="68">
        <f t="shared" ref="C35:D44" si="4">SUM(F35+H35+J35+L35+N35+P35+R35+T35+V35+X35+Z35+AB35+AD35+AF35+AH35+AJ35+AL35+AN35)</f>
        <v>0</v>
      </c>
      <c r="E35" s="45"/>
      <c r="F35" s="46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110"/>
      <c r="R35" s="47"/>
      <c r="S35" s="45"/>
      <c r="T35" s="47"/>
      <c r="U35" s="45"/>
      <c r="V35" s="47"/>
      <c r="W35" s="45"/>
      <c r="X35" s="47"/>
      <c r="Y35" s="45"/>
      <c r="Z35" s="47"/>
      <c r="AA35" s="45"/>
      <c r="AB35" s="47"/>
      <c r="AC35" s="110"/>
      <c r="AD35" s="47"/>
      <c r="AE35" s="45"/>
      <c r="AF35" s="47"/>
      <c r="AG35" s="110"/>
      <c r="AH35" s="47"/>
      <c r="AI35" s="45"/>
      <c r="AJ35" s="47"/>
      <c r="AK35" s="110"/>
      <c r="AL35" s="47"/>
      <c r="AM35" s="111"/>
      <c r="AN35" s="55"/>
      <c r="AO35" s="112"/>
      <c r="AP35" s="113"/>
      <c r="AQ35" s="113"/>
      <c r="AR35" s="113"/>
      <c r="AS35" s="112"/>
      <c r="AT35" s="37"/>
      <c r="AU35" s="38"/>
      <c r="AV35" s="38"/>
      <c r="AW35" s="38"/>
      <c r="AX35" s="38"/>
      <c r="AY35" s="38"/>
      <c r="AZ35" s="38"/>
      <c r="BA35" s="38"/>
      <c r="BB35" s="38"/>
      <c r="BC35" s="8"/>
      <c r="BD35" s="8"/>
      <c r="BE35" s="8"/>
      <c r="BF35" s="8"/>
      <c r="BG35" s="8"/>
      <c r="BX35" s="2"/>
      <c r="CB35" s="39"/>
      <c r="CG35" s="40">
        <v>0</v>
      </c>
      <c r="CH35" s="40">
        <v>0</v>
      </c>
      <c r="CI35" s="40"/>
      <c r="CJ35" s="40"/>
    </row>
    <row r="36" spans="1:88" ht="16.350000000000001" customHeight="1" x14ac:dyDescent="0.2">
      <c r="A36" s="114" t="s">
        <v>56</v>
      </c>
      <c r="B36" s="117">
        <f>SUM(C36:D36)</f>
        <v>0</v>
      </c>
      <c r="C36" s="118">
        <f>SUM(K36+M36+O36+Q36+S36+U36+W36+Y36+AA36+AC36+AE36+AG36+AI36+AK36+AM36)</f>
        <v>0</v>
      </c>
      <c r="D36" s="68">
        <f>SUM(L36+N36+P36+R36+T36+V36+X36+Z36+AB36+AD36+AF36+AH36+AJ36+AL36+AN36)</f>
        <v>0</v>
      </c>
      <c r="E36" s="448"/>
      <c r="F36" s="449"/>
      <c r="G36" s="448"/>
      <c r="H36" s="450"/>
      <c r="I36" s="448"/>
      <c r="J36" s="450"/>
      <c r="K36" s="45"/>
      <c r="L36" s="47"/>
      <c r="M36" s="45"/>
      <c r="N36" s="47"/>
      <c r="O36" s="45"/>
      <c r="P36" s="47"/>
      <c r="Q36" s="110"/>
      <c r="R36" s="47"/>
      <c r="S36" s="45"/>
      <c r="T36" s="47"/>
      <c r="U36" s="45"/>
      <c r="V36" s="47"/>
      <c r="W36" s="45"/>
      <c r="X36" s="47"/>
      <c r="Y36" s="45"/>
      <c r="Z36" s="47"/>
      <c r="AA36" s="45"/>
      <c r="AB36" s="47"/>
      <c r="AC36" s="110"/>
      <c r="AD36" s="47"/>
      <c r="AE36" s="45"/>
      <c r="AF36" s="47"/>
      <c r="AG36" s="110"/>
      <c r="AH36" s="47"/>
      <c r="AI36" s="45"/>
      <c r="AJ36" s="47"/>
      <c r="AK36" s="110"/>
      <c r="AL36" s="47"/>
      <c r="AM36" s="111"/>
      <c r="AN36" s="55"/>
      <c r="AO36" s="112"/>
      <c r="AP36" s="113"/>
      <c r="AQ36" s="113"/>
      <c r="AR36" s="113"/>
      <c r="AS36" s="112"/>
      <c r="AT36" s="37"/>
      <c r="AU36" s="38"/>
      <c r="AV36" s="38"/>
      <c r="AW36" s="38"/>
      <c r="AX36" s="38"/>
      <c r="AY36" s="38"/>
      <c r="AZ36" s="38"/>
      <c r="BA36" s="38"/>
      <c r="BB36" s="38"/>
      <c r="BC36" s="8"/>
      <c r="BD36" s="8"/>
      <c r="BE36" s="8"/>
      <c r="BF36" s="8"/>
      <c r="BG36" s="8"/>
      <c r="BX36" s="2"/>
      <c r="CB36" s="39"/>
      <c r="CG36" s="40">
        <v>0</v>
      </c>
      <c r="CH36" s="40">
        <v>0</v>
      </c>
      <c r="CI36" s="40"/>
      <c r="CJ36" s="40"/>
    </row>
    <row r="37" spans="1:88" ht="16.350000000000001" customHeight="1" x14ac:dyDescent="0.2">
      <c r="A37" s="62" t="s">
        <v>57</v>
      </c>
      <c r="B37" s="42">
        <f t="shared" si="2"/>
        <v>0</v>
      </c>
      <c r="C37" s="43">
        <f t="shared" si="4"/>
        <v>0</v>
      </c>
      <c r="D37" s="44">
        <f t="shared" si="4"/>
        <v>0</v>
      </c>
      <c r="E37" s="45"/>
      <c r="F37" s="46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110"/>
      <c r="R37" s="47"/>
      <c r="S37" s="45"/>
      <c r="T37" s="47"/>
      <c r="U37" s="45"/>
      <c r="V37" s="47"/>
      <c r="W37" s="45"/>
      <c r="X37" s="47"/>
      <c r="Y37" s="45"/>
      <c r="Z37" s="47"/>
      <c r="AA37" s="45"/>
      <c r="AB37" s="47"/>
      <c r="AC37" s="110"/>
      <c r="AD37" s="47"/>
      <c r="AE37" s="45"/>
      <c r="AF37" s="47"/>
      <c r="AG37" s="110"/>
      <c r="AH37" s="47"/>
      <c r="AI37" s="45"/>
      <c r="AJ37" s="47"/>
      <c r="AK37" s="110"/>
      <c r="AL37" s="47"/>
      <c r="AM37" s="111"/>
      <c r="AN37" s="55"/>
      <c r="AO37" s="52"/>
      <c r="AP37" s="51"/>
      <c r="AQ37" s="51"/>
      <c r="AR37" s="51"/>
      <c r="AS37" s="52"/>
      <c r="AT37" s="37"/>
      <c r="AU37" s="38"/>
      <c r="AV37" s="38"/>
      <c r="AW37" s="38"/>
      <c r="AX37" s="38"/>
      <c r="AY37" s="38"/>
      <c r="AZ37" s="38"/>
      <c r="BA37" s="38"/>
      <c r="BB37" s="38"/>
      <c r="BC37" s="8"/>
      <c r="BD37" s="8"/>
      <c r="BE37" s="8"/>
      <c r="BF37" s="8"/>
      <c r="BG37" s="8"/>
      <c r="BX37" s="2"/>
      <c r="CG37" s="40">
        <v>0</v>
      </c>
      <c r="CH37" s="40">
        <v>0</v>
      </c>
      <c r="CI37" s="40"/>
      <c r="CJ37" s="40"/>
    </row>
    <row r="38" spans="1:88" ht="16.350000000000001" customHeight="1" x14ac:dyDescent="0.2">
      <c r="A38" s="62" t="s">
        <v>58</v>
      </c>
      <c r="B38" s="42">
        <f>SUM(C38:D38)</f>
        <v>0</v>
      </c>
      <c r="C38" s="43">
        <f>SUM(E38+G38+I38+K38+M38+O38+Q38+S38+U38+W38+Y38+AA38+AC38+AE38+AG38+AI38+AK38+AM38)</f>
        <v>0</v>
      </c>
      <c r="D38" s="44">
        <f>SUM(F38+H38+J38+L38+N38+P38+R38+T38+V38+X38+Z38+AB38+AD38+AF38+AH38+AJ38+AL38+AN38)</f>
        <v>0</v>
      </c>
      <c r="E38" s="45"/>
      <c r="F38" s="46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110"/>
      <c r="R38" s="47"/>
      <c r="S38" s="45"/>
      <c r="T38" s="47"/>
      <c r="U38" s="45"/>
      <c r="V38" s="47"/>
      <c r="W38" s="45"/>
      <c r="X38" s="47"/>
      <c r="Y38" s="45"/>
      <c r="Z38" s="47"/>
      <c r="AA38" s="45"/>
      <c r="AB38" s="47"/>
      <c r="AC38" s="110"/>
      <c r="AD38" s="47"/>
      <c r="AE38" s="45"/>
      <c r="AF38" s="47"/>
      <c r="AG38" s="110"/>
      <c r="AH38" s="47"/>
      <c r="AI38" s="45"/>
      <c r="AJ38" s="47"/>
      <c r="AK38" s="110"/>
      <c r="AL38" s="47"/>
      <c r="AM38" s="111"/>
      <c r="AN38" s="55"/>
      <c r="AO38" s="52"/>
      <c r="AP38" s="51"/>
      <c r="AQ38" s="51"/>
      <c r="AR38" s="51"/>
      <c r="AS38" s="52"/>
      <c r="AT38" s="37"/>
      <c r="AU38" s="38"/>
      <c r="AV38" s="38"/>
      <c r="AW38" s="38"/>
      <c r="AX38" s="38"/>
      <c r="AY38" s="38"/>
      <c r="AZ38" s="38"/>
      <c r="BA38" s="38"/>
      <c r="BB38" s="38"/>
      <c r="BC38" s="8"/>
      <c r="BD38" s="8"/>
      <c r="BE38" s="8"/>
      <c r="BF38" s="8"/>
      <c r="BG38" s="8"/>
      <c r="BX38" s="2"/>
      <c r="CG38" s="40"/>
      <c r="CH38" s="40"/>
      <c r="CI38" s="40"/>
      <c r="CJ38" s="40"/>
    </row>
    <row r="39" spans="1:88" ht="16.350000000000001" customHeight="1" x14ac:dyDescent="0.2">
      <c r="A39" s="62" t="s">
        <v>59</v>
      </c>
      <c r="B39" s="42">
        <f>SUM(C39:D39)</f>
        <v>0</v>
      </c>
      <c r="C39" s="43">
        <f>SUM(E39+G39+I39+K39+M39+O39+Q39+S39+U39+W39+Y39+AA39+AC39+AE39+AG39+AI39+AK39+AM39)</f>
        <v>0</v>
      </c>
      <c r="D39" s="44">
        <f>SUM(F39+H39+J39+L39+N39+P39+R39+T39+V39+X39+Z39+AB39+AD39+AF39+AH39+AJ39+AL39+AN39)</f>
        <v>0</v>
      </c>
      <c r="E39" s="45"/>
      <c r="F39" s="46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110"/>
      <c r="R39" s="47"/>
      <c r="S39" s="45"/>
      <c r="T39" s="47"/>
      <c r="U39" s="45"/>
      <c r="V39" s="47"/>
      <c r="W39" s="45"/>
      <c r="X39" s="47"/>
      <c r="Y39" s="45"/>
      <c r="Z39" s="47"/>
      <c r="AA39" s="45"/>
      <c r="AB39" s="47"/>
      <c r="AC39" s="110"/>
      <c r="AD39" s="47"/>
      <c r="AE39" s="45"/>
      <c r="AF39" s="47"/>
      <c r="AG39" s="110"/>
      <c r="AH39" s="47"/>
      <c r="AI39" s="45"/>
      <c r="AJ39" s="47"/>
      <c r="AK39" s="110"/>
      <c r="AL39" s="47"/>
      <c r="AM39" s="111"/>
      <c r="AN39" s="55"/>
      <c r="AO39" s="52"/>
      <c r="AP39" s="51"/>
      <c r="AQ39" s="51"/>
      <c r="AR39" s="51"/>
      <c r="AS39" s="52"/>
      <c r="AT39" s="37"/>
      <c r="AU39" s="38"/>
      <c r="AV39" s="38"/>
      <c r="AW39" s="38"/>
      <c r="AX39" s="38"/>
      <c r="AY39" s="38"/>
      <c r="AZ39" s="38"/>
      <c r="BA39" s="38"/>
      <c r="BB39" s="38"/>
      <c r="BC39" s="8"/>
      <c r="BD39" s="8"/>
      <c r="BE39" s="8"/>
      <c r="BF39" s="8"/>
      <c r="BG39" s="8"/>
      <c r="BX39" s="2"/>
      <c r="CG39" s="40"/>
      <c r="CH39" s="40"/>
      <c r="CI39" s="40"/>
      <c r="CJ39" s="40"/>
    </row>
    <row r="40" spans="1:88" ht="16.350000000000001" customHeight="1" x14ac:dyDescent="0.2">
      <c r="A40" s="62" t="s">
        <v>60</v>
      </c>
      <c r="B40" s="42">
        <f t="shared" si="2"/>
        <v>0</v>
      </c>
      <c r="C40" s="43">
        <f t="shared" si="4"/>
        <v>0</v>
      </c>
      <c r="D40" s="44">
        <f t="shared" si="4"/>
        <v>0</v>
      </c>
      <c r="E40" s="45"/>
      <c r="F40" s="46"/>
      <c r="G40" s="45"/>
      <c r="H40" s="47"/>
      <c r="I40" s="45"/>
      <c r="J40" s="47"/>
      <c r="K40" s="45"/>
      <c r="L40" s="47"/>
      <c r="M40" s="45"/>
      <c r="N40" s="47"/>
      <c r="O40" s="45"/>
      <c r="P40" s="47"/>
      <c r="Q40" s="110"/>
      <c r="R40" s="47"/>
      <c r="S40" s="45"/>
      <c r="T40" s="47"/>
      <c r="U40" s="45"/>
      <c r="V40" s="47"/>
      <c r="W40" s="45"/>
      <c r="X40" s="47"/>
      <c r="Y40" s="45"/>
      <c r="Z40" s="47"/>
      <c r="AA40" s="45"/>
      <c r="AB40" s="47"/>
      <c r="AC40" s="110"/>
      <c r="AD40" s="47"/>
      <c r="AE40" s="45"/>
      <c r="AF40" s="47"/>
      <c r="AG40" s="110"/>
      <c r="AH40" s="47"/>
      <c r="AI40" s="45"/>
      <c r="AJ40" s="47"/>
      <c r="AK40" s="110"/>
      <c r="AL40" s="47"/>
      <c r="AM40" s="111"/>
      <c r="AN40" s="55"/>
      <c r="AO40" s="52"/>
      <c r="AP40" s="51"/>
      <c r="AQ40" s="51"/>
      <c r="AR40" s="51"/>
      <c r="AS40" s="52"/>
      <c r="AT40" s="37"/>
      <c r="AU40" s="38"/>
      <c r="AV40" s="38"/>
      <c r="AW40" s="38"/>
      <c r="AX40" s="38"/>
      <c r="AY40" s="38"/>
      <c r="AZ40" s="38"/>
      <c r="BA40" s="38"/>
      <c r="BB40" s="38"/>
      <c r="BC40" s="8"/>
      <c r="BD40" s="8"/>
      <c r="BE40" s="8"/>
      <c r="BF40" s="8"/>
      <c r="BG40" s="8"/>
      <c r="BX40" s="2"/>
      <c r="CG40" s="40"/>
      <c r="CH40" s="40"/>
      <c r="CI40" s="40"/>
      <c r="CJ40" s="40"/>
    </row>
    <row r="41" spans="1:88" ht="16.350000000000001" customHeight="1" x14ac:dyDescent="0.2">
      <c r="A41" s="62" t="s">
        <v>61</v>
      </c>
      <c r="B41" s="42">
        <f t="shared" si="2"/>
        <v>0</v>
      </c>
      <c r="C41" s="43">
        <f t="shared" si="4"/>
        <v>0</v>
      </c>
      <c r="D41" s="44">
        <f t="shared" si="4"/>
        <v>0</v>
      </c>
      <c r="E41" s="45"/>
      <c r="F41" s="46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110"/>
      <c r="R41" s="47"/>
      <c r="S41" s="45"/>
      <c r="T41" s="47"/>
      <c r="U41" s="45"/>
      <c r="V41" s="47"/>
      <c r="W41" s="45"/>
      <c r="X41" s="47"/>
      <c r="Y41" s="45"/>
      <c r="Z41" s="47"/>
      <c r="AA41" s="45"/>
      <c r="AB41" s="47"/>
      <c r="AC41" s="110"/>
      <c r="AD41" s="47"/>
      <c r="AE41" s="45"/>
      <c r="AF41" s="47"/>
      <c r="AG41" s="110"/>
      <c r="AH41" s="47"/>
      <c r="AI41" s="45"/>
      <c r="AJ41" s="47"/>
      <c r="AK41" s="110"/>
      <c r="AL41" s="47"/>
      <c r="AM41" s="111"/>
      <c r="AN41" s="55"/>
      <c r="AO41" s="75"/>
      <c r="AP41" s="74"/>
      <c r="AQ41" s="74"/>
      <c r="AR41" s="74"/>
      <c r="AS41" s="75"/>
      <c r="AT41" s="37"/>
      <c r="AU41" s="38"/>
      <c r="AV41" s="38"/>
      <c r="AW41" s="38"/>
      <c r="AX41" s="38"/>
      <c r="AY41" s="38"/>
      <c r="AZ41" s="38"/>
      <c r="BA41" s="38"/>
      <c r="BB41" s="38"/>
      <c r="BC41" s="8"/>
      <c r="BD41" s="8"/>
      <c r="BE41" s="8"/>
      <c r="BF41" s="8"/>
      <c r="BG41" s="8"/>
      <c r="BX41" s="2"/>
      <c r="CG41" s="40"/>
      <c r="CH41" s="40"/>
      <c r="CI41" s="40"/>
      <c r="CJ41" s="40"/>
    </row>
    <row r="42" spans="1:88" ht="16.350000000000001" customHeight="1" x14ac:dyDescent="0.2">
      <c r="A42" s="62" t="s">
        <v>62</v>
      </c>
      <c r="B42" s="42">
        <f t="shared" si="2"/>
        <v>0</v>
      </c>
      <c r="C42" s="43">
        <f t="shared" si="4"/>
        <v>0</v>
      </c>
      <c r="D42" s="44">
        <f t="shared" si="4"/>
        <v>0</v>
      </c>
      <c r="E42" s="45"/>
      <c r="F42" s="46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110"/>
      <c r="R42" s="47"/>
      <c r="S42" s="45"/>
      <c r="T42" s="47"/>
      <c r="U42" s="45"/>
      <c r="V42" s="47"/>
      <c r="W42" s="45"/>
      <c r="X42" s="47"/>
      <c r="Y42" s="45"/>
      <c r="Z42" s="47"/>
      <c r="AA42" s="45"/>
      <c r="AB42" s="47"/>
      <c r="AC42" s="110"/>
      <c r="AD42" s="47"/>
      <c r="AE42" s="45"/>
      <c r="AF42" s="47"/>
      <c r="AG42" s="110"/>
      <c r="AH42" s="47"/>
      <c r="AI42" s="45"/>
      <c r="AJ42" s="47"/>
      <c r="AK42" s="110"/>
      <c r="AL42" s="47"/>
      <c r="AM42" s="111"/>
      <c r="AN42" s="55"/>
      <c r="AO42" s="75"/>
      <c r="AP42" s="74"/>
      <c r="AQ42" s="74"/>
      <c r="AR42" s="74"/>
      <c r="AS42" s="75"/>
      <c r="AT42" s="37"/>
      <c r="AU42" s="38"/>
      <c r="AV42" s="38"/>
      <c r="AW42" s="38"/>
      <c r="AX42" s="38"/>
      <c r="AY42" s="38"/>
      <c r="AZ42" s="38"/>
      <c r="BA42" s="38"/>
      <c r="BB42" s="38"/>
      <c r="BC42" s="8"/>
      <c r="BD42" s="8"/>
      <c r="BE42" s="8"/>
      <c r="BF42" s="8"/>
      <c r="BG42" s="8"/>
      <c r="BX42" s="2"/>
      <c r="CG42" s="40"/>
      <c r="CH42" s="40"/>
      <c r="CI42" s="40"/>
      <c r="CJ42" s="40"/>
    </row>
    <row r="43" spans="1:88" ht="16.350000000000001" customHeight="1" x14ac:dyDescent="0.2">
      <c r="A43" s="62" t="s">
        <v>63</v>
      </c>
      <c r="B43" s="42">
        <f t="shared" si="2"/>
        <v>0</v>
      </c>
      <c r="C43" s="43">
        <f t="shared" si="4"/>
        <v>0</v>
      </c>
      <c r="D43" s="44">
        <f t="shared" si="4"/>
        <v>0</v>
      </c>
      <c r="E43" s="45"/>
      <c r="F43" s="46"/>
      <c r="G43" s="45"/>
      <c r="H43" s="47"/>
      <c r="I43" s="45"/>
      <c r="J43" s="47"/>
      <c r="K43" s="45"/>
      <c r="L43" s="47"/>
      <c r="M43" s="45"/>
      <c r="N43" s="47"/>
      <c r="O43" s="45"/>
      <c r="P43" s="47"/>
      <c r="Q43" s="110"/>
      <c r="R43" s="47"/>
      <c r="S43" s="45"/>
      <c r="T43" s="47"/>
      <c r="U43" s="45"/>
      <c r="V43" s="47"/>
      <c r="W43" s="45"/>
      <c r="X43" s="47"/>
      <c r="Y43" s="45"/>
      <c r="Z43" s="47"/>
      <c r="AA43" s="45"/>
      <c r="AB43" s="47"/>
      <c r="AC43" s="110"/>
      <c r="AD43" s="47"/>
      <c r="AE43" s="45"/>
      <c r="AF43" s="47"/>
      <c r="AG43" s="110"/>
      <c r="AH43" s="47"/>
      <c r="AI43" s="45"/>
      <c r="AJ43" s="47"/>
      <c r="AK43" s="110"/>
      <c r="AL43" s="47"/>
      <c r="AM43" s="111"/>
      <c r="AN43" s="55"/>
      <c r="AO43" s="75"/>
      <c r="AP43" s="74"/>
      <c r="AQ43" s="74"/>
      <c r="AR43" s="74"/>
      <c r="AS43" s="75"/>
      <c r="AT43" s="37"/>
      <c r="AU43" s="38"/>
      <c r="AV43" s="38"/>
      <c r="AW43" s="38"/>
      <c r="AX43" s="38"/>
      <c r="AY43" s="38"/>
      <c r="AZ43" s="38"/>
      <c r="BA43" s="38"/>
      <c r="BB43" s="38"/>
      <c r="BC43" s="8"/>
      <c r="BD43" s="8"/>
      <c r="BE43" s="8"/>
      <c r="BF43" s="8"/>
      <c r="BG43" s="8"/>
      <c r="BX43" s="2"/>
      <c r="CG43" s="40"/>
      <c r="CH43" s="40"/>
      <c r="CI43" s="40"/>
      <c r="CJ43" s="40"/>
    </row>
    <row r="44" spans="1:88" ht="16.350000000000001" customHeight="1" x14ac:dyDescent="0.2">
      <c r="A44" s="122" t="s">
        <v>64</v>
      </c>
      <c r="B44" s="123">
        <f t="shared" si="2"/>
        <v>0</v>
      </c>
      <c r="C44" s="124">
        <f t="shared" si="4"/>
        <v>0</v>
      </c>
      <c r="D44" s="125">
        <f t="shared" si="4"/>
        <v>0</v>
      </c>
      <c r="E44" s="88"/>
      <c r="F44" s="89"/>
      <c r="G44" s="88"/>
      <c r="H44" s="87"/>
      <c r="I44" s="88"/>
      <c r="J44" s="87"/>
      <c r="K44" s="88"/>
      <c r="L44" s="87"/>
      <c r="M44" s="88"/>
      <c r="N44" s="87"/>
      <c r="O44" s="88"/>
      <c r="P44" s="87"/>
      <c r="Q44" s="126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126"/>
      <c r="AD44" s="87"/>
      <c r="AE44" s="88"/>
      <c r="AF44" s="87"/>
      <c r="AG44" s="126"/>
      <c r="AH44" s="87"/>
      <c r="AI44" s="88"/>
      <c r="AJ44" s="87"/>
      <c r="AK44" s="126"/>
      <c r="AL44" s="87"/>
      <c r="AM44" s="127"/>
      <c r="AN44" s="92"/>
      <c r="AO44" s="94"/>
      <c r="AP44" s="93"/>
      <c r="AQ44" s="93"/>
      <c r="AR44" s="93"/>
      <c r="AS44" s="94"/>
      <c r="AT44" s="37"/>
      <c r="AU44" s="38"/>
      <c r="AV44" s="38"/>
      <c r="AW44" s="38"/>
      <c r="AX44" s="38"/>
      <c r="AY44" s="38"/>
      <c r="AZ44" s="38"/>
      <c r="BA44" s="38"/>
      <c r="BB44" s="38"/>
      <c r="BC44" s="8"/>
      <c r="BD44" s="8"/>
      <c r="BE44" s="8"/>
      <c r="BF44" s="8"/>
      <c r="BG44" s="8"/>
      <c r="BX44" s="2"/>
      <c r="CG44" s="40"/>
      <c r="CH44" s="40"/>
      <c r="CI44" s="40"/>
      <c r="CJ44" s="40"/>
    </row>
    <row r="45" spans="1:88" ht="31.35" customHeight="1" x14ac:dyDescent="0.2">
      <c r="A45" s="9" t="s">
        <v>65</v>
      </c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28"/>
      <c r="AP45" s="129"/>
      <c r="AQ45" s="533"/>
      <c r="AR45" s="754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CG45" s="40"/>
      <c r="CH45" s="40"/>
      <c r="CI45" s="40"/>
      <c r="CJ45" s="40"/>
    </row>
    <row r="46" spans="1:88" ht="16.350000000000001" customHeight="1" x14ac:dyDescent="0.25">
      <c r="A46" s="2915" t="s">
        <v>49</v>
      </c>
      <c r="B46" s="2916" t="s">
        <v>4</v>
      </c>
      <c r="C46" s="2828" t="s">
        <v>66</v>
      </c>
      <c r="D46" s="2820"/>
      <c r="E46" s="2820"/>
      <c r="F46" s="2829"/>
      <c r="G46" s="2828" t="s">
        <v>67</v>
      </c>
      <c r="H46" s="2820"/>
      <c r="I46" s="2820"/>
      <c r="J46" s="2829"/>
      <c r="K46" s="6"/>
      <c r="L46" s="2711"/>
      <c r="M46" s="2711"/>
      <c r="N46" s="2711"/>
      <c r="O46" s="2711"/>
      <c r="P46" s="2711"/>
      <c r="Q46" s="2711"/>
      <c r="R46" s="2711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755"/>
      <c r="AR46" s="133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CG46" s="40"/>
      <c r="CH46" s="40"/>
      <c r="CI46" s="40"/>
      <c r="CJ46" s="40"/>
    </row>
    <row r="47" spans="1:88" ht="27.75" customHeight="1" x14ac:dyDescent="0.2">
      <c r="A47" s="2817"/>
      <c r="B47" s="2819"/>
      <c r="C47" s="867" t="s">
        <v>68</v>
      </c>
      <c r="D47" s="867" t="s">
        <v>69</v>
      </c>
      <c r="E47" s="899" t="s">
        <v>70</v>
      </c>
      <c r="F47" s="574" t="s">
        <v>71</v>
      </c>
      <c r="G47" s="867" t="s">
        <v>68</v>
      </c>
      <c r="H47" s="867" t="s">
        <v>69</v>
      </c>
      <c r="I47" s="899" t="s">
        <v>70</v>
      </c>
      <c r="J47" s="574" t="s">
        <v>71</v>
      </c>
      <c r="K47" s="6"/>
      <c r="L47" s="921"/>
      <c r="M47" s="921"/>
      <c r="N47" s="922"/>
      <c r="O47" s="921"/>
      <c r="P47" s="921"/>
      <c r="Q47" s="921"/>
      <c r="R47" s="921"/>
      <c r="S47" s="921"/>
      <c r="T47" s="921"/>
      <c r="U47" s="921"/>
      <c r="V47" s="921"/>
      <c r="W47" s="921"/>
      <c r="X47" s="921"/>
      <c r="Y47" s="921"/>
      <c r="Z47" s="921"/>
      <c r="AA47" s="921"/>
      <c r="AB47" s="921"/>
      <c r="AC47" s="921"/>
      <c r="AD47" s="921"/>
      <c r="AE47" s="921"/>
      <c r="AF47" s="921"/>
      <c r="AG47" s="921"/>
      <c r="AH47" s="921"/>
      <c r="AI47" s="921"/>
      <c r="AJ47" s="921"/>
      <c r="AK47" s="921"/>
      <c r="AL47" s="921"/>
      <c r="AM47" s="921"/>
      <c r="AN47" s="921"/>
      <c r="AO47" s="921"/>
      <c r="AP47" s="921"/>
      <c r="AQ47" s="923"/>
      <c r="AR47" s="923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CG47" s="40"/>
      <c r="CH47" s="40"/>
      <c r="CI47" s="40"/>
      <c r="CJ47" s="40"/>
    </row>
    <row r="48" spans="1:88" ht="16.350000000000001" customHeight="1" x14ac:dyDescent="0.2">
      <c r="A48" s="138" t="s">
        <v>72</v>
      </c>
      <c r="B48" s="139">
        <f>SUM(C48:J48)</f>
        <v>0</v>
      </c>
      <c r="C48" s="894"/>
      <c r="D48" s="924"/>
      <c r="E48" s="924"/>
      <c r="F48" s="889"/>
      <c r="G48" s="894"/>
      <c r="H48" s="924"/>
      <c r="I48" s="924"/>
      <c r="J48" s="907"/>
      <c r="K48" s="141"/>
      <c r="L48" s="921"/>
      <c r="M48" s="921"/>
      <c r="N48" s="925"/>
      <c r="O48" s="921"/>
      <c r="P48" s="921"/>
      <c r="Q48" s="921"/>
      <c r="R48" s="921"/>
      <c r="S48" s="921"/>
      <c r="T48" s="921"/>
      <c r="U48" s="921"/>
      <c r="V48" s="921"/>
      <c r="W48" s="921"/>
      <c r="X48" s="926"/>
      <c r="Y48" s="926"/>
      <c r="Z48" s="926"/>
      <c r="AA48" s="926"/>
      <c r="AB48" s="926"/>
      <c r="AC48" s="926"/>
      <c r="AD48" s="926"/>
      <c r="AE48" s="926"/>
      <c r="AF48" s="926"/>
      <c r="AG48" s="926"/>
      <c r="AH48" s="926"/>
      <c r="AI48" s="926"/>
      <c r="AJ48" s="926"/>
      <c r="AK48" s="926"/>
      <c r="AL48" s="926"/>
      <c r="AM48" s="926"/>
      <c r="AN48" s="926"/>
      <c r="AO48" s="926"/>
      <c r="AP48" s="926"/>
      <c r="AQ48" s="923"/>
      <c r="AR48" s="923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CG48" s="40"/>
      <c r="CH48" s="40"/>
      <c r="CI48" s="40"/>
      <c r="CJ48" s="40"/>
    </row>
    <row r="49" spans="1:88" ht="16.350000000000001" customHeight="1" x14ac:dyDescent="0.2">
      <c r="A49" s="82" t="s">
        <v>73</v>
      </c>
      <c r="B49" s="144">
        <f>SUM(C49:J49)</f>
        <v>0</v>
      </c>
      <c r="C49" s="88"/>
      <c r="D49" s="145"/>
      <c r="E49" s="145"/>
      <c r="F49" s="89"/>
      <c r="G49" s="88"/>
      <c r="H49" s="145"/>
      <c r="I49" s="145"/>
      <c r="J49" s="87"/>
      <c r="K49" s="141"/>
      <c r="L49" s="921"/>
      <c r="M49" s="921"/>
      <c r="N49" s="927"/>
      <c r="O49" s="921"/>
      <c r="P49" s="921"/>
      <c r="Q49" s="921"/>
      <c r="R49" s="921"/>
      <c r="S49" s="921"/>
      <c r="T49" s="921"/>
      <c r="U49" s="921"/>
      <c r="V49" s="921"/>
      <c r="W49" s="921"/>
      <c r="X49" s="926"/>
      <c r="Y49" s="926"/>
      <c r="Z49" s="926"/>
      <c r="AA49" s="926"/>
      <c r="AB49" s="926"/>
      <c r="AC49" s="926"/>
      <c r="AD49" s="926"/>
      <c r="AE49" s="926"/>
      <c r="AF49" s="926"/>
      <c r="AG49" s="926"/>
      <c r="AH49" s="926"/>
      <c r="AI49" s="926"/>
      <c r="AJ49" s="926"/>
      <c r="AK49" s="926"/>
      <c r="AL49" s="926"/>
      <c r="AM49" s="926"/>
      <c r="AN49" s="926"/>
      <c r="AO49" s="926"/>
      <c r="AP49" s="926"/>
      <c r="AQ49" s="923"/>
      <c r="AR49" s="923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CG49" s="40"/>
      <c r="CH49" s="40"/>
      <c r="CI49" s="40"/>
      <c r="CJ49" s="40"/>
    </row>
    <row r="50" spans="1:88" ht="31.35" customHeight="1" x14ac:dyDescent="0.2">
      <c r="A50" s="147" t="s">
        <v>74</v>
      </c>
      <c r="B50" s="147"/>
      <c r="C50" s="147"/>
      <c r="D50" s="147"/>
      <c r="E50" s="147"/>
      <c r="F50" s="147"/>
      <c r="G50" s="928"/>
      <c r="H50" s="928"/>
      <c r="I50" s="928"/>
      <c r="J50" s="928"/>
      <c r="K50" s="928"/>
      <c r="L50" s="928"/>
      <c r="M50" s="928"/>
      <c r="N50" s="928"/>
      <c r="O50" s="929"/>
      <c r="P50" s="147"/>
      <c r="Q50" s="928"/>
      <c r="R50" s="928"/>
      <c r="S50" s="929"/>
      <c r="T50" s="147"/>
      <c r="U50" s="928"/>
      <c r="V50" s="929"/>
      <c r="W50" s="14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926"/>
      <c r="AM50" s="930"/>
      <c r="AN50" s="930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CG50" s="40"/>
      <c r="CH50" s="40"/>
      <c r="CI50" s="40"/>
      <c r="CJ50" s="40"/>
    </row>
    <row r="51" spans="1:88" ht="16.350000000000001" customHeight="1" x14ac:dyDescent="0.2">
      <c r="A51" s="2915" t="s">
        <v>75</v>
      </c>
      <c r="B51" s="2934" t="s">
        <v>32</v>
      </c>
      <c r="C51" s="2935"/>
      <c r="D51" s="2936"/>
      <c r="E51" s="2822" t="s">
        <v>5</v>
      </c>
      <c r="F51" s="2810"/>
      <c r="G51" s="2810"/>
      <c r="H51" s="2810"/>
      <c r="I51" s="2810"/>
      <c r="J51" s="2810"/>
      <c r="K51" s="2810"/>
      <c r="L51" s="2810"/>
      <c r="M51" s="2810"/>
      <c r="N51" s="2810"/>
      <c r="O51" s="2810"/>
      <c r="P51" s="2810"/>
      <c r="Q51" s="2810"/>
      <c r="R51" s="2810"/>
      <c r="S51" s="2810"/>
      <c r="T51" s="2810"/>
      <c r="U51" s="2810"/>
      <c r="V51" s="2823"/>
      <c r="W51" s="2916" t="s">
        <v>6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CG51" s="40"/>
      <c r="CH51" s="40"/>
      <c r="CI51" s="40"/>
      <c r="CJ51" s="40"/>
    </row>
    <row r="52" spans="1:88" ht="16.350000000000001" customHeight="1" x14ac:dyDescent="0.2">
      <c r="A52" s="2692"/>
      <c r="B52" s="2818"/>
      <c r="C52" s="2698"/>
      <c r="D52" s="2808"/>
      <c r="E52" s="2916" t="s">
        <v>11</v>
      </c>
      <c r="F52" s="2935" t="s">
        <v>12</v>
      </c>
      <c r="G52" s="2916" t="s">
        <v>13</v>
      </c>
      <c r="H52" s="2935" t="s">
        <v>14</v>
      </c>
      <c r="I52" s="2916" t="s">
        <v>15</v>
      </c>
      <c r="J52" s="2935" t="s">
        <v>16</v>
      </c>
      <c r="K52" s="2916" t="s">
        <v>17</v>
      </c>
      <c r="L52" s="2935" t="s">
        <v>18</v>
      </c>
      <c r="M52" s="2916" t="s">
        <v>19</v>
      </c>
      <c r="N52" s="2935" t="s">
        <v>20</v>
      </c>
      <c r="O52" s="2916" t="s">
        <v>21</v>
      </c>
      <c r="P52" s="2935" t="s">
        <v>22</v>
      </c>
      <c r="Q52" s="2916" t="s">
        <v>23</v>
      </c>
      <c r="R52" s="2935" t="s">
        <v>24</v>
      </c>
      <c r="S52" s="2916" t="s">
        <v>25</v>
      </c>
      <c r="T52" s="2935" t="s">
        <v>26</v>
      </c>
      <c r="U52" s="2916" t="s">
        <v>27</v>
      </c>
      <c r="V52" s="2936" t="s">
        <v>28</v>
      </c>
      <c r="W52" s="270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CG52" s="40"/>
      <c r="CH52" s="40"/>
      <c r="CI52" s="40"/>
      <c r="CJ52" s="40"/>
    </row>
    <row r="53" spans="1:88" ht="16.350000000000001" customHeight="1" x14ac:dyDescent="0.2">
      <c r="A53" s="2817"/>
      <c r="B53" s="864" t="s">
        <v>29</v>
      </c>
      <c r="C53" s="482" t="s">
        <v>30</v>
      </c>
      <c r="D53" s="864" t="s">
        <v>31</v>
      </c>
      <c r="E53" s="2819"/>
      <c r="F53" s="2698"/>
      <c r="G53" s="2819"/>
      <c r="H53" s="2698"/>
      <c r="I53" s="2819"/>
      <c r="J53" s="2698"/>
      <c r="K53" s="2819"/>
      <c r="L53" s="2698"/>
      <c r="M53" s="2819"/>
      <c r="N53" s="2698"/>
      <c r="O53" s="2819"/>
      <c r="P53" s="2698"/>
      <c r="Q53" s="2819"/>
      <c r="R53" s="2698"/>
      <c r="S53" s="2819"/>
      <c r="T53" s="2698"/>
      <c r="U53" s="2819"/>
      <c r="V53" s="2808"/>
      <c r="W53" s="2819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CG53" s="40"/>
      <c r="CH53" s="40"/>
      <c r="CI53" s="40"/>
      <c r="CJ53" s="40"/>
    </row>
    <row r="54" spans="1:88" ht="16.350000000000001" customHeight="1" x14ac:dyDescent="0.2">
      <c r="A54" s="931" t="s">
        <v>76</v>
      </c>
      <c r="B54" s="932">
        <f>SUM(B55:B56)</f>
        <v>0</v>
      </c>
      <c r="C54" s="933">
        <f>SUM(C55:C56)</f>
        <v>0</v>
      </c>
      <c r="D54" s="934">
        <f t="shared" ref="D54:W54" si="5">SUM(D55:D56)</f>
        <v>0</v>
      </c>
      <c r="E54" s="855">
        <f t="shared" si="5"/>
        <v>0</v>
      </c>
      <c r="F54" s="935">
        <f t="shared" si="5"/>
        <v>0</v>
      </c>
      <c r="G54" s="855">
        <f t="shared" si="5"/>
        <v>0</v>
      </c>
      <c r="H54" s="935">
        <f t="shared" si="5"/>
        <v>0</v>
      </c>
      <c r="I54" s="855">
        <f t="shared" si="5"/>
        <v>0</v>
      </c>
      <c r="J54" s="935">
        <f t="shared" si="5"/>
        <v>0</v>
      </c>
      <c r="K54" s="855">
        <f t="shared" si="5"/>
        <v>0</v>
      </c>
      <c r="L54" s="935">
        <f t="shared" si="5"/>
        <v>0</v>
      </c>
      <c r="M54" s="855">
        <f t="shared" si="5"/>
        <v>0</v>
      </c>
      <c r="N54" s="935">
        <f t="shared" si="5"/>
        <v>0</v>
      </c>
      <c r="O54" s="855">
        <f t="shared" si="5"/>
        <v>0</v>
      </c>
      <c r="P54" s="935">
        <f t="shared" si="5"/>
        <v>0</v>
      </c>
      <c r="Q54" s="855">
        <f t="shared" si="5"/>
        <v>0</v>
      </c>
      <c r="R54" s="935">
        <f t="shared" si="5"/>
        <v>0</v>
      </c>
      <c r="S54" s="855">
        <f t="shared" si="5"/>
        <v>0</v>
      </c>
      <c r="T54" s="935">
        <f t="shared" si="5"/>
        <v>0</v>
      </c>
      <c r="U54" s="855">
        <f t="shared" si="5"/>
        <v>0</v>
      </c>
      <c r="V54" s="935">
        <f t="shared" si="5"/>
        <v>0</v>
      </c>
      <c r="W54" s="855">
        <f t="shared" si="5"/>
        <v>0</v>
      </c>
      <c r="X54" s="100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CG54" s="40">
        <v>0</v>
      </c>
      <c r="CH54" s="40">
        <v>0</v>
      </c>
      <c r="CI54" s="40">
        <v>0</v>
      </c>
      <c r="CJ54" s="40"/>
    </row>
    <row r="55" spans="1:88" ht="16.350000000000001" customHeight="1" x14ac:dyDescent="0.2">
      <c r="A55" s="53" t="s">
        <v>72</v>
      </c>
      <c r="B55" s="158">
        <f>SUM(E55:V55)</f>
        <v>0</v>
      </c>
      <c r="C55" s="936"/>
      <c r="D55" s="937"/>
      <c r="E55" s="161"/>
      <c r="F55" s="111"/>
      <c r="G55" s="161"/>
      <c r="H55" s="111"/>
      <c r="I55" s="161"/>
      <c r="J55" s="111"/>
      <c r="K55" s="161"/>
      <c r="L55" s="111"/>
      <c r="M55" s="161"/>
      <c r="N55" s="111"/>
      <c r="O55" s="161"/>
      <c r="P55" s="111"/>
      <c r="Q55" s="161"/>
      <c r="R55" s="111"/>
      <c r="S55" s="161"/>
      <c r="T55" s="111"/>
      <c r="U55" s="161"/>
      <c r="V55" s="111"/>
      <c r="W55" s="161"/>
      <c r="X55" s="162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8"/>
      <c r="AK55" s="8"/>
      <c r="CA55" s="39"/>
      <c r="CC55" s="39"/>
      <c r="CG55" s="40">
        <v>0</v>
      </c>
      <c r="CH55" s="40">
        <v>0</v>
      </c>
      <c r="CI55" s="40">
        <v>0</v>
      </c>
      <c r="CJ55" s="40"/>
    </row>
    <row r="56" spans="1:88" ht="16.350000000000001" customHeight="1" x14ac:dyDescent="0.2">
      <c r="A56" s="163" t="s">
        <v>77</v>
      </c>
      <c r="B56" s="164">
        <f>SUM(E56:V56)</f>
        <v>0</v>
      </c>
      <c r="C56" s="938"/>
      <c r="D56" s="939"/>
      <c r="E56" s="167"/>
      <c r="F56" s="127"/>
      <c r="G56" s="167"/>
      <c r="H56" s="127"/>
      <c r="I56" s="167"/>
      <c r="J56" s="127"/>
      <c r="K56" s="167"/>
      <c r="L56" s="127"/>
      <c r="M56" s="167"/>
      <c r="N56" s="127"/>
      <c r="O56" s="167"/>
      <c r="P56" s="127"/>
      <c r="Q56" s="167"/>
      <c r="R56" s="127"/>
      <c r="S56" s="167"/>
      <c r="T56" s="127"/>
      <c r="U56" s="167"/>
      <c r="V56" s="127"/>
      <c r="W56" s="167"/>
      <c r="X56" s="162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8"/>
      <c r="AK56" s="8"/>
      <c r="CG56" s="40">
        <v>0</v>
      </c>
      <c r="CH56" s="40">
        <v>0</v>
      </c>
      <c r="CI56" s="40">
        <v>0</v>
      </c>
      <c r="CJ56" s="40"/>
    </row>
    <row r="57" spans="1:88" ht="16.350000000000001" customHeight="1" x14ac:dyDescent="0.2">
      <c r="A57" s="168" t="s">
        <v>78</v>
      </c>
      <c r="B57" s="169">
        <f>SUM(B58:B59)</f>
        <v>0</v>
      </c>
      <c r="C57" s="170">
        <f t="shared" ref="C57:W57" si="6">SUM(C58:C59)</f>
        <v>0</v>
      </c>
      <c r="D57" s="171">
        <f t="shared" si="6"/>
        <v>0</v>
      </c>
      <c r="E57" s="114">
        <f t="shared" si="6"/>
        <v>0</v>
      </c>
      <c r="F57" s="172">
        <f t="shared" si="6"/>
        <v>0</v>
      </c>
      <c r="G57" s="114">
        <f t="shared" si="6"/>
        <v>0</v>
      </c>
      <c r="H57" s="172">
        <f t="shared" si="6"/>
        <v>0</v>
      </c>
      <c r="I57" s="114">
        <f t="shared" si="6"/>
        <v>0</v>
      </c>
      <c r="J57" s="172">
        <f t="shared" si="6"/>
        <v>0</v>
      </c>
      <c r="K57" s="114">
        <f t="shared" si="6"/>
        <v>0</v>
      </c>
      <c r="L57" s="172">
        <f t="shared" si="6"/>
        <v>0</v>
      </c>
      <c r="M57" s="114">
        <f t="shared" si="6"/>
        <v>0</v>
      </c>
      <c r="N57" s="172">
        <f t="shared" si="6"/>
        <v>0</v>
      </c>
      <c r="O57" s="114">
        <f t="shared" si="6"/>
        <v>0</v>
      </c>
      <c r="P57" s="172">
        <f t="shared" si="6"/>
        <v>0</v>
      </c>
      <c r="Q57" s="114">
        <f t="shared" si="6"/>
        <v>0</v>
      </c>
      <c r="R57" s="172">
        <f t="shared" si="6"/>
        <v>0</v>
      </c>
      <c r="S57" s="114">
        <f t="shared" si="6"/>
        <v>0</v>
      </c>
      <c r="T57" s="172">
        <f t="shared" si="6"/>
        <v>0</v>
      </c>
      <c r="U57" s="114">
        <f t="shared" si="6"/>
        <v>0</v>
      </c>
      <c r="V57" s="172">
        <f t="shared" si="6"/>
        <v>0</v>
      </c>
      <c r="W57" s="855">
        <f t="shared" si="6"/>
        <v>0</v>
      </c>
      <c r="X57" s="100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CG57" s="40">
        <v>0</v>
      </c>
      <c r="CH57" s="40">
        <v>0</v>
      </c>
      <c r="CI57" s="40">
        <v>0</v>
      </c>
      <c r="CJ57" s="40"/>
    </row>
    <row r="58" spans="1:88" ht="16.350000000000001" customHeight="1" x14ac:dyDescent="0.2">
      <c r="A58" s="53" t="s">
        <v>72</v>
      </c>
      <c r="B58" s="158">
        <f>SUM(E58:V58)</f>
        <v>0</v>
      </c>
      <c r="C58" s="936"/>
      <c r="D58" s="937"/>
      <c r="E58" s="161"/>
      <c r="F58" s="111"/>
      <c r="G58" s="161"/>
      <c r="H58" s="111"/>
      <c r="I58" s="161"/>
      <c r="J58" s="111"/>
      <c r="K58" s="161"/>
      <c r="L58" s="111"/>
      <c r="M58" s="161"/>
      <c r="N58" s="111"/>
      <c r="O58" s="161"/>
      <c r="P58" s="111"/>
      <c r="Q58" s="161"/>
      <c r="R58" s="111"/>
      <c r="S58" s="161"/>
      <c r="T58" s="111"/>
      <c r="U58" s="161"/>
      <c r="V58" s="111"/>
      <c r="W58" s="161"/>
      <c r="X58" s="162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8"/>
      <c r="AK58" s="8"/>
      <c r="CG58" s="40">
        <v>0</v>
      </c>
      <c r="CH58" s="40">
        <v>0</v>
      </c>
      <c r="CI58" s="40">
        <v>0</v>
      </c>
      <c r="CJ58" s="40"/>
    </row>
    <row r="59" spans="1:88" ht="16.350000000000001" customHeight="1" x14ac:dyDescent="0.2">
      <c r="A59" s="163" t="s">
        <v>77</v>
      </c>
      <c r="B59" s="164">
        <f>SUM(E59:V59)</f>
        <v>0</v>
      </c>
      <c r="C59" s="938"/>
      <c r="D59" s="938"/>
      <c r="E59" s="167"/>
      <c r="F59" s="127"/>
      <c r="G59" s="167"/>
      <c r="H59" s="127"/>
      <c r="I59" s="167"/>
      <c r="J59" s="127"/>
      <c r="K59" s="167"/>
      <c r="L59" s="127"/>
      <c r="M59" s="167"/>
      <c r="N59" s="127"/>
      <c r="O59" s="167"/>
      <c r="P59" s="127"/>
      <c r="Q59" s="167"/>
      <c r="R59" s="127"/>
      <c r="S59" s="167"/>
      <c r="T59" s="127"/>
      <c r="U59" s="167"/>
      <c r="V59" s="127"/>
      <c r="W59" s="167"/>
      <c r="X59" s="16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8"/>
      <c r="AK59" s="8"/>
      <c r="CG59" s="40">
        <v>0</v>
      </c>
      <c r="CH59" s="40">
        <v>0</v>
      </c>
      <c r="CI59" s="40">
        <v>0</v>
      </c>
      <c r="CJ59" s="40"/>
    </row>
    <row r="60" spans="1:88" ht="31.35" customHeight="1" x14ac:dyDescent="0.2">
      <c r="A60" s="147" t="s">
        <v>79</v>
      </c>
      <c r="B60" s="147"/>
      <c r="C60" s="147"/>
      <c r="D60" s="147"/>
      <c r="E60" s="147"/>
      <c r="F60" s="9"/>
      <c r="G60" s="9"/>
      <c r="H60" s="173"/>
      <c r="I60" s="173"/>
      <c r="J60" s="940"/>
      <c r="K60" s="941"/>
      <c r="L60" s="942"/>
      <c r="M60" s="941"/>
      <c r="N60" s="6"/>
      <c r="O60" s="6"/>
      <c r="P60" s="6"/>
      <c r="Q60" s="6"/>
      <c r="R60" s="6"/>
      <c r="S60" s="6"/>
      <c r="T60" s="6"/>
      <c r="U60" s="6"/>
      <c r="V60" s="6"/>
      <c r="W60" s="6"/>
      <c r="X60" s="177"/>
      <c r="Y60" s="177"/>
      <c r="Z60" s="177"/>
      <c r="AA60" s="775"/>
      <c r="AB60" s="565"/>
      <c r="AC60" s="775"/>
      <c r="AD60" s="177"/>
      <c r="AE60" s="565"/>
      <c r="AF60" s="775"/>
      <c r="AG60" s="775"/>
      <c r="AH60" s="775"/>
      <c r="AI60" s="565"/>
      <c r="AJ60" s="100"/>
      <c r="AK60" s="180"/>
      <c r="AL60" s="926"/>
      <c r="AM60" s="930"/>
      <c r="AN60" s="930"/>
      <c r="CG60" s="40"/>
      <c r="CH60" s="40"/>
      <c r="CI60" s="40"/>
      <c r="CJ60" s="40"/>
    </row>
    <row r="61" spans="1:88" ht="16.350000000000001" customHeight="1" x14ac:dyDescent="0.2">
      <c r="A61" s="2916" t="s">
        <v>75</v>
      </c>
      <c r="B61" s="2828" t="s">
        <v>80</v>
      </c>
      <c r="C61" s="2829"/>
      <c r="D61" s="2828" t="s">
        <v>81</v>
      </c>
      <c r="E61" s="2820"/>
      <c r="F61" s="2916" t="s">
        <v>82</v>
      </c>
      <c r="G61" s="2916"/>
      <c r="H61" s="100"/>
      <c r="I61" s="10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28"/>
      <c r="V61" s="566"/>
      <c r="W61" s="128"/>
      <c r="X61" s="943"/>
      <c r="Y61" s="943"/>
      <c r="Z61" s="943"/>
      <c r="AA61" s="775"/>
      <c r="AB61" s="943"/>
      <c r="AC61" s="775"/>
      <c r="AD61" s="943"/>
      <c r="AE61" s="775"/>
      <c r="AF61" s="775"/>
      <c r="AG61" s="944"/>
      <c r="AH61" s="775"/>
      <c r="AI61" s="944"/>
      <c r="AJ61" s="943"/>
      <c r="AK61" s="944"/>
      <c r="AL61" s="945"/>
      <c r="AM61" s="946"/>
      <c r="AN61" s="946"/>
      <c r="CG61" s="40"/>
      <c r="CH61" s="40"/>
      <c r="CI61" s="40"/>
      <c r="CJ61" s="40"/>
    </row>
    <row r="62" spans="1:88" ht="36" customHeight="1" x14ac:dyDescent="0.2">
      <c r="A62" s="2819"/>
      <c r="B62" s="865" t="s">
        <v>83</v>
      </c>
      <c r="C62" s="885" t="s">
        <v>84</v>
      </c>
      <c r="D62" s="865" t="s">
        <v>83</v>
      </c>
      <c r="E62" s="947" t="s">
        <v>84</v>
      </c>
      <c r="F62" s="884" t="s">
        <v>83</v>
      </c>
      <c r="G62" s="574" t="s">
        <v>84</v>
      </c>
      <c r="H62" s="6" t="s">
        <v>85</v>
      </c>
      <c r="I62" s="6"/>
      <c r="J62" s="948"/>
      <c r="K62" s="921"/>
      <c r="L62" s="921"/>
      <c r="M62" s="921"/>
      <c r="N62" s="921"/>
      <c r="O62" s="921"/>
      <c r="P62" s="921"/>
      <c r="Q62" s="926"/>
      <c r="R62" s="926"/>
      <c r="S62" s="926"/>
      <c r="T62" s="926"/>
      <c r="U62" s="926"/>
      <c r="V62" s="926"/>
      <c r="W62" s="926"/>
      <c r="X62" s="926"/>
      <c r="Y62" s="926"/>
      <c r="Z62" s="926"/>
      <c r="AA62" s="926"/>
      <c r="AB62" s="926"/>
      <c r="AC62" s="926"/>
      <c r="AD62" s="926"/>
      <c r="AE62" s="926"/>
      <c r="AF62" s="926"/>
      <c r="AG62" s="926"/>
      <c r="AH62" s="926"/>
      <c r="AI62" s="926"/>
      <c r="AJ62" s="926"/>
      <c r="AK62" s="926"/>
      <c r="AL62" s="926"/>
      <c r="AM62" s="926"/>
      <c r="AN62" s="926"/>
      <c r="AO62" s="926"/>
      <c r="AP62" s="921"/>
      <c r="AQ62" s="930"/>
      <c r="AR62" s="930"/>
      <c r="CG62" s="40"/>
      <c r="CH62" s="40"/>
      <c r="CI62" s="40"/>
      <c r="CJ62" s="40"/>
    </row>
    <row r="63" spans="1:88" ht="16.350000000000001" customHeight="1" x14ac:dyDescent="0.2">
      <c r="A63" s="949" t="s">
        <v>86</v>
      </c>
      <c r="B63" s="894"/>
      <c r="C63" s="907"/>
      <c r="D63" s="894"/>
      <c r="E63" s="907"/>
      <c r="F63" s="65"/>
      <c r="G63" s="190"/>
      <c r="H63" s="162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944"/>
      <c r="U63" s="944"/>
      <c r="V63" s="926"/>
      <c r="W63" s="926"/>
      <c r="X63" s="926"/>
      <c r="Y63" s="926"/>
      <c r="Z63" s="926"/>
      <c r="AA63" s="926"/>
      <c r="AB63" s="926"/>
      <c r="AC63" s="926"/>
      <c r="AD63" s="926"/>
      <c r="AE63" s="926"/>
      <c r="AF63" s="926"/>
      <c r="AG63" s="926"/>
      <c r="AH63" s="926"/>
      <c r="AI63" s="926"/>
      <c r="AJ63" s="926"/>
      <c r="AK63" s="926"/>
      <c r="AL63" s="926"/>
      <c r="AM63" s="926"/>
      <c r="AN63" s="926"/>
      <c r="AO63" s="926"/>
      <c r="AP63" s="930"/>
      <c r="AQ63" s="930"/>
      <c r="AR63" s="930"/>
      <c r="CA63" s="39"/>
      <c r="CB63" s="39"/>
      <c r="CC63" s="39"/>
      <c r="CG63" s="40">
        <f>IF(B63&lt;C63,1,0)</f>
        <v>0</v>
      </c>
      <c r="CH63" s="40">
        <f>IF(D63&lt;E63,1,0)</f>
        <v>0</v>
      </c>
      <c r="CI63" s="40">
        <f>IF(F63&lt;G63,1,0)</f>
        <v>0</v>
      </c>
      <c r="CJ63" s="40"/>
    </row>
    <row r="64" spans="1:88" ht="25.35" customHeight="1" x14ac:dyDescent="0.2">
      <c r="A64" s="577" t="s">
        <v>87</v>
      </c>
      <c r="B64" s="783"/>
      <c r="C64" s="784"/>
      <c r="D64" s="783"/>
      <c r="E64" s="784"/>
      <c r="F64" s="783"/>
      <c r="G64" s="455"/>
      <c r="H64" s="162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944"/>
      <c r="U64" s="944"/>
      <c r="V64" s="926"/>
      <c r="W64" s="926"/>
      <c r="X64" s="926"/>
      <c r="Y64" s="926"/>
      <c r="Z64" s="926"/>
      <c r="AA64" s="926"/>
      <c r="AB64" s="926"/>
      <c r="AC64" s="926"/>
      <c r="AD64" s="926"/>
      <c r="AE64" s="926"/>
      <c r="AF64" s="926"/>
      <c r="AG64" s="926"/>
      <c r="AH64" s="926"/>
      <c r="AI64" s="926"/>
      <c r="AJ64" s="926"/>
      <c r="AK64" s="926"/>
      <c r="AL64" s="926"/>
      <c r="AM64" s="926"/>
      <c r="AN64" s="926"/>
      <c r="AO64" s="926"/>
      <c r="AP64" s="930"/>
      <c r="AQ64" s="930"/>
      <c r="AR64" s="930"/>
      <c r="CA64" s="39"/>
      <c r="CB64" s="39"/>
      <c r="CC64" s="39"/>
      <c r="CG64" s="40">
        <f>IF(B64&lt;C64,1,0)</f>
        <v>0</v>
      </c>
      <c r="CH64" s="40">
        <f>IF(D64&lt;E64,1,0)</f>
        <v>0</v>
      </c>
      <c r="CI64" s="40">
        <f>IF(F64&lt;G64,1,0)</f>
        <v>0</v>
      </c>
      <c r="CJ64" s="40"/>
    </row>
    <row r="65" spans="1:88" ht="25.35" customHeight="1" x14ac:dyDescent="0.2">
      <c r="A65" s="9" t="s">
        <v>88</v>
      </c>
      <c r="B65" s="451"/>
      <c r="C65" s="451"/>
      <c r="D65" s="451"/>
      <c r="E65" s="451"/>
      <c r="F65" s="451"/>
      <c r="G65" s="451"/>
      <c r="H65" s="452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944"/>
      <c r="U65" s="944"/>
      <c r="V65" s="926"/>
      <c r="W65" s="926"/>
      <c r="X65" s="926"/>
      <c r="Y65" s="926"/>
      <c r="Z65" s="926"/>
      <c r="AA65" s="926"/>
      <c r="AB65" s="926"/>
      <c r="AC65" s="926"/>
      <c r="AD65" s="926"/>
      <c r="AE65" s="926"/>
      <c r="AF65" s="926"/>
      <c r="AG65" s="926"/>
      <c r="AH65" s="926"/>
      <c r="AI65" s="926"/>
      <c r="AJ65" s="926"/>
      <c r="AK65" s="926"/>
      <c r="AL65" s="926"/>
      <c r="AM65" s="926"/>
      <c r="AN65" s="926"/>
      <c r="AO65" s="926"/>
      <c r="AP65" s="930"/>
      <c r="AQ65" s="930"/>
      <c r="AR65" s="930"/>
      <c r="CA65" s="39"/>
      <c r="CB65" s="39"/>
      <c r="CC65" s="39"/>
      <c r="CG65" s="40"/>
      <c r="CH65" s="40"/>
      <c r="CI65" s="40"/>
      <c r="CJ65" s="40"/>
    </row>
    <row r="66" spans="1:88" ht="25.35" customHeight="1" x14ac:dyDescent="0.2">
      <c r="A66" s="2941" t="s">
        <v>75</v>
      </c>
      <c r="B66" s="2941" t="s">
        <v>89</v>
      </c>
      <c r="C66" s="2941"/>
      <c r="D66" s="2941" t="s">
        <v>90</v>
      </c>
      <c r="E66" s="2941"/>
      <c r="F66" s="451"/>
      <c r="G66" s="451"/>
      <c r="H66" s="452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944"/>
      <c r="U66" s="944"/>
      <c r="V66" s="926"/>
      <c r="W66" s="926"/>
      <c r="X66" s="926"/>
      <c r="Y66" s="926"/>
      <c r="Z66" s="926"/>
      <c r="AA66" s="926"/>
      <c r="AB66" s="926"/>
      <c r="AC66" s="926"/>
      <c r="AD66" s="926"/>
      <c r="AE66" s="926"/>
      <c r="AF66" s="926"/>
      <c r="AG66" s="926"/>
      <c r="AH66" s="926"/>
      <c r="AI66" s="926"/>
      <c r="AJ66" s="926"/>
      <c r="AK66" s="926"/>
      <c r="AL66" s="926"/>
      <c r="AM66" s="926"/>
      <c r="AN66" s="926"/>
      <c r="AO66" s="926"/>
      <c r="AP66" s="930"/>
      <c r="AQ66" s="930"/>
      <c r="AR66" s="930"/>
      <c r="CA66" s="39"/>
      <c r="CB66" s="39"/>
      <c r="CC66" s="39"/>
      <c r="CG66" s="40"/>
      <c r="CH66" s="40"/>
      <c r="CI66" s="40"/>
      <c r="CJ66" s="40"/>
    </row>
    <row r="67" spans="1:88" ht="28.5" customHeight="1" x14ac:dyDescent="0.2">
      <c r="A67" s="2941"/>
      <c r="B67" s="950" t="s">
        <v>91</v>
      </c>
      <c r="C67" s="580" t="s">
        <v>84</v>
      </c>
      <c r="D67" s="950" t="s">
        <v>91</v>
      </c>
      <c r="E67" s="580" t="s">
        <v>84</v>
      </c>
      <c r="F67" s="451"/>
      <c r="G67" s="451"/>
      <c r="H67" s="452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951"/>
      <c r="U67" s="951"/>
      <c r="V67" s="952"/>
      <c r="W67" s="952"/>
      <c r="X67" s="952"/>
      <c r="Y67" s="952"/>
      <c r="Z67" s="952"/>
      <c r="AA67" s="952"/>
      <c r="AB67" s="952"/>
      <c r="AC67" s="952"/>
      <c r="AD67" s="952"/>
      <c r="AE67" s="952"/>
      <c r="AF67" s="952"/>
      <c r="AG67" s="952"/>
      <c r="AH67" s="952"/>
      <c r="AI67" s="952"/>
      <c r="AJ67" s="952"/>
      <c r="AK67" s="952"/>
      <c r="AL67" s="952"/>
      <c r="AM67" s="952"/>
      <c r="AN67" s="952"/>
      <c r="AO67" s="952"/>
      <c r="AP67" s="953"/>
      <c r="AQ67" s="953"/>
      <c r="AR67" s="953"/>
      <c r="CA67" s="39"/>
      <c r="CB67" s="39"/>
      <c r="CC67" s="39"/>
      <c r="CG67" s="40"/>
      <c r="CH67" s="40"/>
      <c r="CI67" s="40"/>
      <c r="CJ67" s="40"/>
    </row>
    <row r="68" spans="1:88" ht="25.35" customHeight="1" x14ac:dyDescent="0.2">
      <c r="A68" s="954" t="s">
        <v>86</v>
      </c>
      <c r="B68" s="955"/>
      <c r="C68" s="956"/>
      <c r="D68" s="957"/>
      <c r="E68" s="958"/>
      <c r="F68" s="451"/>
      <c r="G68" s="451"/>
      <c r="H68" s="452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951"/>
      <c r="U68" s="951"/>
      <c r="V68" s="952"/>
      <c r="W68" s="952"/>
      <c r="X68" s="952"/>
      <c r="Y68" s="952"/>
      <c r="Z68" s="952"/>
      <c r="AA68" s="952"/>
      <c r="AB68" s="952"/>
      <c r="AC68" s="952"/>
      <c r="AD68" s="952"/>
      <c r="AE68" s="952"/>
      <c r="AF68" s="952"/>
      <c r="AG68" s="952"/>
      <c r="AH68" s="952"/>
      <c r="AI68" s="952"/>
      <c r="AJ68" s="952"/>
      <c r="AK68" s="952"/>
      <c r="AL68" s="952"/>
      <c r="AM68" s="952"/>
      <c r="AN68" s="952"/>
      <c r="AO68" s="952"/>
      <c r="AP68" s="953"/>
      <c r="AQ68" s="953"/>
      <c r="AR68" s="953"/>
      <c r="CA68" s="39"/>
      <c r="CB68" s="39"/>
      <c r="CC68" s="39"/>
      <c r="CG68" s="40"/>
      <c r="CH68" s="40"/>
      <c r="CI68" s="40"/>
      <c r="CJ68" s="40"/>
    </row>
    <row r="69" spans="1:88" ht="25.35" customHeight="1" x14ac:dyDescent="0.2">
      <c r="A69" s="207" t="s">
        <v>92</v>
      </c>
      <c r="B69" s="208"/>
      <c r="C69" s="209"/>
      <c r="D69" s="210"/>
      <c r="E69" s="211"/>
      <c r="F69" s="451"/>
      <c r="G69" s="451"/>
      <c r="H69" s="452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951"/>
      <c r="U69" s="951"/>
      <c r="V69" s="952"/>
      <c r="W69" s="952"/>
      <c r="X69" s="952"/>
      <c r="Y69" s="952"/>
      <c r="Z69" s="952"/>
      <c r="AA69" s="952"/>
      <c r="AB69" s="952"/>
      <c r="AC69" s="952"/>
      <c r="AD69" s="952"/>
      <c r="AE69" s="952"/>
      <c r="AF69" s="952"/>
      <c r="AG69" s="952"/>
      <c r="AH69" s="952"/>
      <c r="AI69" s="952"/>
      <c r="AJ69" s="952"/>
      <c r="AK69" s="952"/>
      <c r="AL69" s="952"/>
      <c r="AM69" s="952"/>
      <c r="AN69" s="952"/>
      <c r="AO69" s="952"/>
      <c r="AP69" s="953"/>
      <c r="AQ69" s="953"/>
      <c r="AR69" s="953"/>
      <c r="CA69" s="39"/>
      <c r="CB69" s="39"/>
      <c r="CC69" s="39"/>
      <c r="CG69" s="40"/>
      <c r="CH69" s="40"/>
      <c r="CI69" s="40"/>
      <c r="CJ69" s="40"/>
    </row>
    <row r="70" spans="1:88" ht="31.35" customHeight="1" x14ac:dyDescent="0.2">
      <c r="A70" s="147" t="s">
        <v>93</v>
      </c>
      <c r="B70" s="10"/>
      <c r="C70" s="10"/>
      <c r="D70" s="10"/>
      <c r="E70" s="213"/>
      <c r="F70" s="213"/>
      <c r="G70" s="213"/>
      <c r="H70" s="100"/>
      <c r="I70" s="100"/>
      <c r="J70" s="951"/>
      <c r="K70" s="951"/>
      <c r="L70" s="951"/>
      <c r="M70" s="951"/>
      <c r="N70" s="951"/>
      <c r="O70" s="951"/>
      <c r="P70" s="951"/>
      <c r="Q70" s="951"/>
      <c r="R70" s="951"/>
      <c r="S70" s="951"/>
      <c r="T70" s="951"/>
      <c r="U70" s="951"/>
      <c r="V70" s="959"/>
      <c r="W70" s="959"/>
      <c r="X70" s="952"/>
      <c r="Y70" s="952"/>
      <c r="Z70" s="952"/>
      <c r="AA70" s="952"/>
      <c r="AB70" s="952"/>
      <c r="AC70" s="952"/>
      <c r="AD70" s="952"/>
      <c r="AE70" s="952"/>
      <c r="AF70" s="952"/>
      <c r="AG70" s="952"/>
      <c r="AH70" s="952"/>
      <c r="AI70" s="952"/>
      <c r="AJ70" s="952"/>
      <c r="AK70" s="952"/>
      <c r="AL70" s="952"/>
      <c r="AM70" s="952"/>
      <c r="AN70" s="952"/>
      <c r="AO70" s="952"/>
      <c r="AP70" s="953"/>
      <c r="AQ70" s="953"/>
      <c r="AR70" s="953"/>
      <c r="CG70" s="40"/>
      <c r="CH70" s="40"/>
      <c r="CI70" s="40"/>
      <c r="CJ70" s="40"/>
    </row>
    <row r="71" spans="1:88" ht="16.350000000000001" customHeight="1" x14ac:dyDescent="0.2">
      <c r="A71" s="960" t="s">
        <v>49</v>
      </c>
      <c r="B71" s="960" t="s">
        <v>32</v>
      </c>
      <c r="C71" s="216"/>
      <c r="D71" s="217"/>
      <c r="E71" s="217"/>
      <c r="F71" s="217"/>
      <c r="G71" s="217"/>
      <c r="H71" s="100"/>
      <c r="I71" s="100"/>
      <c r="J71" s="951"/>
      <c r="K71" s="951"/>
      <c r="L71" s="961"/>
      <c r="M71" s="961"/>
      <c r="N71" s="951"/>
      <c r="O71" s="951"/>
      <c r="P71" s="951"/>
      <c r="Q71" s="951"/>
      <c r="R71" s="951"/>
      <c r="S71" s="951"/>
      <c r="T71" s="951"/>
      <c r="U71" s="951"/>
      <c r="V71" s="959"/>
      <c r="W71" s="959"/>
      <c r="X71" s="952"/>
      <c r="Y71" s="952"/>
      <c r="Z71" s="952"/>
      <c r="AA71" s="952"/>
      <c r="AB71" s="952"/>
      <c r="AC71" s="952"/>
      <c r="AD71" s="952"/>
      <c r="AE71" s="952"/>
      <c r="AF71" s="952"/>
      <c r="AG71" s="952"/>
      <c r="AH71" s="952"/>
      <c r="AI71" s="952"/>
      <c r="AJ71" s="952"/>
      <c r="AK71" s="952"/>
      <c r="AL71" s="952"/>
      <c r="AM71" s="952"/>
      <c r="AN71" s="952"/>
      <c r="AO71" s="952"/>
      <c r="AP71" s="953"/>
      <c r="AQ71" s="953"/>
      <c r="AR71" s="953"/>
      <c r="CG71" s="40"/>
      <c r="CH71" s="40"/>
      <c r="CI71" s="40"/>
      <c r="CJ71" s="40"/>
    </row>
    <row r="72" spans="1:88" ht="16.350000000000001" customHeight="1" x14ac:dyDescent="0.2">
      <c r="A72" s="962" t="s">
        <v>72</v>
      </c>
      <c r="B72" s="963"/>
      <c r="C72" s="216"/>
      <c r="D72" s="217"/>
      <c r="E72" s="217"/>
      <c r="F72" s="217"/>
      <c r="G72" s="217"/>
      <c r="H72" s="6"/>
      <c r="I72" s="128"/>
      <c r="J72" s="959"/>
      <c r="K72" s="959"/>
      <c r="L72" s="964"/>
      <c r="M72" s="964"/>
      <c r="N72" s="959"/>
      <c r="O72" s="959"/>
      <c r="P72" s="959"/>
      <c r="Q72" s="959"/>
      <c r="R72" s="959"/>
      <c r="S72" s="959"/>
      <c r="T72" s="959"/>
      <c r="U72" s="959"/>
      <c r="V72" s="959"/>
      <c r="W72" s="959"/>
      <c r="X72" s="952"/>
      <c r="Y72" s="952"/>
      <c r="Z72" s="952"/>
      <c r="AA72" s="952"/>
      <c r="AB72" s="952"/>
      <c r="AC72" s="952"/>
      <c r="AD72" s="952"/>
      <c r="AE72" s="952"/>
      <c r="AF72" s="952"/>
      <c r="AG72" s="952"/>
      <c r="AH72" s="952"/>
      <c r="AI72" s="952"/>
      <c r="AJ72" s="952"/>
      <c r="AK72" s="952"/>
      <c r="AL72" s="952"/>
      <c r="AM72" s="952"/>
      <c r="AN72" s="952"/>
      <c r="AO72" s="952"/>
      <c r="AP72" s="953"/>
      <c r="AQ72" s="953"/>
      <c r="AR72" s="953"/>
      <c r="CG72" s="40"/>
      <c r="CH72" s="40"/>
      <c r="CI72" s="40"/>
      <c r="CJ72" s="40"/>
    </row>
    <row r="73" spans="1:88" ht="16.350000000000001" customHeight="1" x14ac:dyDescent="0.2">
      <c r="A73" s="82" t="s">
        <v>94</v>
      </c>
      <c r="B73" s="93"/>
      <c r="C73" s="9"/>
      <c r="D73" s="222"/>
      <c r="E73" s="9"/>
      <c r="F73" s="594"/>
      <c r="G73" s="224"/>
      <c r="H73" s="6"/>
      <c r="I73" s="6"/>
      <c r="J73" s="959"/>
      <c r="K73" s="959"/>
      <c r="L73" s="959"/>
      <c r="M73" s="959"/>
      <c r="N73" s="959"/>
      <c r="O73" s="959"/>
      <c r="P73" s="959"/>
      <c r="Q73" s="959"/>
      <c r="R73" s="959"/>
      <c r="S73" s="959"/>
      <c r="T73" s="959"/>
      <c r="U73" s="959"/>
      <c r="V73" s="959"/>
      <c r="W73" s="959"/>
      <c r="X73" s="952"/>
      <c r="Y73" s="952"/>
      <c r="Z73" s="952"/>
      <c r="AA73" s="952"/>
      <c r="AB73" s="952"/>
      <c r="AC73" s="952"/>
      <c r="AD73" s="952"/>
      <c r="AE73" s="952"/>
      <c r="AF73" s="952"/>
      <c r="AG73" s="952"/>
      <c r="AH73" s="952"/>
      <c r="AI73" s="952"/>
      <c r="AJ73" s="952"/>
      <c r="AK73" s="952"/>
      <c r="AL73" s="952"/>
      <c r="AM73" s="952"/>
      <c r="AN73" s="952"/>
      <c r="AO73" s="952"/>
      <c r="AP73" s="953"/>
      <c r="AQ73" s="953"/>
      <c r="AR73" s="953"/>
      <c r="CG73" s="40"/>
      <c r="CH73" s="40"/>
      <c r="CI73" s="40"/>
      <c r="CJ73" s="40"/>
    </row>
    <row r="74" spans="1:88" ht="31.35" customHeight="1" x14ac:dyDescent="0.2">
      <c r="A74" s="9" t="s">
        <v>95</v>
      </c>
      <c r="B74" s="9"/>
      <c r="C74" s="965"/>
      <c r="D74" s="965"/>
      <c r="E74" s="6"/>
      <c r="F74" s="6"/>
      <c r="G74" s="6"/>
      <c r="H74" s="6"/>
      <c r="I74" s="6"/>
      <c r="J74" s="959"/>
      <c r="K74" s="959"/>
      <c r="L74" s="959"/>
      <c r="M74" s="959"/>
      <c r="N74" s="959"/>
      <c r="O74" s="959"/>
      <c r="P74" s="959"/>
      <c r="Q74" s="959"/>
      <c r="R74" s="959"/>
      <c r="S74" s="959"/>
      <c r="T74" s="959"/>
      <c r="U74" s="959"/>
      <c r="V74" s="959"/>
      <c r="W74" s="966"/>
      <c r="X74" s="952"/>
      <c r="Y74" s="952"/>
      <c r="Z74" s="952"/>
      <c r="AA74" s="952"/>
      <c r="AB74" s="952"/>
      <c r="AC74" s="952"/>
      <c r="AD74" s="952"/>
      <c r="AE74" s="952"/>
      <c r="AF74" s="967"/>
      <c r="AG74" s="952"/>
      <c r="AH74" s="968"/>
      <c r="AI74" s="952"/>
      <c r="AJ74" s="952"/>
      <c r="AK74" s="952"/>
      <c r="AL74" s="952"/>
      <c r="AM74" s="952"/>
      <c r="AN74" s="952"/>
      <c r="AO74" s="952"/>
      <c r="AP74" s="953"/>
      <c r="AQ74" s="953"/>
      <c r="AR74" s="953"/>
      <c r="CG74" s="40"/>
      <c r="CH74" s="40"/>
      <c r="CI74" s="40"/>
      <c r="CJ74" s="40"/>
    </row>
    <row r="75" spans="1:88" ht="16.350000000000001" customHeight="1" x14ac:dyDescent="0.2">
      <c r="A75" s="2915" t="s">
        <v>96</v>
      </c>
      <c r="B75" s="2916" t="s">
        <v>32</v>
      </c>
      <c r="C75" s="2942" t="s">
        <v>97</v>
      </c>
      <c r="D75" s="2943" t="s">
        <v>98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952"/>
      <c r="Y75" s="952"/>
      <c r="Z75" s="952"/>
      <c r="AA75" s="952"/>
      <c r="AB75" s="952"/>
      <c r="AC75" s="952"/>
      <c r="AD75" s="952"/>
      <c r="AE75" s="952"/>
      <c r="AF75" s="967"/>
      <c r="AG75" s="952"/>
      <c r="AH75" s="952"/>
      <c r="AI75" s="952"/>
      <c r="AJ75" s="952"/>
      <c r="AK75" s="952"/>
      <c r="AL75" s="952"/>
      <c r="AM75" s="952"/>
      <c r="AN75" s="952"/>
      <c r="AO75" s="952"/>
      <c r="AP75" s="953"/>
      <c r="AQ75" s="953"/>
      <c r="AR75" s="953"/>
      <c r="CG75" s="40"/>
      <c r="CH75" s="40"/>
      <c r="CI75" s="40"/>
      <c r="CJ75" s="40"/>
    </row>
    <row r="76" spans="1:88" ht="16.350000000000001" customHeight="1" x14ac:dyDescent="0.2">
      <c r="A76" s="2817"/>
      <c r="B76" s="2819"/>
      <c r="C76" s="2891"/>
      <c r="D76" s="2892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952"/>
      <c r="Y76" s="952"/>
      <c r="Z76" s="952"/>
      <c r="AA76" s="952"/>
      <c r="AB76" s="952"/>
      <c r="AC76" s="952"/>
      <c r="AD76" s="952"/>
      <c r="AE76" s="952"/>
      <c r="AF76" s="969"/>
      <c r="AG76" s="970"/>
      <c r="AH76" s="970"/>
      <c r="AI76" s="952"/>
      <c r="AJ76" s="952"/>
      <c r="AK76" s="952"/>
      <c r="AL76" s="952"/>
      <c r="AM76" s="952"/>
      <c r="AN76" s="952"/>
      <c r="AO76" s="952"/>
      <c r="AP76" s="953"/>
      <c r="AQ76" s="953"/>
      <c r="AR76" s="953"/>
      <c r="CG76" s="40"/>
      <c r="CH76" s="40"/>
      <c r="CI76" s="40"/>
      <c r="CJ76" s="40"/>
    </row>
    <row r="77" spans="1:88" ht="25.5" customHeight="1" x14ac:dyDescent="0.2">
      <c r="A77" s="971" t="s">
        <v>99</v>
      </c>
      <c r="B77" s="232">
        <f>SUM(C77:D77)</f>
        <v>0</v>
      </c>
      <c r="C77" s="972"/>
      <c r="D77" s="97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959"/>
      <c r="AJ77" s="959"/>
      <c r="AK77" s="959"/>
      <c r="AL77" s="959"/>
      <c r="AM77" s="959"/>
      <c r="AN77" s="959"/>
      <c r="AO77" s="959"/>
      <c r="AP77" s="953"/>
      <c r="AQ77" s="953"/>
      <c r="AR77" s="953"/>
      <c r="CG77" s="40"/>
      <c r="CH77" s="40"/>
      <c r="CI77" s="40"/>
      <c r="CJ77" s="40"/>
    </row>
    <row r="78" spans="1:88" ht="31.35" customHeight="1" x14ac:dyDescent="0.2">
      <c r="A78" s="2717" t="s">
        <v>100</v>
      </c>
      <c r="B78" s="2717"/>
      <c r="C78" s="2717"/>
      <c r="D78" s="2717"/>
      <c r="E78" s="2717"/>
      <c r="F78" s="2717"/>
      <c r="G78" s="2717"/>
      <c r="H78" s="10"/>
      <c r="I78" s="10"/>
      <c r="J78" s="10"/>
      <c r="K78" s="10"/>
      <c r="L78" s="10"/>
      <c r="M78" s="10"/>
      <c r="N78" s="6"/>
      <c r="O78" s="6"/>
      <c r="P78" s="6"/>
      <c r="Q78" s="235"/>
      <c r="R78" s="235"/>
      <c r="S78" s="235"/>
      <c r="T78" s="235"/>
      <c r="U78" s="235"/>
      <c r="V78" s="235"/>
      <c r="W78" s="6"/>
      <c r="X78" s="235"/>
      <c r="Y78" s="235"/>
      <c r="Z78" s="236"/>
      <c r="AA78" s="601"/>
      <c r="AB78" s="601"/>
      <c r="AC78" s="601"/>
      <c r="AD78" s="601"/>
      <c r="AE78" s="602"/>
      <c r="AF78" s="602"/>
      <c r="AG78" s="602"/>
      <c r="AH78" s="812"/>
      <c r="AI78" s="953"/>
      <c r="AJ78" s="953"/>
      <c r="AK78" s="953"/>
      <c r="AL78" s="953"/>
      <c r="AM78" s="953"/>
      <c r="AN78" s="953"/>
      <c r="AO78" s="953"/>
      <c r="AP78" s="953"/>
      <c r="AQ78" s="953"/>
      <c r="AR78" s="953"/>
      <c r="CG78" s="40"/>
      <c r="CH78" s="40"/>
      <c r="CI78" s="40"/>
      <c r="CJ78" s="40"/>
    </row>
    <row r="79" spans="1:88" ht="16.350000000000001" customHeight="1" x14ac:dyDescent="0.2">
      <c r="A79" s="2944" t="s">
        <v>49</v>
      </c>
      <c r="B79" s="2934" t="s">
        <v>101</v>
      </c>
      <c r="C79" s="2934" t="s">
        <v>32</v>
      </c>
      <c r="D79" s="2935"/>
      <c r="E79" s="2936"/>
      <c r="F79" s="2822" t="s">
        <v>5</v>
      </c>
      <c r="G79" s="2928"/>
      <c r="H79" s="2928"/>
      <c r="I79" s="2928"/>
      <c r="J79" s="2928"/>
      <c r="K79" s="2928"/>
      <c r="L79" s="2928"/>
      <c r="M79" s="2928"/>
      <c r="N79" s="2928"/>
      <c r="O79" s="2928"/>
      <c r="P79" s="2928"/>
      <c r="Q79" s="2928"/>
      <c r="R79" s="2928"/>
      <c r="S79" s="2928"/>
      <c r="T79" s="2928"/>
      <c r="U79" s="2928"/>
      <c r="V79" s="2928"/>
      <c r="W79" s="2928"/>
      <c r="X79" s="2928"/>
      <c r="Y79" s="2928"/>
      <c r="Z79" s="2928"/>
      <c r="AA79" s="2928"/>
      <c r="AB79" s="2928"/>
      <c r="AC79" s="2928"/>
      <c r="AD79" s="2928"/>
      <c r="AE79" s="2928"/>
      <c r="AF79" s="2928"/>
      <c r="AG79" s="2928"/>
      <c r="AH79" s="2928"/>
      <c r="AI79" s="2832"/>
      <c r="AJ79" s="2945" t="s">
        <v>102</v>
      </c>
      <c r="AK79" s="2936" t="s">
        <v>103</v>
      </c>
      <c r="AL79" s="952"/>
      <c r="AM79" s="952"/>
      <c r="AN79" s="952"/>
      <c r="AO79" s="952"/>
      <c r="AP79" s="952"/>
      <c r="AQ79" s="952"/>
      <c r="AR79" s="952"/>
      <c r="AS79" s="953"/>
      <c r="AT79" s="953"/>
      <c r="BX79" s="2"/>
      <c r="BY79" s="2"/>
      <c r="BZ79" s="3"/>
      <c r="CG79" s="40"/>
      <c r="CH79" s="40"/>
      <c r="CI79" s="40"/>
      <c r="CJ79" s="40"/>
    </row>
    <row r="80" spans="1:88" ht="16.350000000000001" customHeight="1" x14ac:dyDescent="0.2">
      <c r="A80" s="2719"/>
      <c r="B80" s="2721"/>
      <c r="C80" s="2818"/>
      <c r="D80" s="2698"/>
      <c r="E80" s="2808"/>
      <c r="F80" s="2822" t="s">
        <v>104</v>
      </c>
      <c r="G80" s="2823"/>
      <c r="H80" s="2822" t="s">
        <v>105</v>
      </c>
      <c r="I80" s="2823"/>
      <c r="J80" s="2822" t="s">
        <v>13</v>
      </c>
      <c r="K80" s="2823"/>
      <c r="L80" s="2822" t="s">
        <v>14</v>
      </c>
      <c r="M80" s="2823"/>
      <c r="N80" s="2822" t="s">
        <v>106</v>
      </c>
      <c r="O80" s="2823"/>
      <c r="P80" s="2822">
        <v>19</v>
      </c>
      <c r="Q80" s="2823"/>
      <c r="R80" s="2822" t="s">
        <v>16</v>
      </c>
      <c r="S80" s="2823"/>
      <c r="T80" s="2822" t="s">
        <v>17</v>
      </c>
      <c r="U80" s="2823"/>
      <c r="V80" s="2822" t="s">
        <v>18</v>
      </c>
      <c r="W80" s="2823"/>
      <c r="X80" s="2822" t="s">
        <v>19</v>
      </c>
      <c r="Y80" s="2823"/>
      <c r="Z80" s="2822" t="s">
        <v>20</v>
      </c>
      <c r="AA80" s="2823"/>
      <c r="AB80" s="2822" t="s">
        <v>21</v>
      </c>
      <c r="AC80" s="2823"/>
      <c r="AD80" s="2822" t="s">
        <v>22</v>
      </c>
      <c r="AE80" s="2823"/>
      <c r="AF80" s="2822" t="s">
        <v>23</v>
      </c>
      <c r="AG80" s="2823"/>
      <c r="AH80" s="2822" t="s">
        <v>24</v>
      </c>
      <c r="AI80" s="2832"/>
      <c r="AJ80" s="2723"/>
      <c r="AK80" s="2703"/>
      <c r="AL80" s="952"/>
      <c r="AM80" s="959"/>
      <c r="AN80" s="952"/>
      <c r="AO80" s="952"/>
      <c r="AP80" s="952"/>
      <c r="AQ80" s="952"/>
      <c r="AR80" s="952"/>
      <c r="AS80" s="953"/>
      <c r="AT80" s="953"/>
      <c r="BX80" s="2"/>
      <c r="BY80" s="2"/>
      <c r="BZ80" s="3"/>
      <c r="CG80" s="40"/>
      <c r="CH80" s="40"/>
      <c r="CI80" s="40"/>
      <c r="CJ80" s="40"/>
    </row>
    <row r="81" spans="1:88" ht="24.75" customHeight="1" x14ac:dyDescent="0.2">
      <c r="A81" s="2831"/>
      <c r="B81" s="2818"/>
      <c r="C81" s="974" t="s">
        <v>29</v>
      </c>
      <c r="D81" s="975" t="s">
        <v>30</v>
      </c>
      <c r="E81" s="574" t="s">
        <v>31</v>
      </c>
      <c r="F81" s="974" t="s">
        <v>30</v>
      </c>
      <c r="G81" s="574" t="s">
        <v>31</v>
      </c>
      <c r="H81" s="687" t="s">
        <v>30</v>
      </c>
      <c r="I81" s="574" t="s">
        <v>31</v>
      </c>
      <c r="J81" s="974" t="s">
        <v>30</v>
      </c>
      <c r="K81" s="574" t="s">
        <v>31</v>
      </c>
      <c r="L81" s="974" t="s">
        <v>30</v>
      </c>
      <c r="M81" s="574" t="s">
        <v>31</v>
      </c>
      <c r="N81" s="974" t="s">
        <v>30</v>
      </c>
      <c r="O81" s="574" t="s">
        <v>31</v>
      </c>
      <c r="P81" s="974" t="s">
        <v>30</v>
      </c>
      <c r="Q81" s="574" t="s">
        <v>31</v>
      </c>
      <c r="R81" s="974" t="s">
        <v>30</v>
      </c>
      <c r="S81" s="574" t="s">
        <v>31</v>
      </c>
      <c r="T81" s="974" t="s">
        <v>30</v>
      </c>
      <c r="U81" s="574" t="s">
        <v>31</v>
      </c>
      <c r="V81" s="974" t="s">
        <v>30</v>
      </c>
      <c r="W81" s="574" t="s">
        <v>31</v>
      </c>
      <c r="X81" s="974" t="s">
        <v>30</v>
      </c>
      <c r="Y81" s="574" t="s">
        <v>31</v>
      </c>
      <c r="Z81" s="974" t="s">
        <v>30</v>
      </c>
      <c r="AA81" s="574" t="s">
        <v>31</v>
      </c>
      <c r="AB81" s="974" t="s">
        <v>30</v>
      </c>
      <c r="AC81" s="574" t="s">
        <v>31</v>
      </c>
      <c r="AD81" s="974" t="s">
        <v>30</v>
      </c>
      <c r="AE81" s="574" t="s">
        <v>31</v>
      </c>
      <c r="AF81" s="974" t="s">
        <v>30</v>
      </c>
      <c r="AG81" s="574" t="s">
        <v>31</v>
      </c>
      <c r="AH81" s="974" t="s">
        <v>30</v>
      </c>
      <c r="AI81" s="690" t="s">
        <v>31</v>
      </c>
      <c r="AJ81" s="2837"/>
      <c r="AK81" s="2808"/>
      <c r="AL81" s="952"/>
      <c r="AM81" s="959"/>
      <c r="AN81" s="952"/>
      <c r="AO81" s="952"/>
      <c r="AP81" s="952"/>
      <c r="AQ81" s="952"/>
      <c r="AR81" s="952"/>
      <c r="AS81" s="953"/>
      <c r="AT81" s="953"/>
      <c r="BX81" s="2"/>
      <c r="BY81" s="2"/>
      <c r="BZ81" s="3"/>
      <c r="CG81" s="40"/>
      <c r="CH81" s="40"/>
      <c r="CI81" s="40"/>
      <c r="CJ81" s="40"/>
    </row>
    <row r="82" spans="1:88" ht="16.350000000000001" customHeight="1" x14ac:dyDescent="0.2">
      <c r="A82" s="976" t="s">
        <v>107</v>
      </c>
      <c r="B82" s="244" t="s">
        <v>108</v>
      </c>
      <c r="C82" s="977">
        <f>SUM(D82:E82)</f>
        <v>0</v>
      </c>
      <c r="D82" s="978">
        <f>SUM(F82,H82,J82,L82,N82,P82,R82,T82,V82,X82,Z82,AB82,AD82,AF82,AH82)</f>
        <v>0</v>
      </c>
      <c r="E82" s="627">
        <f>SUM(G82,I82,K82,M82,O82,Q82,S82,U82,W82,Y82,AA82,AC82,AE82,AG82,AI82)</f>
        <v>0</v>
      </c>
      <c r="F82" s="616"/>
      <c r="G82" s="456"/>
      <c r="H82" s="457"/>
      <c r="I82" s="456"/>
      <c r="J82" s="616"/>
      <c r="K82" s="617"/>
      <c r="L82" s="616"/>
      <c r="M82" s="617"/>
      <c r="N82" s="616"/>
      <c r="O82" s="617"/>
      <c r="P82" s="616"/>
      <c r="Q82" s="617"/>
      <c r="R82" s="616"/>
      <c r="S82" s="617"/>
      <c r="T82" s="616"/>
      <c r="U82" s="617"/>
      <c r="V82" s="616"/>
      <c r="W82" s="617"/>
      <c r="X82" s="616"/>
      <c r="Y82" s="617"/>
      <c r="Z82" s="616"/>
      <c r="AA82" s="617"/>
      <c r="AB82" s="616"/>
      <c r="AC82" s="617"/>
      <c r="AD82" s="616"/>
      <c r="AE82" s="617"/>
      <c r="AF82" s="616"/>
      <c r="AG82" s="617"/>
      <c r="AH82" s="616"/>
      <c r="AI82" s="618"/>
      <c r="AJ82" s="619"/>
      <c r="AK82" s="456"/>
      <c r="AL82" s="979"/>
      <c r="AM82" s="959"/>
      <c r="AN82" s="952"/>
      <c r="AO82" s="952"/>
      <c r="AP82" s="952"/>
      <c r="AQ82" s="952"/>
      <c r="AR82" s="952"/>
      <c r="AS82" s="953"/>
      <c r="AT82" s="953"/>
      <c r="BX82" s="2"/>
      <c r="BY82" s="2"/>
      <c r="BZ82" s="3"/>
      <c r="CG82" s="40">
        <v>0</v>
      </c>
      <c r="CH82" s="40">
        <v>0</v>
      </c>
      <c r="CI82" s="40"/>
      <c r="CJ82" s="40"/>
    </row>
    <row r="83" spans="1:88" ht="16.350000000000001" customHeight="1" x14ac:dyDescent="0.2">
      <c r="A83" s="2946" t="s">
        <v>109</v>
      </c>
      <c r="B83" s="980" t="s">
        <v>110</v>
      </c>
      <c r="C83" s="27">
        <f>SUM(D83:E83)</f>
        <v>0</v>
      </c>
      <c r="D83" s="256">
        <f t="shared" ref="D83:E85" si="7">SUM(F83,H83,J83,L83,N83,P83,R83,T83,V83,X83,Z83,AB83,AD83,AF83,AH83)</f>
        <v>0</v>
      </c>
      <c r="E83" s="256">
        <f t="shared" si="7"/>
        <v>0</v>
      </c>
      <c r="F83" s="257"/>
      <c r="G83" s="258"/>
      <c r="H83" s="259"/>
      <c r="I83" s="258"/>
      <c r="J83" s="257"/>
      <c r="K83" s="260"/>
      <c r="L83" s="257"/>
      <c r="M83" s="260"/>
      <c r="N83" s="257"/>
      <c r="O83" s="260"/>
      <c r="P83" s="257"/>
      <c r="Q83" s="260"/>
      <c r="R83" s="257"/>
      <c r="S83" s="260"/>
      <c r="T83" s="257"/>
      <c r="U83" s="260"/>
      <c r="V83" s="257"/>
      <c r="W83" s="260"/>
      <c r="X83" s="257"/>
      <c r="Y83" s="260"/>
      <c r="Z83" s="257"/>
      <c r="AA83" s="260"/>
      <c r="AB83" s="257"/>
      <c r="AC83" s="260"/>
      <c r="AD83" s="257"/>
      <c r="AE83" s="260"/>
      <c r="AF83" s="257"/>
      <c r="AG83" s="260"/>
      <c r="AH83" s="257"/>
      <c r="AI83" s="261"/>
      <c r="AJ83" s="262"/>
      <c r="AK83" s="258"/>
      <c r="AL83" s="979"/>
      <c r="AM83" s="959"/>
      <c r="AN83" s="952"/>
      <c r="AO83" s="952"/>
      <c r="AP83" s="952"/>
      <c r="AQ83" s="952"/>
      <c r="AR83" s="952"/>
      <c r="AS83" s="953"/>
      <c r="AT83" s="953"/>
      <c r="BX83" s="2"/>
      <c r="BY83" s="2"/>
      <c r="BZ83" s="3"/>
      <c r="CG83" s="40">
        <v>0</v>
      </c>
      <c r="CH83" s="40">
        <v>0</v>
      </c>
      <c r="CI83" s="40"/>
      <c r="CJ83" s="40"/>
    </row>
    <row r="84" spans="1:88" ht="25.35" customHeight="1" x14ac:dyDescent="0.2">
      <c r="A84" s="2946"/>
      <c r="B84" s="263" t="s">
        <v>111</v>
      </c>
      <c r="C84" s="77">
        <f>SUM(D84:E84)</f>
        <v>0</v>
      </c>
      <c r="D84" s="256">
        <f t="shared" si="7"/>
        <v>0</v>
      </c>
      <c r="E84" s="256">
        <f t="shared" si="7"/>
        <v>0</v>
      </c>
      <c r="F84" s="264"/>
      <c r="G84" s="265"/>
      <c r="H84" s="266"/>
      <c r="I84" s="265"/>
      <c r="J84" s="264"/>
      <c r="K84" s="267"/>
      <c r="L84" s="264"/>
      <c r="M84" s="267"/>
      <c r="N84" s="264"/>
      <c r="O84" s="267"/>
      <c r="P84" s="264"/>
      <c r="Q84" s="267"/>
      <c r="R84" s="264"/>
      <c r="S84" s="267"/>
      <c r="T84" s="264"/>
      <c r="U84" s="267"/>
      <c r="V84" s="264"/>
      <c r="W84" s="267"/>
      <c r="X84" s="264"/>
      <c r="Y84" s="267"/>
      <c r="Z84" s="264"/>
      <c r="AA84" s="267"/>
      <c r="AB84" s="264"/>
      <c r="AC84" s="267"/>
      <c r="AD84" s="264"/>
      <c r="AE84" s="267"/>
      <c r="AF84" s="264"/>
      <c r="AG84" s="267"/>
      <c r="AH84" s="264"/>
      <c r="AI84" s="268"/>
      <c r="AJ84" s="269"/>
      <c r="AK84" s="265"/>
      <c r="AL84" s="979"/>
      <c r="AM84" s="959"/>
      <c r="AN84" s="952"/>
      <c r="AO84" s="952"/>
      <c r="AP84" s="952"/>
      <c r="AQ84" s="952"/>
      <c r="AR84" s="952"/>
      <c r="AS84" s="953"/>
      <c r="AT84" s="953"/>
      <c r="BX84" s="2"/>
      <c r="BY84" s="2"/>
      <c r="BZ84" s="3"/>
      <c r="CG84" s="40"/>
      <c r="CH84" s="40"/>
      <c r="CI84" s="40"/>
      <c r="CJ84" s="40"/>
    </row>
    <row r="85" spans="1:88" ht="16.350000000000001" customHeight="1" x14ac:dyDescent="0.2">
      <c r="A85" s="901" t="s">
        <v>60</v>
      </c>
      <c r="B85" s="981" t="s">
        <v>112</v>
      </c>
      <c r="C85" s="977">
        <f>SUM(D85:E85)</f>
        <v>0</v>
      </c>
      <c r="D85" s="978">
        <f t="shared" si="7"/>
        <v>0</v>
      </c>
      <c r="E85" s="627">
        <f t="shared" si="7"/>
        <v>0</v>
      </c>
      <c r="F85" s="982"/>
      <c r="G85" s="629"/>
      <c r="H85" s="630"/>
      <c r="I85" s="629"/>
      <c r="J85" s="982"/>
      <c r="K85" s="983"/>
      <c r="L85" s="982"/>
      <c r="M85" s="983"/>
      <c r="N85" s="982"/>
      <c r="O85" s="983"/>
      <c r="P85" s="982"/>
      <c r="Q85" s="983"/>
      <c r="R85" s="982"/>
      <c r="S85" s="983"/>
      <c r="T85" s="982"/>
      <c r="U85" s="983"/>
      <c r="V85" s="982"/>
      <c r="W85" s="983"/>
      <c r="X85" s="982"/>
      <c r="Y85" s="983"/>
      <c r="Z85" s="982"/>
      <c r="AA85" s="983"/>
      <c r="AB85" s="982"/>
      <c r="AC85" s="983"/>
      <c r="AD85" s="982"/>
      <c r="AE85" s="983"/>
      <c r="AF85" s="982"/>
      <c r="AG85" s="983"/>
      <c r="AH85" s="982"/>
      <c r="AI85" s="984"/>
      <c r="AJ85" s="985"/>
      <c r="AK85" s="629"/>
      <c r="AL85" s="979"/>
      <c r="AM85" s="959"/>
      <c r="AN85" s="952"/>
      <c r="AO85" s="952"/>
      <c r="AP85" s="952"/>
      <c r="AQ85" s="952"/>
      <c r="AR85" s="952"/>
      <c r="AS85" s="953"/>
      <c r="AT85" s="953"/>
      <c r="BX85" s="2"/>
      <c r="BY85" s="2"/>
      <c r="BZ85" s="3"/>
      <c r="CG85" s="40"/>
      <c r="CH85" s="40"/>
      <c r="CI85" s="40"/>
      <c r="CJ85" s="40"/>
    </row>
    <row r="86" spans="1:88" ht="31.35" customHeight="1" x14ac:dyDescent="0.2">
      <c r="A86" s="9" t="s">
        <v>113</v>
      </c>
      <c r="B86" s="6"/>
      <c r="C86" s="1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35"/>
      <c r="R86" s="235"/>
      <c r="S86" s="235"/>
      <c r="T86" s="235"/>
      <c r="U86" s="235"/>
      <c r="V86" s="235"/>
      <c r="W86" s="6"/>
      <c r="X86" s="235"/>
      <c r="Y86" s="235"/>
      <c r="Z86" s="634"/>
      <c r="AA86" s="236"/>
      <c r="AB86" s="635"/>
      <c r="AC86" s="635"/>
      <c r="AD86" s="635"/>
      <c r="AE86" s="635"/>
      <c r="AF86" s="635"/>
      <c r="AG86" s="953"/>
      <c r="AH86" s="128"/>
      <c r="AI86" s="952"/>
      <c r="AJ86" s="952"/>
      <c r="AK86" s="952"/>
      <c r="AL86" s="952"/>
      <c r="AM86" s="952"/>
      <c r="AN86" s="952"/>
      <c r="AO86" s="952"/>
      <c r="AP86" s="952"/>
      <c r="AQ86" s="953"/>
      <c r="AR86" s="953"/>
      <c r="CG86" s="40"/>
      <c r="CH86" s="40"/>
      <c r="CI86" s="40"/>
      <c r="CJ86" s="40"/>
    </row>
    <row r="87" spans="1:88" ht="16.350000000000001" customHeight="1" x14ac:dyDescent="0.2">
      <c r="A87" s="2946" t="s">
        <v>96</v>
      </c>
      <c r="B87" s="2947" t="s">
        <v>32</v>
      </c>
      <c r="C87" s="2947" t="s">
        <v>114</v>
      </c>
      <c r="D87" s="2948" t="s">
        <v>115</v>
      </c>
      <c r="E87" s="2829" t="s">
        <v>116</v>
      </c>
      <c r="F87" s="2947" t="s">
        <v>117</v>
      </c>
      <c r="G87" s="6"/>
      <c r="H87" s="959"/>
      <c r="I87" s="959"/>
      <c r="J87" s="959"/>
      <c r="K87" s="959"/>
      <c r="L87" s="959"/>
      <c r="M87" s="959"/>
      <c r="N87" s="959"/>
      <c r="O87" s="959"/>
      <c r="P87" s="986"/>
      <c r="Q87" s="986"/>
      <c r="R87" s="986"/>
      <c r="S87" s="986"/>
      <c r="T87" s="986"/>
      <c r="U87" s="986"/>
      <c r="V87" s="986"/>
      <c r="W87" s="959"/>
      <c r="X87" s="986"/>
      <c r="Y87" s="953"/>
      <c r="Z87" s="953"/>
      <c r="AA87" s="953"/>
      <c r="AB87" s="953"/>
      <c r="AC87" s="953"/>
      <c r="AD87" s="953"/>
      <c r="AE87" s="953"/>
      <c r="AF87" s="953"/>
      <c r="AG87" s="953"/>
      <c r="AH87" s="952"/>
      <c r="AI87" s="952"/>
      <c r="AJ87" s="952"/>
      <c r="AK87" s="952"/>
      <c r="AL87" s="952"/>
      <c r="AM87" s="952"/>
      <c r="AN87" s="952"/>
      <c r="AO87" s="952"/>
      <c r="AP87" s="952"/>
      <c r="AQ87" s="953"/>
      <c r="AR87" s="953"/>
      <c r="CG87" s="40"/>
      <c r="CH87" s="40"/>
      <c r="CI87" s="40"/>
      <c r="CJ87" s="40"/>
    </row>
    <row r="88" spans="1:88" ht="45.75" customHeight="1" x14ac:dyDescent="0.2">
      <c r="A88" s="2946"/>
      <c r="B88" s="2947"/>
      <c r="C88" s="2947"/>
      <c r="D88" s="2948"/>
      <c r="E88" s="2829"/>
      <c r="F88" s="2947"/>
      <c r="G88" s="6"/>
      <c r="H88" s="959"/>
      <c r="I88" s="959"/>
      <c r="J88" s="959"/>
      <c r="K88" s="959"/>
      <c r="L88" s="959"/>
      <c r="M88" s="959"/>
      <c r="N88" s="959"/>
      <c r="O88" s="959"/>
      <c r="P88" s="986"/>
      <c r="Q88" s="986"/>
      <c r="R88" s="986"/>
      <c r="S88" s="986"/>
      <c r="T88" s="986"/>
      <c r="U88" s="986"/>
      <c r="V88" s="986"/>
      <c r="W88" s="959"/>
      <c r="X88" s="986"/>
      <c r="Y88" s="953"/>
      <c r="Z88" s="953"/>
      <c r="AA88" s="953"/>
      <c r="AB88" s="953"/>
      <c r="AC88" s="953"/>
      <c r="AD88" s="953"/>
      <c r="AE88" s="953"/>
      <c r="AF88" s="953"/>
      <c r="AG88" s="953"/>
      <c r="AH88" s="952"/>
      <c r="AI88" s="952"/>
      <c r="AJ88" s="952"/>
      <c r="AK88" s="952"/>
      <c r="AL88" s="952"/>
      <c r="AM88" s="952"/>
      <c r="AN88" s="952"/>
      <c r="AO88" s="952"/>
      <c r="AP88" s="952"/>
      <c r="AQ88" s="953"/>
      <c r="AR88" s="953"/>
      <c r="CG88" s="40"/>
      <c r="CH88" s="40"/>
      <c r="CI88" s="40"/>
      <c r="CJ88" s="40"/>
    </row>
    <row r="89" spans="1:88" ht="16.350000000000001" customHeight="1" x14ac:dyDescent="0.2">
      <c r="A89" s="2953" t="s">
        <v>118</v>
      </c>
      <c r="B89" s="2954"/>
      <c r="C89" s="2954"/>
      <c r="D89" s="2954"/>
      <c r="E89" s="2954"/>
      <c r="F89" s="2955"/>
      <c r="G89" s="6"/>
      <c r="H89" s="959"/>
      <c r="I89" s="959"/>
      <c r="J89" s="959"/>
      <c r="K89" s="959"/>
      <c r="L89" s="959"/>
      <c r="M89" s="959"/>
      <c r="N89" s="959"/>
      <c r="O89" s="959"/>
      <c r="P89" s="986"/>
      <c r="Q89" s="986"/>
      <c r="R89" s="986"/>
      <c r="S89" s="986"/>
      <c r="T89" s="986"/>
      <c r="U89" s="986"/>
      <c r="V89" s="986"/>
      <c r="W89" s="959"/>
      <c r="X89" s="986"/>
      <c r="Y89" s="953"/>
      <c r="Z89" s="953"/>
      <c r="AA89" s="953"/>
      <c r="AB89" s="953"/>
      <c r="AC89" s="953"/>
      <c r="AD89" s="953"/>
      <c r="AE89" s="953"/>
      <c r="AF89" s="953"/>
      <c r="AG89" s="953"/>
      <c r="AH89" s="952"/>
      <c r="AI89" s="952"/>
      <c r="AJ89" s="952"/>
      <c r="AK89" s="952"/>
      <c r="AL89" s="952"/>
      <c r="AM89" s="952"/>
      <c r="AN89" s="952"/>
      <c r="AO89" s="952"/>
      <c r="AP89" s="952"/>
      <c r="AQ89" s="953"/>
      <c r="AR89" s="953"/>
      <c r="CG89" s="40"/>
      <c r="CH89" s="40"/>
      <c r="CI89" s="40"/>
      <c r="CJ89" s="40"/>
    </row>
    <row r="90" spans="1:88" ht="16.350000000000001" customHeight="1" x14ac:dyDescent="0.2">
      <c r="A90" s="987" t="s">
        <v>119</v>
      </c>
      <c r="B90" s="988">
        <f>SUM(C90:D90)</f>
        <v>57</v>
      </c>
      <c r="C90" s="989">
        <v>57</v>
      </c>
      <c r="D90" s="990"/>
      <c r="E90" s="991">
        <v>57</v>
      </c>
      <c r="F90" s="989"/>
      <c r="G90" s="6"/>
      <c r="H90" s="959"/>
      <c r="I90" s="959"/>
      <c r="J90" s="959"/>
      <c r="K90" s="959"/>
      <c r="L90" s="959"/>
      <c r="M90" s="959"/>
      <c r="N90" s="959"/>
      <c r="O90" s="959"/>
      <c r="P90" s="986"/>
      <c r="Q90" s="986"/>
      <c r="R90" s="986"/>
      <c r="S90" s="986"/>
      <c r="T90" s="986"/>
      <c r="U90" s="986"/>
      <c r="V90" s="986"/>
      <c r="W90" s="959"/>
      <c r="X90" s="986"/>
      <c r="Y90" s="953"/>
      <c r="Z90" s="953"/>
      <c r="AA90" s="953"/>
      <c r="AB90" s="953"/>
      <c r="AC90" s="953"/>
      <c r="AD90" s="953"/>
      <c r="AE90" s="953"/>
      <c r="AF90" s="953"/>
      <c r="AG90" s="953"/>
      <c r="AH90" s="952"/>
      <c r="AI90" s="952"/>
      <c r="AJ90" s="952"/>
      <c r="AK90" s="952"/>
      <c r="AL90" s="952"/>
      <c r="AM90" s="952"/>
      <c r="AN90" s="952"/>
      <c r="AO90" s="952"/>
      <c r="AP90" s="952"/>
      <c r="AQ90" s="953"/>
      <c r="AR90" s="953"/>
      <c r="CG90" s="40"/>
      <c r="CH90" s="40"/>
      <c r="CI90" s="40"/>
      <c r="CJ90" s="40"/>
    </row>
    <row r="91" spans="1:88" ht="16.350000000000001" customHeight="1" x14ac:dyDescent="0.2">
      <c r="A91" s="283" t="s">
        <v>120</v>
      </c>
      <c r="B91" s="263">
        <f>SUM(C91:D91)</f>
        <v>110</v>
      </c>
      <c r="C91" s="161"/>
      <c r="D91" s="284">
        <v>110</v>
      </c>
      <c r="E91" s="46">
        <v>110</v>
      </c>
      <c r="F91" s="161"/>
      <c r="G91" s="6"/>
      <c r="H91" s="959"/>
      <c r="I91" s="959"/>
      <c r="J91" s="959"/>
      <c r="K91" s="959"/>
      <c r="L91" s="959"/>
      <c r="M91" s="959"/>
      <c r="N91" s="959"/>
      <c r="O91" s="959"/>
      <c r="P91" s="986"/>
      <c r="Q91" s="986"/>
      <c r="R91" s="986"/>
      <c r="S91" s="986"/>
      <c r="T91" s="986"/>
      <c r="U91" s="986"/>
      <c r="V91" s="986"/>
      <c r="W91" s="959"/>
      <c r="X91" s="986"/>
      <c r="Y91" s="953"/>
      <c r="Z91" s="953"/>
      <c r="AA91" s="953"/>
      <c r="AB91" s="953"/>
      <c r="AC91" s="953"/>
      <c r="AD91" s="953"/>
      <c r="AE91" s="953"/>
      <c r="AF91" s="953"/>
      <c r="AG91" s="953"/>
      <c r="AH91" s="952"/>
      <c r="AI91" s="952"/>
      <c r="AJ91" s="952"/>
      <c r="AK91" s="952"/>
      <c r="AL91" s="952"/>
      <c r="AM91" s="952"/>
      <c r="AN91" s="952"/>
      <c r="AO91" s="952"/>
      <c r="AP91" s="952"/>
      <c r="AQ91" s="953"/>
      <c r="AR91" s="953"/>
      <c r="CG91" s="40"/>
      <c r="CH91" s="40"/>
      <c r="CI91" s="40"/>
      <c r="CJ91" s="40"/>
    </row>
    <row r="92" spans="1:88" ht="16.350000000000001" customHeight="1" x14ac:dyDescent="0.2">
      <c r="A92" s="283" t="s">
        <v>121</v>
      </c>
      <c r="B92" s="263">
        <f>SUM(C92:D92)</f>
        <v>0</v>
      </c>
      <c r="C92" s="161"/>
      <c r="D92" s="284"/>
      <c r="E92" s="46"/>
      <c r="F92" s="161"/>
      <c r="G92" s="6"/>
      <c r="H92" s="959"/>
      <c r="I92" s="959"/>
      <c r="J92" s="959"/>
      <c r="K92" s="959"/>
      <c r="L92" s="959"/>
      <c r="M92" s="959"/>
      <c r="N92" s="959"/>
      <c r="O92" s="959"/>
      <c r="P92" s="986"/>
      <c r="Q92" s="986"/>
      <c r="R92" s="986"/>
      <c r="S92" s="986"/>
      <c r="T92" s="986"/>
      <c r="U92" s="986"/>
      <c r="V92" s="986"/>
      <c r="W92" s="959"/>
      <c r="X92" s="986"/>
      <c r="Y92" s="953"/>
      <c r="Z92" s="953"/>
      <c r="AA92" s="953"/>
      <c r="AB92" s="953"/>
      <c r="AC92" s="953"/>
      <c r="AD92" s="953"/>
      <c r="AE92" s="953"/>
      <c r="AF92" s="953"/>
      <c r="AG92" s="953"/>
      <c r="AH92" s="952"/>
      <c r="AI92" s="952"/>
      <c r="AJ92" s="952"/>
      <c r="AK92" s="952"/>
      <c r="AL92" s="952"/>
      <c r="AM92" s="952"/>
      <c r="AN92" s="952"/>
      <c r="AO92" s="952"/>
      <c r="AP92" s="952"/>
      <c r="AQ92" s="953"/>
      <c r="AR92" s="953"/>
      <c r="CG92" s="40"/>
      <c r="CH92" s="40"/>
      <c r="CI92" s="40"/>
      <c r="CJ92" s="40"/>
    </row>
    <row r="93" spans="1:88" ht="16.350000000000001" customHeight="1" x14ac:dyDescent="0.2">
      <c r="A93" s="283" t="s">
        <v>122</v>
      </c>
      <c r="B93" s="263">
        <f>SUM(C93:D93)</f>
        <v>0</v>
      </c>
      <c r="C93" s="161"/>
      <c r="D93" s="284"/>
      <c r="E93" s="46"/>
      <c r="F93" s="161"/>
      <c r="G93" s="6"/>
      <c r="H93" s="959"/>
      <c r="I93" s="959"/>
      <c r="J93" s="959"/>
      <c r="K93" s="959"/>
      <c r="L93" s="959"/>
      <c r="M93" s="959"/>
      <c r="N93" s="959"/>
      <c r="O93" s="959"/>
      <c r="P93" s="986"/>
      <c r="Q93" s="986"/>
      <c r="R93" s="986"/>
      <c r="S93" s="986"/>
      <c r="T93" s="986"/>
      <c r="U93" s="986"/>
      <c r="V93" s="986"/>
      <c r="W93" s="959"/>
      <c r="X93" s="986"/>
      <c r="Y93" s="953"/>
      <c r="Z93" s="953"/>
      <c r="AA93" s="953"/>
      <c r="AB93" s="953"/>
      <c r="AC93" s="953"/>
      <c r="AD93" s="953"/>
      <c r="AE93" s="953"/>
      <c r="AF93" s="953"/>
      <c r="AG93" s="953"/>
      <c r="AH93" s="952"/>
      <c r="AI93" s="952"/>
      <c r="AJ93" s="952"/>
      <c r="AK93" s="952"/>
      <c r="AL93" s="952"/>
      <c r="AM93" s="952"/>
      <c r="AN93" s="952"/>
      <c r="AO93" s="952"/>
      <c r="AP93" s="952"/>
      <c r="AQ93" s="953"/>
      <c r="AR93" s="953"/>
      <c r="CG93" s="40"/>
      <c r="CH93" s="40"/>
      <c r="CI93" s="40"/>
      <c r="CJ93" s="40"/>
    </row>
    <row r="94" spans="1:88" ht="16.350000000000001" customHeight="1" x14ac:dyDescent="0.2">
      <c r="A94" s="285" t="s">
        <v>123</v>
      </c>
      <c r="B94" s="286">
        <f>SUM(C94:D94)</f>
        <v>0</v>
      </c>
      <c r="C94" s="287"/>
      <c r="D94" s="640"/>
      <c r="E94" s="190"/>
      <c r="F94" s="287"/>
      <c r="G94" s="6"/>
      <c r="H94" s="959"/>
      <c r="I94" s="959"/>
      <c r="J94" s="959"/>
      <c r="K94" s="959"/>
      <c r="L94" s="959"/>
      <c r="M94" s="959"/>
      <c r="N94" s="959"/>
      <c r="O94" s="959"/>
      <c r="P94" s="986"/>
      <c r="Q94" s="986"/>
      <c r="R94" s="986"/>
      <c r="S94" s="986"/>
      <c r="T94" s="986"/>
      <c r="U94" s="986"/>
      <c r="V94" s="986"/>
      <c r="W94" s="959"/>
      <c r="X94" s="986"/>
      <c r="Y94" s="953"/>
      <c r="Z94" s="953"/>
      <c r="AA94" s="953"/>
      <c r="AB94" s="953"/>
      <c r="AC94" s="953"/>
      <c r="AD94" s="953"/>
      <c r="AE94" s="953"/>
      <c r="AF94" s="953"/>
      <c r="AG94" s="953"/>
      <c r="AH94" s="952"/>
      <c r="AI94" s="952"/>
      <c r="AJ94" s="952"/>
      <c r="AK94" s="952"/>
      <c r="AL94" s="952"/>
      <c r="AM94" s="952"/>
      <c r="AN94" s="952"/>
      <c r="AO94" s="952"/>
      <c r="AP94" s="952"/>
      <c r="AQ94" s="953"/>
      <c r="AR94" s="953"/>
      <c r="CG94" s="40"/>
      <c r="CH94" s="40"/>
      <c r="CI94" s="40"/>
      <c r="CJ94" s="40"/>
    </row>
    <row r="95" spans="1:88" ht="16.350000000000001" customHeight="1" x14ac:dyDescent="0.2">
      <c r="A95" s="2953" t="s">
        <v>124</v>
      </c>
      <c r="B95" s="2954"/>
      <c r="C95" s="2954"/>
      <c r="D95" s="2954"/>
      <c r="E95" s="2954"/>
      <c r="F95" s="2955"/>
      <c r="G95" s="6"/>
      <c r="H95" s="959"/>
      <c r="I95" s="959"/>
      <c r="J95" s="959"/>
      <c r="K95" s="959"/>
      <c r="L95" s="959"/>
      <c r="M95" s="959"/>
      <c r="N95" s="959"/>
      <c r="O95" s="959"/>
      <c r="P95" s="986"/>
      <c r="Q95" s="986"/>
      <c r="R95" s="986"/>
      <c r="S95" s="986"/>
      <c r="T95" s="986"/>
      <c r="U95" s="986"/>
      <c r="V95" s="986"/>
      <c r="W95" s="959"/>
      <c r="X95" s="986"/>
      <c r="Y95" s="953"/>
      <c r="Z95" s="953"/>
      <c r="AA95" s="953"/>
      <c r="AB95" s="953"/>
      <c r="AC95" s="953"/>
      <c r="AD95" s="953"/>
      <c r="AE95" s="953"/>
      <c r="AF95" s="953"/>
      <c r="AG95" s="953"/>
      <c r="AH95" s="952"/>
      <c r="AI95" s="952"/>
      <c r="AJ95" s="952"/>
      <c r="AK95" s="952"/>
      <c r="AL95" s="952"/>
      <c r="AM95" s="952"/>
      <c r="AN95" s="952"/>
      <c r="AO95" s="952"/>
      <c r="AP95" s="952"/>
      <c r="AQ95" s="953"/>
      <c r="AR95" s="953"/>
      <c r="CG95" s="40"/>
      <c r="CH95" s="40"/>
      <c r="CI95" s="40"/>
      <c r="CJ95" s="40"/>
    </row>
    <row r="96" spans="1:88" ht="16.350000000000001" customHeight="1" x14ac:dyDescent="0.2">
      <c r="A96" s="992" t="s">
        <v>125</v>
      </c>
      <c r="B96" s="993">
        <f>SUM(C96:D96)</f>
        <v>0</v>
      </c>
      <c r="C96" s="989"/>
      <c r="D96" s="990"/>
      <c r="E96" s="991"/>
      <c r="F96" s="989"/>
      <c r="G96" s="6"/>
      <c r="H96" s="959"/>
      <c r="I96" s="959"/>
      <c r="J96" s="959"/>
      <c r="K96" s="959"/>
      <c r="L96" s="959"/>
      <c r="M96" s="959"/>
      <c r="N96" s="959"/>
      <c r="O96" s="959"/>
      <c r="P96" s="986"/>
      <c r="Q96" s="986"/>
      <c r="R96" s="986"/>
      <c r="S96" s="986"/>
      <c r="T96" s="986"/>
      <c r="U96" s="986"/>
      <c r="V96" s="986"/>
      <c r="W96" s="959"/>
      <c r="X96" s="986"/>
      <c r="Y96" s="953"/>
      <c r="Z96" s="953"/>
      <c r="AA96" s="953"/>
      <c r="AB96" s="953"/>
      <c r="AC96" s="953"/>
      <c r="AD96" s="953"/>
      <c r="AE96" s="953"/>
      <c r="AF96" s="953"/>
      <c r="AG96" s="953"/>
      <c r="AH96" s="953"/>
      <c r="AI96" s="953"/>
      <c r="AJ96" s="953"/>
      <c r="AK96" s="953"/>
      <c r="AL96" s="953"/>
      <c r="AM96" s="953"/>
      <c r="AN96" s="953"/>
      <c r="AO96" s="953"/>
      <c r="AP96" s="953"/>
      <c r="AQ96" s="953"/>
      <c r="AR96" s="953"/>
      <c r="CG96" s="40"/>
      <c r="CH96" s="40"/>
      <c r="CI96" s="40"/>
      <c r="CJ96" s="40"/>
    </row>
    <row r="97" spans="1:104" ht="16.350000000000001" customHeight="1" x14ac:dyDescent="0.2">
      <c r="A97" s="290" t="s">
        <v>126</v>
      </c>
      <c r="B97" s="291">
        <f>SUM(C97:D97)</f>
        <v>0</v>
      </c>
      <c r="C97" s="161"/>
      <c r="D97" s="284"/>
      <c r="E97" s="46"/>
      <c r="F97" s="161"/>
      <c r="G97" s="6"/>
      <c r="H97" s="959"/>
      <c r="I97" s="959"/>
      <c r="J97" s="959"/>
      <c r="K97" s="959"/>
      <c r="L97" s="959"/>
      <c r="M97" s="959"/>
      <c r="N97" s="959"/>
      <c r="O97" s="959"/>
      <c r="P97" s="986"/>
      <c r="Q97" s="986"/>
      <c r="R97" s="986"/>
      <c r="S97" s="986"/>
      <c r="T97" s="986"/>
      <c r="U97" s="986"/>
      <c r="V97" s="986"/>
      <c r="W97" s="959"/>
      <c r="X97" s="986"/>
      <c r="Y97" s="953"/>
      <c r="Z97" s="953"/>
      <c r="AA97" s="953"/>
      <c r="AB97" s="953"/>
      <c r="AC97" s="953"/>
      <c r="AD97" s="953"/>
      <c r="AE97" s="953"/>
      <c r="AF97" s="953"/>
      <c r="AG97" s="953"/>
      <c r="AH97" s="953"/>
      <c r="AI97" s="953"/>
      <c r="AJ97" s="953"/>
      <c r="AK97" s="953"/>
      <c r="AL97" s="953"/>
      <c r="AM97" s="953"/>
      <c r="AN97" s="953"/>
      <c r="AO97" s="953"/>
      <c r="AP97" s="953"/>
      <c r="AQ97" s="953"/>
      <c r="AR97" s="953"/>
      <c r="CG97" s="40"/>
      <c r="CH97" s="40"/>
      <c r="CI97" s="40"/>
      <c r="CJ97" s="40"/>
    </row>
    <row r="98" spans="1:104" ht="24.75" customHeight="1" x14ac:dyDescent="0.2">
      <c r="A98" s="577" t="s">
        <v>127</v>
      </c>
      <c r="B98" s="292">
        <f>SUM(C98:D98)</f>
        <v>0</v>
      </c>
      <c r="C98" s="642"/>
      <c r="D98" s="640"/>
      <c r="E98" s="455"/>
      <c r="F98" s="642"/>
      <c r="G98" s="6"/>
      <c r="H98" s="959"/>
      <c r="I98" s="959"/>
      <c r="J98" s="959"/>
      <c r="K98" s="959"/>
      <c r="L98" s="959"/>
      <c r="M98" s="959"/>
      <c r="N98" s="959"/>
      <c r="O98" s="959"/>
      <c r="P98" s="986"/>
      <c r="Q98" s="986"/>
      <c r="R98" s="986"/>
      <c r="S98" s="986"/>
      <c r="T98" s="986"/>
      <c r="U98" s="986"/>
      <c r="V98" s="986"/>
      <c r="W98" s="959"/>
      <c r="X98" s="986"/>
      <c r="Y98" s="953"/>
      <c r="Z98" s="953"/>
      <c r="AA98" s="953"/>
      <c r="AB98" s="953"/>
      <c r="AC98" s="953"/>
      <c r="AD98" s="953"/>
      <c r="AE98" s="953"/>
      <c r="AF98" s="953"/>
      <c r="AG98" s="953"/>
      <c r="AH98" s="953"/>
      <c r="AI98" s="953"/>
      <c r="AJ98" s="953"/>
      <c r="AK98" s="953"/>
      <c r="AL98" s="953"/>
      <c r="AM98" s="953"/>
      <c r="AN98" s="953"/>
      <c r="AO98" s="953"/>
      <c r="AP98" s="953"/>
      <c r="AQ98" s="953"/>
      <c r="AR98" s="953"/>
      <c r="CG98" s="40"/>
      <c r="CH98" s="40"/>
      <c r="CI98" s="40"/>
      <c r="CJ98" s="40"/>
    </row>
    <row r="99" spans="1:104" s="8" customFormat="1" ht="31.35" customHeight="1" x14ac:dyDescent="0.2">
      <c r="A99" s="2738" t="s">
        <v>128</v>
      </c>
      <c r="B99" s="2738"/>
      <c r="C99" s="2738"/>
      <c r="D99" s="2738"/>
      <c r="E99" s="2738"/>
      <c r="F99" s="2738"/>
      <c r="G99" s="951"/>
      <c r="H99" s="951"/>
      <c r="I99" s="951"/>
      <c r="J99" s="951"/>
      <c r="K99" s="951"/>
      <c r="L99" s="951"/>
      <c r="M99" s="951"/>
      <c r="N99" s="951"/>
      <c r="O99" s="951"/>
      <c r="P99" s="951"/>
      <c r="Q99" s="994"/>
      <c r="R99" s="994"/>
      <c r="S99" s="994"/>
      <c r="T99" s="994"/>
      <c r="U99" s="994"/>
      <c r="V99" s="994"/>
      <c r="W99" s="951"/>
      <c r="X99" s="994"/>
      <c r="Y99" s="994"/>
      <c r="Z99" s="994"/>
      <c r="AA99" s="994"/>
      <c r="AB99" s="994"/>
      <c r="AC99" s="994"/>
      <c r="AD99" s="994"/>
      <c r="AE99" s="994"/>
      <c r="AF99" s="994"/>
      <c r="AG99" s="994"/>
      <c r="AH99" s="994"/>
      <c r="AI99" s="994"/>
      <c r="AJ99" s="994"/>
      <c r="AK99" s="994"/>
      <c r="AL99" s="994"/>
      <c r="AM99" s="994"/>
      <c r="AN99" s="994"/>
      <c r="AO99" s="994"/>
      <c r="AP99" s="994"/>
      <c r="AQ99" s="994"/>
      <c r="AR99" s="994"/>
      <c r="BX99" s="4"/>
      <c r="BY99" s="4"/>
      <c r="BZ99" s="4"/>
      <c r="CA99" s="5"/>
      <c r="CB99" s="5"/>
      <c r="CC99" s="5"/>
      <c r="CD99" s="5"/>
      <c r="CE99" s="5"/>
      <c r="CF99" s="5"/>
      <c r="CG99" s="40"/>
      <c r="CH99" s="40"/>
      <c r="CI99" s="40"/>
      <c r="CJ99" s="40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4"/>
    </row>
    <row r="100" spans="1:104" ht="16.350000000000001" customHeight="1" x14ac:dyDescent="0.2">
      <c r="A100" s="2949" t="s">
        <v>129</v>
      </c>
      <c r="B100" s="2957" t="s">
        <v>130</v>
      </c>
      <c r="C100" s="2958"/>
      <c r="D100" s="2958"/>
      <c r="E100" s="2959"/>
      <c r="F100" s="2957" t="s">
        <v>131</v>
      </c>
      <c r="G100" s="2958"/>
      <c r="H100" s="2958"/>
      <c r="I100" s="2959"/>
      <c r="J100" s="2961" t="s">
        <v>132</v>
      </c>
      <c r="K100" s="2963" t="s">
        <v>133</v>
      </c>
      <c r="L100" s="2964"/>
      <c r="M100" s="2963" t="s">
        <v>134</v>
      </c>
      <c r="N100" s="2964"/>
      <c r="O100" s="6"/>
      <c r="P100" s="235"/>
      <c r="Q100" s="235"/>
      <c r="R100" s="235"/>
      <c r="S100" s="235"/>
      <c r="T100" s="235"/>
      <c r="U100" s="235"/>
      <c r="V100" s="6"/>
      <c r="W100" s="235"/>
      <c r="X100" s="826"/>
      <c r="Y100" s="812"/>
      <c r="Z100" s="812"/>
      <c r="AA100" s="812"/>
      <c r="AB100" s="812"/>
      <c r="AC100" s="812"/>
      <c r="AD100" s="812"/>
      <c r="AE100" s="812"/>
      <c r="AF100" s="812"/>
      <c r="AG100" s="812"/>
      <c r="AH100" s="812"/>
      <c r="AI100" s="953"/>
      <c r="AJ100" s="953"/>
      <c r="AK100" s="953"/>
      <c r="AL100" s="953"/>
      <c r="AM100" s="953"/>
      <c r="AN100" s="953"/>
      <c r="AO100" s="953"/>
      <c r="AP100" s="953"/>
      <c r="AQ100" s="953"/>
      <c r="AR100" s="953"/>
      <c r="CG100" s="40"/>
      <c r="CH100" s="40"/>
      <c r="CI100" s="40"/>
      <c r="CJ100" s="40"/>
    </row>
    <row r="101" spans="1:104" ht="39" customHeight="1" x14ac:dyDescent="0.2">
      <c r="A101" s="2740"/>
      <c r="B101" s="2960"/>
      <c r="C101" s="2746"/>
      <c r="D101" s="2746"/>
      <c r="E101" s="2857"/>
      <c r="F101" s="2748"/>
      <c r="G101" s="2749"/>
      <c r="H101" s="2749"/>
      <c r="I101" s="2750"/>
      <c r="J101" s="2754"/>
      <c r="K101" s="2965"/>
      <c r="L101" s="2865"/>
      <c r="M101" s="2965"/>
      <c r="N101" s="2865"/>
      <c r="O101" s="6"/>
      <c r="P101" s="235"/>
      <c r="Q101" s="235"/>
      <c r="R101" s="235"/>
      <c r="S101" s="235"/>
      <c r="T101" s="235"/>
      <c r="U101" s="235"/>
      <c r="V101" s="6"/>
      <c r="W101" s="235"/>
      <c r="X101" s="986"/>
      <c r="Y101" s="953"/>
      <c r="Z101" s="953"/>
      <c r="AA101" s="953"/>
      <c r="AB101" s="953"/>
      <c r="AC101" s="953"/>
      <c r="AD101" s="953"/>
      <c r="AE101" s="953"/>
      <c r="AF101" s="953"/>
      <c r="AG101" s="953"/>
      <c r="AH101" s="953"/>
      <c r="AI101" s="953"/>
      <c r="AJ101" s="953"/>
      <c r="AK101" s="953"/>
      <c r="AL101" s="953"/>
      <c r="AM101" s="953"/>
      <c r="AN101" s="953"/>
      <c r="AO101" s="953"/>
      <c r="AP101" s="953"/>
      <c r="AQ101" s="953"/>
      <c r="AR101" s="953"/>
      <c r="CG101" s="40"/>
      <c r="CH101" s="40"/>
      <c r="CI101" s="40"/>
      <c r="CJ101" s="40"/>
    </row>
    <row r="102" spans="1:104" ht="40.5" customHeight="1" x14ac:dyDescent="0.2">
      <c r="A102" s="2956"/>
      <c r="B102" s="995" t="s">
        <v>135</v>
      </c>
      <c r="C102" s="645" t="s">
        <v>136</v>
      </c>
      <c r="D102" s="996" t="s">
        <v>137</v>
      </c>
      <c r="E102" s="647" t="s">
        <v>138</v>
      </c>
      <c r="F102" s="997" t="s">
        <v>139</v>
      </c>
      <c r="G102" s="996" t="s">
        <v>140</v>
      </c>
      <c r="H102" s="996" t="s">
        <v>137</v>
      </c>
      <c r="I102" s="647" t="s">
        <v>138</v>
      </c>
      <c r="J102" s="2962"/>
      <c r="K102" s="998" t="s">
        <v>135</v>
      </c>
      <c r="L102" s="999" t="s">
        <v>136</v>
      </c>
      <c r="M102" s="998" t="s">
        <v>139</v>
      </c>
      <c r="N102" s="999" t="s">
        <v>141</v>
      </c>
      <c r="O102" s="6"/>
      <c r="P102" s="235"/>
      <c r="Q102" s="235"/>
      <c r="R102" s="235"/>
      <c r="S102" s="235"/>
      <c r="T102" s="235"/>
      <c r="U102" s="235"/>
      <c r="V102" s="6"/>
      <c r="W102" s="235"/>
      <c r="X102" s="986"/>
      <c r="Y102" s="953"/>
      <c r="Z102" s="953"/>
      <c r="AA102" s="953"/>
      <c r="AB102" s="953"/>
      <c r="AC102" s="953"/>
      <c r="AD102" s="953"/>
      <c r="AE102" s="953"/>
      <c r="AF102" s="953"/>
      <c r="AG102" s="953"/>
      <c r="AH102" s="953"/>
      <c r="AI102" s="953"/>
      <c r="AJ102" s="953"/>
      <c r="AK102" s="953"/>
      <c r="AL102" s="953"/>
      <c r="AM102" s="953"/>
      <c r="AN102" s="953"/>
      <c r="AO102" s="953"/>
      <c r="AP102" s="953"/>
      <c r="AQ102" s="953"/>
      <c r="AR102" s="953"/>
      <c r="CG102" s="40"/>
      <c r="CH102" s="40"/>
      <c r="CI102" s="40"/>
      <c r="CJ102" s="40"/>
    </row>
    <row r="103" spans="1:104" ht="16.350000000000001" customHeight="1" x14ac:dyDescent="0.2">
      <c r="A103" s="1000" t="s">
        <v>142</v>
      </c>
      <c r="B103" s="1001">
        <v>9123</v>
      </c>
      <c r="C103" s="1002">
        <v>212</v>
      </c>
      <c r="D103" s="1003">
        <v>5256</v>
      </c>
      <c r="E103" s="1004">
        <v>4079</v>
      </c>
      <c r="F103" s="1005">
        <v>26779</v>
      </c>
      <c r="G103" s="1003">
        <v>320</v>
      </c>
      <c r="H103" s="1003">
        <v>14814</v>
      </c>
      <c r="I103" s="1006">
        <v>11645</v>
      </c>
      <c r="J103" s="1007">
        <v>5044</v>
      </c>
      <c r="K103" s="1005"/>
      <c r="L103" s="1007"/>
      <c r="M103" s="1005"/>
      <c r="N103" s="1007"/>
      <c r="O103" s="6" t="str">
        <f>CA103&amp;CB103&amp;CC103&amp;CD103</f>
        <v/>
      </c>
      <c r="P103" s="235"/>
      <c r="Q103" s="235"/>
      <c r="R103" s="235"/>
      <c r="S103" s="235"/>
      <c r="T103" s="235"/>
      <c r="U103" s="235"/>
      <c r="V103" s="6"/>
      <c r="W103" s="235"/>
      <c r="X103" s="1008"/>
      <c r="Y103" s="1009"/>
      <c r="Z103" s="1009"/>
      <c r="AA103" s="1009"/>
      <c r="AB103" s="1009"/>
      <c r="AC103" s="1009"/>
      <c r="AD103" s="1009"/>
      <c r="AE103" s="1009"/>
      <c r="AF103" s="1009"/>
      <c r="AG103" s="1009"/>
      <c r="AH103" s="1009"/>
      <c r="AI103" s="1009"/>
      <c r="AJ103" s="1009"/>
      <c r="AK103" s="1009"/>
      <c r="AL103" s="1009"/>
      <c r="AM103" s="1009"/>
      <c r="AN103" s="1009"/>
      <c r="AO103" s="1009"/>
      <c r="AP103" s="1009"/>
      <c r="AQ103" s="1009"/>
      <c r="AR103" s="1009"/>
      <c r="CA103" s="453" t="str">
        <f>IF(CG103=1,"* Las recetas totales despachadas a pacientes del PSC, deben ser menores o iguales al total de Recetas con Despacho Total. ","")</f>
        <v/>
      </c>
      <c r="CB103" s="453" t="str">
        <f>IF(CH103=1,"* Las recetas parciales despachadas a pacientes del PSC, deben ser menores o iguales al total de Recetas con Despacho Parcial. ","")</f>
        <v/>
      </c>
      <c r="CC103" s="453" t="str">
        <f>IF(CI103=1,"* Las prescripciones emitidas a pacientes del PSC, deben ser menores o iguales a las Prescripciones totales emitidas. ","")</f>
        <v/>
      </c>
      <c r="CD103" s="453" t="str">
        <f>IF(CJ103=1,"* Las prescripciones rechazadas a pacientes del PSC, deben ser menores o iguales a las Prescripciones totales rechazadas. ","")</f>
        <v/>
      </c>
      <c r="CG103" s="454">
        <f>IF(B103&lt;K103,1,0)</f>
        <v>0</v>
      </c>
      <c r="CH103" s="454">
        <f>IF(C103&lt;L103,1,0)</f>
        <v>0</v>
      </c>
      <c r="CI103" s="454">
        <f>IF(F103&lt;M103,1,0)</f>
        <v>0</v>
      </c>
      <c r="CJ103" s="454">
        <f>IF(G103&lt;N103,1,0)</f>
        <v>0</v>
      </c>
    </row>
    <row r="104" spans="1:104" ht="16.350000000000001" customHeight="1" x14ac:dyDescent="0.2">
      <c r="A104" s="310" t="s">
        <v>143</v>
      </c>
      <c r="B104" s="311">
        <v>1491</v>
      </c>
      <c r="C104" s="312">
        <v>90</v>
      </c>
      <c r="D104" s="313">
        <v>1581</v>
      </c>
      <c r="E104" s="314">
        <v>0</v>
      </c>
      <c r="F104" s="315">
        <v>3378</v>
      </c>
      <c r="G104" s="313">
        <v>85</v>
      </c>
      <c r="H104" s="313">
        <v>3293</v>
      </c>
      <c r="I104" s="316">
        <v>0</v>
      </c>
      <c r="J104" s="317">
        <v>1491</v>
      </c>
      <c r="K104" s="318"/>
      <c r="L104" s="319"/>
      <c r="M104" s="318"/>
      <c r="N104" s="319"/>
      <c r="O104" s="6"/>
      <c r="P104" s="235"/>
      <c r="Q104" s="235"/>
      <c r="R104" s="235"/>
      <c r="S104" s="235"/>
      <c r="T104" s="235"/>
      <c r="U104" s="235"/>
      <c r="V104" s="6"/>
      <c r="W104" s="235"/>
      <c r="X104" s="1008"/>
      <c r="Y104" s="1009"/>
      <c r="Z104" s="1009"/>
      <c r="AA104" s="1009"/>
      <c r="AB104" s="1009"/>
      <c r="AC104" s="1009"/>
      <c r="AD104" s="1009"/>
      <c r="AE104" s="1009"/>
      <c r="AF104" s="1009"/>
      <c r="AG104" s="1009"/>
      <c r="AH104" s="1009"/>
      <c r="AI104" s="1009"/>
      <c r="AJ104" s="1009"/>
      <c r="AK104" s="1009"/>
      <c r="AL104" s="1009"/>
      <c r="AM104" s="1009"/>
      <c r="AN104" s="1009"/>
      <c r="AO104" s="1009"/>
      <c r="AP104" s="1009"/>
      <c r="AQ104" s="1009"/>
      <c r="AR104" s="1009"/>
      <c r="CA104" s="453" t="str">
        <f>IF(CG104=1,"* Las recetas totales despachadas a pacientes del PSC, deben ser menores o iguales al total de Recetas con Despacho Total. ","")</f>
        <v/>
      </c>
      <c r="CB104" s="453" t="str">
        <f>IF(CH104=1,"* Las recetas parciales despachadas a pacientes del PSC, deben ser menores o iguales al total de Recetas con Despacho Parcial. ","")</f>
        <v/>
      </c>
      <c r="CC104" s="453" t="str">
        <f>IF(CI104=1,"* Las prescripciones emitidas a pacientes del PSC, deben ser menores o iguales a las Prescripciones totales emitidas. ","")</f>
        <v/>
      </c>
      <c r="CD104" s="453" t="str">
        <f>IF(CJ104=1,"* Las prescripciones rechazadas a pacientes del PSC, deben ser menores o iguales a las Prescripciones totales rechazadas. ","")</f>
        <v/>
      </c>
      <c r="CG104" s="454">
        <f t="shared" ref="CG104:CH105" si="8">IF(B104&lt;K104,1,0)</f>
        <v>0</v>
      </c>
      <c r="CH104" s="454">
        <f t="shared" si="8"/>
        <v>0</v>
      </c>
      <c r="CI104" s="454">
        <f t="shared" ref="CI104:CJ105" si="9">IF(F104&lt;M104,1,0)</f>
        <v>0</v>
      </c>
      <c r="CJ104" s="454">
        <f t="shared" si="9"/>
        <v>0</v>
      </c>
    </row>
    <row r="105" spans="1:104" ht="16.350000000000001" customHeight="1" x14ac:dyDescent="0.2">
      <c r="A105" s="310" t="s">
        <v>144</v>
      </c>
      <c r="B105" s="322">
        <v>909</v>
      </c>
      <c r="C105" s="323">
        <v>0</v>
      </c>
      <c r="D105" s="324">
        <v>909</v>
      </c>
      <c r="E105" s="325">
        <v>0</v>
      </c>
      <c r="F105" s="326">
        <v>909</v>
      </c>
      <c r="G105" s="324">
        <v>0</v>
      </c>
      <c r="H105" s="324">
        <v>909</v>
      </c>
      <c r="I105" s="327">
        <v>0</v>
      </c>
      <c r="J105" s="328">
        <v>909</v>
      </c>
      <c r="K105" s="329"/>
      <c r="L105" s="330"/>
      <c r="M105" s="329"/>
      <c r="N105" s="330"/>
      <c r="O105" s="6"/>
      <c r="P105" s="235"/>
      <c r="Q105" s="235"/>
      <c r="R105" s="235"/>
      <c r="S105" s="235"/>
      <c r="T105" s="235"/>
      <c r="U105" s="235"/>
      <c r="V105" s="6"/>
      <c r="W105" s="235"/>
      <c r="X105" s="1008"/>
      <c r="Y105" s="1009"/>
      <c r="Z105" s="1009"/>
      <c r="AA105" s="1009"/>
      <c r="AB105" s="1009"/>
      <c r="AC105" s="1009"/>
      <c r="AD105" s="1009"/>
      <c r="AE105" s="1009"/>
      <c r="AF105" s="1009"/>
      <c r="AG105" s="1009"/>
      <c r="AH105" s="1009"/>
      <c r="AI105" s="1009"/>
      <c r="AJ105" s="1009"/>
      <c r="AK105" s="1009"/>
      <c r="AL105" s="1009"/>
      <c r="AM105" s="1009"/>
      <c r="AN105" s="1009"/>
      <c r="AO105" s="1009"/>
      <c r="AP105" s="1009"/>
      <c r="AQ105" s="1009"/>
      <c r="AR105" s="1009"/>
      <c r="CA105" s="453" t="str">
        <f>IF(CG105=1,"* Las recetas totales despachadas a pacientes del PSC, deben ser menores o iguales al total de Recetas con Despacho Total. ","")</f>
        <v/>
      </c>
      <c r="CB105" s="453" t="str">
        <f>IF(CH105=1,"* Las recetas parciales despachadas a pacientes del PSC, deben ser menores o iguales al total de Recetas con Despacho Parcial. ","")</f>
        <v/>
      </c>
      <c r="CC105" s="453" t="str">
        <f>IF(CI105=1,"* Las prescripciones emitidas a pacientes del PSC, deben ser menores o iguales a las Prescripciones totales emitidas. ","")</f>
        <v/>
      </c>
      <c r="CD105" s="453" t="str">
        <f>IF(CJ105=1,"* Las prescripciones rechazadas a pacientes del PSC, deben ser menores o iguales a las Prescripciones totales rechazadas. ","")</f>
        <v/>
      </c>
      <c r="CG105" s="454">
        <f t="shared" si="8"/>
        <v>0</v>
      </c>
      <c r="CH105" s="454">
        <f t="shared" si="8"/>
        <v>0</v>
      </c>
      <c r="CI105" s="454">
        <f t="shared" si="9"/>
        <v>0</v>
      </c>
      <c r="CJ105" s="454">
        <f t="shared" si="9"/>
        <v>0</v>
      </c>
    </row>
    <row r="106" spans="1:104" ht="16.350000000000001" customHeight="1" x14ac:dyDescent="0.2">
      <c r="A106" s="1010" t="s">
        <v>32</v>
      </c>
      <c r="B106" s="1011">
        <f>SUM(B103:B105)</f>
        <v>11523</v>
      </c>
      <c r="C106" s="1012">
        <f>SUM(C103:C105)</f>
        <v>302</v>
      </c>
      <c r="D106" s="1013">
        <f t="shared" ref="D106:E106" si="10">SUM(D103:D105)</f>
        <v>7746</v>
      </c>
      <c r="E106" s="1014">
        <f t="shared" si="10"/>
        <v>4079</v>
      </c>
      <c r="F106" s="1015">
        <f>SUM(F103:F105)</f>
        <v>31066</v>
      </c>
      <c r="G106" s="1013">
        <f>SUM(G103:G105)</f>
        <v>405</v>
      </c>
      <c r="H106" s="1013">
        <f t="shared" ref="H106:I106" si="11">SUM(H103:H105)</f>
        <v>19016</v>
      </c>
      <c r="I106" s="1014">
        <f t="shared" si="11"/>
        <v>11645</v>
      </c>
      <c r="J106" s="1016">
        <f>SUM(J103:J105)</f>
        <v>7444</v>
      </c>
      <c r="K106" s="1015">
        <f>+K103</f>
        <v>0</v>
      </c>
      <c r="L106" s="1016">
        <f>+L103</f>
        <v>0</v>
      </c>
      <c r="M106" s="1015">
        <f>+M103</f>
        <v>0</v>
      </c>
      <c r="N106" s="1016">
        <f>+N103</f>
        <v>0</v>
      </c>
      <c r="O106" s="6"/>
      <c r="P106" s="235"/>
      <c r="Q106" s="235"/>
      <c r="R106" s="235"/>
      <c r="S106" s="235"/>
      <c r="T106" s="235"/>
      <c r="U106" s="235"/>
      <c r="V106" s="6"/>
      <c r="W106" s="235"/>
      <c r="X106" s="1017"/>
      <c r="Y106" s="1018"/>
      <c r="Z106" s="1018"/>
      <c r="AA106" s="1018"/>
      <c r="AB106" s="1018"/>
      <c r="AC106" s="1018"/>
      <c r="AD106" s="1018"/>
      <c r="AE106" s="1018"/>
      <c r="AF106" s="1018"/>
      <c r="AG106" s="1018"/>
      <c r="AH106" s="1018"/>
      <c r="AI106" s="1018"/>
      <c r="AJ106" s="1018"/>
      <c r="AK106" s="1018"/>
      <c r="AL106" s="1018"/>
      <c r="AM106" s="1018"/>
      <c r="AN106" s="1018"/>
      <c r="AO106" s="1018"/>
      <c r="AP106" s="1018"/>
      <c r="AQ106" s="1018"/>
      <c r="AR106" s="1018"/>
      <c r="CG106" s="40"/>
      <c r="CH106" s="40"/>
      <c r="CI106" s="40"/>
      <c r="CJ106" s="40"/>
    </row>
    <row r="107" spans="1:104" ht="31.35" customHeight="1" x14ac:dyDescent="0.2">
      <c r="A107" s="9" t="s">
        <v>145</v>
      </c>
      <c r="B107" s="1019"/>
      <c r="C107" s="1020"/>
      <c r="D107" s="342"/>
      <c r="E107" s="1021"/>
      <c r="F107" s="1021"/>
      <c r="G107" s="478"/>
      <c r="H107" s="478"/>
      <c r="I107" s="479"/>
      <c r="J107" s="346"/>
      <c r="K107" s="479"/>
      <c r="L107" s="346"/>
      <c r="M107" s="6"/>
      <c r="N107" s="6"/>
      <c r="O107" s="6"/>
      <c r="P107" s="6"/>
      <c r="Q107" s="235"/>
      <c r="R107" s="235"/>
      <c r="S107" s="235"/>
      <c r="T107" s="235"/>
      <c r="U107" s="235"/>
      <c r="V107" s="235"/>
      <c r="W107" s="6"/>
      <c r="X107" s="1022"/>
      <c r="Y107" s="1022"/>
      <c r="Z107" s="1023"/>
      <c r="AA107" s="1023"/>
      <c r="AB107" s="1023"/>
      <c r="AC107" s="1023"/>
      <c r="AD107" s="1023"/>
      <c r="AE107" s="1023"/>
      <c r="AF107" s="1023"/>
      <c r="AG107" s="1023"/>
      <c r="AH107" s="1023"/>
      <c r="AI107" s="1023"/>
      <c r="AJ107" s="1023"/>
      <c r="AK107" s="1023"/>
      <c r="AL107" s="1023"/>
      <c r="AM107" s="1023"/>
      <c r="AN107" s="1023"/>
      <c r="AO107" s="1023"/>
      <c r="AP107" s="1023"/>
      <c r="AQ107" s="1023"/>
      <c r="AR107" s="1023"/>
      <c r="CG107" s="40"/>
      <c r="CH107" s="40"/>
      <c r="CI107" s="40"/>
      <c r="CJ107" s="40"/>
    </row>
    <row r="108" spans="1:104" ht="31.35" customHeight="1" x14ac:dyDescent="0.2">
      <c r="A108" s="2896" t="s">
        <v>146</v>
      </c>
      <c r="B108" s="2949" t="s">
        <v>147</v>
      </c>
      <c r="C108" s="2950" t="s">
        <v>148</v>
      </c>
      <c r="D108" s="2951"/>
      <c r="E108" s="2951"/>
      <c r="F108" s="2951"/>
      <c r="G108" s="2951"/>
      <c r="H108" s="2951"/>
      <c r="I108" s="2951"/>
      <c r="J108" s="2951"/>
      <c r="K108" s="2951"/>
      <c r="L108" s="2952"/>
      <c r="M108" s="2949" t="s">
        <v>149</v>
      </c>
      <c r="N108" s="6"/>
      <c r="O108" s="342"/>
      <c r="P108" s="342"/>
      <c r="Q108" s="342"/>
      <c r="R108" s="235"/>
      <c r="S108" s="235"/>
      <c r="T108" s="235"/>
      <c r="U108" s="235"/>
      <c r="V108" s="235"/>
      <c r="W108" s="235"/>
      <c r="X108" s="235"/>
      <c r="Y108" s="235"/>
      <c r="Z108" s="986"/>
      <c r="AA108" s="953"/>
      <c r="AB108" s="953"/>
      <c r="AC108" s="953"/>
      <c r="AD108" s="953"/>
      <c r="AE108" s="953"/>
      <c r="AF108" s="953"/>
      <c r="AG108" s="953"/>
      <c r="AH108" s="953"/>
      <c r="AI108" s="953"/>
      <c r="AJ108" s="953"/>
      <c r="AK108" s="953"/>
      <c r="AL108" s="953"/>
      <c r="AM108" s="953"/>
      <c r="AN108" s="953"/>
      <c r="AO108" s="953"/>
      <c r="AP108" s="953"/>
      <c r="AQ108" s="953"/>
      <c r="AR108" s="953"/>
      <c r="AS108" s="953"/>
      <c r="AT108" s="953"/>
      <c r="BX108" s="2"/>
      <c r="BZ108" s="3"/>
      <c r="CG108" s="40"/>
      <c r="CH108" s="40"/>
      <c r="CI108" s="40"/>
      <c r="CJ108" s="40"/>
    </row>
    <row r="109" spans="1:104" ht="35.25" customHeight="1" x14ac:dyDescent="0.2">
      <c r="A109" s="2897"/>
      <c r="B109" s="2899"/>
      <c r="C109" s="1024" t="s">
        <v>150</v>
      </c>
      <c r="D109" s="1025" t="s">
        <v>151</v>
      </c>
      <c r="E109" s="1025" t="s">
        <v>152</v>
      </c>
      <c r="F109" s="1025" t="s">
        <v>153</v>
      </c>
      <c r="G109" s="1025" t="s">
        <v>154</v>
      </c>
      <c r="H109" s="1026" t="s">
        <v>155</v>
      </c>
      <c r="I109" s="1026" t="s">
        <v>156</v>
      </c>
      <c r="J109" s="1025" t="s">
        <v>157</v>
      </c>
      <c r="K109" s="1026" t="s">
        <v>158</v>
      </c>
      <c r="L109" s="1027" t="s">
        <v>159</v>
      </c>
      <c r="M109" s="2899"/>
      <c r="N109" s="6"/>
      <c r="O109" s="342"/>
      <c r="P109" s="342"/>
      <c r="Q109" s="342"/>
      <c r="R109" s="235"/>
      <c r="S109" s="235"/>
      <c r="T109" s="235"/>
      <c r="U109" s="235"/>
      <c r="V109" s="235"/>
      <c r="W109" s="235"/>
      <c r="X109" s="235"/>
      <c r="Y109" s="235"/>
      <c r="Z109" s="986"/>
      <c r="AA109" s="953"/>
      <c r="AB109" s="953"/>
      <c r="AC109" s="953"/>
      <c r="AD109" s="953"/>
      <c r="AE109" s="953"/>
      <c r="AF109" s="953"/>
      <c r="AG109" s="953"/>
      <c r="AH109" s="953"/>
      <c r="AI109" s="953"/>
      <c r="AJ109" s="953"/>
      <c r="AK109" s="953"/>
      <c r="AL109" s="953"/>
      <c r="AM109" s="953"/>
      <c r="AN109" s="953"/>
      <c r="AO109" s="953"/>
      <c r="AP109" s="953"/>
      <c r="AQ109" s="953"/>
      <c r="AR109" s="953"/>
      <c r="AS109" s="953"/>
      <c r="AT109" s="953"/>
      <c r="BX109" s="2"/>
      <c r="BZ109" s="3"/>
      <c r="CG109" s="40"/>
      <c r="CH109" s="40"/>
      <c r="CI109" s="40"/>
      <c r="CJ109" s="40"/>
    </row>
    <row r="110" spans="1:104" ht="16.350000000000001" customHeight="1" x14ac:dyDescent="0.2">
      <c r="A110" s="1028" t="s">
        <v>160</v>
      </c>
      <c r="B110" s="1029"/>
      <c r="C110" s="1005"/>
      <c r="D110" s="1003"/>
      <c r="E110" s="1003"/>
      <c r="F110" s="1003"/>
      <c r="G110" s="1003"/>
      <c r="H110" s="1003"/>
      <c r="I110" s="1003"/>
      <c r="J110" s="1003"/>
      <c r="K110" s="1003"/>
      <c r="L110" s="1029"/>
      <c r="M110" s="1030"/>
      <c r="N110" s="6"/>
      <c r="O110" s="342"/>
      <c r="P110" s="342"/>
      <c r="Q110" s="342"/>
      <c r="R110" s="235"/>
      <c r="S110" s="235"/>
      <c r="T110" s="235"/>
      <c r="U110" s="235"/>
      <c r="V110" s="235"/>
      <c r="W110" s="235"/>
      <c r="X110" s="235"/>
      <c r="Y110" s="235"/>
      <c r="Z110" s="986"/>
      <c r="AA110" s="953"/>
      <c r="AB110" s="953"/>
      <c r="AC110" s="953"/>
      <c r="AD110" s="953"/>
      <c r="AE110" s="953"/>
      <c r="AF110" s="953"/>
      <c r="AG110" s="953"/>
      <c r="AH110" s="953"/>
      <c r="AI110" s="953"/>
      <c r="AJ110" s="953"/>
      <c r="AK110" s="953"/>
      <c r="AL110" s="953"/>
      <c r="AM110" s="953"/>
      <c r="AN110" s="953"/>
      <c r="AO110" s="953"/>
      <c r="AP110" s="953"/>
      <c r="AQ110" s="953"/>
      <c r="AR110" s="953"/>
      <c r="AS110" s="953"/>
      <c r="AT110" s="953"/>
      <c r="BX110" s="2"/>
      <c r="BZ110" s="3"/>
      <c r="CG110" s="40"/>
      <c r="CH110" s="40"/>
      <c r="CI110" s="40"/>
      <c r="CJ110" s="40"/>
    </row>
    <row r="111" spans="1:104" ht="16.350000000000001" customHeight="1" x14ac:dyDescent="0.2">
      <c r="A111" s="109" t="s">
        <v>161</v>
      </c>
      <c r="B111" s="327"/>
      <c r="C111" s="353"/>
      <c r="D111" s="324"/>
      <c r="E111" s="324"/>
      <c r="F111" s="324"/>
      <c r="G111" s="324"/>
      <c r="H111" s="324"/>
      <c r="I111" s="324"/>
      <c r="J111" s="324"/>
      <c r="K111" s="324"/>
      <c r="L111" s="327"/>
      <c r="M111" s="354"/>
      <c r="N111" s="346"/>
      <c r="O111" s="342"/>
      <c r="P111" s="342"/>
      <c r="Q111" s="342"/>
      <c r="R111" s="235"/>
      <c r="S111" s="235"/>
      <c r="T111" s="235"/>
      <c r="U111" s="235"/>
      <c r="V111" s="235"/>
      <c r="W111" s="235"/>
      <c r="X111" s="235"/>
      <c r="Y111" s="235"/>
      <c r="Z111" s="986"/>
      <c r="AA111" s="953"/>
      <c r="AB111" s="953"/>
      <c r="AC111" s="953"/>
      <c r="AD111" s="953"/>
      <c r="AE111" s="953"/>
      <c r="AF111" s="953"/>
      <c r="AG111" s="953"/>
      <c r="AH111" s="953"/>
      <c r="AI111" s="953"/>
      <c r="AJ111" s="953"/>
      <c r="AK111" s="953"/>
      <c r="AL111" s="953"/>
      <c r="AM111" s="953"/>
      <c r="AN111" s="953"/>
      <c r="AO111" s="953"/>
      <c r="AP111" s="953"/>
      <c r="AQ111" s="953"/>
      <c r="AR111" s="953"/>
      <c r="AS111" s="953"/>
      <c r="AT111" s="953"/>
      <c r="BX111" s="2"/>
      <c r="BZ111" s="3"/>
      <c r="CG111" s="40"/>
      <c r="CH111" s="40"/>
      <c r="CI111" s="40"/>
      <c r="CJ111" s="40"/>
    </row>
    <row r="112" spans="1:104" ht="16.350000000000001" customHeight="1" x14ac:dyDescent="0.2">
      <c r="A112" s="232" t="s">
        <v>162</v>
      </c>
      <c r="B112" s="355"/>
      <c r="C112" s="326"/>
      <c r="D112" s="356"/>
      <c r="E112" s="356"/>
      <c r="F112" s="356"/>
      <c r="G112" s="356"/>
      <c r="H112" s="356"/>
      <c r="I112" s="356"/>
      <c r="J112" s="356"/>
      <c r="K112" s="356"/>
      <c r="L112" s="355"/>
      <c r="M112" s="322"/>
      <c r="N112" s="1031"/>
      <c r="O112" s="342"/>
      <c r="P112" s="342"/>
      <c r="Q112" s="342"/>
      <c r="R112" s="235"/>
      <c r="S112" s="235"/>
      <c r="T112" s="235"/>
      <c r="U112" s="235"/>
      <c r="V112" s="235"/>
      <c r="W112" s="235"/>
      <c r="X112" s="235"/>
      <c r="Y112" s="235"/>
      <c r="Z112" s="986"/>
      <c r="AA112" s="953"/>
      <c r="AB112" s="953"/>
      <c r="AC112" s="953"/>
      <c r="AD112" s="953"/>
      <c r="AE112" s="953"/>
      <c r="AF112" s="953"/>
      <c r="AG112" s="953"/>
      <c r="AH112" s="953"/>
      <c r="AI112" s="953"/>
      <c r="AJ112" s="953"/>
      <c r="AK112" s="953"/>
      <c r="AL112" s="953"/>
      <c r="AM112" s="953"/>
      <c r="AN112" s="953"/>
      <c r="AO112" s="953"/>
      <c r="AP112" s="953"/>
      <c r="AQ112" s="953"/>
      <c r="AR112" s="953"/>
      <c r="AS112" s="953"/>
      <c r="AT112" s="953"/>
      <c r="BX112" s="2"/>
      <c r="BZ112" s="3"/>
      <c r="CG112" s="40"/>
      <c r="CH112" s="40"/>
      <c r="CI112" s="40"/>
      <c r="CJ112" s="40"/>
    </row>
    <row r="113" spans="1:88" ht="31.35" customHeight="1" x14ac:dyDescent="0.2">
      <c r="A113" s="10" t="s">
        <v>163</v>
      </c>
      <c r="B113" s="360"/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1032"/>
      <c r="AP113" s="1032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CG113" s="40"/>
      <c r="CH113" s="40"/>
      <c r="CI113" s="40"/>
      <c r="CJ113" s="40"/>
    </row>
    <row r="114" spans="1:88" ht="16.350000000000001" customHeight="1" x14ac:dyDescent="0.2">
      <c r="A114" s="2915" t="s">
        <v>164</v>
      </c>
      <c r="B114" s="2721" t="s">
        <v>4</v>
      </c>
      <c r="C114" s="2763"/>
      <c r="D114" s="2703"/>
      <c r="E114" s="2822" t="s">
        <v>5</v>
      </c>
      <c r="F114" s="2928"/>
      <c r="G114" s="2928"/>
      <c r="H114" s="2928"/>
      <c r="I114" s="2928"/>
      <c r="J114" s="2928"/>
      <c r="K114" s="2928"/>
      <c r="L114" s="2928"/>
      <c r="M114" s="2928"/>
      <c r="N114" s="2928"/>
      <c r="O114" s="2928"/>
      <c r="P114" s="2928"/>
      <c r="Q114" s="2928"/>
      <c r="R114" s="2928"/>
      <c r="S114" s="2928"/>
      <c r="T114" s="2928"/>
      <c r="U114" s="2928"/>
      <c r="V114" s="2928"/>
      <c r="W114" s="2928"/>
      <c r="X114" s="2928"/>
      <c r="Y114" s="2928"/>
      <c r="Z114" s="2928"/>
      <c r="AA114" s="2928"/>
      <c r="AB114" s="2928"/>
      <c r="AC114" s="2928"/>
      <c r="AD114" s="2928"/>
      <c r="AE114" s="2928"/>
      <c r="AF114" s="2928"/>
      <c r="AG114" s="2928"/>
      <c r="AH114" s="2928"/>
      <c r="AI114" s="2928"/>
      <c r="AJ114" s="2928"/>
      <c r="AK114" s="2928"/>
      <c r="AL114" s="2928"/>
      <c r="AM114" s="2928"/>
      <c r="AN114" s="2832"/>
      <c r="AO114" s="2703" t="s">
        <v>6</v>
      </c>
      <c r="AP114" s="2705" t="s">
        <v>165</v>
      </c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CG114" s="40"/>
      <c r="CH114" s="40"/>
      <c r="CI114" s="40"/>
      <c r="CJ114" s="40"/>
    </row>
    <row r="115" spans="1:88" ht="16.350000000000001" customHeight="1" x14ac:dyDescent="0.2">
      <c r="A115" s="2692"/>
      <c r="B115" s="2867"/>
      <c r="C115" s="2698"/>
      <c r="D115" s="2858"/>
      <c r="E115" s="2822" t="s">
        <v>11</v>
      </c>
      <c r="F115" s="2823"/>
      <c r="G115" s="2822" t="s">
        <v>12</v>
      </c>
      <c r="H115" s="2823"/>
      <c r="I115" s="2822" t="s">
        <v>13</v>
      </c>
      <c r="J115" s="2823"/>
      <c r="K115" s="2822" t="s">
        <v>14</v>
      </c>
      <c r="L115" s="2823"/>
      <c r="M115" s="2822" t="s">
        <v>15</v>
      </c>
      <c r="N115" s="2823"/>
      <c r="O115" s="2822" t="s">
        <v>16</v>
      </c>
      <c r="P115" s="2823"/>
      <c r="Q115" s="2928" t="s">
        <v>17</v>
      </c>
      <c r="R115" s="2823"/>
      <c r="S115" s="2822" t="s">
        <v>18</v>
      </c>
      <c r="T115" s="2823"/>
      <c r="U115" s="2822" t="s">
        <v>19</v>
      </c>
      <c r="V115" s="2823"/>
      <c r="W115" s="2822" t="s">
        <v>20</v>
      </c>
      <c r="X115" s="2823"/>
      <c r="Y115" s="2822" t="s">
        <v>21</v>
      </c>
      <c r="Z115" s="2823"/>
      <c r="AA115" s="2822" t="s">
        <v>22</v>
      </c>
      <c r="AB115" s="2823"/>
      <c r="AC115" s="2822" t="s">
        <v>23</v>
      </c>
      <c r="AD115" s="2823"/>
      <c r="AE115" s="2822" t="s">
        <v>24</v>
      </c>
      <c r="AF115" s="2823"/>
      <c r="AG115" s="2822" t="s">
        <v>25</v>
      </c>
      <c r="AH115" s="2823"/>
      <c r="AI115" s="2822" t="s">
        <v>26</v>
      </c>
      <c r="AJ115" s="2823"/>
      <c r="AK115" s="2822" t="s">
        <v>27</v>
      </c>
      <c r="AL115" s="2823"/>
      <c r="AM115" s="2928" t="s">
        <v>28</v>
      </c>
      <c r="AN115" s="2832"/>
      <c r="AO115" s="2703"/>
      <c r="AP115" s="2705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CG115" s="40"/>
      <c r="CH115" s="40"/>
      <c r="CI115" s="40"/>
      <c r="CJ115" s="40"/>
    </row>
    <row r="116" spans="1:88" ht="16.350000000000001" customHeight="1" x14ac:dyDescent="0.2">
      <c r="A116" s="2866"/>
      <c r="B116" s="864" t="s">
        <v>29</v>
      </c>
      <c r="C116" s="687" t="s">
        <v>30</v>
      </c>
      <c r="D116" s="688" t="s">
        <v>31</v>
      </c>
      <c r="E116" s="974" t="s">
        <v>30</v>
      </c>
      <c r="F116" s="574" t="s">
        <v>31</v>
      </c>
      <c r="G116" s="974" t="s">
        <v>30</v>
      </c>
      <c r="H116" s="574" t="s">
        <v>31</v>
      </c>
      <c r="I116" s="974" t="s">
        <v>30</v>
      </c>
      <c r="J116" s="574" t="s">
        <v>31</v>
      </c>
      <c r="K116" s="974" t="s">
        <v>30</v>
      </c>
      <c r="L116" s="574" t="s">
        <v>31</v>
      </c>
      <c r="M116" s="974" t="s">
        <v>30</v>
      </c>
      <c r="N116" s="574" t="s">
        <v>31</v>
      </c>
      <c r="O116" s="974" t="s">
        <v>30</v>
      </c>
      <c r="P116" s="574" t="s">
        <v>31</v>
      </c>
      <c r="Q116" s="974" t="s">
        <v>30</v>
      </c>
      <c r="R116" s="574" t="s">
        <v>31</v>
      </c>
      <c r="S116" s="974" t="s">
        <v>30</v>
      </c>
      <c r="T116" s="574" t="s">
        <v>31</v>
      </c>
      <c r="U116" s="974" t="s">
        <v>30</v>
      </c>
      <c r="V116" s="574" t="s">
        <v>31</v>
      </c>
      <c r="W116" s="974" t="s">
        <v>30</v>
      </c>
      <c r="X116" s="574" t="s">
        <v>31</v>
      </c>
      <c r="Y116" s="974" t="s">
        <v>30</v>
      </c>
      <c r="Z116" s="574" t="s">
        <v>31</v>
      </c>
      <c r="AA116" s="974" t="s">
        <v>30</v>
      </c>
      <c r="AB116" s="574" t="s">
        <v>31</v>
      </c>
      <c r="AC116" s="974" t="s">
        <v>30</v>
      </c>
      <c r="AD116" s="574" t="s">
        <v>31</v>
      </c>
      <c r="AE116" s="974" t="s">
        <v>30</v>
      </c>
      <c r="AF116" s="574" t="s">
        <v>31</v>
      </c>
      <c r="AG116" s="974" t="s">
        <v>30</v>
      </c>
      <c r="AH116" s="574" t="s">
        <v>31</v>
      </c>
      <c r="AI116" s="974" t="s">
        <v>30</v>
      </c>
      <c r="AJ116" s="574" t="s">
        <v>31</v>
      </c>
      <c r="AK116" s="974" t="s">
        <v>30</v>
      </c>
      <c r="AL116" s="574" t="s">
        <v>31</v>
      </c>
      <c r="AM116" s="974" t="s">
        <v>30</v>
      </c>
      <c r="AN116" s="690" t="s">
        <v>31</v>
      </c>
      <c r="AO116" s="2858"/>
      <c r="AP116" s="2859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CG116" s="40"/>
      <c r="CH116" s="40"/>
      <c r="CI116" s="40"/>
      <c r="CJ116" s="40"/>
    </row>
    <row r="117" spans="1:88" ht="16.350000000000001" customHeight="1" x14ac:dyDescent="0.2">
      <c r="A117" s="363" t="s">
        <v>166</v>
      </c>
      <c r="B117" s="109">
        <f>SUM(C117:D117)</f>
        <v>0</v>
      </c>
      <c r="C117" s="364">
        <f>SUM(E117+G117+I117+K117+M117+O117+Q117+S117+U117+W117+Y117+AA117+AC117+AE117+AG117+AI117+AK117+AM117)</f>
        <v>0</v>
      </c>
      <c r="D117" s="365">
        <f>SUM(F117+H117+J117+L117+N117+P117+R117+T117+V117+X117+Z117+AB117+AD117+AF117+AH117+AJ117+AL117+AN117)</f>
        <v>0</v>
      </c>
      <c r="E117" s="65"/>
      <c r="F117" s="190"/>
      <c r="G117" s="65"/>
      <c r="H117" s="366"/>
      <c r="I117" s="65"/>
      <c r="J117" s="366"/>
      <c r="K117" s="65"/>
      <c r="L117" s="366"/>
      <c r="M117" s="65"/>
      <c r="N117" s="366"/>
      <c r="O117" s="65"/>
      <c r="P117" s="366"/>
      <c r="Q117" s="367"/>
      <c r="R117" s="366"/>
      <c r="S117" s="65"/>
      <c r="T117" s="366"/>
      <c r="U117" s="65"/>
      <c r="V117" s="366"/>
      <c r="W117" s="65"/>
      <c r="X117" s="366"/>
      <c r="Y117" s="65"/>
      <c r="Z117" s="366"/>
      <c r="AA117" s="65"/>
      <c r="AB117" s="366"/>
      <c r="AC117" s="65"/>
      <c r="AD117" s="366"/>
      <c r="AE117" s="65"/>
      <c r="AF117" s="366"/>
      <c r="AG117" s="65"/>
      <c r="AH117" s="366"/>
      <c r="AI117" s="65"/>
      <c r="AJ117" s="366"/>
      <c r="AK117" s="65"/>
      <c r="AL117" s="366"/>
      <c r="AM117" s="368"/>
      <c r="AN117" s="369"/>
      <c r="AO117" s="112"/>
      <c r="AP117" s="112"/>
      <c r="AQ117" s="162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8"/>
      <c r="BD117" s="8"/>
      <c r="BE117" s="8"/>
      <c r="BF117" s="8"/>
      <c r="CA117" s="39"/>
      <c r="CB117" s="39"/>
      <c r="CC117" s="39"/>
      <c r="CG117" s="40">
        <v>0</v>
      </c>
      <c r="CH117" s="40">
        <v>0</v>
      </c>
      <c r="CI117" s="40">
        <v>0</v>
      </c>
      <c r="CJ117" s="40"/>
    </row>
    <row r="118" spans="1:88" ht="16.350000000000001" customHeight="1" x14ac:dyDescent="0.2">
      <c r="A118" s="363" t="s">
        <v>167</v>
      </c>
      <c r="B118" s="109">
        <f>SUM(C118:D118)</f>
        <v>0</v>
      </c>
      <c r="C118" s="364">
        <f t="shared" ref="C118:D119" si="12">SUM(E118+G118+I118+K118+M118+O118+Q118+S118+U118+W118+Y118+AA118+AC118+AE118+AG118+AI118+AK118+AM118)</f>
        <v>0</v>
      </c>
      <c r="D118" s="365">
        <f t="shared" si="12"/>
        <v>0</v>
      </c>
      <c r="E118" s="45"/>
      <c r="F118" s="46"/>
      <c r="G118" s="45"/>
      <c r="H118" s="47"/>
      <c r="I118" s="45"/>
      <c r="J118" s="47"/>
      <c r="K118" s="45"/>
      <c r="L118" s="47"/>
      <c r="M118" s="45"/>
      <c r="N118" s="47"/>
      <c r="O118" s="45"/>
      <c r="P118" s="47"/>
      <c r="Q118" s="110"/>
      <c r="R118" s="47"/>
      <c r="S118" s="45"/>
      <c r="T118" s="47"/>
      <c r="U118" s="45"/>
      <c r="V118" s="47"/>
      <c r="W118" s="45"/>
      <c r="X118" s="47"/>
      <c r="Y118" s="45"/>
      <c r="Z118" s="47"/>
      <c r="AA118" s="45"/>
      <c r="AB118" s="47"/>
      <c r="AC118" s="45"/>
      <c r="AD118" s="47"/>
      <c r="AE118" s="45"/>
      <c r="AF118" s="47"/>
      <c r="AG118" s="45"/>
      <c r="AH118" s="47"/>
      <c r="AI118" s="45"/>
      <c r="AJ118" s="47"/>
      <c r="AK118" s="45"/>
      <c r="AL118" s="47"/>
      <c r="AM118" s="111"/>
      <c r="AN118" s="55"/>
      <c r="AO118" s="52"/>
      <c r="AP118" s="52"/>
      <c r="AQ118" s="162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8"/>
      <c r="BD118" s="8"/>
      <c r="BE118" s="8"/>
      <c r="BF118" s="8"/>
      <c r="CG118" s="40">
        <v>0</v>
      </c>
      <c r="CH118" s="40">
        <v>0</v>
      </c>
      <c r="CI118" s="40">
        <v>0</v>
      </c>
      <c r="CJ118" s="40"/>
    </row>
    <row r="119" spans="1:88" ht="16.350000000000001" customHeight="1" x14ac:dyDescent="0.2">
      <c r="A119" s="691" t="s">
        <v>168</v>
      </c>
      <c r="B119" s="232">
        <f>SUM(C119:D119)</f>
        <v>0</v>
      </c>
      <c r="C119" s="371">
        <f t="shared" si="12"/>
        <v>0</v>
      </c>
      <c r="D119" s="372">
        <f t="shared" si="12"/>
        <v>0</v>
      </c>
      <c r="E119" s="88"/>
      <c r="F119" s="89"/>
      <c r="G119" s="88"/>
      <c r="H119" s="87"/>
      <c r="I119" s="88"/>
      <c r="J119" s="87"/>
      <c r="K119" s="88"/>
      <c r="L119" s="87"/>
      <c r="M119" s="88"/>
      <c r="N119" s="87"/>
      <c r="O119" s="88"/>
      <c r="P119" s="87"/>
      <c r="Q119" s="126"/>
      <c r="R119" s="87"/>
      <c r="S119" s="88"/>
      <c r="T119" s="87"/>
      <c r="U119" s="88"/>
      <c r="V119" s="87"/>
      <c r="W119" s="88"/>
      <c r="X119" s="87"/>
      <c r="Y119" s="88"/>
      <c r="Z119" s="87"/>
      <c r="AA119" s="88"/>
      <c r="AB119" s="87"/>
      <c r="AC119" s="88"/>
      <c r="AD119" s="87"/>
      <c r="AE119" s="88"/>
      <c r="AF119" s="87"/>
      <c r="AG119" s="88"/>
      <c r="AH119" s="87"/>
      <c r="AI119" s="88"/>
      <c r="AJ119" s="87"/>
      <c r="AK119" s="88"/>
      <c r="AL119" s="87"/>
      <c r="AM119" s="127"/>
      <c r="AN119" s="92"/>
      <c r="AO119" s="94"/>
      <c r="AP119" s="94"/>
      <c r="AQ119" s="162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8"/>
      <c r="BD119" s="8"/>
      <c r="BE119" s="8"/>
      <c r="BF119" s="8"/>
      <c r="CG119" s="40">
        <v>0</v>
      </c>
      <c r="CH119" s="40">
        <v>0</v>
      </c>
      <c r="CI119" s="40">
        <v>0</v>
      </c>
      <c r="CJ119" s="40"/>
    </row>
    <row r="120" spans="1:88" ht="31.35" customHeight="1" x14ac:dyDescent="0.2">
      <c r="A120" s="9" t="s">
        <v>169</v>
      </c>
      <c r="B120" s="373"/>
      <c r="C120" s="373"/>
      <c r="D120" s="6"/>
      <c r="E120" s="373"/>
      <c r="F120" s="6"/>
      <c r="G120" s="6"/>
      <c r="H120" s="6"/>
      <c r="I120" s="6"/>
      <c r="J120" s="6"/>
      <c r="K120" s="6"/>
      <c r="L120" s="374"/>
      <c r="M120" s="374"/>
      <c r="N120" s="374"/>
      <c r="O120" s="374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CG120" s="40"/>
      <c r="CH120" s="40"/>
      <c r="CI120" s="40"/>
      <c r="CJ120" s="40"/>
    </row>
    <row r="121" spans="1:88" ht="16.350000000000001" customHeight="1" x14ac:dyDescent="0.2">
      <c r="A121" s="2978" t="s">
        <v>170</v>
      </c>
      <c r="B121" s="2924"/>
      <c r="C121" s="2978" t="s">
        <v>32</v>
      </c>
      <c r="D121" s="2926"/>
      <c r="E121" s="2924"/>
      <c r="F121" s="2966" t="s">
        <v>171</v>
      </c>
      <c r="G121" s="2979"/>
      <c r="H121" s="2979"/>
      <c r="I121" s="2979"/>
      <c r="J121" s="2979"/>
      <c r="K121" s="2979"/>
      <c r="L121" s="2979"/>
      <c r="M121" s="2979"/>
      <c r="N121" s="2979"/>
      <c r="O121" s="2967"/>
      <c r="P121" s="2927" t="s">
        <v>7</v>
      </c>
      <c r="Q121" s="2924" t="s">
        <v>8</v>
      </c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CG121" s="40"/>
      <c r="CH121" s="40"/>
      <c r="CI121" s="40"/>
      <c r="CJ121" s="40"/>
    </row>
    <row r="122" spans="1:88" ht="24" customHeight="1" x14ac:dyDescent="0.2">
      <c r="A122" s="2785"/>
      <c r="B122" s="2777"/>
      <c r="C122" s="2925"/>
      <c r="D122" s="2788"/>
      <c r="E122" s="2873"/>
      <c r="F122" s="2966" t="s">
        <v>172</v>
      </c>
      <c r="G122" s="2980"/>
      <c r="H122" s="2966" t="s">
        <v>173</v>
      </c>
      <c r="I122" s="2980"/>
      <c r="J122" s="2981" t="s">
        <v>174</v>
      </c>
      <c r="K122" s="2982"/>
      <c r="L122" s="2981" t="s">
        <v>175</v>
      </c>
      <c r="M122" s="2982"/>
      <c r="N122" s="2966" t="s">
        <v>176</v>
      </c>
      <c r="O122" s="2967"/>
      <c r="P122" s="2774"/>
      <c r="Q122" s="2777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CG122" s="40"/>
      <c r="CH122" s="40"/>
      <c r="CI122" s="40"/>
      <c r="CJ122" s="40"/>
    </row>
    <row r="123" spans="1:88" ht="22.5" customHeight="1" x14ac:dyDescent="0.2">
      <c r="A123" s="2925"/>
      <c r="B123" s="2873"/>
      <c r="C123" s="1024" t="s">
        <v>29</v>
      </c>
      <c r="D123" s="1025" t="s">
        <v>30</v>
      </c>
      <c r="E123" s="1027" t="s">
        <v>31</v>
      </c>
      <c r="F123" s="1024" t="s">
        <v>30</v>
      </c>
      <c r="G123" s="1027" t="s">
        <v>31</v>
      </c>
      <c r="H123" s="1024" t="s">
        <v>30</v>
      </c>
      <c r="I123" s="1027" t="s">
        <v>31</v>
      </c>
      <c r="J123" s="1024" t="s">
        <v>30</v>
      </c>
      <c r="K123" s="1027" t="s">
        <v>31</v>
      </c>
      <c r="L123" s="1024" t="s">
        <v>30</v>
      </c>
      <c r="M123" s="1027" t="s">
        <v>31</v>
      </c>
      <c r="N123" s="1024" t="s">
        <v>30</v>
      </c>
      <c r="O123" s="1033" t="s">
        <v>31</v>
      </c>
      <c r="P123" s="2871"/>
      <c r="Q123" s="2873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CG123" s="40"/>
      <c r="CH123" s="40"/>
      <c r="CI123" s="40"/>
      <c r="CJ123" s="40"/>
    </row>
    <row r="124" spans="1:88" ht="16.350000000000001" customHeight="1" x14ac:dyDescent="0.2">
      <c r="A124" s="2968" t="s">
        <v>177</v>
      </c>
      <c r="B124" s="1034" t="s">
        <v>178</v>
      </c>
      <c r="C124" s="1035">
        <f t="shared" ref="C124:C130" si="13">SUM(D124:E124)</f>
        <v>0</v>
      </c>
      <c r="D124" s="1036">
        <f>SUM(F124+H124+J124+L124+N124)</f>
        <v>0</v>
      </c>
      <c r="E124" s="382">
        <f>SUM(G124+I124+K124+M124+O124)</f>
        <v>0</v>
      </c>
      <c r="F124" s="495"/>
      <c r="G124" s="496"/>
      <c r="H124" s="495"/>
      <c r="I124" s="496"/>
      <c r="J124" s="495"/>
      <c r="K124" s="496"/>
      <c r="L124" s="495"/>
      <c r="M124" s="496"/>
      <c r="N124" s="495"/>
      <c r="O124" s="497"/>
      <c r="P124" s="498"/>
      <c r="Q124" s="496"/>
      <c r="R124" s="3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CG124" s="40">
        <v>0</v>
      </c>
      <c r="CH124" s="40">
        <v>0</v>
      </c>
      <c r="CI124" s="40">
        <v>0</v>
      </c>
      <c r="CJ124" s="40">
        <v>0</v>
      </c>
    </row>
    <row r="125" spans="1:88" ht="16.350000000000001" customHeight="1" x14ac:dyDescent="0.2">
      <c r="A125" s="2721"/>
      <c r="B125" s="387" t="s">
        <v>179</v>
      </c>
      <c r="C125" s="388">
        <f>SUM(D125:E125)</f>
        <v>0</v>
      </c>
      <c r="D125" s="389">
        <f t="shared" ref="D125:E130" si="14">SUM(F125+H125+J125+L125+N125)</f>
        <v>0</v>
      </c>
      <c r="E125" s="390">
        <f t="shared" si="14"/>
        <v>0</v>
      </c>
      <c r="F125" s="1037"/>
      <c r="G125" s="1038"/>
      <c r="H125" s="1037"/>
      <c r="I125" s="1038"/>
      <c r="J125" s="1037"/>
      <c r="K125" s="1038"/>
      <c r="L125" s="1037"/>
      <c r="M125" s="1038"/>
      <c r="N125" s="1037"/>
      <c r="O125" s="1039"/>
      <c r="P125" s="1040"/>
      <c r="Q125" s="1038"/>
      <c r="R125" s="3"/>
      <c r="CG125" s="40"/>
      <c r="CH125" s="40"/>
      <c r="CI125" s="40"/>
      <c r="CJ125" s="40"/>
    </row>
    <row r="126" spans="1:88" ht="30.75" customHeight="1" thickBot="1" x14ac:dyDescent="0.3">
      <c r="A126" s="2768"/>
      <c r="B126" s="395" t="s">
        <v>180</v>
      </c>
      <c r="C126" s="396">
        <f t="shared" si="13"/>
        <v>0</v>
      </c>
      <c r="D126" s="397">
        <f>SUM(F126+H126+J126+L126+N126)</f>
        <v>0</v>
      </c>
      <c r="E126" s="398">
        <f t="shared" si="14"/>
        <v>0</v>
      </c>
      <c r="F126" s="1041"/>
      <c r="G126" s="1042"/>
      <c r="H126" s="1041"/>
      <c r="I126" s="1042"/>
      <c r="J126" s="1041"/>
      <c r="K126" s="1042"/>
      <c r="L126" s="1041"/>
      <c r="M126" s="1042"/>
      <c r="N126" s="1041"/>
      <c r="O126" s="1043"/>
      <c r="P126" s="1044"/>
      <c r="Q126" s="1042"/>
      <c r="R126" s="3"/>
      <c r="CG126" s="40"/>
      <c r="CH126" s="40"/>
      <c r="CI126" s="40"/>
      <c r="CJ126" s="40"/>
    </row>
    <row r="127" spans="1:88" ht="16.350000000000001" customHeight="1" thickTop="1" x14ac:dyDescent="0.2">
      <c r="A127" s="2769" t="s">
        <v>181</v>
      </c>
      <c r="B127" s="26" t="s">
        <v>72</v>
      </c>
      <c r="C127" s="403">
        <f t="shared" si="13"/>
        <v>0</v>
      </c>
      <c r="D127" s="404">
        <f t="shared" si="14"/>
        <v>0</v>
      </c>
      <c r="E127" s="382">
        <f t="shared" si="14"/>
        <v>0</v>
      </c>
      <c r="F127" s="495"/>
      <c r="G127" s="496"/>
      <c r="H127" s="495"/>
      <c r="I127" s="496"/>
      <c r="J127" s="495"/>
      <c r="K127" s="496"/>
      <c r="L127" s="495"/>
      <c r="M127" s="496"/>
      <c r="N127" s="495"/>
      <c r="O127" s="497"/>
      <c r="P127" s="498"/>
      <c r="Q127" s="496"/>
      <c r="R127" s="3"/>
      <c r="CG127" s="40"/>
      <c r="CH127" s="40"/>
      <c r="CI127" s="40"/>
      <c r="CJ127" s="40"/>
    </row>
    <row r="128" spans="1:88" ht="16.350000000000001" customHeight="1" x14ac:dyDescent="0.2">
      <c r="A128" s="2705"/>
      <c r="B128" s="26" t="s">
        <v>182</v>
      </c>
      <c r="C128" s="403">
        <f t="shared" si="13"/>
        <v>0</v>
      </c>
      <c r="D128" s="404">
        <f t="shared" si="14"/>
        <v>0</v>
      </c>
      <c r="E128" s="382">
        <f t="shared" si="14"/>
        <v>0</v>
      </c>
      <c r="F128" s="495"/>
      <c r="G128" s="496"/>
      <c r="H128" s="495"/>
      <c r="I128" s="496"/>
      <c r="J128" s="495"/>
      <c r="K128" s="496"/>
      <c r="L128" s="495"/>
      <c r="M128" s="496"/>
      <c r="N128" s="495"/>
      <c r="O128" s="497"/>
      <c r="P128" s="498"/>
      <c r="Q128" s="496"/>
      <c r="R128" s="3"/>
      <c r="CG128" s="40"/>
      <c r="CH128" s="40"/>
      <c r="CI128" s="40"/>
      <c r="CJ128" s="40"/>
    </row>
    <row r="129" spans="1:88" ht="16.350000000000001" customHeight="1" x14ac:dyDescent="0.2">
      <c r="A129" s="2705"/>
      <c r="B129" s="41" t="s">
        <v>183</v>
      </c>
      <c r="C129" s="388">
        <f t="shared" si="13"/>
        <v>0</v>
      </c>
      <c r="D129" s="389">
        <f t="shared" si="14"/>
        <v>0</v>
      </c>
      <c r="E129" s="390">
        <f t="shared" si="14"/>
        <v>0</v>
      </c>
      <c r="F129" s="1037"/>
      <c r="G129" s="1038"/>
      <c r="H129" s="1037"/>
      <c r="I129" s="1038"/>
      <c r="J129" s="1037"/>
      <c r="K129" s="1038"/>
      <c r="L129" s="1037"/>
      <c r="M129" s="1038"/>
      <c r="N129" s="1037"/>
      <c r="O129" s="1039"/>
      <c r="P129" s="1040"/>
      <c r="Q129" s="1038"/>
      <c r="R129" s="3"/>
      <c r="CG129" s="40"/>
      <c r="CH129" s="40"/>
      <c r="CI129" s="40"/>
      <c r="CJ129" s="40"/>
    </row>
    <row r="130" spans="1:88" ht="16.350000000000001" customHeight="1" x14ac:dyDescent="0.2">
      <c r="A130" s="2819"/>
      <c r="B130" s="405" t="s">
        <v>109</v>
      </c>
      <c r="C130" s="406">
        <f t="shared" si="13"/>
        <v>0</v>
      </c>
      <c r="D130" s="407">
        <f t="shared" si="14"/>
        <v>0</v>
      </c>
      <c r="E130" s="408">
        <f t="shared" si="14"/>
        <v>0</v>
      </c>
      <c r="F130" s="1045"/>
      <c r="G130" s="1046"/>
      <c r="H130" s="1045"/>
      <c r="I130" s="1046"/>
      <c r="J130" s="1045"/>
      <c r="K130" s="1046"/>
      <c r="L130" s="1045"/>
      <c r="M130" s="1046"/>
      <c r="N130" s="1045"/>
      <c r="O130" s="1047"/>
      <c r="P130" s="1048"/>
      <c r="Q130" s="1046"/>
      <c r="R130" s="3"/>
      <c r="CG130" s="40"/>
      <c r="CH130" s="40"/>
      <c r="CI130" s="40"/>
      <c r="CJ130" s="40"/>
    </row>
    <row r="131" spans="1:88" ht="27" customHeight="1" x14ac:dyDescent="0.25">
      <c r="A131" s="9" t="s">
        <v>184</v>
      </c>
      <c r="B131" s="413"/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CG131" s="40"/>
      <c r="CH131" s="40"/>
      <c r="CI131" s="40"/>
      <c r="CJ131" s="40"/>
    </row>
    <row r="132" spans="1:88" ht="16.5" customHeight="1" x14ac:dyDescent="0.2">
      <c r="A132" s="2969" t="s">
        <v>49</v>
      </c>
      <c r="B132" s="2969" t="s">
        <v>185</v>
      </c>
      <c r="C132" s="2971" t="s">
        <v>29</v>
      </c>
      <c r="D132" s="2971" t="s">
        <v>30</v>
      </c>
      <c r="E132" s="2973" t="s">
        <v>31</v>
      </c>
      <c r="F132" s="2975" t="s">
        <v>186</v>
      </c>
      <c r="G132" s="2976"/>
      <c r="H132" s="2976"/>
      <c r="I132" s="2976"/>
      <c r="J132" s="2976"/>
      <c r="K132" s="2976"/>
      <c r="L132" s="2976"/>
      <c r="M132" s="2976"/>
      <c r="N132" s="2976"/>
      <c r="O132" s="2976"/>
      <c r="P132" s="2976"/>
      <c r="Q132" s="2976"/>
      <c r="R132" s="2976"/>
      <c r="S132" s="2976"/>
      <c r="T132" s="2976"/>
      <c r="U132" s="2976"/>
      <c r="V132" s="2976"/>
      <c r="W132" s="2976"/>
      <c r="X132" s="2976"/>
      <c r="Y132" s="2976"/>
      <c r="Z132" s="2976"/>
      <c r="AA132" s="2976"/>
      <c r="AB132" s="2976"/>
      <c r="AC132" s="2976"/>
      <c r="AD132" s="2976"/>
      <c r="AE132" s="2976"/>
      <c r="AF132" s="2976"/>
      <c r="AG132" s="2976"/>
      <c r="AH132" s="2976"/>
      <c r="AI132" s="2976"/>
      <c r="AJ132" s="2976"/>
      <c r="AK132" s="2976"/>
      <c r="AL132" s="2976"/>
      <c r="AM132" s="2977"/>
      <c r="AN132" s="2971" t="s">
        <v>7</v>
      </c>
      <c r="AO132" s="2973" t="s">
        <v>8</v>
      </c>
      <c r="CG132" s="40"/>
      <c r="CH132" s="40"/>
      <c r="CI132" s="40"/>
      <c r="CJ132" s="40"/>
    </row>
    <row r="133" spans="1:88" ht="15" customHeight="1" x14ac:dyDescent="0.2">
      <c r="A133" s="2771"/>
      <c r="B133" s="2771"/>
      <c r="C133" s="2774"/>
      <c r="D133" s="2774"/>
      <c r="E133" s="2777"/>
      <c r="F133" s="2828" t="s">
        <v>187</v>
      </c>
      <c r="G133" s="2983"/>
      <c r="H133" s="2828" t="s">
        <v>188</v>
      </c>
      <c r="I133" s="2983"/>
      <c r="J133" s="2828" t="s">
        <v>189</v>
      </c>
      <c r="K133" s="2983"/>
      <c r="L133" s="2828" t="s">
        <v>190</v>
      </c>
      <c r="M133" s="2983"/>
      <c r="N133" s="2828" t="s">
        <v>191</v>
      </c>
      <c r="O133" s="2983"/>
      <c r="P133" s="2828" t="s">
        <v>192</v>
      </c>
      <c r="Q133" s="2829"/>
      <c r="R133" s="2828" t="s">
        <v>193</v>
      </c>
      <c r="S133" s="2829"/>
      <c r="T133" s="2828" t="s">
        <v>194</v>
      </c>
      <c r="U133" s="2829"/>
      <c r="V133" s="2828" t="s">
        <v>195</v>
      </c>
      <c r="W133" s="2829"/>
      <c r="X133" s="2828" t="s">
        <v>196</v>
      </c>
      <c r="Y133" s="2829"/>
      <c r="Z133" s="2828" t="s">
        <v>197</v>
      </c>
      <c r="AA133" s="2829"/>
      <c r="AB133" s="2828" t="s">
        <v>198</v>
      </c>
      <c r="AC133" s="2829"/>
      <c r="AD133" s="2828" t="s">
        <v>199</v>
      </c>
      <c r="AE133" s="2829"/>
      <c r="AF133" s="2828" t="s">
        <v>200</v>
      </c>
      <c r="AG133" s="2829"/>
      <c r="AH133" s="2828" t="s">
        <v>201</v>
      </c>
      <c r="AI133" s="2829"/>
      <c r="AJ133" s="2828" t="s">
        <v>202</v>
      </c>
      <c r="AK133" s="2829"/>
      <c r="AL133" s="2828" t="s">
        <v>203</v>
      </c>
      <c r="AM133" s="2882"/>
      <c r="AN133" s="2774"/>
      <c r="AO133" s="2777"/>
      <c r="CG133" s="40"/>
      <c r="CH133" s="40"/>
      <c r="CI133" s="40"/>
      <c r="CJ133" s="40"/>
    </row>
    <row r="134" spans="1:88" ht="15.75" customHeight="1" x14ac:dyDescent="0.2">
      <c r="A134" s="2970"/>
      <c r="B134" s="2970"/>
      <c r="C134" s="2972"/>
      <c r="D134" s="2972"/>
      <c r="E134" s="2974"/>
      <c r="F134" s="974" t="s">
        <v>204</v>
      </c>
      <c r="G134" s="1049" t="s">
        <v>31</v>
      </c>
      <c r="H134" s="974" t="s">
        <v>204</v>
      </c>
      <c r="I134" s="1049" t="s">
        <v>31</v>
      </c>
      <c r="J134" s="974" t="s">
        <v>204</v>
      </c>
      <c r="K134" s="1049" t="s">
        <v>31</v>
      </c>
      <c r="L134" s="974" t="s">
        <v>204</v>
      </c>
      <c r="M134" s="1049" t="s">
        <v>31</v>
      </c>
      <c r="N134" s="974" t="s">
        <v>204</v>
      </c>
      <c r="O134" s="1049" t="s">
        <v>31</v>
      </c>
      <c r="P134" s="974" t="s">
        <v>204</v>
      </c>
      <c r="Q134" s="1049" t="s">
        <v>31</v>
      </c>
      <c r="R134" s="974" t="s">
        <v>204</v>
      </c>
      <c r="S134" s="1049" t="s">
        <v>31</v>
      </c>
      <c r="T134" s="974" t="s">
        <v>204</v>
      </c>
      <c r="U134" s="1049" t="s">
        <v>31</v>
      </c>
      <c r="V134" s="974" t="s">
        <v>204</v>
      </c>
      <c r="W134" s="1049" t="s">
        <v>31</v>
      </c>
      <c r="X134" s="974" t="s">
        <v>204</v>
      </c>
      <c r="Y134" s="1049" t="s">
        <v>31</v>
      </c>
      <c r="Z134" s="974" t="s">
        <v>204</v>
      </c>
      <c r="AA134" s="1049" t="s">
        <v>31</v>
      </c>
      <c r="AB134" s="974" t="s">
        <v>204</v>
      </c>
      <c r="AC134" s="1049" t="s">
        <v>31</v>
      </c>
      <c r="AD134" s="974" t="s">
        <v>204</v>
      </c>
      <c r="AE134" s="1049" t="s">
        <v>31</v>
      </c>
      <c r="AF134" s="974" t="s">
        <v>204</v>
      </c>
      <c r="AG134" s="1049" t="s">
        <v>31</v>
      </c>
      <c r="AH134" s="974" t="s">
        <v>204</v>
      </c>
      <c r="AI134" s="1049" t="s">
        <v>31</v>
      </c>
      <c r="AJ134" s="974" t="s">
        <v>204</v>
      </c>
      <c r="AK134" s="1049" t="s">
        <v>31</v>
      </c>
      <c r="AL134" s="974" t="s">
        <v>204</v>
      </c>
      <c r="AM134" s="1050" t="s">
        <v>31</v>
      </c>
      <c r="AN134" s="2972"/>
      <c r="AO134" s="2974"/>
      <c r="CG134" s="40"/>
      <c r="CH134" s="40"/>
      <c r="CI134" s="40"/>
      <c r="CJ134" s="40"/>
    </row>
    <row r="135" spans="1:88" x14ac:dyDescent="0.2">
      <c r="A135" s="2916" t="s">
        <v>72</v>
      </c>
      <c r="B135" s="1028" t="s">
        <v>205</v>
      </c>
      <c r="C135" s="1051">
        <f>SUM(D135:E135)</f>
        <v>0</v>
      </c>
      <c r="D135" s="1052">
        <f>+F135+H135+J135+L135+N135+P135+R135+T135+V135+X135+Z135+AB135+AD135+AF135+AH135+AJ135+AL135</f>
        <v>0</v>
      </c>
      <c r="E135" s="1053">
        <f>+G135+I135+K135+M135+O135+Q135+S135+U135+W135+Y135+AA135+AC135+AE135+AG135+AI135+AK135+AM135</f>
        <v>0</v>
      </c>
      <c r="F135" s="1054"/>
      <c r="G135" s="991"/>
      <c r="H135" s="1054"/>
      <c r="I135" s="991"/>
      <c r="J135" s="1054"/>
      <c r="K135" s="991"/>
      <c r="L135" s="1054"/>
      <c r="M135" s="991"/>
      <c r="N135" s="1054"/>
      <c r="O135" s="991"/>
      <c r="P135" s="1054"/>
      <c r="Q135" s="991"/>
      <c r="R135" s="1054"/>
      <c r="S135" s="991"/>
      <c r="T135" s="1054"/>
      <c r="U135" s="991"/>
      <c r="V135" s="1054"/>
      <c r="W135" s="991"/>
      <c r="X135" s="1054"/>
      <c r="Y135" s="991"/>
      <c r="Z135" s="1054"/>
      <c r="AA135" s="991"/>
      <c r="AB135" s="1054"/>
      <c r="AC135" s="991"/>
      <c r="AD135" s="1054"/>
      <c r="AE135" s="991"/>
      <c r="AF135" s="1054"/>
      <c r="AG135" s="991"/>
      <c r="AH135" s="1054"/>
      <c r="AI135" s="991"/>
      <c r="AJ135" s="1054"/>
      <c r="AK135" s="991"/>
      <c r="AL135" s="1054"/>
      <c r="AM135" s="1055"/>
      <c r="AN135" s="1056"/>
      <c r="AO135" s="991"/>
      <c r="AP135" s="3"/>
      <c r="CG135" s="5">
        <v>0</v>
      </c>
      <c r="CH135" s="5">
        <v>0</v>
      </c>
      <c r="CI135" s="5">
        <v>0</v>
      </c>
      <c r="CJ135" s="5">
        <v>0</v>
      </c>
    </row>
    <row r="136" spans="1:88" x14ac:dyDescent="0.2">
      <c r="A136" s="2705"/>
      <c r="B136" s="109" t="s">
        <v>206</v>
      </c>
      <c r="C136" s="388">
        <f>SUM(D136:E136)</f>
        <v>0</v>
      </c>
      <c r="D136" s="389">
        <f t="shared" ref="D136:E148" si="15">+F136+H136+J136+L136+N136+P136+R136+T136+V136+X136+Z136+AB136+AD136+AF136+AH136+AJ136+AL136</f>
        <v>0</v>
      </c>
      <c r="E136" s="363">
        <f t="shared" si="15"/>
        <v>0</v>
      </c>
      <c r="F136" s="65"/>
      <c r="G136" s="190"/>
      <c r="H136" s="65"/>
      <c r="I136" s="190"/>
      <c r="J136" s="65"/>
      <c r="K136" s="190"/>
      <c r="L136" s="65"/>
      <c r="M136" s="190"/>
      <c r="N136" s="65"/>
      <c r="O136" s="190"/>
      <c r="P136" s="65"/>
      <c r="Q136" s="190"/>
      <c r="R136" s="65"/>
      <c r="S136" s="190"/>
      <c r="T136" s="65"/>
      <c r="U136" s="190"/>
      <c r="V136" s="65"/>
      <c r="W136" s="190"/>
      <c r="X136" s="65"/>
      <c r="Y136" s="190"/>
      <c r="Z136" s="65"/>
      <c r="AA136" s="190"/>
      <c r="AB136" s="65"/>
      <c r="AC136" s="190"/>
      <c r="AD136" s="65"/>
      <c r="AE136" s="190"/>
      <c r="AF136" s="65"/>
      <c r="AG136" s="190"/>
      <c r="AH136" s="65"/>
      <c r="AI136" s="190"/>
      <c r="AJ136" s="65"/>
      <c r="AK136" s="190"/>
      <c r="AL136" s="65"/>
      <c r="AM136" s="420"/>
      <c r="AN136" s="367"/>
      <c r="AO136" s="190"/>
      <c r="AP136" s="3"/>
    </row>
    <row r="137" spans="1:88" x14ac:dyDescent="0.2">
      <c r="A137" s="2705"/>
      <c r="B137" s="109" t="s">
        <v>207</v>
      </c>
      <c r="C137" s="388">
        <f t="shared" ref="C137:C148" si="16">SUM(D137:E137)</f>
        <v>0</v>
      </c>
      <c r="D137" s="389">
        <f t="shared" si="15"/>
        <v>0</v>
      </c>
      <c r="E137" s="363">
        <f t="shared" si="15"/>
        <v>0</v>
      </c>
      <c r="F137" s="45"/>
      <c r="G137" s="46"/>
      <c r="H137" s="45"/>
      <c r="I137" s="46"/>
      <c r="J137" s="45"/>
      <c r="K137" s="46"/>
      <c r="L137" s="45"/>
      <c r="M137" s="46"/>
      <c r="N137" s="45"/>
      <c r="O137" s="46"/>
      <c r="P137" s="45"/>
      <c r="Q137" s="46"/>
      <c r="R137" s="45"/>
      <c r="S137" s="46"/>
      <c r="T137" s="45"/>
      <c r="U137" s="46"/>
      <c r="V137" s="45"/>
      <c r="W137" s="46"/>
      <c r="X137" s="45"/>
      <c r="Y137" s="46"/>
      <c r="Z137" s="45"/>
      <c r="AA137" s="46"/>
      <c r="AB137" s="45"/>
      <c r="AC137" s="46"/>
      <c r="AD137" s="45"/>
      <c r="AE137" s="46"/>
      <c r="AF137" s="45"/>
      <c r="AG137" s="46"/>
      <c r="AH137" s="45"/>
      <c r="AI137" s="46"/>
      <c r="AJ137" s="45"/>
      <c r="AK137" s="46"/>
      <c r="AL137" s="45"/>
      <c r="AM137" s="421"/>
      <c r="AN137" s="110"/>
      <c r="AO137" s="46"/>
      <c r="AP137" s="3"/>
    </row>
    <row r="138" spans="1:88" x14ac:dyDescent="0.2">
      <c r="A138" s="2705"/>
      <c r="B138" s="109" t="s">
        <v>208</v>
      </c>
      <c r="C138" s="388">
        <f t="shared" si="16"/>
        <v>0</v>
      </c>
      <c r="D138" s="389">
        <f t="shared" si="15"/>
        <v>0</v>
      </c>
      <c r="E138" s="363">
        <f t="shared" si="15"/>
        <v>0</v>
      </c>
      <c r="F138" s="45"/>
      <c r="G138" s="46"/>
      <c r="H138" s="45"/>
      <c r="I138" s="46"/>
      <c r="J138" s="45"/>
      <c r="K138" s="46"/>
      <c r="L138" s="45"/>
      <c r="M138" s="46"/>
      <c r="N138" s="45"/>
      <c r="O138" s="46"/>
      <c r="P138" s="45"/>
      <c r="Q138" s="46"/>
      <c r="R138" s="45"/>
      <c r="S138" s="46"/>
      <c r="T138" s="45"/>
      <c r="U138" s="46"/>
      <c r="V138" s="45"/>
      <c r="W138" s="46"/>
      <c r="X138" s="45"/>
      <c r="Y138" s="46"/>
      <c r="Z138" s="45"/>
      <c r="AA138" s="46"/>
      <c r="AB138" s="45"/>
      <c r="AC138" s="46"/>
      <c r="AD138" s="45"/>
      <c r="AE138" s="46"/>
      <c r="AF138" s="45"/>
      <c r="AG138" s="46"/>
      <c r="AH138" s="45"/>
      <c r="AI138" s="46"/>
      <c r="AJ138" s="45"/>
      <c r="AK138" s="46"/>
      <c r="AL138" s="45"/>
      <c r="AM138" s="421"/>
      <c r="AN138" s="110"/>
      <c r="AO138" s="46"/>
      <c r="AP138" s="3"/>
    </row>
    <row r="139" spans="1:88" x14ac:dyDescent="0.2">
      <c r="A139" s="2705"/>
      <c r="B139" s="422" t="s">
        <v>209</v>
      </c>
      <c r="C139" s="388">
        <f t="shared" si="16"/>
        <v>0</v>
      </c>
      <c r="D139" s="389">
        <f t="shared" si="15"/>
        <v>0</v>
      </c>
      <c r="E139" s="363">
        <f t="shared" si="15"/>
        <v>0</v>
      </c>
      <c r="F139" s="45"/>
      <c r="G139" s="46"/>
      <c r="H139" s="45"/>
      <c r="I139" s="46"/>
      <c r="J139" s="45"/>
      <c r="K139" s="46"/>
      <c r="L139" s="45"/>
      <c r="M139" s="46"/>
      <c r="N139" s="45"/>
      <c r="O139" s="46"/>
      <c r="P139" s="45"/>
      <c r="Q139" s="46"/>
      <c r="R139" s="45"/>
      <c r="S139" s="46"/>
      <c r="T139" s="45"/>
      <c r="U139" s="46"/>
      <c r="V139" s="45"/>
      <c r="W139" s="46"/>
      <c r="X139" s="45"/>
      <c r="Y139" s="46"/>
      <c r="Z139" s="45"/>
      <c r="AA139" s="46"/>
      <c r="AB139" s="45"/>
      <c r="AC139" s="46"/>
      <c r="AD139" s="45"/>
      <c r="AE139" s="46"/>
      <c r="AF139" s="45"/>
      <c r="AG139" s="46"/>
      <c r="AH139" s="45"/>
      <c r="AI139" s="46"/>
      <c r="AJ139" s="45"/>
      <c r="AK139" s="46"/>
      <c r="AL139" s="45"/>
      <c r="AM139" s="421"/>
      <c r="AN139" s="110"/>
      <c r="AO139" s="46"/>
      <c r="AP139" s="3"/>
    </row>
    <row r="140" spans="1:88" x14ac:dyDescent="0.2">
      <c r="A140" s="2705"/>
      <c r="B140" s="109" t="s">
        <v>210</v>
      </c>
      <c r="C140" s="388">
        <f t="shared" si="16"/>
        <v>0</v>
      </c>
      <c r="D140" s="389">
        <f t="shared" si="15"/>
        <v>0</v>
      </c>
      <c r="E140" s="363">
        <f t="shared" si="15"/>
        <v>0</v>
      </c>
      <c r="F140" s="79"/>
      <c r="G140" s="73"/>
      <c r="H140" s="79"/>
      <c r="I140" s="73"/>
      <c r="J140" s="79"/>
      <c r="K140" s="73"/>
      <c r="L140" s="79"/>
      <c r="M140" s="73"/>
      <c r="N140" s="79"/>
      <c r="O140" s="73"/>
      <c r="P140" s="79"/>
      <c r="Q140" s="73"/>
      <c r="R140" s="79"/>
      <c r="S140" s="73"/>
      <c r="T140" s="79"/>
      <c r="U140" s="73"/>
      <c r="V140" s="79"/>
      <c r="W140" s="73"/>
      <c r="X140" s="79"/>
      <c r="Y140" s="73"/>
      <c r="Z140" s="79"/>
      <c r="AA140" s="73"/>
      <c r="AB140" s="79"/>
      <c r="AC140" s="73"/>
      <c r="AD140" s="79"/>
      <c r="AE140" s="73"/>
      <c r="AF140" s="79"/>
      <c r="AG140" s="73"/>
      <c r="AH140" s="79"/>
      <c r="AI140" s="73"/>
      <c r="AJ140" s="79"/>
      <c r="AK140" s="73"/>
      <c r="AL140" s="79"/>
      <c r="AM140" s="423"/>
      <c r="AN140" s="424"/>
      <c r="AO140" s="73"/>
      <c r="AP140" s="3"/>
    </row>
    <row r="141" spans="1:88" x14ac:dyDescent="0.2">
      <c r="A141" s="2705"/>
      <c r="B141" s="109" t="s">
        <v>211</v>
      </c>
      <c r="C141" s="388">
        <f t="shared" si="16"/>
        <v>0</v>
      </c>
      <c r="D141" s="389">
        <f t="shared" si="15"/>
        <v>0</v>
      </c>
      <c r="E141" s="363">
        <f t="shared" si="15"/>
        <v>0</v>
      </c>
      <c r="F141" s="79"/>
      <c r="G141" s="73"/>
      <c r="H141" s="79"/>
      <c r="I141" s="73"/>
      <c r="J141" s="79"/>
      <c r="K141" s="73"/>
      <c r="L141" s="79"/>
      <c r="M141" s="73"/>
      <c r="N141" s="79"/>
      <c r="O141" s="73"/>
      <c r="P141" s="79"/>
      <c r="Q141" s="73"/>
      <c r="R141" s="79"/>
      <c r="S141" s="73"/>
      <c r="T141" s="79"/>
      <c r="U141" s="73"/>
      <c r="V141" s="79"/>
      <c r="W141" s="73"/>
      <c r="X141" s="79"/>
      <c r="Y141" s="73"/>
      <c r="Z141" s="79"/>
      <c r="AA141" s="73"/>
      <c r="AB141" s="79"/>
      <c r="AC141" s="73"/>
      <c r="AD141" s="79"/>
      <c r="AE141" s="73"/>
      <c r="AF141" s="79"/>
      <c r="AG141" s="73"/>
      <c r="AH141" s="79"/>
      <c r="AI141" s="73"/>
      <c r="AJ141" s="79"/>
      <c r="AK141" s="73"/>
      <c r="AL141" s="79"/>
      <c r="AM141" s="423"/>
      <c r="AN141" s="424"/>
      <c r="AO141" s="73"/>
      <c r="AP141" s="3"/>
    </row>
    <row r="142" spans="1:88" x14ac:dyDescent="0.2">
      <c r="A142" s="2940"/>
      <c r="B142" s="232" t="s">
        <v>212</v>
      </c>
      <c r="C142" s="406">
        <f t="shared" si="16"/>
        <v>0</v>
      </c>
      <c r="D142" s="407">
        <f t="shared" si="15"/>
        <v>0</v>
      </c>
      <c r="E142" s="427">
        <f t="shared" si="15"/>
        <v>0</v>
      </c>
      <c r="F142" s="88"/>
      <c r="G142" s="89"/>
      <c r="H142" s="88"/>
      <c r="I142" s="89"/>
      <c r="J142" s="88"/>
      <c r="K142" s="89"/>
      <c r="L142" s="88"/>
      <c r="M142" s="89"/>
      <c r="N142" s="88"/>
      <c r="O142" s="89"/>
      <c r="P142" s="88"/>
      <c r="Q142" s="89"/>
      <c r="R142" s="88"/>
      <c r="S142" s="89"/>
      <c r="T142" s="88"/>
      <c r="U142" s="89"/>
      <c r="V142" s="88"/>
      <c r="W142" s="89"/>
      <c r="X142" s="88"/>
      <c r="Y142" s="89"/>
      <c r="Z142" s="88"/>
      <c r="AA142" s="89"/>
      <c r="AB142" s="88"/>
      <c r="AC142" s="89"/>
      <c r="AD142" s="88"/>
      <c r="AE142" s="89"/>
      <c r="AF142" s="88"/>
      <c r="AG142" s="89"/>
      <c r="AH142" s="88"/>
      <c r="AI142" s="89"/>
      <c r="AJ142" s="88"/>
      <c r="AK142" s="89"/>
      <c r="AL142" s="88"/>
      <c r="AM142" s="428"/>
      <c r="AN142" s="126"/>
      <c r="AO142" s="89"/>
      <c r="AP142" s="3"/>
    </row>
    <row r="143" spans="1:88" x14ac:dyDescent="0.2">
      <c r="A143" s="2916" t="s">
        <v>183</v>
      </c>
      <c r="B143" s="1028" t="s">
        <v>213</v>
      </c>
      <c r="C143" s="1051">
        <f t="shared" si="16"/>
        <v>0</v>
      </c>
      <c r="D143" s="1052">
        <f t="shared" si="15"/>
        <v>0</v>
      </c>
      <c r="E143" s="1053">
        <f t="shared" si="15"/>
        <v>0</v>
      </c>
      <c r="F143" s="1054"/>
      <c r="G143" s="991"/>
      <c r="H143" s="1054"/>
      <c r="I143" s="991"/>
      <c r="J143" s="1054"/>
      <c r="K143" s="991"/>
      <c r="L143" s="1054"/>
      <c r="M143" s="991"/>
      <c r="N143" s="1054"/>
      <c r="O143" s="991"/>
      <c r="P143" s="1054"/>
      <c r="Q143" s="991"/>
      <c r="R143" s="1054"/>
      <c r="S143" s="991"/>
      <c r="T143" s="1054"/>
      <c r="U143" s="991"/>
      <c r="V143" s="1054"/>
      <c r="W143" s="991"/>
      <c r="X143" s="1054"/>
      <c r="Y143" s="991"/>
      <c r="Z143" s="1054"/>
      <c r="AA143" s="991"/>
      <c r="AB143" s="1054"/>
      <c r="AC143" s="991"/>
      <c r="AD143" s="1054"/>
      <c r="AE143" s="991"/>
      <c r="AF143" s="1054"/>
      <c r="AG143" s="991"/>
      <c r="AH143" s="1054"/>
      <c r="AI143" s="991"/>
      <c r="AJ143" s="1054"/>
      <c r="AK143" s="991"/>
      <c r="AL143" s="1054"/>
      <c r="AM143" s="1055"/>
      <c r="AN143" s="1056"/>
      <c r="AO143" s="991"/>
      <c r="AP143" s="3"/>
    </row>
    <row r="144" spans="1:88" x14ac:dyDescent="0.2">
      <c r="A144" s="2705"/>
      <c r="B144" s="109" t="s">
        <v>207</v>
      </c>
      <c r="C144" s="388">
        <f t="shared" si="16"/>
        <v>5</v>
      </c>
      <c r="D144" s="389">
        <f t="shared" si="15"/>
        <v>1</v>
      </c>
      <c r="E144" s="363">
        <f>+G144+I144+K144+M144+O144+Q144+S144+U144+W144+Y144+AA144+AC144+AE144+AG144+AI144+AK144+AM144</f>
        <v>4</v>
      </c>
      <c r="F144" s="45"/>
      <c r="G144" s="46"/>
      <c r="H144" s="45"/>
      <c r="I144" s="46"/>
      <c r="J144" s="45"/>
      <c r="K144" s="46"/>
      <c r="L144" s="45"/>
      <c r="M144" s="46"/>
      <c r="N144" s="45"/>
      <c r="O144" s="46"/>
      <c r="P144" s="45"/>
      <c r="Q144" s="46"/>
      <c r="R144" s="45"/>
      <c r="S144" s="46"/>
      <c r="T144" s="45"/>
      <c r="U144" s="46">
        <v>1</v>
      </c>
      <c r="V144" s="45"/>
      <c r="W144" s="46"/>
      <c r="X144" s="45"/>
      <c r="Y144" s="46"/>
      <c r="Z144" s="45"/>
      <c r="AA144" s="46">
        <v>1</v>
      </c>
      <c r="AB144" s="45"/>
      <c r="AC144" s="46">
        <v>2</v>
      </c>
      <c r="AD144" s="45"/>
      <c r="AE144" s="46"/>
      <c r="AF144" s="45"/>
      <c r="AG144" s="46"/>
      <c r="AH144" s="45">
        <v>1</v>
      </c>
      <c r="AI144" s="46"/>
      <c r="AJ144" s="45"/>
      <c r="AK144" s="46"/>
      <c r="AL144" s="45"/>
      <c r="AM144" s="421"/>
      <c r="AN144" s="110">
        <v>0</v>
      </c>
      <c r="AO144" s="46">
        <v>0</v>
      </c>
      <c r="AP144" s="3"/>
    </row>
    <row r="145" spans="1:109" x14ac:dyDescent="0.2">
      <c r="A145" s="2705"/>
      <c r="B145" s="109" t="s">
        <v>208</v>
      </c>
      <c r="C145" s="388">
        <f>SUM(D145:E145)</f>
        <v>11</v>
      </c>
      <c r="D145" s="389">
        <f t="shared" si="15"/>
        <v>5</v>
      </c>
      <c r="E145" s="363">
        <f t="shared" si="15"/>
        <v>6</v>
      </c>
      <c r="F145" s="45">
        <v>1</v>
      </c>
      <c r="G145" s="46"/>
      <c r="H145" s="45"/>
      <c r="I145" s="46"/>
      <c r="J145" s="45"/>
      <c r="K145" s="46"/>
      <c r="L145" s="45"/>
      <c r="M145" s="46"/>
      <c r="N145" s="45"/>
      <c r="O145" s="46"/>
      <c r="P145" s="45"/>
      <c r="Q145" s="46"/>
      <c r="R145" s="45">
        <v>2</v>
      </c>
      <c r="S145" s="46">
        <v>1</v>
      </c>
      <c r="T145" s="45">
        <v>1</v>
      </c>
      <c r="U145" s="46">
        <v>1</v>
      </c>
      <c r="V145" s="45"/>
      <c r="W145" s="46">
        <v>1</v>
      </c>
      <c r="X145" s="45"/>
      <c r="Y145" s="46">
        <v>1</v>
      </c>
      <c r="Z145" s="45"/>
      <c r="AA145" s="46"/>
      <c r="AB145" s="45"/>
      <c r="AC145" s="46">
        <v>1</v>
      </c>
      <c r="AD145" s="45">
        <v>1</v>
      </c>
      <c r="AE145" s="46"/>
      <c r="AF145" s="45"/>
      <c r="AG145" s="46"/>
      <c r="AH145" s="45"/>
      <c r="AI145" s="46"/>
      <c r="AJ145" s="45"/>
      <c r="AK145" s="46">
        <v>1</v>
      </c>
      <c r="AL145" s="45"/>
      <c r="AM145" s="421"/>
      <c r="AN145" s="110">
        <v>0</v>
      </c>
      <c r="AO145" s="46">
        <v>0</v>
      </c>
      <c r="AP145" s="3"/>
    </row>
    <row r="146" spans="1:109" x14ac:dyDescent="0.2">
      <c r="A146" s="2705"/>
      <c r="B146" s="422" t="s">
        <v>209</v>
      </c>
      <c r="C146" s="388">
        <f t="shared" si="16"/>
        <v>0</v>
      </c>
      <c r="D146" s="389">
        <f>+F146+H146+J146+L146+N146+P146+R146+T146+V146+X146+Z146+AB146+AD146+AF146+AH146+AJ146+AL146</f>
        <v>0</v>
      </c>
      <c r="E146" s="363">
        <f t="shared" si="15"/>
        <v>0</v>
      </c>
      <c r="F146" s="45"/>
      <c r="G146" s="46"/>
      <c r="H146" s="45"/>
      <c r="I146" s="46"/>
      <c r="J146" s="45"/>
      <c r="K146" s="46"/>
      <c r="L146" s="45"/>
      <c r="M146" s="46"/>
      <c r="N146" s="45"/>
      <c r="O146" s="46"/>
      <c r="P146" s="45"/>
      <c r="Q146" s="46"/>
      <c r="R146" s="45"/>
      <c r="S146" s="46"/>
      <c r="T146" s="45"/>
      <c r="U146" s="46"/>
      <c r="V146" s="45"/>
      <c r="W146" s="46"/>
      <c r="X146" s="45"/>
      <c r="Y146" s="46"/>
      <c r="Z146" s="45"/>
      <c r="AA146" s="46"/>
      <c r="AB146" s="45"/>
      <c r="AC146" s="46"/>
      <c r="AD146" s="45"/>
      <c r="AE146" s="46"/>
      <c r="AF146" s="45"/>
      <c r="AG146" s="46"/>
      <c r="AH146" s="45"/>
      <c r="AI146" s="46"/>
      <c r="AJ146" s="45"/>
      <c r="AK146" s="46"/>
      <c r="AL146" s="45"/>
      <c r="AM146" s="421"/>
      <c r="AN146" s="110"/>
      <c r="AO146" s="46"/>
      <c r="AP146" s="3"/>
    </row>
    <row r="147" spans="1:109" x14ac:dyDescent="0.2">
      <c r="A147" s="2705"/>
      <c r="B147" s="109" t="s">
        <v>210</v>
      </c>
      <c r="C147" s="433">
        <f t="shared" si="16"/>
        <v>0</v>
      </c>
      <c r="D147" s="434">
        <f t="shared" si="15"/>
        <v>0</v>
      </c>
      <c r="E147" s="435">
        <f t="shared" si="15"/>
        <v>0</v>
      </c>
      <c r="F147" s="79"/>
      <c r="G147" s="73"/>
      <c r="H147" s="79"/>
      <c r="I147" s="73"/>
      <c r="J147" s="79"/>
      <c r="K147" s="73"/>
      <c r="L147" s="79"/>
      <c r="M147" s="73"/>
      <c r="N147" s="79"/>
      <c r="O147" s="73"/>
      <c r="P147" s="79"/>
      <c r="Q147" s="73"/>
      <c r="R147" s="79"/>
      <c r="S147" s="73"/>
      <c r="T147" s="79"/>
      <c r="U147" s="73"/>
      <c r="V147" s="79"/>
      <c r="W147" s="73"/>
      <c r="X147" s="79"/>
      <c r="Y147" s="73"/>
      <c r="Z147" s="79"/>
      <c r="AA147" s="73"/>
      <c r="AB147" s="79"/>
      <c r="AC147" s="73"/>
      <c r="AD147" s="79"/>
      <c r="AE147" s="73"/>
      <c r="AF147" s="79"/>
      <c r="AG147" s="73"/>
      <c r="AH147" s="79"/>
      <c r="AI147" s="73"/>
      <c r="AJ147" s="79"/>
      <c r="AK147" s="73"/>
      <c r="AL147" s="79"/>
      <c r="AM147" s="423"/>
      <c r="AN147" s="424"/>
      <c r="AO147" s="73"/>
      <c r="AP147" s="3"/>
    </row>
    <row r="148" spans="1:109" x14ac:dyDescent="0.2">
      <c r="A148" s="2940"/>
      <c r="B148" s="232" t="s">
        <v>212</v>
      </c>
      <c r="C148" s="406">
        <f t="shared" si="16"/>
        <v>0</v>
      </c>
      <c r="D148" s="407">
        <f t="shared" si="15"/>
        <v>0</v>
      </c>
      <c r="E148" s="427">
        <f t="shared" si="15"/>
        <v>0</v>
      </c>
      <c r="F148" s="88"/>
      <c r="G148" s="89"/>
      <c r="H148" s="88"/>
      <c r="I148" s="89"/>
      <c r="J148" s="88"/>
      <c r="K148" s="89"/>
      <c r="L148" s="88"/>
      <c r="M148" s="89"/>
      <c r="N148" s="88"/>
      <c r="O148" s="89"/>
      <c r="P148" s="88"/>
      <c r="Q148" s="89"/>
      <c r="R148" s="88"/>
      <c r="S148" s="89"/>
      <c r="T148" s="88"/>
      <c r="U148" s="89"/>
      <c r="V148" s="88"/>
      <c r="W148" s="89"/>
      <c r="X148" s="88"/>
      <c r="Y148" s="89"/>
      <c r="Z148" s="88"/>
      <c r="AA148" s="89"/>
      <c r="AB148" s="88"/>
      <c r="AC148" s="89"/>
      <c r="AD148" s="88"/>
      <c r="AE148" s="89"/>
      <c r="AF148" s="88"/>
      <c r="AG148" s="89"/>
      <c r="AH148" s="88"/>
      <c r="AI148" s="89"/>
      <c r="AJ148" s="88"/>
      <c r="AK148" s="89"/>
      <c r="AL148" s="88"/>
      <c r="AM148" s="428"/>
      <c r="AN148" s="126"/>
      <c r="AO148" s="89"/>
      <c r="AP148" s="3"/>
    </row>
    <row r="149" spans="1:109" ht="21.75" customHeight="1" x14ac:dyDescent="0.25">
      <c r="A149" s="9" t="s">
        <v>214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13"/>
    </row>
    <row r="150" spans="1:109" ht="17.25" customHeight="1" x14ac:dyDescent="0.2">
      <c r="A150" s="2916" t="s">
        <v>215</v>
      </c>
      <c r="B150" s="2930" t="s">
        <v>32</v>
      </c>
      <c r="C150" s="2885" t="s">
        <v>186</v>
      </c>
      <c r="D150" s="2985"/>
      <c r="E150" s="2985"/>
      <c r="F150" s="2985"/>
      <c r="G150" s="2985"/>
      <c r="H150" s="2985"/>
      <c r="I150" s="2985"/>
      <c r="J150" s="2985"/>
      <c r="K150" s="2985"/>
      <c r="L150" s="2985"/>
      <c r="M150" s="2985"/>
      <c r="N150" s="2985"/>
      <c r="O150" s="2985"/>
      <c r="P150" s="2985"/>
      <c r="Q150" s="2985"/>
      <c r="R150" s="2985"/>
      <c r="S150" s="2887"/>
      <c r="T150" s="2888" t="s">
        <v>7</v>
      </c>
      <c r="U150" s="2932" t="s">
        <v>8</v>
      </c>
      <c r="BX150" s="2"/>
      <c r="BY150" s="2"/>
      <c r="BZ150" s="2"/>
      <c r="CA150" s="2"/>
      <c r="CB150" s="2"/>
      <c r="CC150" s="3"/>
      <c r="CD150" s="3"/>
      <c r="CE150" s="4"/>
      <c r="DA150" s="5"/>
      <c r="DB150" s="5"/>
      <c r="DC150" s="5"/>
      <c r="DD150" s="5"/>
      <c r="DE150" s="5"/>
    </row>
    <row r="151" spans="1:109" ht="24" customHeight="1" x14ac:dyDescent="0.2">
      <c r="A151" s="2940"/>
      <c r="B151" s="2984"/>
      <c r="C151" s="1057" t="s">
        <v>216</v>
      </c>
      <c r="D151" s="1058" t="s">
        <v>217</v>
      </c>
      <c r="E151" s="1058" t="s">
        <v>218</v>
      </c>
      <c r="F151" s="1058" t="s">
        <v>69</v>
      </c>
      <c r="G151" s="1058" t="s">
        <v>219</v>
      </c>
      <c r="H151" s="1058" t="s">
        <v>220</v>
      </c>
      <c r="I151" s="1058" t="s">
        <v>221</v>
      </c>
      <c r="J151" s="1058" t="s">
        <v>222</v>
      </c>
      <c r="K151" s="1058" t="s">
        <v>223</v>
      </c>
      <c r="L151" s="1058" t="s">
        <v>224</v>
      </c>
      <c r="M151" s="1058" t="s">
        <v>225</v>
      </c>
      <c r="N151" s="1058" t="s">
        <v>226</v>
      </c>
      <c r="O151" s="1058" t="s">
        <v>227</v>
      </c>
      <c r="P151" s="1058" t="s">
        <v>228</v>
      </c>
      <c r="Q151" s="1058" t="s">
        <v>229</v>
      </c>
      <c r="R151" s="1058" t="s">
        <v>230</v>
      </c>
      <c r="S151" s="731" t="s">
        <v>231</v>
      </c>
      <c r="T151" s="2888"/>
      <c r="U151" s="2932"/>
      <c r="BX151" s="2"/>
      <c r="BY151" s="2"/>
      <c r="BZ151" s="2"/>
      <c r="CA151" s="2"/>
      <c r="CB151" s="2"/>
      <c r="CC151" s="3"/>
      <c r="CD151" s="3"/>
      <c r="CE151" s="4"/>
      <c r="DA151" s="5"/>
      <c r="DB151" s="5"/>
      <c r="DC151" s="5"/>
      <c r="DD151" s="5"/>
      <c r="DE151" s="5"/>
    </row>
    <row r="152" spans="1:109" ht="29.25" customHeight="1" x14ac:dyDescent="0.2">
      <c r="A152" s="447" t="s">
        <v>232</v>
      </c>
      <c r="B152" s="1059">
        <f>SUM(C152:S152)</f>
        <v>163</v>
      </c>
      <c r="C152" s="88">
        <v>0</v>
      </c>
      <c r="D152" s="145">
        <v>0</v>
      </c>
      <c r="E152" s="145">
        <v>0</v>
      </c>
      <c r="F152" s="145">
        <v>0</v>
      </c>
      <c r="G152" s="145">
        <v>0</v>
      </c>
      <c r="H152" s="145">
        <v>8</v>
      </c>
      <c r="I152" s="145">
        <v>4</v>
      </c>
      <c r="J152" s="145">
        <v>4</v>
      </c>
      <c r="K152" s="145">
        <v>7</v>
      </c>
      <c r="L152" s="145">
        <v>13</v>
      </c>
      <c r="M152" s="145">
        <v>11</v>
      </c>
      <c r="N152" s="145">
        <v>9</v>
      </c>
      <c r="O152" s="145">
        <v>19</v>
      </c>
      <c r="P152" s="145">
        <v>21</v>
      </c>
      <c r="Q152" s="145">
        <v>24</v>
      </c>
      <c r="R152" s="145">
        <v>18</v>
      </c>
      <c r="S152" s="428">
        <v>25</v>
      </c>
      <c r="T152" s="126">
        <v>0</v>
      </c>
      <c r="U152" s="167">
        <v>4</v>
      </c>
      <c r="BX152" s="2"/>
      <c r="BY152" s="2"/>
      <c r="BZ152" s="2"/>
      <c r="CA152" s="2"/>
      <c r="CB152" s="2"/>
      <c r="CC152" s="3"/>
      <c r="CD152" s="3"/>
      <c r="CE152" s="4"/>
      <c r="CG152" s="5" t="s">
        <v>233</v>
      </c>
      <c r="CL152" s="5">
        <v>0</v>
      </c>
      <c r="CM152" s="5">
        <v>1</v>
      </c>
      <c r="CN152" s="5">
        <v>0</v>
      </c>
      <c r="CO152" s="5">
        <v>0</v>
      </c>
      <c r="DA152" s="5"/>
      <c r="DB152" s="5"/>
      <c r="DC152" s="5"/>
      <c r="DD152" s="5"/>
      <c r="DE152" s="5"/>
    </row>
    <row r="204" spans="1:104" hidden="1" x14ac:dyDescent="0.2"/>
    <row r="205" spans="1:104" hidden="1" x14ac:dyDescent="0.2"/>
    <row r="206" spans="1:104" s="442" customFormat="1" ht="18.75" hidden="1" customHeight="1" x14ac:dyDescent="0.2">
      <c r="A206" s="442">
        <f>SUM(B12:D12,B31:B44,B48:B49,B54,B57,C82:E82,B96:B98,B106:F106,B110:B112,B117:B119,C124:C130,C83:C85,B77,B72:B73,B63:G64)</f>
        <v>54716</v>
      </c>
      <c r="B206" s="442">
        <f>SUM(CG13:CJ134)</f>
        <v>0</v>
      </c>
      <c r="BX206" s="443"/>
      <c r="BY206" s="443"/>
      <c r="BZ206" s="443"/>
      <c r="CA206" s="443"/>
      <c r="CB206" s="443"/>
      <c r="CC206" s="443"/>
      <c r="CD206" s="443"/>
      <c r="CE206" s="443"/>
      <c r="CF206" s="443"/>
      <c r="CG206" s="443"/>
      <c r="CH206" s="443"/>
      <c r="CI206" s="443"/>
      <c r="CJ206" s="443"/>
      <c r="CK206" s="443"/>
      <c r="CL206" s="443"/>
      <c r="CM206" s="443"/>
      <c r="CN206" s="443"/>
      <c r="CO206" s="443"/>
      <c r="CP206" s="443"/>
      <c r="CQ206" s="443"/>
      <c r="CR206" s="443"/>
      <c r="CS206" s="443"/>
      <c r="CT206" s="443"/>
      <c r="CU206" s="443"/>
      <c r="CV206" s="443"/>
      <c r="CW206" s="443"/>
      <c r="CX206" s="443"/>
      <c r="CY206" s="443"/>
      <c r="CZ206" s="443"/>
    </row>
    <row r="207" spans="1:104" hidden="1" x14ac:dyDescent="0.2"/>
    <row r="208" spans="1:104" hidden="1" x14ac:dyDescent="0.2"/>
  </sheetData>
  <mergeCells count="200">
    <mergeCell ref="A135:A142"/>
    <mergeCell ref="A143:A148"/>
    <mergeCell ref="A150:A151"/>
    <mergeCell ref="B150:B151"/>
    <mergeCell ref="C150:S150"/>
    <mergeCell ref="T150:T151"/>
    <mergeCell ref="U150:U151"/>
    <mergeCell ref="X133:Y133"/>
    <mergeCell ref="Z133:AA133"/>
    <mergeCell ref="AO132:AO134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AJ133:AK133"/>
    <mergeCell ref="AL133:AM133"/>
    <mergeCell ref="AB133:AC133"/>
    <mergeCell ref="AD133:AE133"/>
    <mergeCell ref="AF133:AG133"/>
    <mergeCell ref="AH133:AI133"/>
    <mergeCell ref="A114:A116"/>
    <mergeCell ref="B114:D115"/>
    <mergeCell ref="N122:O122"/>
    <mergeCell ref="A124:A126"/>
    <mergeCell ref="A127:A130"/>
    <mergeCell ref="A132:A134"/>
    <mergeCell ref="B132:B134"/>
    <mergeCell ref="C132:C134"/>
    <mergeCell ref="D132:D134"/>
    <mergeCell ref="E132:E134"/>
    <mergeCell ref="F132:AM132"/>
    <mergeCell ref="V133:W133"/>
    <mergeCell ref="A121:B123"/>
    <mergeCell ref="C121:E122"/>
    <mergeCell ref="F121:O121"/>
    <mergeCell ref="P121:P123"/>
    <mergeCell ref="Q121:Q123"/>
    <mergeCell ref="F122:G122"/>
    <mergeCell ref="H122:I122"/>
    <mergeCell ref="J122:K122"/>
    <mergeCell ref="L122:M122"/>
    <mergeCell ref="E114:AN114"/>
    <mergeCell ref="AN132:AN134"/>
    <mergeCell ref="AO114:AO116"/>
    <mergeCell ref="AP114:AP116"/>
    <mergeCell ref="E115:F115"/>
    <mergeCell ref="G115:H115"/>
    <mergeCell ref="I115:J115"/>
    <mergeCell ref="K115:L115"/>
    <mergeCell ref="M115:N115"/>
    <mergeCell ref="J100:J102"/>
    <mergeCell ref="K100:L101"/>
    <mergeCell ref="M100:N101"/>
    <mergeCell ref="AM115:AN115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108:A109"/>
    <mergeCell ref="B108:B109"/>
    <mergeCell ref="C108:L108"/>
    <mergeCell ref="M108:M109"/>
    <mergeCell ref="F87:F88"/>
    <mergeCell ref="A89:F89"/>
    <mergeCell ref="A95:F95"/>
    <mergeCell ref="A99:F99"/>
    <mergeCell ref="A100:A102"/>
    <mergeCell ref="B100:E101"/>
    <mergeCell ref="F100:I101"/>
    <mergeCell ref="A83:A84"/>
    <mergeCell ref="A87:A88"/>
    <mergeCell ref="B87:B88"/>
    <mergeCell ref="C87:C88"/>
    <mergeCell ref="D87:D88"/>
    <mergeCell ref="E87:E88"/>
    <mergeCell ref="X80:Y80"/>
    <mergeCell ref="Z80:AA80"/>
    <mergeCell ref="AB80:AC80"/>
    <mergeCell ref="AJ79:AJ81"/>
    <mergeCell ref="AK79:AK81"/>
    <mergeCell ref="F80:G80"/>
    <mergeCell ref="H80:I80"/>
    <mergeCell ref="J80:K80"/>
    <mergeCell ref="L80:M80"/>
    <mergeCell ref="N80:O80"/>
    <mergeCell ref="P80:Q80"/>
    <mergeCell ref="R80:S80"/>
    <mergeCell ref="T80:U80"/>
    <mergeCell ref="A78:G78"/>
    <mergeCell ref="A79:A81"/>
    <mergeCell ref="B79:B81"/>
    <mergeCell ref="C79:E80"/>
    <mergeCell ref="F79:AI79"/>
    <mergeCell ref="V80:W80"/>
    <mergeCell ref="AD80:AE80"/>
    <mergeCell ref="AF80:AG80"/>
    <mergeCell ref="AH80:AI80"/>
    <mergeCell ref="A66:A67"/>
    <mergeCell ref="B66:C66"/>
    <mergeCell ref="D66:E66"/>
    <mergeCell ref="Q52:Q53"/>
    <mergeCell ref="R52:R53"/>
    <mergeCell ref="A51:A53"/>
    <mergeCell ref="B51:D52"/>
    <mergeCell ref="E51:V51"/>
    <mergeCell ref="A75:A76"/>
    <mergeCell ref="B75:B76"/>
    <mergeCell ref="C75:C76"/>
    <mergeCell ref="D75:D76"/>
    <mergeCell ref="L52:L53"/>
    <mergeCell ref="M52:M53"/>
    <mergeCell ref="N52:N53"/>
    <mergeCell ref="O52:O53"/>
    <mergeCell ref="P52:P53"/>
    <mergeCell ref="A61:A62"/>
    <mergeCell ref="B61:C61"/>
    <mergeCell ref="D61:E61"/>
    <mergeCell ref="F61:G61"/>
    <mergeCell ref="W51:W53"/>
    <mergeCell ref="E52:E53"/>
    <mergeCell ref="F52:F53"/>
    <mergeCell ref="G52:G53"/>
    <mergeCell ref="H52:H53"/>
    <mergeCell ref="I52:I53"/>
    <mergeCell ref="J52:J53"/>
    <mergeCell ref="AM29:AN29"/>
    <mergeCell ref="A46:A47"/>
    <mergeCell ref="B46:B47"/>
    <mergeCell ref="C46:F46"/>
    <mergeCell ref="G46:J46"/>
    <mergeCell ref="L46:R46"/>
    <mergeCell ref="AA29:AB29"/>
    <mergeCell ref="AC29:AD29"/>
    <mergeCell ref="AE29:AF29"/>
    <mergeCell ref="AG29:AH29"/>
    <mergeCell ref="AI29:AJ29"/>
    <mergeCell ref="AK29:AL29"/>
    <mergeCell ref="S52:S53"/>
    <mergeCell ref="T52:T53"/>
    <mergeCell ref="U52:U53"/>
    <mergeCell ref="V52:V53"/>
    <mergeCell ref="K52:K53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A28:A30"/>
    <mergeCell ref="B28:D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errorTitle="Error" error="Favor Ingrese sólo Números." sqref="E13:AS26 E31:AS44 C48:J49 C55:W56 C58:W59 B63:G64 B68:E69 B72:B73 C77:D77 F82:AK85 C90:F94 C96:F98 B103:N105 B110:M112 E117:AP119 F124:Q130 F135:AO148 C152:U152" xr:uid="{A9EFF7F8-D14C-49A4-AF2E-C7CF125C78BD}">
      <formula1>0</formula1>
    </dataValidation>
    <dataValidation type="whole" allowBlank="1" showInputMessage="1" showErrorMessage="1" sqref="C132:E132" xr:uid="{2C6810D2-F742-4CF7-BD00-AED8BACC2548}">
      <formula1>0</formula1>
      <formula2>1E+30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E20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5.7109375" style="2" customWidth="1"/>
    <col min="2" max="2" width="24" style="2" customWidth="1"/>
    <col min="3" max="3" width="12.5703125" style="2" customWidth="1"/>
    <col min="4" max="4" width="17.28515625" style="2" customWidth="1"/>
    <col min="5" max="5" width="16.28515625" style="2" customWidth="1"/>
    <col min="6" max="6" width="13.85546875" style="2" customWidth="1"/>
    <col min="7" max="7" width="12.28515625" style="2" customWidth="1"/>
    <col min="8" max="8" width="14.5703125" style="2" customWidth="1"/>
    <col min="9" max="9" width="12.28515625" style="2" customWidth="1"/>
    <col min="10" max="10" width="13.28515625" style="2" customWidth="1"/>
    <col min="11" max="11" width="11.42578125" style="2" customWidth="1"/>
    <col min="12" max="12" width="11.42578125" style="2"/>
    <col min="13" max="13" width="11.85546875" style="2" customWidth="1"/>
    <col min="14" max="14" width="13.85546875" style="2" customWidth="1"/>
    <col min="15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5" width="11.42578125" style="2"/>
    <col min="76" max="76" width="11.28515625" style="3" customWidth="1"/>
    <col min="77" max="77" width="11.85546875" style="3" customWidth="1"/>
    <col min="78" max="78" width="10.85546875" style="4" customWidth="1"/>
    <col min="79" max="103" width="10.85546875" style="5" hidden="1" customWidth="1"/>
    <col min="104" max="104" width="6.42578125" style="5" hidden="1" customWidth="1"/>
    <col min="105" max="105" width="10.85546875" style="2" customWidth="1"/>
    <col min="106" max="106" width="11.42578125" style="2" customWidth="1"/>
    <col min="107" max="16384" width="11.42578125" style="2"/>
  </cols>
  <sheetData>
    <row r="1" spans="1:104" ht="16.350000000000001" customHeight="1" x14ac:dyDescent="0.2">
      <c r="A1" s="1" t="s">
        <v>0</v>
      </c>
    </row>
    <row r="2" spans="1:104" ht="16.350000000000001" customHeight="1" x14ac:dyDescent="0.2">
      <c r="A2" s="1" t="str">
        <f>CONCATENATE("COMUNA: ",[5]NOMBRE!B2," - ","( ",[5]NOMBRE!C2,[5]NOMBRE!D2,[5]NOMBRE!E2,[5]NOMBRE!F2,[5]NOMBRE!G2," )")</f>
        <v>COMUNA: LINARES - ( 07401 )</v>
      </c>
    </row>
    <row r="3" spans="1:104" ht="16.350000000000001" customHeight="1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</row>
    <row r="4" spans="1:104" ht="16.350000000000001" customHeight="1" x14ac:dyDescent="0.2">
      <c r="A4" s="1" t="str">
        <f>CONCATENATE("MES: ",[5]NOMBRE!B6," - ","( ",[5]NOMBRE!C6,[5]NOMBRE!D6," )")</f>
        <v>MES: ABRIL - ( 04 )</v>
      </c>
    </row>
    <row r="5" spans="1:104" ht="16.350000000000001" customHeight="1" x14ac:dyDescent="0.2">
      <c r="A5" s="1" t="str">
        <f>CONCATENATE("AÑO: ",[5]NOMBRE!B7)</f>
        <v>AÑO: 2021</v>
      </c>
    </row>
    <row r="6" spans="1:104" ht="15" x14ac:dyDescent="0.2">
      <c r="A6" s="2690" t="s">
        <v>1</v>
      </c>
      <c r="B6" s="2690"/>
      <c r="C6" s="2690"/>
      <c r="D6" s="2690"/>
      <c r="E6" s="2690"/>
      <c r="F6" s="2690"/>
      <c r="G6" s="2690"/>
      <c r="H6" s="2690"/>
      <c r="I6" s="2690"/>
      <c r="J6" s="2690"/>
      <c r="K6" s="2690"/>
      <c r="L6" s="2690"/>
      <c r="M6" s="2690"/>
      <c r="N6" s="2690"/>
      <c r="O6" s="2690"/>
      <c r="P6" s="2690"/>
      <c r="Q6" s="2690"/>
      <c r="R6" s="2690"/>
      <c r="S6" s="2690"/>
      <c r="T6" s="2690"/>
      <c r="U6" s="2690"/>
      <c r="V6" s="2690"/>
      <c r="W6" s="269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04" ht="15" x14ac:dyDescent="0.2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04" ht="31.35" customHeight="1" x14ac:dyDescent="0.2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04" ht="20.100000000000001" customHeight="1" x14ac:dyDescent="0.2">
      <c r="A9" s="2915" t="s">
        <v>3</v>
      </c>
      <c r="B9" s="2934" t="s">
        <v>4</v>
      </c>
      <c r="C9" s="2935"/>
      <c r="D9" s="2936"/>
      <c r="E9" s="2822" t="s">
        <v>5</v>
      </c>
      <c r="F9" s="2928"/>
      <c r="G9" s="2928"/>
      <c r="H9" s="2928"/>
      <c r="I9" s="2928"/>
      <c r="J9" s="2928"/>
      <c r="K9" s="2928"/>
      <c r="L9" s="2928"/>
      <c r="M9" s="2928"/>
      <c r="N9" s="2928"/>
      <c r="O9" s="2928"/>
      <c r="P9" s="2928"/>
      <c r="Q9" s="2928"/>
      <c r="R9" s="2928"/>
      <c r="S9" s="2928"/>
      <c r="T9" s="2928"/>
      <c r="U9" s="2928"/>
      <c r="V9" s="2928"/>
      <c r="W9" s="2928"/>
      <c r="X9" s="2928"/>
      <c r="Y9" s="2928"/>
      <c r="Z9" s="2928"/>
      <c r="AA9" s="2928"/>
      <c r="AB9" s="2928"/>
      <c r="AC9" s="2928"/>
      <c r="AD9" s="2928"/>
      <c r="AE9" s="2928"/>
      <c r="AF9" s="2928"/>
      <c r="AG9" s="2928"/>
      <c r="AH9" s="2928"/>
      <c r="AI9" s="2928"/>
      <c r="AJ9" s="2928"/>
      <c r="AK9" s="2928"/>
      <c r="AL9" s="2928"/>
      <c r="AM9" s="2928"/>
      <c r="AN9" s="2832"/>
      <c r="AO9" s="2936" t="s">
        <v>6</v>
      </c>
      <c r="AP9" s="2916" t="s">
        <v>7</v>
      </c>
      <c r="AQ9" s="2916" t="s">
        <v>8</v>
      </c>
      <c r="AR9" s="2936" t="s">
        <v>9</v>
      </c>
      <c r="AS9" s="2936" t="s">
        <v>10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W9" s="3"/>
      <c r="BY9" s="4"/>
      <c r="CZ9" s="2"/>
    </row>
    <row r="10" spans="1:104" ht="20.100000000000001" customHeight="1" x14ac:dyDescent="0.2">
      <c r="A10" s="2692"/>
      <c r="B10" s="2818"/>
      <c r="C10" s="2698"/>
      <c r="D10" s="2808"/>
      <c r="E10" s="2822" t="s">
        <v>11</v>
      </c>
      <c r="F10" s="2823"/>
      <c r="G10" s="2828" t="s">
        <v>12</v>
      </c>
      <c r="H10" s="2829"/>
      <c r="I10" s="2828" t="s">
        <v>13</v>
      </c>
      <c r="J10" s="2829"/>
      <c r="K10" s="2828" t="s">
        <v>14</v>
      </c>
      <c r="L10" s="2829"/>
      <c r="M10" s="2828" t="s">
        <v>15</v>
      </c>
      <c r="N10" s="2829"/>
      <c r="O10" s="2828" t="s">
        <v>16</v>
      </c>
      <c r="P10" s="2829"/>
      <c r="Q10" s="2828" t="s">
        <v>17</v>
      </c>
      <c r="R10" s="2829"/>
      <c r="S10" s="2828" t="s">
        <v>18</v>
      </c>
      <c r="T10" s="2829"/>
      <c r="U10" s="2828" t="s">
        <v>19</v>
      </c>
      <c r="V10" s="2829"/>
      <c r="W10" s="2828" t="s">
        <v>20</v>
      </c>
      <c r="X10" s="2829"/>
      <c r="Y10" s="2828" t="s">
        <v>21</v>
      </c>
      <c r="Z10" s="2829"/>
      <c r="AA10" s="2828" t="s">
        <v>22</v>
      </c>
      <c r="AB10" s="2829"/>
      <c r="AC10" s="2828" t="s">
        <v>23</v>
      </c>
      <c r="AD10" s="2829"/>
      <c r="AE10" s="2828" t="s">
        <v>24</v>
      </c>
      <c r="AF10" s="2829"/>
      <c r="AG10" s="2828" t="s">
        <v>25</v>
      </c>
      <c r="AH10" s="2829"/>
      <c r="AI10" s="2828" t="s">
        <v>26</v>
      </c>
      <c r="AJ10" s="2829"/>
      <c r="AK10" s="2828" t="s">
        <v>27</v>
      </c>
      <c r="AL10" s="2829"/>
      <c r="AM10" s="2822" t="s">
        <v>28</v>
      </c>
      <c r="AN10" s="2832"/>
      <c r="AO10" s="2703"/>
      <c r="AP10" s="2705"/>
      <c r="AQ10" s="2705"/>
      <c r="AR10" s="2703"/>
      <c r="AS10" s="2703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W10" s="3"/>
      <c r="BY10" s="4"/>
      <c r="CZ10" s="2"/>
    </row>
    <row r="11" spans="1:104" ht="20.100000000000001" customHeight="1" x14ac:dyDescent="0.2">
      <c r="A11" s="2939"/>
      <c r="B11" s="974" t="s">
        <v>29</v>
      </c>
      <c r="C11" s="975" t="s">
        <v>30</v>
      </c>
      <c r="D11" s="574" t="s">
        <v>31</v>
      </c>
      <c r="E11" s="1060" t="s">
        <v>30</v>
      </c>
      <c r="F11" s="735" t="s">
        <v>31</v>
      </c>
      <c r="G11" s="1060" t="s">
        <v>30</v>
      </c>
      <c r="H11" s="735" t="s">
        <v>31</v>
      </c>
      <c r="I11" s="1060" t="s">
        <v>30</v>
      </c>
      <c r="J11" s="735" t="s">
        <v>31</v>
      </c>
      <c r="K11" s="1060" t="s">
        <v>30</v>
      </c>
      <c r="L11" s="735" t="s">
        <v>31</v>
      </c>
      <c r="M11" s="1060" t="s">
        <v>30</v>
      </c>
      <c r="N11" s="735" t="s">
        <v>31</v>
      </c>
      <c r="O11" s="1060" t="s">
        <v>30</v>
      </c>
      <c r="P11" s="735" t="s">
        <v>31</v>
      </c>
      <c r="Q11" s="1060" t="s">
        <v>30</v>
      </c>
      <c r="R11" s="735" t="s">
        <v>31</v>
      </c>
      <c r="S11" s="1060" t="s">
        <v>30</v>
      </c>
      <c r="T11" s="735" t="s">
        <v>31</v>
      </c>
      <c r="U11" s="1060" t="s">
        <v>30</v>
      </c>
      <c r="V11" s="735" t="s">
        <v>31</v>
      </c>
      <c r="W11" s="1060" t="s">
        <v>30</v>
      </c>
      <c r="X11" s="735" t="s">
        <v>31</v>
      </c>
      <c r="Y11" s="1060" t="s">
        <v>30</v>
      </c>
      <c r="Z11" s="735" t="s">
        <v>31</v>
      </c>
      <c r="AA11" s="1060" t="s">
        <v>30</v>
      </c>
      <c r="AB11" s="735" t="s">
        <v>31</v>
      </c>
      <c r="AC11" s="1060" t="s">
        <v>30</v>
      </c>
      <c r="AD11" s="735" t="s">
        <v>31</v>
      </c>
      <c r="AE11" s="1060" t="s">
        <v>30</v>
      </c>
      <c r="AF11" s="735" t="s">
        <v>31</v>
      </c>
      <c r="AG11" s="1060" t="s">
        <v>30</v>
      </c>
      <c r="AH11" s="735" t="s">
        <v>31</v>
      </c>
      <c r="AI11" s="1060" t="s">
        <v>30</v>
      </c>
      <c r="AJ11" s="735" t="s">
        <v>31</v>
      </c>
      <c r="AK11" s="1060" t="s">
        <v>30</v>
      </c>
      <c r="AL11" s="735" t="s">
        <v>31</v>
      </c>
      <c r="AM11" s="1060" t="s">
        <v>30</v>
      </c>
      <c r="AN11" s="736" t="s">
        <v>31</v>
      </c>
      <c r="AO11" s="2808"/>
      <c r="AP11" s="2940"/>
      <c r="AQ11" s="2940"/>
      <c r="AR11" s="2808"/>
      <c r="AS11" s="280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W11" s="3"/>
      <c r="BY11" s="4"/>
      <c r="CZ11" s="2"/>
    </row>
    <row r="12" spans="1:104" ht="16.350000000000001" customHeight="1" x14ac:dyDescent="0.2">
      <c r="A12" s="901" t="s">
        <v>32</v>
      </c>
      <c r="B12" s="977">
        <f>SUM(B13:B26)</f>
        <v>0</v>
      </c>
      <c r="C12" s="978">
        <f>SUM(C13:C26)</f>
        <v>0</v>
      </c>
      <c r="D12" s="20">
        <f>SUM(D13:D26)</f>
        <v>0</v>
      </c>
      <c r="E12" s="1060">
        <f>SUM(E13:E26)</f>
        <v>0</v>
      </c>
      <c r="F12" s="21">
        <f t="shared" ref="F12:AO12" si="0">SUM(F13:F26)</f>
        <v>0</v>
      </c>
      <c r="G12" s="22">
        <f>SUM(G13:G26)</f>
        <v>0</v>
      </c>
      <c r="H12" s="21">
        <f t="shared" si="0"/>
        <v>0</v>
      </c>
      <c r="I12" s="1060">
        <f t="shared" si="0"/>
        <v>0</v>
      </c>
      <c r="J12" s="21">
        <f t="shared" si="0"/>
        <v>0</v>
      </c>
      <c r="K12" s="1060">
        <f t="shared" si="0"/>
        <v>0</v>
      </c>
      <c r="L12" s="21">
        <f t="shared" si="0"/>
        <v>0</v>
      </c>
      <c r="M12" s="1060">
        <f t="shared" si="0"/>
        <v>0</v>
      </c>
      <c r="N12" s="21">
        <f t="shared" si="0"/>
        <v>0</v>
      </c>
      <c r="O12" s="1060">
        <f t="shared" si="0"/>
        <v>0</v>
      </c>
      <c r="P12" s="21">
        <f t="shared" si="0"/>
        <v>0</v>
      </c>
      <c r="Q12" s="1060">
        <f t="shared" si="0"/>
        <v>0</v>
      </c>
      <c r="R12" s="21">
        <f t="shared" si="0"/>
        <v>0</v>
      </c>
      <c r="S12" s="1060">
        <f t="shared" si="0"/>
        <v>0</v>
      </c>
      <c r="T12" s="21">
        <f t="shared" si="0"/>
        <v>0</v>
      </c>
      <c r="U12" s="1060">
        <f>SUM(U13:U26)</f>
        <v>0</v>
      </c>
      <c r="V12" s="21">
        <f>SUM(V13:V26)</f>
        <v>0</v>
      </c>
      <c r="W12" s="1060">
        <f t="shared" si="0"/>
        <v>0</v>
      </c>
      <c r="X12" s="21">
        <f t="shared" si="0"/>
        <v>0</v>
      </c>
      <c r="Y12" s="1060">
        <f t="shared" si="0"/>
        <v>0</v>
      </c>
      <c r="Z12" s="21">
        <f t="shared" si="0"/>
        <v>0</v>
      </c>
      <c r="AA12" s="1060">
        <f t="shared" si="0"/>
        <v>0</v>
      </c>
      <c r="AB12" s="21">
        <f t="shared" si="0"/>
        <v>0</v>
      </c>
      <c r="AC12" s="1060">
        <f t="shared" si="0"/>
        <v>0</v>
      </c>
      <c r="AD12" s="21">
        <f t="shared" si="0"/>
        <v>0</v>
      </c>
      <c r="AE12" s="1060">
        <f t="shared" si="0"/>
        <v>0</v>
      </c>
      <c r="AF12" s="21">
        <f t="shared" si="0"/>
        <v>0</v>
      </c>
      <c r="AG12" s="1060">
        <f t="shared" si="0"/>
        <v>0</v>
      </c>
      <c r="AH12" s="21">
        <f t="shared" si="0"/>
        <v>0</v>
      </c>
      <c r="AI12" s="1060">
        <f t="shared" si="0"/>
        <v>0</v>
      </c>
      <c r="AJ12" s="21">
        <f t="shared" si="0"/>
        <v>0</v>
      </c>
      <c r="AK12" s="1060">
        <f t="shared" si="0"/>
        <v>0</v>
      </c>
      <c r="AL12" s="21">
        <f t="shared" si="0"/>
        <v>0</v>
      </c>
      <c r="AM12" s="1060">
        <f t="shared" si="0"/>
        <v>0</v>
      </c>
      <c r="AN12" s="23">
        <f t="shared" si="0"/>
        <v>0</v>
      </c>
      <c r="AO12" s="735">
        <f t="shared" si="0"/>
        <v>0</v>
      </c>
      <c r="AP12" s="24">
        <f>SUM(AP13:AP26)</f>
        <v>0</v>
      </c>
      <c r="AQ12" s="904">
        <f>SUM(AQ13:AQ26)</f>
        <v>0</v>
      </c>
      <c r="AR12" s="735">
        <f>SUM(AR13:AR26)</f>
        <v>0</v>
      </c>
      <c r="AS12" s="735">
        <f>SUM(AS13:AS26)</f>
        <v>0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W12" s="3"/>
      <c r="BY12" s="4"/>
      <c r="CZ12" s="2"/>
    </row>
    <row r="13" spans="1:104" ht="16.350000000000001" customHeight="1" x14ac:dyDescent="0.2">
      <c r="A13" s="26" t="s">
        <v>33</v>
      </c>
      <c r="B13" s="27">
        <f>SUM(C13:D13)</f>
        <v>0</v>
      </c>
      <c r="C13" s="1061">
        <f>SUM(E13+G13+I13+K13+M13+O13+Q13+S13+U13+W13+Y13+AA13+AC13+AE13+AG13+AI13+AK13+AM13)</f>
        <v>0</v>
      </c>
      <c r="D13" s="1062">
        <f>SUM(F13+H13+J13+L13+N13+P13+R13+T13+V13+X13+Z13+AB13+AD13+AF13+AH13+AJ13+AL13+AN13)</f>
        <v>0</v>
      </c>
      <c r="E13" s="1054"/>
      <c r="F13" s="991"/>
      <c r="G13" s="1054"/>
      <c r="H13" s="991"/>
      <c r="I13" s="1054"/>
      <c r="J13" s="1063"/>
      <c r="K13" s="1054"/>
      <c r="L13" s="1063"/>
      <c r="M13" s="1054"/>
      <c r="N13" s="1063"/>
      <c r="O13" s="1054"/>
      <c r="P13" s="1063"/>
      <c r="Q13" s="1054"/>
      <c r="R13" s="1063"/>
      <c r="S13" s="1054"/>
      <c r="T13" s="1063"/>
      <c r="U13" s="1054"/>
      <c r="V13" s="1063"/>
      <c r="W13" s="1054"/>
      <c r="X13" s="1063"/>
      <c r="Y13" s="1054"/>
      <c r="Z13" s="1063"/>
      <c r="AA13" s="1054"/>
      <c r="AB13" s="1063"/>
      <c r="AC13" s="1054"/>
      <c r="AD13" s="1063"/>
      <c r="AE13" s="1054"/>
      <c r="AF13" s="1063"/>
      <c r="AG13" s="1054"/>
      <c r="AH13" s="1063"/>
      <c r="AI13" s="1054"/>
      <c r="AJ13" s="1063"/>
      <c r="AK13" s="1054"/>
      <c r="AL13" s="1063"/>
      <c r="AM13" s="1064"/>
      <c r="AN13" s="1065"/>
      <c r="AO13" s="991"/>
      <c r="AP13" s="963"/>
      <c r="AQ13" s="963"/>
      <c r="AR13" s="1066"/>
      <c r="AS13" s="1066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8"/>
      <c r="BE13" s="8"/>
      <c r="BF13" s="8"/>
      <c r="BW13" s="3"/>
      <c r="BY13" s="4"/>
      <c r="CA13" s="39"/>
      <c r="CG13" s="40">
        <v>0</v>
      </c>
      <c r="CH13" s="40"/>
      <c r="CI13" s="40">
        <v>0</v>
      </c>
      <c r="CJ13" s="40">
        <v>0</v>
      </c>
      <c r="CZ13" s="2"/>
    </row>
    <row r="14" spans="1:104" ht="16.350000000000001" customHeight="1" x14ac:dyDescent="0.2">
      <c r="A14" s="41" t="s">
        <v>34</v>
      </c>
      <c r="B14" s="42">
        <f t="shared" ref="B14:B26" si="1">SUM(C14:D14)</f>
        <v>0</v>
      </c>
      <c r="C14" s="43">
        <f>SUM(E14+G14+I14)</f>
        <v>0</v>
      </c>
      <c r="D14" s="44">
        <f>SUM(F14+H14+J14)</f>
        <v>0</v>
      </c>
      <c r="E14" s="45"/>
      <c r="F14" s="46"/>
      <c r="G14" s="45"/>
      <c r="H14" s="46"/>
      <c r="I14" s="45"/>
      <c r="J14" s="47"/>
      <c r="K14" s="48"/>
      <c r="L14" s="49"/>
      <c r="M14" s="48"/>
      <c r="N14" s="49"/>
      <c r="O14" s="48"/>
      <c r="P14" s="49"/>
      <c r="Q14" s="48"/>
      <c r="R14" s="49"/>
      <c r="S14" s="48"/>
      <c r="T14" s="49"/>
      <c r="U14" s="48"/>
      <c r="V14" s="49"/>
      <c r="W14" s="48"/>
      <c r="X14" s="49"/>
      <c r="Y14" s="48"/>
      <c r="Z14" s="49"/>
      <c r="AA14" s="48"/>
      <c r="AB14" s="49"/>
      <c r="AC14" s="48"/>
      <c r="AD14" s="49"/>
      <c r="AE14" s="48"/>
      <c r="AF14" s="49"/>
      <c r="AG14" s="48"/>
      <c r="AH14" s="49"/>
      <c r="AI14" s="48"/>
      <c r="AJ14" s="49"/>
      <c r="AK14" s="48"/>
      <c r="AL14" s="49"/>
      <c r="AM14" s="48"/>
      <c r="AN14" s="50"/>
      <c r="AO14" s="46"/>
      <c r="AP14" s="51"/>
      <c r="AQ14" s="51"/>
      <c r="AR14" s="52"/>
      <c r="AS14" s="52"/>
      <c r="AT14" s="37"/>
      <c r="AU14" s="38"/>
      <c r="AV14" s="38"/>
      <c r="AW14" s="38"/>
      <c r="AX14" s="38"/>
      <c r="AY14" s="38"/>
      <c r="AZ14" s="38"/>
      <c r="BA14" s="38"/>
      <c r="BB14" s="38"/>
      <c r="BC14" s="38"/>
      <c r="BD14" s="8"/>
      <c r="BE14" s="8"/>
      <c r="BF14" s="8"/>
      <c r="BW14" s="3"/>
      <c r="BY14" s="4"/>
      <c r="CA14" s="39"/>
      <c r="CG14" s="40">
        <v>0</v>
      </c>
      <c r="CH14" s="40"/>
      <c r="CI14" s="40">
        <v>0</v>
      </c>
      <c r="CJ14" s="40">
        <v>0</v>
      </c>
      <c r="CZ14" s="2"/>
    </row>
    <row r="15" spans="1:104" ht="16.350000000000001" customHeight="1" x14ac:dyDescent="0.2">
      <c r="A15" s="53" t="s">
        <v>35</v>
      </c>
      <c r="B15" s="42">
        <f t="shared" si="1"/>
        <v>0</v>
      </c>
      <c r="C15" s="43">
        <f>SUM(E15+G15+I15+K15+M15+O15+Q15+S15+U15+W15+Y15+AA15+AC15+AE15+AG15+AI15+AK15+AM15)</f>
        <v>0</v>
      </c>
      <c r="D15" s="44">
        <f>SUM(F15+H15+J15+L15+N15+P15+R15+T15+V15+X15+Z15+AB15+AD15+AF15+AH15+AJ15+AL15+AN15)</f>
        <v>0</v>
      </c>
      <c r="E15" s="45"/>
      <c r="F15" s="46"/>
      <c r="G15" s="45"/>
      <c r="H15" s="46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47"/>
      <c r="W15" s="45"/>
      <c r="X15" s="47"/>
      <c r="Y15" s="45"/>
      <c r="Z15" s="47"/>
      <c r="AA15" s="45"/>
      <c r="AB15" s="47"/>
      <c r="AC15" s="45"/>
      <c r="AD15" s="47"/>
      <c r="AE15" s="45"/>
      <c r="AF15" s="47"/>
      <c r="AG15" s="45"/>
      <c r="AH15" s="47"/>
      <c r="AI15" s="45"/>
      <c r="AJ15" s="47"/>
      <c r="AK15" s="45"/>
      <c r="AL15" s="47"/>
      <c r="AM15" s="54"/>
      <c r="AN15" s="55"/>
      <c r="AO15" s="46"/>
      <c r="AP15" s="51"/>
      <c r="AQ15" s="51"/>
      <c r="AR15" s="52"/>
      <c r="AS15" s="52"/>
      <c r="AT15" s="37"/>
      <c r="AU15" s="38"/>
      <c r="AV15" s="38"/>
      <c r="AW15" s="38"/>
      <c r="AX15" s="38"/>
      <c r="AY15" s="38"/>
      <c r="AZ15" s="38"/>
      <c r="BA15" s="38"/>
      <c r="BB15" s="38"/>
      <c r="BC15" s="38"/>
      <c r="BD15" s="8"/>
      <c r="BE15" s="8"/>
      <c r="BF15" s="8"/>
      <c r="BW15" s="3"/>
      <c r="BY15" s="4"/>
      <c r="CA15" s="39"/>
      <c r="CG15" s="40">
        <v>0</v>
      </c>
      <c r="CH15" s="40"/>
      <c r="CI15" s="40">
        <v>0</v>
      </c>
      <c r="CJ15" s="40">
        <v>0</v>
      </c>
      <c r="CZ15" s="2"/>
    </row>
    <row r="16" spans="1:104" ht="16.350000000000001" customHeight="1" x14ac:dyDescent="0.2">
      <c r="A16" s="56" t="s">
        <v>36</v>
      </c>
      <c r="B16" s="57">
        <f t="shared" si="1"/>
        <v>0</v>
      </c>
      <c r="C16" s="58">
        <f>SUM(I16+K16+M16+O16+Q16+S16+U16+W16+Y16+AA16+AC16+AE16+AG16+AI16+AK16+AM16)</f>
        <v>0</v>
      </c>
      <c r="D16" s="59">
        <f>SUM(J16+L16+N16+P16+R16+T16+V16+X16+Z16+AB16+AD16+AF16+AH16+AJ16+AL16+AN16)</f>
        <v>0</v>
      </c>
      <c r="E16" s="48"/>
      <c r="F16" s="49"/>
      <c r="G16" s="60"/>
      <c r="H16" s="61"/>
      <c r="I16" s="45"/>
      <c r="J16" s="47"/>
      <c r="K16" s="45"/>
      <c r="L16" s="47"/>
      <c r="M16" s="45"/>
      <c r="N16" s="47"/>
      <c r="O16" s="45"/>
      <c r="P16" s="47"/>
      <c r="Q16" s="45"/>
      <c r="R16" s="47"/>
      <c r="S16" s="45"/>
      <c r="T16" s="47"/>
      <c r="U16" s="45"/>
      <c r="V16" s="47"/>
      <c r="W16" s="45"/>
      <c r="X16" s="47"/>
      <c r="Y16" s="45"/>
      <c r="Z16" s="47"/>
      <c r="AA16" s="45"/>
      <c r="AB16" s="47"/>
      <c r="AC16" s="45"/>
      <c r="AD16" s="47"/>
      <c r="AE16" s="45"/>
      <c r="AF16" s="47"/>
      <c r="AG16" s="45"/>
      <c r="AH16" s="47"/>
      <c r="AI16" s="45"/>
      <c r="AJ16" s="47"/>
      <c r="AK16" s="45"/>
      <c r="AL16" s="47"/>
      <c r="AM16" s="54"/>
      <c r="AN16" s="55"/>
      <c r="AO16" s="46"/>
      <c r="AP16" s="51"/>
      <c r="AQ16" s="51"/>
      <c r="AR16" s="52"/>
      <c r="AS16" s="52"/>
      <c r="AT16" s="37"/>
      <c r="AU16" s="38"/>
      <c r="AV16" s="38"/>
      <c r="AW16" s="38"/>
      <c r="AX16" s="38"/>
      <c r="AY16" s="38"/>
      <c r="AZ16" s="38"/>
      <c r="BA16" s="38"/>
      <c r="BB16" s="38"/>
      <c r="BC16" s="38"/>
      <c r="BD16" s="8"/>
      <c r="BE16" s="8"/>
      <c r="BF16" s="8"/>
      <c r="BW16" s="3"/>
      <c r="BY16" s="4"/>
      <c r="CA16" s="39"/>
      <c r="CG16" s="40">
        <v>0</v>
      </c>
      <c r="CH16" s="40"/>
      <c r="CI16" s="40">
        <v>0</v>
      </c>
      <c r="CJ16" s="40">
        <v>0</v>
      </c>
      <c r="CZ16" s="2"/>
    </row>
    <row r="17" spans="1:104" ht="16.350000000000001" customHeight="1" x14ac:dyDescent="0.2">
      <c r="A17" s="62" t="s">
        <v>37</v>
      </c>
      <c r="B17" s="42">
        <f t="shared" si="1"/>
        <v>0</v>
      </c>
      <c r="C17" s="43">
        <f>SUM(U17+W17+Y17+AA17+AC17+AE17+AG17+AI17+AK17+AM17)</f>
        <v>0</v>
      </c>
      <c r="D17" s="44">
        <f>SUM(V17+X17+Z17+AB17+AD17+AF17+AH17+AJ17+AL17+AN17)</f>
        <v>0</v>
      </c>
      <c r="E17" s="48"/>
      <c r="F17" s="63"/>
      <c r="G17" s="48"/>
      <c r="H17" s="63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5"/>
      <c r="V17" s="47"/>
      <c r="W17" s="45"/>
      <c r="X17" s="47"/>
      <c r="Y17" s="45"/>
      <c r="Z17" s="47"/>
      <c r="AA17" s="45"/>
      <c r="AB17" s="47"/>
      <c r="AC17" s="45"/>
      <c r="AD17" s="47"/>
      <c r="AE17" s="45"/>
      <c r="AF17" s="47"/>
      <c r="AG17" s="45"/>
      <c r="AH17" s="47"/>
      <c r="AI17" s="45"/>
      <c r="AJ17" s="47"/>
      <c r="AK17" s="45"/>
      <c r="AL17" s="47"/>
      <c r="AM17" s="54"/>
      <c r="AN17" s="55"/>
      <c r="AO17" s="46"/>
      <c r="AP17" s="51"/>
      <c r="AQ17" s="51"/>
      <c r="AR17" s="52"/>
      <c r="AS17" s="52"/>
      <c r="AT17" s="37"/>
      <c r="AU17" s="38"/>
      <c r="AV17" s="38"/>
      <c r="AW17" s="38"/>
      <c r="AX17" s="38"/>
      <c r="AY17" s="38"/>
      <c r="AZ17" s="38"/>
      <c r="BA17" s="38"/>
      <c r="BB17" s="38"/>
      <c r="BC17" s="38"/>
      <c r="BD17" s="8"/>
      <c r="BE17" s="8"/>
      <c r="BF17" s="8"/>
      <c r="BW17" s="3"/>
      <c r="BY17" s="4"/>
      <c r="CA17" s="39"/>
      <c r="CG17" s="40">
        <v>0</v>
      </c>
      <c r="CH17" s="40"/>
      <c r="CI17" s="40">
        <v>0</v>
      </c>
      <c r="CJ17" s="40">
        <v>0</v>
      </c>
      <c r="CZ17" s="2"/>
    </row>
    <row r="18" spans="1:104" ht="16.350000000000001" customHeight="1" x14ac:dyDescent="0.2">
      <c r="A18" s="64" t="s">
        <v>38</v>
      </c>
      <c r="B18" s="42">
        <f t="shared" si="1"/>
        <v>0</v>
      </c>
      <c r="C18" s="43">
        <f>SUM(E18+G18+I18+K18+M18+O18+Q18+S18+U18+W18+Y18+AA18+AC18+AE18+AG18+AI18+AK18+AM18)</f>
        <v>0</v>
      </c>
      <c r="D18" s="44">
        <f>SUM(F18+H18+J18+L18+N18+P18+R18+T18+V18+X18+Z18+AB18+AD18+AF18+AH18+AJ18+AL18+AN18)</f>
        <v>0</v>
      </c>
      <c r="E18" s="45"/>
      <c r="F18" s="46"/>
      <c r="G18" s="45"/>
      <c r="H18" s="46"/>
      <c r="I18" s="45"/>
      <c r="J18" s="47"/>
      <c r="K18" s="65"/>
      <c r="L18" s="47"/>
      <c r="M18" s="45"/>
      <c r="N18" s="47"/>
      <c r="O18" s="45"/>
      <c r="P18" s="47"/>
      <c r="Q18" s="45"/>
      <c r="R18" s="47"/>
      <c r="S18" s="45"/>
      <c r="T18" s="47"/>
      <c r="U18" s="45"/>
      <c r="V18" s="47"/>
      <c r="W18" s="45"/>
      <c r="X18" s="47"/>
      <c r="Y18" s="45"/>
      <c r="Z18" s="47"/>
      <c r="AA18" s="45"/>
      <c r="AB18" s="47"/>
      <c r="AC18" s="45"/>
      <c r="AD18" s="47"/>
      <c r="AE18" s="45"/>
      <c r="AF18" s="47"/>
      <c r="AG18" s="45"/>
      <c r="AH18" s="47"/>
      <c r="AI18" s="45"/>
      <c r="AJ18" s="47"/>
      <c r="AK18" s="45"/>
      <c r="AL18" s="47"/>
      <c r="AM18" s="54"/>
      <c r="AN18" s="55"/>
      <c r="AO18" s="46"/>
      <c r="AP18" s="51"/>
      <c r="AQ18" s="51"/>
      <c r="AR18" s="52"/>
      <c r="AS18" s="52"/>
      <c r="AT18" s="37"/>
      <c r="AU18" s="38"/>
      <c r="AV18" s="38"/>
      <c r="AW18" s="38"/>
      <c r="AX18" s="38"/>
      <c r="AY18" s="38"/>
      <c r="AZ18" s="38"/>
      <c r="BA18" s="38"/>
      <c r="BB18" s="38"/>
      <c r="BC18" s="38"/>
      <c r="BD18" s="8"/>
      <c r="BE18" s="8"/>
      <c r="BF18" s="8"/>
      <c r="BW18" s="3"/>
      <c r="BY18" s="4"/>
      <c r="CA18" s="39"/>
      <c r="CG18" s="40">
        <v>0</v>
      </c>
      <c r="CH18" s="40"/>
      <c r="CI18" s="40">
        <v>0</v>
      </c>
      <c r="CJ18" s="40">
        <v>0</v>
      </c>
      <c r="CZ18" s="2"/>
    </row>
    <row r="19" spans="1:104" ht="16.350000000000001" customHeight="1" x14ac:dyDescent="0.2">
      <c r="A19" s="66" t="s">
        <v>39</v>
      </c>
      <c r="B19" s="42">
        <f>SUM(C19:D19)</f>
        <v>0</v>
      </c>
      <c r="C19" s="67"/>
      <c r="D19" s="68">
        <f>SUM(L19+N19+P19+R19+T19+V19+X19+Z19+AB19+AD19+AF19)</f>
        <v>0</v>
      </c>
      <c r="E19" s="60"/>
      <c r="F19" s="61"/>
      <c r="G19" s="60"/>
      <c r="H19" s="61"/>
      <c r="I19" s="60"/>
      <c r="J19" s="69"/>
      <c r="K19" s="48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0"/>
      <c r="AA19" s="71"/>
      <c r="AB19" s="70"/>
      <c r="AC19" s="71"/>
      <c r="AD19" s="70"/>
      <c r="AE19" s="71"/>
      <c r="AF19" s="70"/>
      <c r="AG19" s="60"/>
      <c r="AH19" s="69"/>
      <c r="AI19" s="60"/>
      <c r="AJ19" s="69"/>
      <c r="AK19" s="60"/>
      <c r="AL19" s="69"/>
      <c r="AM19" s="72"/>
      <c r="AN19" s="50"/>
      <c r="AO19" s="73"/>
      <c r="AP19" s="74"/>
      <c r="AQ19" s="74"/>
      <c r="AR19" s="75"/>
      <c r="AS19" s="75"/>
      <c r="AT19" s="37"/>
      <c r="AU19" s="38"/>
      <c r="AV19" s="38"/>
      <c r="AW19" s="38"/>
      <c r="AX19" s="38"/>
      <c r="AY19" s="38"/>
      <c r="AZ19" s="38"/>
      <c r="BA19" s="38"/>
      <c r="BB19" s="38"/>
      <c r="BC19" s="38"/>
      <c r="BD19" s="8"/>
      <c r="BE19" s="8"/>
      <c r="BF19" s="8"/>
      <c r="BW19" s="3"/>
      <c r="BY19" s="4"/>
      <c r="CA19" s="39"/>
      <c r="CG19" s="40">
        <v>0</v>
      </c>
      <c r="CH19" s="40"/>
      <c r="CI19" s="40">
        <v>0</v>
      </c>
      <c r="CJ19" s="40">
        <v>0</v>
      </c>
      <c r="CZ19" s="2"/>
    </row>
    <row r="20" spans="1:104" ht="16.350000000000001" customHeight="1" x14ac:dyDescent="0.2">
      <c r="A20" s="66" t="s">
        <v>40</v>
      </c>
      <c r="B20" s="42">
        <f>SUM(C20:D20)</f>
        <v>0</v>
      </c>
      <c r="C20" s="67"/>
      <c r="D20" s="44">
        <f>SUM(F20+H20+J20+L20+N20+P20+R20+T20+V20+X20+Z20+AB20+AD20+AF20+AH20+AJ20+AL20+AN20)</f>
        <v>0</v>
      </c>
      <c r="E20" s="60"/>
      <c r="F20" s="46"/>
      <c r="G20" s="60"/>
      <c r="H20" s="46"/>
      <c r="I20" s="60"/>
      <c r="J20" s="70"/>
      <c r="K20" s="60"/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71"/>
      <c r="X20" s="70"/>
      <c r="Y20" s="71"/>
      <c r="Z20" s="70"/>
      <c r="AA20" s="71"/>
      <c r="AB20" s="70"/>
      <c r="AC20" s="71"/>
      <c r="AD20" s="70"/>
      <c r="AE20" s="71"/>
      <c r="AF20" s="70"/>
      <c r="AG20" s="71"/>
      <c r="AH20" s="70"/>
      <c r="AI20" s="71"/>
      <c r="AJ20" s="70"/>
      <c r="AK20" s="71"/>
      <c r="AL20" s="70"/>
      <c r="AM20" s="71"/>
      <c r="AN20" s="76"/>
      <c r="AO20" s="73"/>
      <c r="AP20" s="74"/>
      <c r="AQ20" s="74"/>
      <c r="AR20" s="75"/>
      <c r="AS20" s="75"/>
      <c r="AT20" s="37"/>
      <c r="AU20" s="38"/>
      <c r="AV20" s="38"/>
      <c r="AW20" s="38"/>
      <c r="AX20" s="38"/>
      <c r="AY20" s="38"/>
      <c r="AZ20" s="38"/>
      <c r="BA20" s="38"/>
      <c r="BB20" s="38"/>
      <c r="BC20" s="38"/>
      <c r="BD20" s="8"/>
      <c r="BE20" s="8"/>
      <c r="BF20" s="8"/>
      <c r="BW20" s="3"/>
      <c r="BY20" s="4"/>
      <c r="CA20" s="39"/>
      <c r="CG20" s="40">
        <v>0</v>
      </c>
      <c r="CH20" s="40"/>
      <c r="CI20" s="40">
        <v>0</v>
      </c>
      <c r="CJ20" s="40">
        <v>0</v>
      </c>
      <c r="CZ20" s="2"/>
    </row>
    <row r="21" spans="1:104" ht="16.350000000000001" customHeight="1" x14ac:dyDescent="0.2">
      <c r="A21" s="66" t="s">
        <v>41</v>
      </c>
      <c r="B21" s="77">
        <f t="shared" si="1"/>
        <v>0</v>
      </c>
      <c r="C21" s="78">
        <f>SUM(O21+Q21+S21+U21+W21+Y21+AA21)</f>
        <v>0</v>
      </c>
      <c r="D21" s="44">
        <f>SUM(P21+R21+T21+V21+X21+Z21+AB21)</f>
        <v>0</v>
      </c>
      <c r="E21" s="60"/>
      <c r="F21" s="61"/>
      <c r="G21" s="60"/>
      <c r="H21" s="61"/>
      <c r="I21" s="60"/>
      <c r="J21" s="69"/>
      <c r="K21" s="48"/>
      <c r="L21" s="69"/>
      <c r="M21" s="60"/>
      <c r="N21" s="69"/>
      <c r="O21" s="79"/>
      <c r="P21" s="70"/>
      <c r="Q21" s="79"/>
      <c r="R21" s="70"/>
      <c r="S21" s="79"/>
      <c r="T21" s="70"/>
      <c r="U21" s="79"/>
      <c r="V21" s="70"/>
      <c r="W21" s="79"/>
      <c r="X21" s="70"/>
      <c r="Y21" s="79"/>
      <c r="Z21" s="70"/>
      <c r="AA21" s="79"/>
      <c r="AB21" s="70"/>
      <c r="AC21" s="60"/>
      <c r="AD21" s="69"/>
      <c r="AE21" s="60"/>
      <c r="AF21" s="69"/>
      <c r="AG21" s="71"/>
      <c r="AH21" s="69"/>
      <c r="AI21" s="60"/>
      <c r="AJ21" s="69"/>
      <c r="AK21" s="60"/>
      <c r="AL21" s="69"/>
      <c r="AM21" s="72"/>
      <c r="AN21" s="50"/>
      <c r="AO21" s="73"/>
      <c r="AP21" s="74"/>
      <c r="AQ21" s="74"/>
      <c r="AR21" s="75"/>
      <c r="AS21" s="75"/>
      <c r="AT21" s="37"/>
      <c r="AU21" s="38"/>
      <c r="AV21" s="38"/>
      <c r="AW21" s="38"/>
      <c r="AX21" s="38"/>
      <c r="AY21" s="38"/>
      <c r="AZ21" s="38"/>
      <c r="BA21" s="38"/>
      <c r="BB21" s="38"/>
      <c r="BC21" s="38"/>
      <c r="BD21" s="8"/>
      <c r="BE21" s="8"/>
      <c r="BF21" s="8"/>
      <c r="BW21" s="3"/>
      <c r="BY21" s="4"/>
      <c r="CA21" s="39"/>
      <c r="CG21" s="40">
        <v>0</v>
      </c>
      <c r="CH21" s="40"/>
      <c r="CI21" s="40">
        <v>0</v>
      </c>
      <c r="CJ21" s="40">
        <v>0</v>
      </c>
      <c r="CZ21" s="2"/>
    </row>
    <row r="22" spans="1:104" ht="16.350000000000001" customHeight="1" x14ac:dyDescent="0.2">
      <c r="A22" s="66" t="s">
        <v>42</v>
      </c>
      <c r="B22" s="77">
        <f t="shared" si="1"/>
        <v>0</v>
      </c>
      <c r="C22" s="78">
        <f>SUM(E22+G22+I22+K22+M22+O22+Q22+S22+U22+W22+Y22+AA22+AC22+AE22+AG22+AI22+AK22+AM22)</f>
        <v>0</v>
      </c>
      <c r="D22" s="68">
        <f>SUM(F22+H22+J22+L22+N22+P22+R22+T22+V22+X22+Z22+AB22+AD22+AF22+AH22+AJ22+AL22+AN22)</f>
        <v>0</v>
      </c>
      <c r="E22" s="79"/>
      <c r="F22" s="73"/>
      <c r="G22" s="79"/>
      <c r="H22" s="73"/>
      <c r="I22" s="79"/>
      <c r="J22" s="70"/>
      <c r="K22" s="65"/>
      <c r="L22" s="70"/>
      <c r="M22" s="79"/>
      <c r="N22" s="70"/>
      <c r="O22" s="79"/>
      <c r="P22" s="70"/>
      <c r="Q22" s="79"/>
      <c r="R22" s="70"/>
      <c r="S22" s="79"/>
      <c r="T22" s="70"/>
      <c r="U22" s="79"/>
      <c r="V22" s="70"/>
      <c r="W22" s="79"/>
      <c r="X22" s="70"/>
      <c r="Y22" s="79"/>
      <c r="Z22" s="70"/>
      <c r="AA22" s="79"/>
      <c r="AB22" s="70"/>
      <c r="AC22" s="79"/>
      <c r="AD22" s="70"/>
      <c r="AE22" s="79"/>
      <c r="AF22" s="70"/>
      <c r="AG22" s="79"/>
      <c r="AH22" s="70"/>
      <c r="AI22" s="79"/>
      <c r="AJ22" s="70"/>
      <c r="AK22" s="79"/>
      <c r="AL22" s="70"/>
      <c r="AM22" s="80"/>
      <c r="AN22" s="76"/>
      <c r="AO22" s="73"/>
      <c r="AP22" s="74"/>
      <c r="AQ22" s="74"/>
      <c r="AR22" s="75"/>
      <c r="AS22" s="75"/>
      <c r="AT22" s="37"/>
      <c r="AU22" s="38"/>
      <c r="AV22" s="38"/>
      <c r="AW22" s="38"/>
      <c r="AX22" s="38"/>
      <c r="AY22" s="38"/>
      <c r="AZ22" s="38"/>
      <c r="BA22" s="38"/>
      <c r="BB22" s="38"/>
      <c r="BC22" s="38"/>
      <c r="BD22" s="8"/>
      <c r="BE22" s="8"/>
      <c r="BF22" s="8"/>
      <c r="BW22" s="3"/>
      <c r="BY22" s="4"/>
      <c r="CG22" s="40">
        <v>0</v>
      </c>
      <c r="CH22" s="40"/>
      <c r="CI22" s="40">
        <v>0</v>
      </c>
      <c r="CJ22" s="40">
        <v>0</v>
      </c>
      <c r="CZ22" s="2"/>
    </row>
    <row r="23" spans="1:104" ht="16.350000000000001" customHeight="1" x14ac:dyDescent="0.2">
      <c r="A23" s="62" t="s">
        <v>43</v>
      </c>
      <c r="B23" s="77">
        <f t="shared" si="1"/>
        <v>0</v>
      </c>
      <c r="C23" s="78">
        <f>SUM(E23+G23+I23+K23+M23+O23+Q23+S23+U23+W23+Y23+AA23+AC23+AE23+AG23+AI23+AK23+AM23)</f>
        <v>0</v>
      </c>
      <c r="D23" s="68">
        <f>SUM(F23+H23+J23+L23+N23+P23+R23+T23+V23+X23+Z23+AB23+AD23+AF23+AH23+AJ23+AL23+AN23)</f>
        <v>0</v>
      </c>
      <c r="E23" s="79"/>
      <c r="F23" s="73"/>
      <c r="G23" s="79"/>
      <c r="H23" s="73"/>
      <c r="I23" s="79"/>
      <c r="J23" s="70"/>
      <c r="K23" s="65"/>
      <c r="L23" s="70"/>
      <c r="M23" s="79"/>
      <c r="N23" s="70"/>
      <c r="O23" s="79"/>
      <c r="P23" s="70"/>
      <c r="Q23" s="79"/>
      <c r="R23" s="70"/>
      <c r="S23" s="79"/>
      <c r="T23" s="70"/>
      <c r="U23" s="79"/>
      <c r="V23" s="70"/>
      <c r="W23" s="79"/>
      <c r="X23" s="70"/>
      <c r="Y23" s="79"/>
      <c r="Z23" s="70"/>
      <c r="AA23" s="79"/>
      <c r="AB23" s="70"/>
      <c r="AC23" s="79"/>
      <c r="AD23" s="70"/>
      <c r="AE23" s="79"/>
      <c r="AF23" s="70"/>
      <c r="AG23" s="79"/>
      <c r="AH23" s="70"/>
      <c r="AI23" s="79"/>
      <c r="AJ23" s="70"/>
      <c r="AK23" s="79"/>
      <c r="AL23" s="70"/>
      <c r="AM23" s="80"/>
      <c r="AN23" s="76"/>
      <c r="AO23" s="73"/>
      <c r="AP23" s="74"/>
      <c r="AQ23" s="74"/>
      <c r="AR23" s="75"/>
      <c r="AS23" s="75"/>
      <c r="AT23" s="37"/>
      <c r="AU23" s="38"/>
      <c r="AV23" s="38"/>
      <c r="AW23" s="38"/>
      <c r="AX23" s="38"/>
      <c r="AY23" s="38"/>
      <c r="AZ23" s="38"/>
      <c r="BA23" s="38"/>
      <c r="BB23" s="38"/>
      <c r="BC23" s="38"/>
      <c r="BD23" s="8"/>
      <c r="BE23" s="8"/>
      <c r="BF23" s="8"/>
      <c r="BW23" s="3"/>
      <c r="BY23" s="4"/>
      <c r="CG23" s="40">
        <v>0</v>
      </c>
      <c r="CH23" s="40"/>
      <c r="CI23" s="40">
        <v>0</v>
      </c>
      <c r="CJ23" s="40">
        <v>0</v>
      </c>
      <c r="CZ23" s="2"/>
    </row>
    <row r="24" spans="1:104" ht="16.350000000000001" customHeight="1" x14ac:dyDescent="0.2">
      <c r="A24" s="62" t="s">
        <v>44</v>
      </c>
      <c r="B24" s="42">
        <f t="shared" si="1"/>
        <v>0</v>
      </c>
      <c r="C24" s="43">
        <f>SUM(G24+I24+K24+M24+O24+Q24+S24+U24+W24+Y24+AA24+AC24+AE24+AG24+AI24+AK24+AM24)</f>
        <v>0</v>
      </c>
      <c r="D24" s="44">
        <f>SUM(H24+J24+L24+N24+P24+R24+T24+V24+X24+Z24+AB24+AD24+AF24+AH24+AJ24+AL24+AN24)</f>
        <v>0</v>
      </c>
      <c r="E24" s="48"/>
      <c r="F24" s="49"/>
      <c r="G24" s="79"/>
      <c r="H24" s="73"/>
      <c r="I24" s="79"/>
      <c r="J24" s="70"/>
      <c r="K24" s="65"/>
      <c r="L24" s="70"/>
      <c r="M24" s="79"/>
      <c r="N24" s="70"/>
      <c r="O24" s="79"/>
      <c r="P24" s="70"/>
      <c r="Q24" s="79"/>
      <c r="R24" s="70"/>
      <c r="S24" s="79"/>
      <c r="T24" s="70"/>
      <c r="U24" s="79"/>
      <c r="V24" s="70"/>
      <c r="W24" s="79"/>
      <c r="X24" s="70"/>
      <c r="Y24" s="79"/>
      <c r="Z24" s="70"/>
      <c r="AA24" s="79"/>
      <c r="AB24" s="70"/>
      <c r="AC24" s="79"/>
      <c r="AD24" s="70"/>
      <c r="AE24" s="79"/>
      <c r="AF24" s="70"/>
      <c r="AG24" s="79"/>
      <c r="AH24" s="70"/>
      <c r="AI24" s="79"/>
      <c r="AJ24" s="70"/>
      <c r="AK24" s="79"/>
      <c r="AL24" s="70"/>
      <c r="AM24" s="80"/>
      <c r="AN24" s="76"/>
      <c r="AO24" s="73"/>
      <c r="AP24" s="74"/>
      <c r="AQ24" s="74"/>
      <c r="AR24" s="75"/>
      <c r="AS24" s="75"/>
      <c r="AT24" s="37"/>
      <c r="AU24" s="38"/>
      <c r="AV24" s="38"/>
      <c r="AW24" s="38"/>
      <c r="AX24" s="38"/>
      <c r="AY24" s="38"/>
      <c r="AZ24" s="38"/>
      <c r="BA24" s="38"/>
      <c r="BB24" s="38"/>
      <c r="BC24" s="38"/>
      <c r="BD24" s="8"/>
      <c r="BE24" s="8"/>
      <c r="BF24" s="8"/>
      <c r="BW24" s="3"/>
      <c r="BY24" s="4"/>
      <c r="CG24" s="40">
        <v>0</v>
      </c>
      <c r="CH24" s="40"/>
      <c r="CI24" s="40">
        <v>0</v>
      </c>
      <c r="CJ24" s="40">
        <v>0</v>
      </c>
      <c r="CZ24" s="2"/>
    </row>
    <row r="25" spans="1:104" ht="16.350000000000001" customHeight="1" x14ac:dyDescent="0.2">
      <c r="A25" s="62" t="s">
        <v>45</v>
      </c>
      <c r="B25" s="42">
        <f t="shared" si="1"/>
        <v>0</v>
      </c>
      <c r="C25" s="43">
        <f>SUM(M25+O25+Q25+S25+U25+W25+Y25+AA25+AC25+AE25+AG25+AI25+AK25+AM25)</f>
        <v>0</v>
      </c>
      <c r="D25" s="44">
        <f>SUM(N25+P25+R25+T25+V25+X25+Z25+AB25+AD25+AF25+AH25+AJ25+AL25+AN25)</f>
        <v>0</v>
      </c>
      <c r="E25" s="81"/>
      <c r="F25" s="69"/>
      <c r="G25" s="60"/>
      <c r="H25" s="61"/>
      <c r="I25" s="60"/>
      <c r="J25" s="61"/>
      <c r="K25" s="60"/>
      <c r="L25" s="61"/>
      <c r="M25" s="79"/>
      <c r="N25" s="70"/>
      <c r="O25" s="79"/>
      <c r="P25" s="70"/>
      <c r="Q25" s="79"/>
      <c r="R25" s="70"/>
      <c r="S25" s="79"/>
      <c r="T25" s="70"/>
      <c r="U25" s="79"/>
      <c r="V25" s="70"/>
      <c r="W25" s="79"/>
      <c r="X25" s="70"/>
      <c r="Y25" s="79"/>
      <c r="Z25" s="70"/>
      <c r="AA25" s="79"/>
      <c r="AB25" s="70"/>
      <c r="AC25" s="79"/>
      <c r="AD25" s="70"/>
      <c r="AE25" s="79"/>
      <c r="AF25" s="70"/>
      <c r="AG25" s="79"/>
      <c r="AH25" s="70"/>
      <c r="AI25" s="79"/>
      <c r="AJ25" s="70"/>
      <c r="AK25" s="79"/>
      <c r="AL25" s="70"/>
      <c r="AM25" s="80"/>
      <c r="AN25" s="76"/>
      <c r="AO25" s="73"/>
      <c r="AP25" s="74"/>
      <c r="AQ25" s="74"/>
      <c r="AR25" s="75"/>
      <c r="AS25" s="75"/>
      <c r="AT25" s="37"/>
      <c r="AU25" s="38"/>
      <c r="AV25" s="38"/>
      <c r="AW25" s="38"/>
      <c r="AX25" s="38"/>
      <c r="AY25" s="38"/>
      <c r="AZ25" s="38"/>
      <c r="BA25" s="38"/>
      <c r="BB25" s="38"/>
      <c r="BC25" s="38"/>
      <c r="BD25" s="8"/>
      <c r="BE25" s="8"/>
      <c r="BF25" s="8"/>
      <c r="BW25" s="3"/>
      <c r="BY25" s="4"/>
      <c r="CG25" s="40">
        <v>0</v>
      </c>
      <c r="CH25" s="40"/>
      <c r="CI25" s="40">
        <v>0</v>
      </c>
      <c r="CJ25" s="40">
        <v>0</v>
      </c>
      <c r="CZ25" s="2"/>
    </row>
    <row r="26" spans="1:104" ht="16.350000000000001" customHeight="1" x14ac:dyDescent="0.2">
      <c r="A26" s="82" t="s">
        <v>46</v>
      </c>
      <c r="B26" s="912">
        <f t="shared" si="1"/>
        <v>0</v>
      </c>
      <c r="C26" s="465">
        <f>SUM(E26+G26+I26+K26+M26+O26+Q26+S26+U26+W26+Y26+AA26+AC26+AE26+AG26+AI26+AK26+AM26)</f>
        <v>0</v>
      </c>
      <c r="D26" s="459">
        <f>SUM(F26+H26+J26+L26+N26+P26+R26+T26+V26+X26+Z26+AB26+AD26+AF26+AH26+AJ26+AL26+AN26)</f>
        <v>0</v>
      </c>
      <c r="E26" s="521"/>
      <c r="F26" s="87"/>
      <c r="G26" s="88"/>
      <c r="H26" s="89"/>
      <c r="I26" s="88"/>
      <c r="J26" s="87"/>
      <c r="K26" s="913"/>
      <c r="L26" s="87"/>
      <c r="M26" s="88"/>
      <c r="N26" s="87"/>
      <c r="O26" s="88"/>
      <c r="P26" s="87"/>
      <c r="Q26" s="88"/>
      <c r="R26" s="87"/>
      <c r="S26" s="88"/>
      <c r="T26" s="87"/>
      <c r="U26" s="88"/>
      <c r="V26" s="87"/>
      <c r="W26" s="88"/>
      <c r="X26" s="87"/>
      <c r="Y26" s="88"/>
      <c r="Z26" s="87"/>
      <c r="AA26" s="88"/>
      <c r="AB26" s="87"/>
      <c r="AC26" s="88"/>
      <c r="AD26" s="87"/>
      <c r="AE26" s="88"/>
      <c r="AF26" s="87"/>
      <c r="AG26" s="88"/>
      <c r="AH26" s="87"/>
      <c r="AI26" s="88"/>
      <c r="AJ26" s="87"/>
      <c r="AK26" s="88"/>
      <c r="AL26" s="87"/>
      <c r="AM26" s="91"/>
      <c r="AN26" s="92"/>
      <c r="AO26" s="89"/>
      <c r="AP26" s="93"/>
      <c r="AQ26" s="93"/>
      <c r="AR26" s="94"/>
      <c r="AS26" s="94"/>
      <c r="AT26" s="37"/>
      <c r="AU26" s="38"/>
      <c r="AV26" s="38"/>
      <c r="AW26" s="38"/>
      <c r="AX26" s="38"/>
      <c r="AY26" s="38"/>
      <c r="AZ26" s="38"/>
      <c r="BA26" s="38"/>
      <c r="BB26" s="38"/>
      <c r="BC26" s="38"/>
      <c r="BD26" s="8"/>
      <c r="BE26" s="8"/>
      <c r="BF26" s="8"/>
      <c r="BW26" s="3"/>
      <c r="BY26" s="4"/>
      <c r="CG26" s="40">
        <v>0</v>
      </c>
      <c r="CH26" s="40"/>
      <c r="CI26" s="40">
        <v>0</v>
      </c>
      <c r="CJ26" s="40">
        <v>0</v>
      </c>
      <c r="CZ26" s="2"/>
    </row>
    <row r="27" spans="1:104" ht="31.35" customHeight="1" x14ac:dyDescent="0.2">
      <c r="A27" s="9" t="s">
        <v>47</v>
      </c>
      <c r="B27" s="10"/>
      <c r="C27" s="10"/>
      <c r="D27" s="10"/>
      <c r="E27" s="10"/>
      <c r="F27" s="1067"/>
      <c r="G27" s="1067" t="s">
        <v>48</v>
      </c>
      <c r="H27" s="1068"/>
      <c r="I27" s="1068"/>
      <c r="J27" s="1067"/>
      <c r="K27" s="1067"/>
      <c r="L27" s="1067"/>
      <c r="M27" s="1067"/>
      <c r="N27" s="1067"/>
      <c r="O27" s="1067"/>
      <c r="P27" s="1067"/>
      <c r="Q27" s="1067"/>
      <c r="R27" s="1067"/>
      <c r="S27" s="1067"/>
      <c r="T27" s="1067"/>
      <c r="U27" s="1067"/>
      <c r="V27" s="1067"/>
      <c r="W27" s="1067"/>
      <c r="X27" s="1067"/>
      <c r="Y27" s="1069"/>
      <c r="Z27" s="1069"/>
      <c r="AA27" s="1069"/>
      <c r="AB27" s="1069"/>
      <c r="AC27" s="1069"/>
      <c r="AD27" s="1069"/>
      <c r="AE27" s="1069"/>
      <c r="AF27" s="1069"/>
      <c r="AG27" s="1069"/>
      <c r="AH27" s="1069"/>
      <c r="AI27" s="1069"/>
      <c r="AJ27" s="1069"/>
      <c r="AK27" s="1069"/>
      <c r="AL27" s="1069"/>
      <c r="AM27" s="1069"/>
      <c r="AN27" s="1069"/>
      <c r="AO27" s="1069"/>
      <c r="AP27" s="915"/>
      <c r="AQ27" s="916"/>
      <c r="AR27" s="10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CG27" s="40"/>
      <c r="CH27" s="40"/>
      <c r="CI27" s="40"/>
      <c r="CJ27" s="40"/>
    </row>
    <row r="28" spans="1:104" ht="20.100000000000001" customHeight="1" x14ac:dyDescent="0.2">
      <c r="A28" s="2915" t="s">
        <v>49</v>
      </c>
      <c r="B28" s="2934" t="s">
        <v>4</v>
      </c>
      <c r="C28" s="2935"/>
      <c r="D28" s="2936"/>
      <c r="E28" s="2822" t="s">
        <v>5</v>
      </c>
      <c r="F28" s="2928"/>
      <c r="G28" s="2928"/>
      <c r="H28" s="2928"/>
      <c r="I28" s="2928"/>
      <c r="J28" s="2928"/>
      <c r="K28" s="2928"/>
      <c r="L28" s="2928"/>
      <c r="M28" s="2928"/>
      <c r="N28" s="2928"/>
      <c r="O28" s="2928"/>
      <c r="P28" s="2928"/>
      <c r="Q28" s="2928"/>
      <c r="R28" s="2928"/>
      <c r="S28" s="2928"/>
      <c r="T28" s="2928"/>
      <c r="U28" s="2928"/>
      <c r="V28" s="2928"/>
      <c r="W28" s="2928"/>
      <c r="X28" s="2928"/>
      <c r="Y28" s="2928"/>
      <c r="Z28" s="2928"/>
      <c r="AA28" s="2928"/>
      <c r="AB28" s="2928"/>
      <c r="AC28" s="2928"/>
      <c r="AD28" s="2928"/>
      <c r="AE28" s="2928"/>
      <c r="AF28" s="2928"/>
      <c r="AG28" s="2928"/>
      <c r="AH28" s="2928"/>
      <c r="AI28" s="2928"/>
      <c r="AJ28" s="2928"/>
      <c r="AK28" s="2928"/>
      <c r="AL28" s="2928"/>
      <c r="AM28" s="2928"/>
      <c r="AN28" s="2832"/>
      <c r="AO28" s="2936" t="s">
        <v>6</v>
      </c>
      <c r="AP28" s="2916" t="s">
        <v>7</v>
      </c>
      <c r="AQ28" s="2916" t="s">
        <v>8</v>
      </c>
      <c r="AR28" s="2916" t="s">
        <v>50</v>
      </c>
      <c r="AS28" s="2936" t="s">
        <v>9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X28" s="2"/>
      <c r="CG28" s="40"/>
      <c r="CH28" s="40"/>
      <c r="CI28" s="40"/>
      <c r="CJ28" s="40"/>
    </row>
    <row r="29" spans="1:104" ht="20.100000000000001" customHeight="1" x14ac:dyDescent="0.2">
      <c r="A29" s="2692"/>
      <c r="B29" s="2818"/>
      <c r="C29" s="2698"/>
      <c r="D29" s="2808"/>
      <c r="E29" s="2822" t="s">
        <v>11</v>
      </c>
      <c r="F29" s="2823"/>
      <c r="G29" s="2822" t="s">
        <v>12</v>
      </c>
      <c r="H29" s="2823"/>
      <c r="I29" s="2822" t="s">
        <v>13</v>
      </c>
      <c r="J29" s="2823"/>
      <c r="K29" s="2822" t="s">
        <v>14</v>
      </c>
      <c r="L29" s="2823"/>
      <c r="M29" s="2822" t="s">
        <v>15</v>
      </c>
      <c r="N29" s="2823"/>
      <c r="O29" s="2822" t="s">
        <v>16</v>
      </c>
      <c r="P29" s="2823"/>
      <c r="Q29" s="2928" t="s">
        <v>17</v>
      </c>
      <c r="R29" s="2823"/>
      <c r="S29" s="2822" t="s">
        <v>18</v>
      </c>
      <c r="T29" s="2823"/>
      <c r="U29" s="2822" t="s">
        <v>19</v>
      </c>
      <c r="V29" s="2823"/>
      <c r="W29" s="2822" t="s">
        <v>20</v>
      </c>
      <c r="X29" s="2823"/>
      <c r="Y29" s="2822" t="s">
        <v>21</v>
      </c>
      <c r="Z29" s="2823"/>
      <c r="AA29" s="2822" t="s">
        <v>22</v>
      </c>
      <c r="AB29" s="2823"/>
      <c r="AC29" s="2928" t="s">
        <v>23</v>
      </c>
      <c r="AD29" s="2823"/>
      <c r="AE29" s="2822" t="s">
        <v>24</v>
      </c>
      <c r="AF29" s="2823"/>
      <c r="AG29" s="2928" t="s">
        <v>25</v>
      </c>
      <c r="AH29" s="2823"/>
      <c r="AI29" s="2822" t="s">
        <v>26</v>
      </c>
      <c r="AJ29" s="2823"/>
      <c r="AK29" s="2928" t="s">
        <v>27</v>
      </c>
      <c r="AL29" s="2823"/>
      <c r="AM29" s="2928" t="s">
        <v>28</v>
      </c>
      <c r="AN29" s="2832"/>
      <c r="AO29" s="2703"/>
      <c r="AP29" s="2705"/>
      <c r="AQ29" s="2705"/>
      <c r="AR29" s="2705"/>
      <c r="AS29" s="2703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X29" s="2"/>
      <c r="CG29" s="40"/>
      <c r="CH29" s="40"/>
      <c r="CI29" s="40"/>
      <c r="CJ29" s="40"/>
    </row>
    <row r="30" spans="1:104" ht="20.100000000000001" customHeight="1" x14ac:dyDescent="0.2">
      <c r="A30" s="2939"/>
      <c r="B30" s="974" t="s">
        <v>29</v>
      </c>
      <c r="C30" s="975" t="s">
        <v>30</v>
      </c>
      <c r="D30" s="483" t="s">
        <v>31</v>
      </c>
      <c r="E30" s="974" t="s">
        <v>30</v>
      </c>
      <c r="F30" s="917" t="s">
        <v>31</v>
      </c>
      <c r="G30" s="974" t="s">
        <v>30</v>
      </c>
      <c r="H30" s="917" t="s">
        <v>31</v>
      </c>
      <c r="I30" s="974" t="s">
        <v>30</v>
      </c>
      <c r="J30" s="917" t="s">
        <v>31</v>
      </c>
      <c r="K30" s="974" t="s">
        <v>30</v>
      </c>
      <c r="L30" s="917" t="s">
        <v>31</v>
      </c>
      <c r="M30" s="974" t="s">
        <v>30</v>
      </c>
      <c r="N30" s="917" t="s">
        <v>31</v>
      </c>
      <c r="O30" s="974" t="s">
        <v>30</v>
      </c>
      <c r="P30" s="917" t="s">
        <v>31</v>
      </c>
      <c r="Q30" s="974" t="s">
        <v>30</v>
      </c>
      <c r="R30" s="917" t="s">
        <v>31</v>
      </c>
      <c r="S30" s="974" t="s">
        <v>30</v>
      </c>
      <c r="T30" s="917" t="s">
        <v>31</v>
      </c>
      <c r="U30" s="974" t="s">
        <v>30</v>
      </c>
      <c r="V30" s="917" t="s">
        <v>31</v>
      </c>
      <c r="W30" s="974" t="s">
        <v>30</v>
      </c>
      <c r="X30" s="917" t="s">
        <v>31</v>
      </c>
      <c r="Y30" s="974" t="s">
        <v>30</v>
      </c>
      <c r="Z30" s="917" t="s">
        <v>31</v>
      </c>
      <c r="AA30" s="974" t="s">
        <v>30</v>
      </c>
      <c r="AB30" s="917" t="s">
        <v>31</v>
      </c>
      <c r="AC30" s="974" t="s">
        <v>30</v>
      </c>
      <c r="AD30" s="917" t="s">
        <v>31</v>
      </c>
      <c r="AE30" s="974" t="s">
        <v>30</v>
      </c>
      <c r="AF30" s="917" t="s">
        <v>31</v>
      </c>
      <c r="AG30" s="974" t="s">
        <v>30</v>
      </c>
      <c r="AH30" s="917" t="s">
        <v>31</v>
      </c>
      <c r="AI30" s="974" t="s">
        <v>30</v>
      </c>
      <c r="AJ30" s="917" t="s">
        <v>31</v>
      </c>
      <c r="AK30" s="687" t="s">
        <v>30</v>
      </c>
      <c r="AL30" s="917" t="s">
        <v>31</v>
      </c>
      <c r="AM30" s="974" t="s">
        <v>30</v>
      </c>
      <c r="AN30" s="918" t="s">
        <v>31</v>
      </c>
      <c r="AO30" s="2808"/>
      <c r="AP30" s="2940"/>
      <c r="AQ30" s="2940"/>
      <c r="AR30" s="2940"/>
      <c r="AS30" s="280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X30" s="2"/>
      <c r="CG30" s="40"/>
      <c r="CH30" s="40"/>
      <c r="CI30" s="40"/>
      <c r="CJ30" s="40"/>
    </row>
    <row r="31" spans="1:104" ht="16.350000000000001" customHeight="1" x14ac:dyDescent="0.2">
      <c r="A31" s="1028" t="s">
        <v>51</v>
      </c>
      <c r="B31" s="1070">
        <f t="shared" ref="B31:B44" si="2">SUM(C31:D31)</f>
        <v>0</v>
      </c>
      <c r="C31" s="1061">
        <f>SUM(E31+G31+I31+K31+M31+O31+Q31+S31+U31+W31+Y31+AA31+AC31+AE31+AG31+AI31+AK31+AM31)</f>
        <v>0</v>
      </c>
      <c r="D31" s="1062">
        <f>SUM(F31+H31+J31+L31+N31+P31+R31+T31+V31+X31+Z31+AB31+AD31+AF31+AH31+AJ31+AL31+AN31)</f>
        <v>0</v>
      </c>
      <c r="E31" s="1054"/>
      <c r="F31" s="991"/>
      <c r="G31" s="1054"/>
      <c r="H31" s="1063"/>
      <c r="I31" s="1054"/>
      <c r="J31" s="1063"/>
      <c r="K31" s="1054"/>
      <c r="L31" s="1063"/>
      <c r="M31" s="1054"/>
      <c r="N31" s="1063"/>
      <c r="O31" s="1054"/>
      <c r="P31" s="1063"/>
      <c r="Q31" s="1056"/>
      <c r="R31" s="1063"/>
      <c r="S31" s="1054"/>
      <c r="T31" s="1063"/>
      <c r="U31" s="1054"/>
      <c r="V31" s="1063"/>
      <c r="W31" s="1054"/>
      <c r="X31" s="1063"/>
      <c r="Y31" s="1054"/>
      <c r="Z31" s="1063"/>
      <c r="AA31" s="1054"/>
      <c r="AB31" s="1063"/>
      <c r="AC31" s="1056"/>
      <c r="AD31" s="1063"/>
      <c r="AE31" s="1054"/>
      <c r="AF31" s="1063"/>
      <c r="AG31" s="1056"/>
      <c r="AH31" s="1063"/>
      <c r="AI31" s="1054"/>
      <c r="AJ31" s="1063"/>
      <c r="AK31" s="1056"/>
      <c r="AL31" s="1063"/>
      <c r="AM31" s="1071"/>
      <c r="AN31" s="1065"/>
      <c r="AO31" s="1066"/>
      <c r="AP31" s="963"/>
      <c r="AQ31" s="963"/>
      <c r="AR31" s="963"/>
      <c r="AS31" s="1066"/>
      <c r="AT31" s="37"/>
      <c r="AU31" s="38"/>
      <c r="AV31" s="38"/>
      <c r="AW31" s="38"/>
      <c r="AX31" s="38"/>
      <c r="AY31" s="38"/>
      <c r="AZ31" s="38"/>
      <c r="BA31" s="38"/>
      <c r="BB31" s="38"/>
      <c r="BC31" s="8"/>
      <c r="BD31" s="8"/>
      <c r="BE31" s="8"/>
      <c r="BF31" s="8"/>
      <c r="BG31" s="8"/>
      <c r="BX31" s="2"/>
      <c r="CA31" s="39"/>
      <c r="CB31" s="39"/>
      <c r="CG31" s="40">
        <v>0</v>
      </c>
      <c r="CH31" s="40">
        <v>0</v>
      </c>
      <c r="CI31" s="40"/>
      <c r="CJ31" s="40"/>
    </row>
    <row r="32" spans="1:104" ht="16.350000000000001" customHeight="1" x14ac:dyDescent="0.2">
      <c r="A32" s="109" t="s">
        <v>52</v>
      </c>
      <c r="B32" s="42">
        <f t="shared" si="2"/>
        <v>0</v>
      </c>
      <c r="C32" s="43">
        <f t="shared" ref="C32:D33" si="3">SUM(E32+G32+I32+K32+M32+O32+Q32+S32+U32+W32+Y32+AA32+AC32+AE32+AG32+AI32+AK32+AM32)</f>
        <v>0</v>
      </c>
      <c r="D32" s="44">
        <f t="shared" si="3"/>
        <v>0</v>
      </c>
      <c r="E32" s="45"/>
      <c r="F32" s="46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110"/>
      <c r="R32" s="47"/>
      <c r="S32" s="45"/>
      <c r="T32" s="47"/>
      <c r="U32" s="45"/>
      <c r="V32" s="47"/>
      <c r="W32" s="45"/>
      <c r="X32" s="47"/>
      <c r="Y32" s="45"/>
      <c r="Z32" s="47"/>
      <c r="AA32" s="45"/>
      <c r="AB32" s="47"/>
      <c r="AC32" s="110"/>
      <c r="AD32" s="47"/>
      <c r="AE32" s="45"/>
      <c r="AF32" s="47"/>
      <c r="AG32" s="110"/>
      <c r="AH32" s="47"/>
      <c r="AI32" s="45"/>
      <c r="AJ32" s="47"/>
      <c r="AK32" s="110"/>
      <c r="AL32" s="47"/>
      <c r="AM32" s="111"/>
      <c r="AN32" s="55"/>
      <c r="AO32" s="112"/>
      <c r="AP32" s="113"/>
      <c r="AQ32" s="113"/>
      <c r="AR32" s="113"/>
      <c r="AS32" s="112"/>
      <c r="AT32" s="37"/>
      <c r="AU32" s="38"/>
      <c r="AV32" s="38"/>
      <c r="AW32" s="38"/>
      <c r="AX32" s="38"/>
      <c r="AY32" s="38"/>
      <c r="AZ32" s="38"/>
      <c r="BA32" s="38"/>
      <c r="BB32" s="38"/>
      <c r="BC32" s="8"/>
      <c r="BD32" s="8"/>
      <c r="BE32" s="8"/>
      <c r="BF32" s="8"/>
      <c r="BG32" s="8"/>
      <c r="BX32" s="2"/>
      <c r="CB32" s="39"/>
      <c r="CG32" s="40">
        <v>0</v>
      </c>
      <c r="CH32" s="40">
        <v>0</v>
      </c>
      <c r="CI32" s="40"/>
      <c r="CJ32" s="40"/>
    </row>
    <row r="33" spans="1:88" ht="16.350000000000001" customHeight="1" x14ac:dyDescent="0.2">
      <c r="A33" s="114" t="s">
        <v>53</v>
      </c>
      <c r="B33" s="42">
        <f t="shared" si="2"/>
        <v>0</v>
      </c>
      <c r="C33" s="43">
        <f t="shared" si="3"/>
        <v>0</v>
      </c>
      <c r="D33" s="68">
        <f t="shared" si="3"/>
        <v>0</v>
      </c>
      <c r="E33" s="45"/>
      <c r="F33" s="46"/>
      <c r="G33" s="45"/>
      <c r="H33" s="47"/>
      <c r="I33" s="45"/>
      <c r="J33" s="47"/>
      <c r="K33" s="45"/>
      <c r="L33" s="47"/>
      <c r="M33" s="45"/>
      <c r="N33" s="47"/>
      <c r="O33" s="45"/>
      <c r="P33" s="47"/>
      <c r="Q33" s="110"/>
      <c r="R33" s="47"/>
      <c r="S33" s="45"/>
      <c r="T33" s="47"/>
      <c r="U33" s="45"/>
      <c r="V33" s="47"/>
      <c r="W33" s="45"/>
      <c r="X33" s="47"/>
      <c r="Y33" s="45"/>
      <c r="Z33" s="47"/>
      <c r="AA33" s="45"/>
      <c r="AB33" s="47"/>
      <c r="AC33" s="110"/>
      <c r="AD33" s="47"/>
      <c r="AE33" s="45"/>
      <c r="AF33" s="47"/>
      <c r="AG33" s="110"/>
      <c r="AH33" s="47"/>
      <c r="AI33" s="45"/>
      <c r="AJ33" s="47"/>
      <c r="AK33" s="110"/>
      <c r="AL33" s="47"/>
      <c r="AM33" s="111"/>
      <c r="AN33" s="55"/>
      <c r="AO33" s="52"/>
      <c r="AP33" s="51"/>
      <c r="AQ33" s="51"/>
      <c r="AR33" s="51"/>
      <c r="AS33" s="52"/>
      <c r="AT33" s="37"/>
      <c r="AU33" s="38"/>
      <c r="AV33" s="38"/>
      <c r="AW33" s="38"/>
      <c r="AX33" s="38"/>
      <c r="AY33" s="38"/>
      <c r="AZ33" s="38"/>
      <c r="BA33" s="38"/>
      <c r="BB33" s="38"/>
      <c r="BC33" s="8"/>
      <c r="BD33" s="8"/>
      <c r="BE33" s="8"/>
      <c r="BF33" s="8"/>
      <c r="BG33" s="8"/>
      <c r="BX33" s="2"/>
      <c r="CB33" s="39"/>
      <c r="CG33" s="40">
        <v>0</v>
      </c>
      <c r="CH33" s="40">
        <v>0</v>
      </c>
      <c r="CI33" s="40"/>
      <c r="CJ33" s="40"/>
    </row>
    <row r="34" spans="1:88" ht="16.350000000000001" customHeight="1" x14ac:dyDescent="0.2">
      <c r="A34" s="114" t="s">
        <v>54</v>
      </c>
      <c r="B34" s="42">
        <f t="shared" si="2"/>
        <v>0</v>
      </c>
      <c r="C34" s="43">
        <f>SUM(O34+Q34+S34+U34+W34+Y34+AA34)</f>
        <v>0</v>
      </c>
      <c r="D34" s="68">
        <f>SUM(P34+R34+T34+V34+X34+Z34+AB34)</f>
        <v>0</v>
      </c>
      <c r="E34" s="60"/>
      <c r="F34" s="61"/>
      <c r="G34" s="60"/>
      <c r="H34" s="69"/>
      <c r="I34" s="60"/>
      <c r="J34" s="69"/>
      <c r="K34" s="60"/>
      <c r="L34" s="69"/>
      <c r="M34" s="60"/>
      <c r="N34" s="69"/>
      <c r="O34" s="45"/>
      <c r="P34" s="47"/>
      <c r="Q34" s="110"/>
      <c r="R34" s="47"/>
      <c r="S34" s="45"/>
      <c r="T34" s="47"/>
      <c r="U34" s="45"/>
      <c r="V34" s="47"/>
      <c r="W34" s="45"/>
      <c r="X34" s="47"/>
      <c r="Y34" s="45"/>
      <c r="Z34" s="47"/>
      <c r="AA34" s="45"/>
      <c r="AB34" s="70"/>
      <c r="AC34" s="115"/>
      <c r="AD34" s="69"/>
      <c r="AE34" s="60"/>
      <c r="AF34" s="69"/>
      <c r="AG34" s="115"/>
      <c r="AH34" s="69"/>
      <c r="AI34" s="60"/>
      <c r="AJ34" s="69"/>
      <c r="AK34" s="115"/>
      <c r="AL34" s="69"/>
      <c r="AM34" s="116"/>
      <c r="AN34" s="50"/>
      <c r="AO34" s="52"/>
      <c r="AP34" s="51"/>
      <c r="AQ34" s="51"/>
      <c r="AR34" s="51"/>
      <c r="AS34" s="52"/>
      <c r="AT34" s="37"/>
      <c r="AU34" s="38"/>
      <c r="AV34" s="38"/>
      <c r="AW34" s="38"/>
      <c r="AX34" s="38"/>
      <c r="AY34" s="38"/>
      <c r="AZ34" s="38"/>
      <c r="BA34" s="38"/>
      <c r="BB34" s="38"/>
      <c r="BC34" s="8"/>
      <c r="BD34" s="8"/>
      <c r="BE34" s="8"/>
      <c r="BF34" s="8"/>
      <c r="BG34" s="8"/>
      <c r="BX34" s="2"/>
      <c r="CB34" s="39"/>
      <c r="CG34" s="40">
        <v>0</v>
      </c>
      <c r="CH34" s="40">
        <v>0</v>
      </c>
      <c r="CI34" s="40"/>
      <c r="CJ34" s="40"/>
    </row>
    <row r="35" spans="1:88" ht="16.350000000000001" customHeight="1" x14ac:dyDescent="0.2">
      <c r="A35" s="114" t="s">
        <v>55</v>
      </c>
      <c r="B35" s="42">
        <f>SUM(C35:D35)</f>
        <v>0</v>
      </c>
      <c r="C35" s="43">
        <f>SUM(E35+G35+I35+K35+M35+O35+Q35+S35+U35+W35+Y35+AA35+AC35+AE35+AG35+AI35+AK35+AM35)</f>
        <v>0</v>
      </c>
      <c r="D35" s="68">
        <f t="shared" ref="C35:D44" si="4">SUM(F35+H35+J35+L35+N35+P35+R35+T35+V35+X35+Z35+AB35+AD35+AF35+AH35+AJ35+AL35+AN35)</f>
        <v>0</v>
      </c>
      <c r="E35" s="45"/>
      <c r="F35" s="46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110"/>
      <c r="R35" s="47"/>
      <c r="S35" s="45"/>
      <c r="T35" s="47"/>
      <c r="U35" s="45"/>
      <c r="V35" s="47"/>
      <c r="W35" s="45"/>
      <c r="X35" s="47"/>
      <c r="Y35" s="45"/>
      <c r="Z35" s="47"/>
      <c r="AA35" s="45"/>
      <c r="AB35" s="47"/>
      <c r="AC35" s="110"/>
      <c r="AD35" s="47"/>
      <c r="AE35" s="45"/>
      <c r="AF35" s="47"/>
      <c r="AG35" s="110"/>
      <c r="AH35" s="47"/>
      <c r="AI35" s="45"/>
      <c r="AJ35" s="47"/>
      <c r="AK35" s="110"/>
      <c r="AL35" s="47"/>
      <c r="AM35" s="111"/>
      <c r="AN35" s="55"/>
      <c r="AO35" s="112"/>
      <c r="AP35" s="113"/>
      <c r="AQ35" s="113"/>
      <c r="AR35" s="113"/>
      <c r="AS35" s="112"/>
      <c r="AT35" s="37"/>
      <c r="AU35" s="38"/>
      <c r="AV35" s="38"/>
      <c r="AW35" s="38"/>
      <c r="AX35" s="38"/>
      <c r="AY35" s="38"/>
      <c r="AZ35" s="38"/>
      <c r="BA35" s="38"/>
      <c r="BB35" s="38"/>
      <c r="BC35" s="8"/>
      <c r="BD35" s="8"/>
      <c r="BE35" s="8"/>
      <c r="BF35" s="8"/>
      <c r="BG35" s="8"/>
      <c r="BX35" s="2"/>
      <c r="CB35" s="39"/>
      <c r="CG35" s="40">
        <v>0</v>
      </c>
      <c r="CH35" s="40">
        <v>0</v>
      </c>
      <c r="CI35" s="40"/>
      <c r="CJ35" s="40"/>
    </row>
    <row r="36" spans="1:88" ht="16.350000000000001" customHeight="1" x14ac:dyDescent="0.2">
      <c r="A36" s="114" t="s">
        <v>56</v>
      </c>
      <c r="B36" s="117">
        <f>SUM(C36:D36)</f>
        <v>0</v>
      </c>
      <c r="C36" s="118">
        <f>SUM(K36+M36+O36+Q36+S36+U36+W36+Y36+AA36+AC36+AE36+AG36+AI36+AK36+AM36)</f>
        <v>0</v>
      </c>
      <c r="D36" s="68">
        <f>SUM(L36+N36+P36+R36+T36+V36+X36+Z36+AB36+AD36+AF36+AH36+AJ36+AL36+AN36)</f>
        <v>0</v>
      </c>
      <c r="E36" s="448"/>
      <c r="F36" s="449"/>
      <c r="G36" s="448"/>
      <c r="H36" s="450"/>
      <c r="I36" s="448"/>
      <c r="J36" s="450"/>
      <c r="K36" s="45"/>
      <c r="L36" s="47"/>
      <c r="M36" s="45"/>
      <c r="N36" s="47"/>
      <c r="O36" s="45"/>
      <c r="P36" s="47"/>
      <c r="Q36" s="110"/>
      <c r="R36" s="47"/>
      <c r="S36" s="45"/>
      <c r="T36" s="47"/>
      <c r="U36" s="45"/>
      <c r="V36" s="47"/>
      <c r="W36" s="45"/>
      <c r="X36" s="47"/>
      <c r="Y36" s="45"/>
      <c r="Z36" s="47"/>
      <c r="AA36" s="45"/>
      <c r="AB36" s="47"/>
      <c r="AC36" s="110"/>
      <c r="AD36" s="47"/>
      <c r="AE36" s="45"/>
      <c r="AF36" s="47"/>
      <c r="AG36" s="110"/>
      <c r="AH36" s="47"/>
      <c r="AI36" s="45"/>
      <c r="AJ36" s="47"/>
      <c r="AK36" s="110"/>
      <c r="AL36" s="47"/>
      <c r="AM36" s="111"/>
      <c r="AN36" s="55"/>
      <c r="AO36" s="112"/>
      <c r="AP36" s="113"/>
      <c r="AQ36" s="113"/>
      <c r="AR36" s="113"/>
      <c r="AS36" s="112"/>
      <c r="AT36" s="37"/>
      <c r="AU36" s="38"/>
      <c r="AV36" s="38"/>
      <c r="AW36" s="38"/>
      <c r="AX36" s="38"/>
      <c r="AY36" s="38"/>
      <c r="AZ36" s="38"/>
      <c r="BA36" s="38"/>
      <c r="BB36" s="38"/>
      <c r="BC36" s="8"/>
      <c r="BD36" s="8"/>
      <c r="BE36" s="8"/>
      <c r="BF36" s="8"/>
      <c r="BG36" s="8"/>
      <c r="BX36" s="2"/>
      <c r="CB36" s="39"/>
      <c r="CG36" s="40">
        <v>0</v>
      </c>
      <c r="CH36" s="40">
        <v>0</v>
      </c>
      <c r="CI36" s="40"/>
      <c r="CJ36" s="40"/>
    </row>
    <row r="37" spans="1:88" ht="16.350000000000001" customHeight="1" x14ac:dyDescent="0.2">
      <c r="A37" s="62" t="s">
        <v>57</v>
      </c>
      <c r="B37" s="42">
        <f t="shared" si="2"/>
        <v>0</v>
      </c>
      <c r="C37" s="43">
        <f t="shared" si="4"/>
        <v>0</v>
      </c>
      <c r="D37" s="44">
        <f t="shared" si="4"/>
        <v>0</v>
      </c>
      <c r="E37" s="45"/>
      <c r="F37" s="46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110"/>
      <c r="R37" s="47"/>
      <c r="S37" s="45"/>
      <c r="T37" s="47"/>
      <c r="U37" s="45"/>
      <c r="V37" s="47"/>
      <c r="W37" s="45"/>
      <c r="X37" s="47"/>
      <c r="Y37" s="45"/>
      <c r="Z37" s="47"/>
      <c r="AA37" s="45"/>
      <c r="AB37" s="47"/>
      <c r="AC37" s="110"/>
      <c r="AD37" s="47"/>
      <c r="AE37" s="45"/>
      <c r="AF37" s="47"/>
      <c r="AG37" s="110"/>
      <c r="AH37" s="47"/>
      <c r="AI37" s="45"/>
      <c r="AJ37" s="47"/>
      <c r="AK37" s="110"/>
      <c r="AL37" s="47"/>
      <c r="AM37" s="111"/>
      <c r="AN37" s="55"/>
      <c r="AO37" s="52"/>
      <c r="AP37" s="51"/>
      <c r="AQ37" s="51"/>
      <c r="AR37" s="51"/>
      <c r="AS37" s="52"/>
      <c r="AT37" s="37"/>
      <c r="AU37" s="38"/>
      <c r="AV37" s="38"/>
      <c r="AW37" s="38"/>
      <c r="AX37" s="38"/>
      <c r="AY37" s="38"/>
      <c r="AZ37" s="38"/>
      <c r="BA37" s="38"/>
      <c r="BB37" s="38"/>
      <c r="BC37" s="8"/>
      <c r="BD37" s="8"/>
      <c r="BE37" s="8"/>
      <c r="BF37" s="8"/>
      <c r="BG37" s="8"/>
      <c r="BX37" s="2"/>
      <c r="CG37" s="40">
        <v>0</v>
      </c>
      <c r="CH37" s="40">
        <v>0</v>
      </c>
      <c r="CI37" s="40"/>
      <c r="CJ37" s="40"/>
    </row>
    <row r="38" spans="1:88" ht="16.350000000000001" customHeight="1" x14ac:dyDescent="0.2">
      <c r="A38" s="62" t="s">
        <v>58</v>
      </c>
      <c r="B38" s="42">
        <f>SUM(C38:D38)</f>
        <v>0</v>
      </c>
      <c r="C38" s="43">
        <f>SUM(E38+G38+I38+K38+M38+O38+Q38+S38+U38+W38+Y38+AA38+AC38+AE38+AG38+AI38+AK38+AM38)</f>
        <v>0</v>
      </c>
      <c r="D38" s="44">
        <f>SUM(F38+H38+J38+L38+N38+P38+R38+T38+V38+X38+Z38+AB38+AD38+AF38+AH38+AJ38+AL38+AN38)</f>
        <v>0</v>
      </c>
      <c r="E38" s="45"/>
      <c r="F38" s="46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110"/>
      <c r="R38" s="47"/>
      <c r="S38" s="45"/>
      <c r="T38" s="47"/>
      <c r="U38" s="45"/>
      <c r="V38" s="47"/>
      <c r="W38" s="45"/>
      <c r="X38" s="47"/>
      <c r="Y38" s="45"/>
      <c r="Z38" s="47"/>
      <c r="AA38" s="45"/>
      <c r="AB38" s="47"/>
      <c r="AC38" s="110"/>
      <c r="AD38" s="47"/>
      <c r="AE38" s="45"/>
      <c r="AF38" s="47"/>
      <c r="AG38" s="110"/>
      <c r="AH38" s="47"/>
      <c r="AI38" s="45"/>
      <c r="AJ38" s="47"/>
      <c r="AK38" s="110"/>
      <c r="AL38" s="47"/>
      <c r="AM38" s="111"/>
      <c r="AN38" s="55"/>
      <c r="AO38" s="52"/>
      <c r="AP38" s="51"/>
      <c r="AQ38" s="51"/>
      <c r="AR38" s="51"/>
      <c r="AS38" s="52"/>
      <c r="AT38" s="37"/>
      <c r="AU38" s="38"/>
      <c r="AV38" s="38"/>
      <c r="AW38" s="38"/>
      <c r="AX38" s="38"/>
      <c r="AY38" s="38"/>
      <c r="AZ38" s="38"/>
      <c r="BA38" s="38"/>
      <c r="BB38" s="38"/>
      <c r="BC38" s="8"/>
      <c r="BD38" s="8"/>
      <c r="BE38" s="8"/>
      <c r="BF38" s="8"/>
      <c r="BG38" s="8"/>
      <c r="BX38" s="2"/>
      <c r="CG38" s="40"/>
      <c r="CH38" s="40"/>
      <c r="CI38" s="40"/>
      <c r="CJ38" s="40"/>
    </row>
    <row r="39" spans="1:88" ht="16.350000000000001" customHeight="1" x14ac:dyDescent="0.2">
      <c r="A39" s="62" t="s">
        <v>59</v>
      </c>
      <c r="B39" s="42">
        <f>SUM(C39:D39)</f>
        <v>0</v>
      </c>
      <c r="C39" s="43">
        <f>SUM(E39+G39+I39+K39+M39+O39+Q39+S39+U39+W39+Y39+AA39+AC39+AE39+AG39+AI39+AK39+AM39)</f>
        <v>0</v>
      </c>
      <c r="D39" s="44">
        <f>SUM(F39+H39+J39+L39+N39+P39+R39+T39+V39+X39+Z39+AB39+AD39+AF39+AH39+AJ39+AL39+AN39)</f>
        <v>0</v>
      </c>
      <c r="E39" s="45"/>
      <c r="F39" s="46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110"/>
      <c r="R39" s="47"/>
      <c r="S39" s="45"/>
      <c r="T39" s="47"/>
      <c r="U39" s="45"/>
      <c r="V39" s="47"/>
      <c r="W39" s="45"/>
      <c r="X39" s="47"/>
      <c r="Y39" s="45"/>
      <c r="Z39" s="47"/>
      <c r="AA39" s="45"/>
      <c r="AB39" s="47"/>
      <c r="AC39" s="110"/>
      <c r="AD39" s="47"/>
      <c r="AE39" s="45"/>
      <c r="AF39" s="47"/>
      <c r="AG39" s="110"/>
      <c r="AH39" s="47"/>
      <c r="AI39" s="45"/>
      <c r="AJ39" s="47"/>
      <c r="AK39" s="110"/>
      <c r="AL39" s="47"/>
      <c r="AM39" s="111"/>
      <c r="AN39" s="55"/>
      <c r="AO39" s="52"/>
      <c r="AP39" s="51"/>
      <c r="AQ39" s="51"/>
      <c r="AR39" s="51"/>
      <c r="AS39" s="52"/>
      <c r="AT39" s="37"/>
      <c r="AU39" s="38"/>
      <c r="AV39" s="38"/>
      <c r="AW39" s="38"/>
      <c r="AX39" s="38"/>
      <c r="AY39" s="38"/>
      <c r="AZ39" s="38"/>
      <c r="BA39" s="38"/>
      <c r="BB39" s="38"/>
      <c r="BC39" s="8"/>
      <c r="BD39" s="8"/>
      <c r="BE39" s="8"/>
      <c r="BF39" s="8"/>
      <c r="BG39" s="8"/>
      <c r="BX39" s="2"/>
      <c r="CG39" s="40"/>
      <c r="CH39" s="40"/>
      <c r="CI39" s="40"/>
      <c r="CJ39" s="40"/>
    </row>
    <row r="40" spans="1:88" ht="16.350000000000001" customHeight="1" x14ac:dyDescent="0.2">
      <c r="A40" s="62" t="s">
        <v>60</v>
      </c>
      <c r="B40" s="42">
        <f t="shared" si="2"/>
        <v>0</v>
      </c>
      <c r="C40" s="43">
        <f t="shared" si="4"/>
        <v>0</v>
      </c>
      <c r="D40" s="44">
        <f t="shared" si="4"/>
        <v>0</v>
      </c>
      <c r="E40" s="45"/>
      <c r="F40" s="46"/>
      <c r="G40" s="45"/>
      <c r="H40" s="47"/>
      <c r="I40" s="45"/>
      <c r="J40" s="47"/>
      <c r="K40" s="45"/>
      <c r="L40" s="47"/>
      <c r="M40" s="45"/>
      <c r="N40" s="47"/>
      <c r="O40" s="45"/>
      <c r="P40" s="47"/>
      <c r="Q40" s="110"/>
      <c r="R40" s="47"/>
      <c r="S40" s="45"/>
      <c r="T40" s="47"/>
      <c r="U40" s="45"/>
      <c r="V40" s="47"/>
      <c r="W40" s="45"/>
      <c r="X40" s="47"/>
      <c r="Y40" s="45"/>
      <c r="Z40" s="47"/>
      <c r="AA40" s="45"/>
      <c r="AB40" s="47"/>
      <c r="AC40" s="110"/>
      <c r="AD40" s="47"/>
      <c r="AE40" s="45"/>
      <c r="AF40" s="47"/>
      <c r="AG40" s="110"/>
      <c r="AH40" s="47"/>
      <c r="AI40" s="45"/>
      <c r="AJ40" s="47"/>
      <c r="AK40" s="110"/>
      <c r="AL40" s="47"/>
      <c r="AM40" s="111"/>
      <c r="AN40" s="55"/>
      <c r="AO40" s="52"/>
      <c r="AP40" s="51"/>
      <c r="AQ40" s="51"/>
      <c r="AR40" s="51"/>
      <c r="AS40" s="52"/>
      <c r="AT40" s="37"/>
      <c r="AU40" s="38"/>
      <c r="AV40" s="38"/>
      <c r="AW40" s="38"/>
      <c r="AX40" s="38"/>
      <c r="AY40" s="38"/>
      <c r="AZ40" s="38"/>
      <c r="BA40" s="38"/>
      <c r="BB40" s="38"/>
      <c r="BC40" s="8"/>
      <c r="BD40" s="8"/>
      <c r="BE40" s="8"/>
      <c r="BF40" s="8"/>
      <c r="BG40" s="8"/>
      <c r="BX40" s="2"/>
      <c r="CG40" s="40"/>
      <c r="CH40" s="40"/>
      <c r="CI40" s="40"/>
      <c r="CJ40" s="40"/>
    </row>
    <row r="41" spans="1:88" ht="16.350000000000001" customHeight="1" x14ac:dyDescent="0.2">
      <c r="A41" s="62" t="s">
        <v>61</v>
      </c>
      <c r="B41" s="42">
        <f t="shared" si="2"/>
        <v>0</v>
      </c>
      <c r="C41" s="43">
        <f t="shared" si="4"/>
        <v>0</v>
      </c>
      <c r="D41" s="44">
        <f t="shared" si="4"/>
        <v>0</v>
      </c>
      <c r="E41" s="45"/>
      <c r="F41" s="46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110"/>
      <c r="R41" s="47"/>
      <c r="S41" s="45"/>
      <c r="T41" s="47"/>
      <c r="U41" s="45"/>
      <c r="V41" s="47"/>
      <c r="W41" s="45"/>
      <c r="X41" s="47"/>
      <c r="Y41" s="45"/>
      <c r="Z41" s="47"/>
      <c r="AA41" s="45"/>
      <c r="AB41" s="47"/>
      <c r="AC41" s="110"/>
      <c r="AD41" s="47"/>
      <c r="AE41" s="45"/>
      <c r="AF41" s="47"/>
      <c r="AG41" s="110"/>
      <c r="AH41" s="47"/>
      <c r="AI41" s="45"/>
      <c r="AJ41" s="47"/>
      <c r="AK41" s="110"/>
      <c r="AL41" s="47"/>
      <c r="AM41" s="111"/>
      <c r="AN41" s="55"/>
      <c r="AO41" s="75"/>
      <c r="AP41" s="74"/>
      <c r="AQ41" s="74"/>
      <c r="AR41" s="74"/>
      <c r="AS41" s="75"/>
      <c r="AT41" s="37"/>
      <c r="AU41" s="38"/>
      <c r="AV41" s="38"/>
      <c r="AW41" s="38"/>
      <c r="AX41" s="38"/>
      <c r="AY41" s="38"/>
      <c r="AZ41" s="38"/>
      <c r="BA41" s="38"/>
      <c r="BB41" s="38"/>
      <c r="BC41" s="8"/>
      <c r="BD41" s="8"/>
      <c r="BE41" s="8"/>
      <c r="BF41" s="8"/>
      <c r="BG41" s="8"/>
      <c r="BX41" s="2"/>
      <c r="CG41" s="40"/>
      <c r="CH41" s="40"/>
      <c r="CI41" s="40"/>
      <c r="CJ41" s="40"/>
    </row>
    <row r="42" spans="1:88" ht="16.350000000000001" customHeight="1" x14ac:dyDescent="0.2">
      <c r="A42" s="62" t="s">
        <v>62</v>
      </c>
      <c r="B42" s="42">
        <f t="shared" si="2"/>
        <v>0</v>
      </c>
      <c r="C42" s="43">
        <f t="shared" si="4"/>
        <v>0</v>
      </c>
      <c r="D42" s="44">
        <f t="shared" si="4"/>
        <v>0</v>
      </c>
      <c r="E42" s="45"/>
      <c r="F42" s="46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110"/>
      <c r="R42" s="47"/>
      <c r="S42" s="45"/>
      <c r="T42" s="47"/>
      <c r="U42" s="45"/>
      <c r="V42" s="47"/>
      <c r="W42" s="45"/>
      <c r="X42" s="47"/>
      <c r="Y42" s="45"/>
      <c r="Z42" s="47"/>
      <c r="AA42" s="45"/>
      <c r="AB42" s="47"/>
      <c r="AC42" s="110"/>
      <c r="AD42" s="47"/>
      <c r="AE42" s="45"/>
      <c r="AF42" s="47"/>
      <c r="AG42" s="110"/>
      <c r="AH42" s="47"/>
      <c r="AI42" s="45"/>
      <c r="AJ42" s="47"/>
      <c r="AK42" s="110"/>
      <c r="AL42" s="47"/>
      <c r="AM42" s="111"/>
      <c r="AN42" s="55"/>
      <c r="AO42" s="75"/>
      <c r="AP42" s="74"/>
      <c r="AQ42" s="74"/>
      <c r="AR42" s="74"/>
      <c r="AS42" s="75"/>
      <c r="AT42" s="37"/>
      <c r="AU42" s="38"/>
      <c r="AV42" s="38"/>
      <c r="AW42" s="38"/>
      <c r="AX42" s="38"/>
      <c r="AY42" s="38"/>
      <c r="AZ42" s="38"/>
      <c r="BA42" s="38"/>
      <c r="BB42" s="38"/>
      <c r="BC42" s="8"/>
      <c r="BD42" s="8"/>
      <c r="BE42" s="8"/>
      <c r="BF42" s="8"/>
      <c r="BG42" s="8"/>
      <c r="BX42" s="2"/>
      <c r="CG42" s="40"/>
      <c r="CH42" s="40"/>
      <c r="CI42" s="40"/>
      <c r="CJ42" s="40"/>
    </row>
    <row r="43" spans="1:88" ht="16.350000000000001" customHeight="1" x14ac:dyDescent="0.2">
      <c r="A43" s="62" t="s">
        <v>63</v>
      </c>
      <c r="B43" s="42">
        <f t="shared" si="2"/>
        <v>0</v>
      </c>
      <c r="C43" s="43">
        <f t="shared" si="4"/>
        <v>0</v>
      </c>
      <c r="D43" s="44">
        <f t="shared" si="4"/>
        <v>0</v>
      </c>
      <c r="E43" s="45"/>
      <c r="F43" s="46"/>
      <c r="G43" s="45"/>
      <c r="H43" s="47"/>
      <c r="I43" s="45"/>
      <c r="J43" s="47"/>
      <c r="K43" s="45"/>
      <c r="L43" s="47"/>
      <c r="M43" s="45"/>
      <c r="N43" s="47"/>
      <c r="O43" s="45"/>
      <c r="P43" s="47"/>
      <c r="Q43" s="110"/>
      <c r="R43" s="47"/>
      <c r="S43" s="45"/>
      <c r="T43" s="47"/>
      <c r="U43" s="45"/>
      <c r="V43" s="47"/>
      <c r="W43" s="45"/>
      <c r="X43" s="47"/>
      <c r="Y43" s="45"/>
      <c r="Z43" s="47"/>
      <c r="AA43" s="45"/>
      <c r="AB43" s="47"/>
      <c r="AC43" s="110"/>
      <c r="AD43" s="47"/>
      <c r="AE43" s="45"/>
      <c r="AF43" s="47"/>
      <c r="AG43" s="110"/>
      <c r="AH43" s="47"/>
      <c r="AI43" s="45"/>
      <c r="AJ43" s="47"/>
      <c r="AK43" s="110"/>
      <c r="AL43" s="47"/>
      <c r="AM43" s="111"/>
      <c r="AN43" s="55"/>
      <c r="AO43" s="75"/>
      <c r="AP43" s="74"/>
      <c r="AQ43" s="74"/>
      <c r="AR43" s="74"/>
      <c r="AS43" s="75"/>
      <c r="AT43" s="37"/>
      <c r="AU43" s="38"/>
      <c r="AV43" s="38"/>
      <c r="AW43" s="38"/>
      <c r="AX43" s="38"/>
      <c r="AY43" s="38"/>
      <c r="AZ43" s="38"/>
      <c r="BA43" s="38"/>
      <c r="BB43" s="38"/>
      <c r="BC43" s="8"/>
      <c r="BD43" s="8"/>
      <c r="BE43" s="8"/>
      <c r="BF43" s="8"/>
      <c r="BG43" s="8"/>
      <c r="BX43" s="2"/>
      <c r="CG43" s="40"/>
      <c r="CH43" s="40"/>
      <c r="CI43" s="40"/>
      <c r="CJ43" s="40"/>
    </row>
    <row r="44" spans="1:88" ht="16.350000000000001" customHeight="1" x14ac:dyDescent="0.2">
      <c r="A44" s="122" t="s">
        <v>64</v>
      </c>
      <c r="B44" s="123">
        <f t="shared" si="2"/>
        <v>0</v>
      </c>
      <c r="C44" s="124">
        <f t="shared" si="4"/>
        <v>0</v>
      </c>
      <c r="D44" s="125">
        <f t="shared" si="4"/>
        <v>0</v>
      </c>
      <c r="E44" s="88"/>
      <c r="F44" s="89"/>
      <c r="G44" s="88"/>
      <c r="H44" s="87"/>
      <c r="I44" s="88"/>
      <c r="J44" s="87"/>
      <c r="K44" s="88"/>
      <c r="L44" s="87"/>
      <c r="M44" s="88"/>
      <c r="N44" s="87"/>
      <c r="O44" s="88"/>
      <c r="P44" s="87"/>
      <c r="Q44" s="126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126"/>
      <c r="AD44" s="87"/>
      <c r="AE44" s="88"/>
      <c r="AF44" s="87"/>
      <c r="AG44" s="126"/>
      <c r="AH44" s="87"/>
      <c r="AI44" s="88"/>
      <c r="AJ44" s="87"/>
      <c r="AK44" s="126"/>
      <c r="AL44" s="87"/>
      <c r="AM44" s="127"/>
      <c r="AN44" s="92"/>
      <c r="AO44" s="94"/>
      <c r="AP44" s="93"/>
      <c r="AQ44" s="93"/>
      <c r="AR44" s="93"/>
      <c r="AS44" s="94"/>
      <c r="AT44" s="37"/>
      <c r="AU44" s="38"/>
      <c r="AV44" s="38"/>
      <c r="AW44" s="38"/>
      <c r="AX44" s="38"/>
      <c r="AY44" s="38"/>
      <c r="AZ44" s="38"/>
      <c r="BA44" s="38"/>
      <c r="BB44" s="38"/>
      <c r="BC44" s="8"/>
      <c r="BD44" s="8"/>
      <c r="BE44" s="8"/>
      <c r="BF44" s="8"/>
      <c r="BG44" s="8"/>
      <c r="BX44" s="2"/>
      <c r="CG44" s="40"/>
      <c r="CH44" s="40"/>
      <c r="CI44" s="40"/>
      <c r="CJ44" s="40"/>
    </row>
    <row r="45" spans="1:88" ht="31.35" customHeight="1" x14ac:dyDescent="0.2">
      <c r="A45" s="9" t="s">
        <v>65</v>
      </c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28"/>
      <c r="AP45" s="129"/>
      <c r="AQ45" s="467"/>
      <c r="AR45" s="46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CG45" s="40"/>
      <c r="CH45" s="40"/>
      <c r="CI45" s="40"/>
      <c r="CJ45" s="40"/>
    </row>
    <row r="46" spans="1:88" ht="16.350000000000001" customHeight="1" x14ac:dyDescent="0.25">
      <c r="A46" s="2915" t="s">
        <v>49</v>
      </c>
      <c r="B46" s="2916" t="s">
        <v>4</v>
      </c>
      <c r="C46" s="2828" t="s">
        <v>66</v>
      </c>
      <c r="D46" s="2983"/>
      <c r="E46" s="2983"/>
      <c r="F46" s="2829"/>
      <c r="G46" s="2828" t="s">
        <v>67</v>
      </c>
      <c r="H46" s="2983"/>
      <c r="I46" s="2983"/>
      <c r="J46" s="2829"/>
      <c r="K46" s="6"/>
      <c r="L46" s="2711"/>
      <c r="M46" s="2711"/>
      <c r="N46" s="2711"/>
      <c r="O46" s="2711"/>
      <c r="P46" s="2711"/>
      <c r="Q46" s="2711"/>
      <c r="R46" s="2711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469"/>
      <c r="AR46" s="133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CG46" s="40"/>
      <c r="CH46" s="40"/>
      <c r="CI46" s="40"/>
      <c r="CJ46" s="40"/>
    </row>
    <row r="47" spans="1:88" ht="27.75" customHeight="1" x14ac:dyDescent="0.2">
      <c r="A47" s="2939"/>
      <c r="B47" s="2940"/>
      <c r="C47" s="1072" t="s">
        <v>68</v>
      </c>
      <c r="D47" s="1072" t="s">
        <v>69</v>
      </c>
      <c r="E47" s="975" t="s">
        <v>70</v>
      </c>
      <c r="F47" s="574" t="s">
        <v>71</v>
      </c>
      <c r="G47" s="1072" t="s">
        <v>68</v>
      </c>
      <c r="H47" s="1072" t="s">
        <v>69</v>
      </c>
      <c r="I47" s="975" t="s">
        <v>70</v>
      </c>
      <c r="J47" s="574" t="s">
        <v>71</v>
      </c>
      <c r="K47" s="6"/>
      <c r="L47" s="1073"/>
      <c r="M47" s="1073"/>
      <c r="N47" s="1074"/>
      <c r="O47" s="1073"/>
      <c r="P47" s="1073"/>
      <c r="Q47" s="1073"/>
      <c r="R47" s="1073"/>
      <c r="S47" s="1073"/>
      <c r="T47" s="1073"/>
      <c r="U47" s="1073"/>
      <c r="V47" s="1073"/>
      <c r="W47" s="1073"/>
      <c r="X47" s="1073"/>
      <c r="Y47" s="1073"/>
      <c r="Z47" s="1073"/>
      <c r="AA47" s="1073"/>
      <c r="AB47" s="1073"/>
      <c r="AC47" s="1073"/>
      <c r="AD47" s="1073"/>
      <c r="AE47" s="1073"/>
      <c r="AF47" s="1073"/>
      <c r="AG47" s="1073"/>
      <c r="AH47" s="1073"/>
      <c r="AI47" s="1073"/>
      <c r="AJ47" s="1073"/>
      <c r="AK47" s="1073"/>
      <c r="AL47" s="1073"/>
      <c r="AM47" s="1073"/>
      <c r="AN47" s="1073"/>
      <c r="AO47" s="1073"/>
      <c r="AP47" s="1073"/>
      <c r="AQ47" s="1075"/>
      <c r="AR47" s="1075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CG47" s="40"/>
      <c r="CH47" s="40"/>
      <c r="CI47" s="40"/>
      <c r="CJ47" s="40"/>
    </row>
    <row r="48" spans="1:88" ht="16.350000000000001" customHeight="1" x14ac:dyDescent="0.2">
      <c r="A48" s="138" t="s">
        <v>72</v>
      </c>
      <c r="B48" s="139">
        <f>SUM(C48:J48)</f>
        <v>0</v>
      </c>
      <c r="C48" s="1076"/>
      <c r="D48" s="1077"/>
      <c r="E48" s="1077"/>
      <c r="F48" s="1078"/>
      <c r="G48" s="1076"/>
      <c r="H48" s="1077"/>
      <c r="I48" s="1077"/>
      <c r="J48" s="1079"/>
      <c r="K48" s="141"/>
      <c r="L48" s="1073"/>
      <c r="M48" s="1073"/>
      <c r="N48" s="1080"/>
      <c r="O48" s="1073"/>
      <c r="P48" s="1073"/>
      <c r="Q48" s="1073"/>
      <c r="R48" s="1073"/>
      <c r="S48" s="1073"/>
      <c r="T48" s="1073"/>
      <c r="U48" s="1073"/>
      <c r="V48" s="1073"/>
      <c r="W48" s="1073"/>
      <c r="X48" s="1081"/>
      <c r="Y48" s="1081"/>
      <c r="Z48" s="1081"/>
      <c r="AA48" s="1081"/>
      <c r="AB48" s="1081"/>
      <c r="AC48" s="1081"/>
      <c r="AD48" s="1081"/>
      <c r="AE48" s="1081"/>
      <c r="AF48" s="1081"/>
      <c r="AG48" s="1081"/>
      <c r="AH48" s="1081"/>
      <c r="AI48" s="1081"/>
      <c r="AJ48" s="1081"/>
      <c r="AK48" s="1081"/>
      <c r="AL48" s="1081"/>
      <c r="AM48" s="1081"/>
      <c r="AN48" s="1081"/>
      <c r="AO48" s="1081"/>
      <c r="AP48" s="1081"/>
      <c r="AQ48" s="1075"/>
      <c r="AR48" s="1075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CG48" s="40"/>
      <c r="CH48" s="40"/>
      <c r="CI48" s="40"/>
      <c r="CJ48" s="40"/>
    </row>
    <row r="49" spans="1:88" ht="16.350000000000001" customHeight="1" x14ac:dyDescent="0.2">
      <c r="A49" s="82" t="s">
        <v>73</v>
      </c>
      <c r="B49" s="144">
        <f>SUM(C49:J49)</f>
        <v>0</v>
      </c>
      <c r="C49" s="88"/>
      <c r="D49" s="145"/>
      <c r="E49" s="145"/>
      <c r="F49" s="89"/>
      <c r="G49" s="88"/>
      <c r="H49" s="145"/>
      <c r="I49" s="145"/>
      <c r="J49" s="87"/>
      <c r="K49" s="141"/>
      <c r="L49" s="1073"/>
      <c r="M49" s="1073"/>
      <c r="N49" s="1082"/>
      <c r="O49" s="1073"/>
      <c r="P49" s="1073"/>
      <c r="Q49" s="1073"/>
      <c r="R49" s="1073"/>
      <c r="S49" s="1073"/>
      <c r="T49" s="1073"/>
      <c r="U49" s="1073"/>
      <c r="V49" s="1073"/>
      <c r="W49" s="1073"/>
      <c r="X49" s="1081"/>
      <c r="Y49" s="1081"/>
      <c r="Z49" s="1081"/>
      <c r="AA49" s="1081"/>
      <c r="AB49" s="1081"/>
      <c r="AC49" s="1081"/>
      <c r="AD49" s="1081"/>
      <c r="AE49" s="1081"/>
      <c r="AF49" s="1081"/>
      <c r="AG49" s="1081"/>
      <c r="AH49" s="1081"/>
      <c r="AI49" s="1081"/>
      <c r="AJ49" s="1081"/>
      <c r="AK49" s="1081"/>
      <c r="AL49" s="1081"/>
      <c r="AM49" s="1081"/>
      <c r="AN49" s="1081"/>
      <c r="AO49" s="1081"/>
      <c r="AP49" s="1081"/>
      <c r="AQ49" s="1075"/>
      <c r="AR49" s="1075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CG49" s="40"/>
      <c r="CH49" s="40"/>
      <c r="CI49" s="40"/>
      <c r="CJ49" s="40"/>
    </row>
    <row r="50" spans="1:88" ht="31.35" customHeight="1" x14ac:dyDescent="0.2">
      <c r="A50" s="147" t="s">
        <v>74</v>
      </c>
      <c r="B50" s="147"/>
      <c r="C50" s="147"/>
      <c r="D50" s="147"/>
      <c r="E50" s="147"/>
      <c r="F50" s="147"/>
      <c r="G50" s="1083"/>
      <c r="H50" s="1083"/>
      <c r="I50" s="1083"/>
      <c r="J50" s="1083"/>
      <c r="K50" s="1083"/>
      <c r="L50" s="1083"/>
      <c r="M50" s="1083"/>
      <c r="N50" s="1083"/>
      <c r="O50" s="1084"/>
      <c r="P50" s="147"/>
      <c r="Q50" s="1083"/>
      <c r="R50" s="1083"/>
      <c r="S50" s="1084"/>
      <c r="T50" s="147"/>
      <c r="U50" s="1083"/>
      <c r="V50" s="1084"/>
      <c r="W50" s="14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1081"/>
      <c r="AM50" s="1085"/>
      <c r="AN50" s="1085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CG50" s="40"/>
      <c r="CH50" s="40"/>
      <c r="CI50" s="40"/>
      <c r="CJ50" s="40"/>
    </row>
    <row r="51" spans="1:88" ht="16.350000000000001" customHeight="1" x14ac:dyDescent="0.2">
      <c r="A51" s="2915" t="s">
        <v>75</v>
      </c>
      <c r="B51" s="2934" t="s">
        <v>32</v>
      </c>
      <c r="C51" s="2935"/>
      <c r="D51" s="2936"/>
      <c r="E51" s="2987" t="s">
        <v>5</v>
      </c>
      <c r="F51" s="2928"/>
      <c r="G51" s="2928"/>
      <c r="H51" s="2928"/>
      <c r="I51" s="2928"/>
      <c r="J51" s="2928"/>
      <c r="K51" s="2928"/>
      <c r="L51" s="2928"/>
      <c r="M51" s="2928"/>
      <c r="N51" s="2928"/>
      <c r="O51" s="2928"/>
      <c r="P51" s="2928"/>
      <c r="Q51" s="2928"/>
      <c r="R51" s="2928"/>
      <c r="S51" s="2928"/>
      <c r="T51" s="2928"/>
      <c r="U51" s="2928"/>
      <c r="V51" s="2823"/>
      <c r="W51" s="2916" t="s">
        <v>6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CG51" s="40"/>
      <c r="CH51" s="40"/>
      <c r="CI51" s="40"/>
      <c r="CJ51" s="40"/>
    </row>
    <row r="52" spans="1:88" ht="16.350000000000001" customHeight="1" x14ac:dyDescent="0.2">
      <c r="A52" s="2692"/>
      <c r="B52" s="2818"/>
      <c r="C52" s="2698"/>
      <c r="D52" s="2808"/>
      <c r="E52" s="2916" t="s">
        <v>11</v>
      </c>
      <c r="F52" s="2935" t="s">
        <v>12</v>
      </c>
      <c r="G52" s="2916" t="s">
        <v>13</v>
      </c>
      <c r="H52" s="2935" t="s">
        <v>14</v>
      </c>
      <c r="I52" s="2916" t="s">
        <v>15</v>
      </c>
      <c r="J52" s="2935" t="s">
        <v>16</v>
      </c>
      <c r="K52" s="2916" t="s">
        <v>17</v>
      </c>
      <c r="L52" s="2935" t="s">
        <v>18</v>
      </c>
      <c r="M52" s="2916" t="s">
        <v>19</v>
      </c>
      <c r="N52" s="2935" t="s">
        <v>20</v>
      </c>
      <c r="O52" s="2916" t="s">
        <v>21</v>
      </c>
      <c r="P52" s="2935" t="s">
        <v>22</v>
      </c>
      <c r="Q52" s="2916" t="s">
        <v>23</v>
      </c>
      <c r="R52" s="2935" t="s">
        <v>24</v>
      </c>
      <c r="S52" s="2916" t="s">
        <v>25</v>
      </c>
      <c r="T52" s="2935" t="s">
        <v>26</v>
      </c>
      <c r="U52" s="2916" t="s">
        <v>27</v>
      </c>
      <c r="V52" s="2936" t="s">
        <v>28</v>
      </c>
      <c r="W52" s="270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CG52" s="40"/>
      <c r="CH52" s="40"/>
      <c r="CI52" s="40"/>
      <c r="CJ52" s="40"/>
    </row>
    <row r="53" spans="1:88" ht="16.350000000000001" customHeight="1" x14ac:dyDescent="0.2">
      <c r="A53" s="2939"/>
      <c r="B53" s="1086" t="s">
        <v>29</v>
      </c>
      <c r="C53" s="482" t="s">
        <v>30</v>
      </c>
      <c r="D53" s="1086" t="s">
        <v>31</v>
      </c>
      <c r="E53" s="2940"/>
      <c r="F53" s="2698"/>
      <c r="G53" s="2940"/>
      <c r="H53" s="2698"/>
      <c r="I53" s="2940"/>
      <c r="J53" s="2698"/>
      <c r="K53" s="2940"/>
      <c r="L53" s="2698"/>
      <c r="M53" s="2940"/>
      <c r="N53" s="2698"/>
      <c r="O53" s="2940"/>
      <c r="P53" s="2698"/>
      <c r="Q53" s="2940"/>
      <c r="R53" s="2698"/>
      <c r="S53" s="2940"/>
      <c r="T53" s="2698"/>
      <c r="U53" s="2940"/>
      <c r="V53" s="2808"/>
      <c r="W53" s="2940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CG53" s="40"/>
      <c r="CH53" s="40"/>
      <c r="CI53" s="40"/>
      <c r="CJ53" s="40"/>
    </row>
    <row r="54" spans="1:88" ht="16.350000000000001" customHeight="1" x14ac:dyDescent="0.2">
      <c r="A54" s="1087" t="s">
        <v>76</v>
      </c>
      <c r="B54" s="1088">
        <f>SUM(B55:B56)</f>
        <v>0</v>
      </c>
      <c r="C54" s="1089">
        <f>SUM(C55:C56)</f>
        <v>0</v>
      </c>
      <c r="D54" s="1090">
        <f t="shared" ref="D54:W54" si="5">SUM(D55:D56)</f>
        <v>0</v>
      </c>
      <c r="E54" s="1091">
        <f t="shared" si="5"/>
        <v>0</v>
      </c>
      <c r="F54" s="1092">
        <f t="shared" si="5"/>
        <v>0</v>
      </c>
      <c r="G54" s="1091">
        <f t="shared" si="5"/>
        <v>0</v>
      </c>
      <c r="H54" s="1092">
        <f t="shared" si="5"/>
        <v>0</v>
      </c>
      <c r="I54" s="1091">
        <f t="shared" si="5"/>
        <v>0</v>
      </c>
      <c r="J54" s="1092">
        <f t="shared" si="5"/>
        <v>0</v>
      </c>
      <c r="K54" s="1091">
        <f t="shared" si="5"/>
        <v>0</v>
      </c>
      <c r="L54" s="1092">
        <f t="shared" si="5"/>
        <v>0</v>
      </c>
      <c r="M54" s="1091">
        <f t="shared" si="5"/>
        <v>0</v>
      </c>
      <c r="N54" s="1092">
        <f t="shared" si="5"/>
        <v>0</v>
      </c>
      <c r="O54" s="1091">
        <f t="shared" si="5"/>
        <v>0</v>
      </c>
      <c r="P54" s="1092">
        <f t="shared" si="5"/>
        <v>0</v>
      </c>
      <c r="Q54" s="1091">
        <f t="shared" si="5"/>
        <v>0</v>
      </c>
      <c r="R54" s="1092">
        <f t="shared" si="5"/>
        <v>0</v>
      </c>
      <c r="S54" s="1091">
        <f t="shared" si="5"/>
        <v>0</v>
      </c>
      <c r="T54" s="1092">
        <f t="shared" si="5"/>
        <v>0</v>
      </c>
      <c r="U54" s="1091">
        <f t="shared" si="5"/>
        <v>0</v>
      </c>
      <c r="V54" s="1092">
        <f t="shared" si="5"/>
        <v>0</v>
      </c>
      <c r="W54" s="1091">
        <f t="shared" si="5"/>
        <v>0</v>
      </c>
      <c r="X54" s="100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CG54" s="40">
        <v>0</v>
      </c>
      <c r="CH54" s="40">
        <v>0</v>
      </c>
      <c r="CI54" s="40">
        <v>0</v>
      </c>
      <c r="CJ54" s="40"/>
    </row>
    <row r="55" spans="1:88" ht="16.350000000000001" customHeight="1" x14ac:dyDescent="0.2">
      <c r="A55" s="53" t="s">
        <v>72</v>
      </c>
      <c r="B55" s="158">
        <f>SUM(E55:V55)</f>
        <v>0</v>
      </c>
      <c r="C55" s="1093"/>
      <c r="D55" s="1094"/>
      <c r="E55" s="161"/>
      <c r="F55" s="111"/>
      <c r="G55" s="161"/>
      <c r="H55" s="111"/>
      <c r="I55" s="161"/>
      <c r="J55" s="111"/>
      <c r="K55" s="161"/>
      <c r="L55" s="111"/>
      <c r="M55" s="161"/>
      <c r="N55" s="111"/>
      <c r="O55" s="161"/>
      <c r="P55" s="111"/>
      <c r="Q55" s="161"/>
      <c r="R55" s="111"/>
      <c r="S55" s="161"/>
      <c r="T55" s="111"/>
      <c r="U55" s="161"/>
      <c r="V55" s="111"/>
      <c r="W55" s="161"/>
      <c r="X55" s="162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8"/>
      <c r="AK55" s="8"/>
      <c r="CA55" s="39"/>
      <c r="CC55" s="39"/>
      <c r="CG55" s="40">
        <v>0</v>
      </c>
      <c r="CH55" s="40">
        <v>0</v>
      </c>
      <c r="CI55" s="40">
        <v>0</v>
      </c>
      <c r="CJ55" s="40"/>
    </row>
    <row r="56" spans="1:88" ht="16.350000000000001" customHeight="1" x14ac:dyDescent="0.2">
      <c r="A56" s="163" t="s">
        <v>77</v>
      </c>
      <c r="B56" s="164">
        <f>SUM(E56:V56)</f>
        <v>0</v>
      </c>
      <c r="C56" s="1095"/>
      <c r="D56" s="1096"/>
      <c r="E56" s="167"/>
      <c r="F56" s="127"/>
      <c r="G56" s="167"/>
      <c r="H56" s="127"/>
      <c r="I56" s="167"/>
      <c r="J56" s="127"/>
      <c r="K56" s="167"/>
      <c r="L56" s="127"/>
      <c r="M56" s="167"/>
      <c r="N56" s="127"/>
      <c r="O56" s="167"/>
      <c r="P56" s="127"/>
      <c r="Q56" s="167"/>
      <c r="R56" s="127"/>
      <c r="S56" s="167"/>
      <c r="T56" s="127"/>
      <c r="U56" s="167"/>
      <c r="V56" s="127"/>
      <c r="W56" s="167"/>
      <c r="X56" s="162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8"/>
      <c r="AK56" s="8"/>
      <c r="CG56" s="40">
        <v>0</v>
      </c>
      <c r="CH56" s="40">
        <v>0</v>
      </c>
      <c r="CI56" s="40">
        <v>0</v>
      </c>
      <c r="CJ56" s="40"/>
    </row>
    <row r="57" spans="1:88" ht="16.350000000000001" customHeight="1" x14ac:dyDescent="0.2">
      <c r="A57" s="168" t="s">
        <v>78</v>
      </c>
      <c r="B57" s="169">
        <f>SUM(B58:B59)</f>
        <v>0</v>
      </c>
      <c r="C57" s="170">
        <f t="shared" ref="C57:W57" si="6">SUM(C58:C59)</f>
        <v>0</v>
      </c>
      <c r="D57" s="171">
        <f t="shared" si="6"/>
        <v>0</v>
      </c>
      <c r="E57" s="114">
        <f t="shared" si="6"/>
        <v>0</v>
      </c>
      <c r="F57" s="172">
        <f t="shared" si="6"/>
        <v>0</v>
      </c>
      <c r="G57" s="114">
        <f t="shared" si="6"/>
        <v>0</v>
      </c>
      <c r="H57" s="172">
        <f t="shared" si="6"/>
        <v>0</v>
      </c>
      <c r="I57" s="114">
        <f t="shared" si="6"/>
        <v>0</v>
      </c>
      <c r="J57" s="172">
        <f t="shared" si="6"/>
        <v>0</v>
      </c>
      <c r="K57" s="114">
        <f t="shared" si="6"/>
        <v>0</v>
      </c>
      <c r="L57" s="172">
        <f t="shared" si="6"/>
        <v>0</v>
      </c>
      <c r="M57" s="114">
        <f t="shared" si="6"/>
        <v>0</v>
      </c>
      <c r="N57" s="172">
        <f t="shared" si="6"/>
        <v>0</v>
      </c>
      <c r="O57" s="114">
        <f t="shared" si="6"/>
        <v>0</v>
      </c>
      <c r="P57" s="172">
        <f t="shared" si="6"/>
        <v>0</v>
      </c>
      <c r="Q57" s="114">
        <f t="shared" si="6"/>
        <v>0</v>
      </c>
      <c r="R57" s="172">
        <f t="shared" si="6"/>
        <v>0</v>
      </c>
      <c r="S57" s="114">
        <f t="shared" si="6"/>
        <v>0</v>
      </c>
      <c r="T57" s="172">
        <f t="shared" si="6"/>
        <v>0</v>
      </c>
      <c r="U57" s="114">
        <f t="shared" si="6"/>
        <v>0</v>
      </c>
      <c r="V57" s="172">
        <f t="shared" si="6"/>
        <v>0</v>
      </c>
      <c r="W57" s="1091">
        <f t="shared" si="6"/>
        <v>0</v>
      </c>
      <c r="X57" s="100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CG57" s="40">
        <v>0</v>
      </c>
      <c r="CH57" s="40">
        <v>0</v>
      </c>
      <c r="CI57" s="40">
        <v>0</v>
      </c>
      <c r="CJ57" s="40"/>
    </row>
    <row r="58" spans="1:88" ht="16.350000000000001" customHeight="1" x14ac:dyDescent="0.2">
      <c r="A58" s="53" t="s">
        <v>72</v>
      </c>
      <c r="B58" s="158">
        <f>SUM(E58:V58)</f>
        <v>0</v>
      </c>
      <c r="C58" s="1093"/>
      <c r="D58" s="1094"/>
      <c r="E58" s="161"/>
      <c r="F58" s="111"/>
      <c r="G58" s="161"/>
      <c r="H58" s="111"/>
      <c r="I58" s="161"/>
      <c r="J58" s="111"/>
      <c r="K58" s="161"/>
      <c r="L58" s="111"/>
      <c r="M58" s="161"/>
      <c r="N58" s="111"/>
      <c r="O58" s="161"/>
      <c r="P58" s="111"/>
      <c r="Q58" s="161"/>
      <c r="R58" s="111"/>
      <c r="S58" s="161"/>
      <c r="T58" s="111"/>
      <c r="U58" s="161"/>
      <c r="V58" s="111"/>
      <c r="W58" s="161"/>
      <c r="X58" s="162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8"/>
      <c r="AK58" s="8"/>
      <c r="CG58" s="40">
        <v>0</v>
      </c>
      <c r="CH58" s="40">
        <v>0</v>
      </c>
      <c r="CI58" s="40">
        <v>0</v>
      </c>
      <c r="CJ58" s="40"/>
    </row>
    <row r="59" spans="1:88" ht="16.350000000000001" customHeight="1" x14ac:dyDescent="0.2">
      <c r="A59" s="163" t="s">
        <v>77</v>
      </c>
      <c r="B59" s="164">
        <f>SUM(E59:V59)</f>
        <v>0</v>
      </c>
      <c r="C59" s="1095"/>
      <c r="D59" s="1095"/>
      <c r="E59" s="167"/>
      <c r="F59" s="127"/>
      <c r="G59" s="167"/>
      <c r="H59" s="127"/>
      <c r="I59" s="167"/>
      <c r="J59" s="127"/>
      <c r="K59" s="167"/>
      <c r="L59" s="127"/>
      <c r="M59" s="167"/>
      <c r="N59" s="127"/>
      <c r="O59" s="167"/>
      <c r="P59" s="127"/>
      <c r="Q59" s="167"/>
      <c r="R59" s="127"/>
      <c r="S59" s="167"/>
      <c r="T59" s="127"/>
      <c r="U59" s="167"/>
      <c r="V59" s="127"/>
      <c r="W59" s="167"/>
      <c r="X59" s="16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8"/>
      <c r="AK59" s="8"/>
      <c r="CG59" s="40">
        <v>0</v>
      </c>
      <c r="CH59" s="40">
        <v>0</v>
      </c>
      <c r="CI59" s="40">
        <v>0</v>
      </c>
      <c r="CJ59" s="40"/>
    </row>
    <row r="60" spans="1:88" ht="31.35" customHeight="1" x14ac:dyDescent="0.2">
      <c r="A60" s="147" t="s">
        <v>79</v>
      </c>
      <c r="B60" s="147"/>
      <c r="C60" s="147"/>
      <c r="D60" s="147"/>
      <c r="E60" s="147"/>
      <c r="F60" s="9"/>
      <c r="G60" s="9"/>
      <c r="H60" s="173"/>
      <c r="I60" s="173"/>
      <c r="J60" s="940"/>
      <c r="K60" s="941"/>
      <c r="L60" s="1097"/>
      <c r="M60" s="941"/>
      <c r="N60" s="6"/>
      <c r="O60" s="6"/>
      <c r="P60" s="6"/>
      <c r="Q60" s="6"/>
      <c r="R60" s="6"/>
      <c r="S60" s="6"/>
      <c r="T60" s="6"/>
      <c r="U60" s="6"/>
      <c r="V60" s="6"/>
      <c r="W60" s="6"/>
      <c r="X60" s="177"/>
      <c r="Y60" s="177"/>
      <c r="Z60" s="177"/>
      <c r="AA60" s="470"/>
      <c r="AB60" s="1098"/>
      <c r="AC60" s="470"/>
      <c r="AD60" s="177"/>
      <c r="AE60" s="1098"/>
      <c r="AF60" s="470"/>
      <c r="AG60" s="470"/>
      <c r="AH60" s="470"/>
      <c r="AI60" s="1098"/>
      <c r="AJ60" s="100"/>
      <c r="AK60" s="180"/>
      <c r="AL60" s="1081"/>
      <c r="AM60" s="1085"/>
      <c r="AN60" s="1085"/>
      <c r="CG60" s="40"/>
      <c r="CH60" s="40"/>
      <c r="CI60" s="40"/>
      <c r="CJ60" s="40"/>
    </row>
    <row r="61" spans="1:88" ht="16.350000000000001" customHeight="1" x14ac:dyDescent="0.2">
      <c r="A61" s="2916" t="s">
        <v>75</v>
      </c>
      <c r="B61" s="2990" t="s">
        <v>80</v>
      </c>
      <c r="C61" s="2829"/>
      <c r="D61" s="2990" t="s">
        <v>81</v>
      </c>
      <c r="E61" s="2983"/>
      <c r="F61" s="2916" t="s">
        <v>82</v>
      </c>
      <c r="G61" s="2916"/>
      <c r="H61" s="100"/>
      <c r="I61" s="10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28"/>
      <c r="V61" s="1099"/>
      <c r="W61" s="128"/>
      <c r="X61" s="1100"/>
      <c r="Y61" s="1100"/>
      <c r="Z61" s="1100"/>
      <c r="AA61" s="470"/>
      <c r="AB61" s="1100"/>
      <c r="AC61" s="470"/>
      <c r="AD61" s="1100"/>
      <c r="AE61" s="470"/>
      <c r="AF61" s="470"/>
      <c r="AG61" s="1101"/>
      <c r="AH61" s="470"/>
      <c r="AI61" s="1101"/>
      <c r="AJ61" s="1100"/>
      <c r="AK61" s="1101"/>
      <c r="AL61" s="1102"/>
      <c r="AM61" s="1103"/>
      <c r="AN61" s="1103"/>
      <c r="CG61" s="40"/>
      <c r="CH61" s="40"/>
      <c r="CI61" s="40"/>
      <c r="CJ61" s="40"/>
    </row>
    <row r="62" spans="1:88" ht="36" customHeight="1" x14ac:dyDescent="0.2">
      <c r="A62" s="2940"/>
      <c r="B62" s="1104" t="s">
        <v>83</v>
      </c>
      <c r="C62" s="1105" t="s">
        <v>84</v>
      </c>
      <c r="D62" s="1104" t="s">
        <v>83</v>
      </c>
      <c r="E62" s="1106" t="s">
        <v>84</v>
      </c>
      <c r="F62" s="1104" t="s">
        <v>83</v>
      </c>
      <c r="G62" s="574" t="s">
        <v>84</v>
      </c>
      <c r="H62" s="6" t="s">
        <v>85</v>
      </c>
      <c r="I62" s="6"/>
      <c r="J62" s="1107"/>
      <c r="K62" s="1073"/>
      <c r="L62" s="1073"/>
      <c r="M62" s="1073"/>
      <c r="N62" s="1073"/>
      <c r="O62" s="1073"/>
      <c r="P62" s="1073"/>
      <c r="Q62" s="1081"/>
      <c r="R62" s="1081"/>
      <c r="S62" s="1081"/>
      <c r="T62" s="1081"/>
      <c r="U62" s="1081"/>
      <c r="V62" s="1081"/>
      <c r="W62" s="1081"/>
      <c r="X62" s="1081"/>
      <c r="Y62" s="1081"/>
      <c r="Z62" s="1081"/>
      <c r="AA62" s="1081"/>
      <c r="AB62" s="1081"/>
      <c r="AC62" s="1081"/>
      <c r="AD62" s="1081"/>
      <c r="AE62" s="1081"/>
      <c r="AF62" s="1081"/>
      <c r="AG62" s="1081"/>
      <c r="AH62" s="1081"/>
      <c r="AI62" s="1081"/>
      <c r="AJ62" s="1081"/>
      <c r="AK62" s="1081"/>
      <c r="AL62" s="1081"/>
      <c r="AM62" s="1081"/>
      <c r="AN62" s="1081"/>
      <c r="AO62" s="1081"/>
      <c r="AP62" s="1073"/>
      <c r="AQ62" s="1085"/>
      <c r="AR62" s="1085"/>
      <c r="CG62" s="40"/>
      <c r="CH62" s="40"/>
      <c r="CI62" s="40"/>
      <c r="CJ62" s="40"/>
    </row>
    <row r="63" spans="1:88" ht="16.350000000000001" customHeight="1" x14ac:dyDescent="0.2">
      <c r="A63" s="1108" t="s">
        <v>86</v>
      </c>
      <c r="B63" s="1076"/>
      <c r="C63" s="1079"/>
      <c r="D63" s="1076"/>
      <c r="E63" s="1079"/>
      <c r="F63" s="65"/>
      <c r="G63" s="190"/>
      <c r="H63" s="162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1101"/>
      <c r="U63" s="1101"/>
      <c r="V63" s="1081"/>
      <c r="W63" s="1081"/>
      <c r="X63" s="1081"/>
      <c r="Y63" s="1081"/>
      <c r="Z63" s="1081"/>
      <c r="AA63" s="1081"/>
      <c r="AB63" s="1081"/>
      <c r="AC63" s="1081"/>
      <c r="AD63" s="1081"/>
      <c r="AE63" s="1081"/>
      <c r="AF63" s="1081"/>
      <c r="AG63" s="1081"/>
      <c r="AH63" s="1081"/>
      <c r="AI63" s="1081"/>
      <c r="AJ63" s="1081"/>
      <c r="AK63" s="1081"/>
      <c r="AL63" s="1081"/>
      <c r="AM63" s="1081"/>
      <c r="AN63" s="1081"/>
      <c r="AO63" s="1081"/>
      <c r="AP63" s="1085"/>
      <c r="AQ63" s="1085"/>
      <c r="AR63" s="1085"/>
      <c r="CA63" s="39"/>
      <c r="CB63" s="39"/>
      <c r="CC63" s="39"/>
      <c r="CG63" s="40">
        <f>IF(B63&lt;C63,1,0)</f>
        <v>0</v>
      </c>
      <c r="CH63" s="40">
        <f>IF(D63&lt;E63,1,0)</f>
        <v>0</v>
      </c>
      <c r="CI63" s="40">
        <f>IF(F63&lt;G63,1,0)</f>
        <v>0</v>
      </c>
      <c r="CJ63" s="40"/>
    </row>
    <row r="64" spans="1:88" ht="25.35" customHeight="1" x14ac:dyDescent="0.2">
      <c r="A64" s="460" t="s">
        <v>87</v>
      </c>
      <c r="B64" s="913"/>
      <c r="C64" s="472"/>
      <c r="D64" s="913"/>
      <c r="E64" s="472"/>
      <c r="F64" s="913"/>
      <c r="G64" s="455"/>
      <c r="H64" s="162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1101"/>
      <c r="U64" s="1101"/>
      <c r="V64" s="1081"/>
      <c r="W64" s="1081"/>
      <c r="X64" s="1081"/>
      <c r="Y64" s="1081"/>
      <c r="Z64" s="1081"/>
      <c r="AA64" s="1081"/>
      <c r="AB64" s="1081"/>
      <c r="AC64" s="1081"/>
      <c r="AD64" s="1081"/>
      <c r="AE64" s="1081"/>
      <c r="AF64" s="1081"/>
      <c r="AG64" s="1081"/>
      <c r="AH64" s="1081"/>
      <c r="AI64" s="1081"/>
      <c r="AJ64" s="1081"/>
      <c r="AK64" s="1081"/>
      <c r="AL64" s="1081"/>
      <c r="AM64" s="1081"/>
      <c r="AN64" s="1081"/>
      <c r="AO64" s="1081"/>
      <c r="AP64" s="1085"/>
      <c r="AQ64" s="1085"/>
      <c r="AR64" s="1085"/>
      <c r="CA64" s="39"/>
      <c r="CB64" s="39"/>
      <c r="CC64" s="39"/>
      <c r="CG64" s="40">
        <f>IF(B64&lt;C64,1,0)</f>
        <v>0</v>
      </c>
      <c r="CH64" s="40">
        <f>IF(D64&lt;E64,1,0)</f>
        <v>0</v>
      </c>
      <c r="CI64" s="40">
        <f>IF(F64&lt;G64,1,0)</f>
        <v>0</v>
      </c>
      <c r="CJ64" s="40"/>
    </row>
    <row r="65" spans="1:88" ht="25.35" customHeight="1" x14ac:dyDescent="0.2">
      <c r="A65" s="9" t="s">
        <v>88</v>
      </c>
      <c r="B65" s="451"/>
      <c r="C65" s="451"/>
      <c r="D65" s="451"/>
      <c r="E65" s="451"/>
      <c r="F65" s="451"/>
      <c r="G65" s="451"/>
      <c r="H65" s="452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1101"/>
      <c r="U65" s="1101"/>
      <c r="V65" s="1081"/>
      <c r="W65" s="1081"/>
      <c r="X65" s="1081"/>
      <c r="Y65" s="1081"/>
      <c r="Z65" s="1081"/>
      <c r="AA65" s="1081"/>
      <c r="AB65" s="1081"/>
      <c r="AC65" s="1081"/>
      <c r="AD65" s="1081"/>
      <c r="AE65" s="1081"/>
      <c r="AF65" s="1081"/>
      <c r="AG65" s="1081"/>
      <c r="AH65" s="1081"/>
      <c r="AI65" s="1081"/>
      <c r="AJ65" s="1081"/>
      <c r="AK65" s="1081"/>
      <c r="AL65" s="1081"/>
      <c r="AM65" s="1081"/>
      <c r="AN65" s="1081"/>
      <c r="AO65" s="1081"/>
      <c r="AP65" s="1085"/>
      <c r="AQ65" s="1085"/>
      <c r="AR65" s="1085"/>
      <c r="CA65" s="39"/>
      <c r="CB65" s="39"/>
      <c r="CC65" s="39"/>
      <c r="CG65" s="40"/>
      <c r="CH65" s="40"/>
      <c r="CI65" s="40"/>
      <c r="CJ65" s="40"/>
    </row>
    <row r="66" spans="1:88" ht="25.35" customHeight="1" x14ac:dyDescent="0.2">
      <c r="A66" s="2986" t="s">
        <v>75</v>
      </c>
      <c r="B66" s="2986" t="s">
        <v>89</v>
      </c>
      <c r="C66" s="2986"/>
      <c r="D66" s="2986" t="s">
        <v>90</v>
      </c>
      <c r="E66" s="2986"/>
      <c r="F66" s="451"/>
      <c r="G66" s="451"/>
      <c r="H66" s="452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1101"/>
      <c r="U66" s="1101"/>
      <c r="V66" s="1081"/>
      <c r="W66" s="1081"/>
      <c r="X66" s="1081"/>
      <c r="Y66" s="1081"/>
      <c r="Z66" s="1081"/>
      <c r="AA66" s="1081"/>
      <c r="AB66" s="1081"/>
      <c r="AC66" s="1081"/>
      <c r="AD66" s="1081"/>
      <c r="AE66" s="1081"/>
      <c r="AF66" s="1081"/>
      <c r="AG66" s="1081"/>
      <c r="AH66" s="1081"/>
      <c r="AI66" s="1081"/>
      <c r="AJ66" s="1081"/>
      <c r="AK66" s="1081"/>
      <c r="AL66" s="1081"/>
      <c r="AM66" s="1081"/>
      <c r="AN66" s="1081"/>
      <c r="AO66" s="1081"/>
      <c r="AP66" s="1085"/>
      <c r="AQ66" s="1085"/>
      <c r="AR66" s="1085"/>
      <c r="CA66" s="39"/>
      <c r="CB66" s="39"/>
      <c r="CC66" s="39"/>
      <c r="CG66" s="40"/>
      <c r="CH66" s="40"/>
      <c r="CI66" s="40"/>
      <c r="CJ66" s="40"/>
    </row>
    <row r="67" spans="1:88" ht="28.5" customHeight="1" x14ac:dyDescent="0.2">
      <c r="A67" s="2986"/>
      <c r="B67" s="1109" t="s">
        <v>91</v>
      </c>
      <c r="C67" s="580" t="s">
        <v>84</v>
      </c>
      <c r="D67" s="1109" t="s">
        <v>91</v>
      </c>
      <c r="E67" s="580" t="s">
        <v>84</v>
      </c>
      <c r="F67" s="451"/>
      <c r="G67" s="451"/>
      <c r="H67" s="452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1101"/>
      <c r="U67" s="1101"/>
      <c r="V67" s="1081"/>
      <c r="W67" s="1081"/>
      <c r="X67" s="1081"/>
      <c r="Y67" s="1081"/>
      <c r="Z67" s="1081"/>
      <c r="AA67" s="1081"/>
      <c r="AB67" s="1081"/>
      <c r="AC67" s="1081"/>
      <c r="AD67" s="1081"/>
      <c r="AE67" s="1081"/>
      <c r="AF67" s="1081"/>
      <c r="AG67" s="1081"/>
      <c r="AH67" s="1081"/>
      <c r="AI67" s="1081"/>
      <c r="AJ67" s="1081"/>
      <c r="AK67" s="1081"/>
      <c r="AL67" s="1081"/>
      <c r="AM67" s="1081"/>
      <c r="AN67" s="1081"/>
      <c r="AO67" s="1081"/>
      <c r="AP67" s="1085"/>
      <c r="AQ67" s="1085"/>
      <c r="AR67" s="1085"/>
      <c r="CA67" s="39"/>
      <c r="CB67" s="39"/>
      <c r="CC67" s="39"/>
      <c r="CG67" s="40"/>
      <c r="CH67" s="40"/>
      <c r="CI67" s="40"/>
      <c r="CJ67" s="40"/>
    </row>
    <row r="68" spans="1:88" ht="25.35" customHeight="1" x14ac:dyDescent="0.2">
      <c r="A68" s="1110" t="s">
        <v>86</v>
      </c>
      <c r="B68" s="1111"/>
      <c r="C68" s="1112"/>
      <c r="D68" s="1113"/>
      <c r="E68" s="1114"/>
      <c r="F68" s="451"/>
      <c r="G68" s="451"/>
      <c r="H68" s="452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1115"/>
      <c r="U68" s="1115"/>
      <c r="V68" s="1116"/>
      <c r="W68" s="1116"/>
      <c r="X68" s="1116"/>
      <c r="Y68" s="1116"/>
      <c r="Z68" s="1116"/>
      <c r="AA68" s="1116"/>
      <c r="AB68" s="1116"/>
      <c r="AC68" s="1116"/>
      <c r="AD68" s="1116"/>
      <c r="AE68" s="1116"/>
      <c r="AF68" s="1116"/>
      <c r="AG68" s="1116"/>
      <c r="AH68" s="1116"/>
      <c r="AI68" s="1116"/>
      <c r="AJ68" s="1116"/>
      <c r="AK68" s="1116"/>
      <c r="AL68" s="1116"/>
      <c r="AM68" s="1116"/>
      <c r="AN68" s="1116"/>
      <c r="AO68" s="1116"/>
      <c r="AP68" s="1117"/>
      <c r="AQ68" s="1117"/>
      <c r="AR68" s="1117"/>
      <c r="CA68" s="39"/>
      <c r="CB68" s="39"/>
      <c r="CC68" s="39"/>
      <c r="CG68" s="40"/>
      <c r="CH68" s="40"/>
      <c r="CI68" s="40"/>
      <c r="CJ68" s="40"/>
    </row>
    <row r="69" spans="1:88" ht="25.35" customHeight="1" x14ac:dyDescent="0.2">
      <c r="A69" s="207" t="s">
        <v>92</v>
      </c>
      <c r="B69" s="208"/>
      <c r="C69" s="209"/>
      <c r="D69" s="210"/>
      <c r="E69" s="211"/>
      <c r="F69" s="451"/>
      <c r="G69" s="451"/>
      <c r="H69" s="452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1115"/>
      <c r="U69" s="1115"/>
      <c r="V69" s="1116"/>
      <c r="W69" s="1116"/>
      <c r="X69" s="1116"/>
      <c r="Y69" s="1116"/>
      <c r="Z69" s="1116"/>
      <c r="AA69" s="1116"/>
      <c r="AB69" s="1116"/>
      <c r="AC69" s="1116"/>
      <c r="AD69" s="1116"/>
      <c r="AE69" s="1116"/>
      <c r="AF69" s="1116"/>
      <c r="AG69" s="1116"/>
      <c r="AH69" s="1116"/>
      <c r="AI69" s="1116"/>
      <c r="AJ69" s="1116"/>
      <c r="AK69" s="1116"/>
      <c r="AL69" s="1116"/>
      <c r="AM69" s="1116"/>
      <c r="AN69" s="1116"/>
      <c r="AO69" s="1116"/>
      <c r="AP69" s="1117"/>
      <c r="AQ69" s="1117"/>
      <c r="AR69" s="1117"/>
      <c r="CA69" s="39"/>
      <c r="CB69" s="39"/>
      <c r="CC69" s="39"/>
      <c r="CG69" s="40"/>
      <c r="CH69" s="40"/>
      <c r="CI69" s="40"/>
      <c r="CJ69" s="40"/>
    </row>
    <row r="70" spans="1:88" ht="31.35" customHeight="1" x14ac:dyDescent="0.2">
      <c r="A70" s="147" t="s">
        <v>93</v>
      </c>
      <c r="B70" s="10"/>
      <c r="C70" s="10"/>
      <c r="D70" s="10"/>
      <c r="E70" s="213"/>
      <c r="F70" s="213"/>
      <c r="G70" s="213"/>
      <c r="H70" s="100"/>
      <c r="I70" s="100"/>
      <c r="J70" s="1115"/>
      <c r="K70" s="1115"/>
      <c r="L70" s="1115"/>
      <c r="M70" s="1115"/>
      <c r="N70" s="1115"/>
      <c r="O70" s="1115"/>
      <c r="P70" s="1115"/>
      <c r="Q70" s="1115"/>
      <c r="R70" s="1115"/>
      <c r="S70" s="1115"/>
      <c r="T70" s="1115"/>
      <c r="U70" s="1115"/>
      <c r="V70" s="1118"/>
      <c r="W70" s="1118"/>
      <c r="X70" s="1116"/>
      <c r="Y70" s="1116"/>
      <c r="Z70" s="1116"/>
      <c r="AA70" s="1116"/>
      <c r="AB70" s="1116"/>
      <c r="AC70" s="1116"/>
      <c r="AD70" s="1116"/>
      <c r="AE70" s="1116"/>
      <c r="AF70" s="1116"/>
      <c r="AG70" s="1116"/>
      <c r="AH70" s="1116"/>
      <c r="AI70" s="1116"/>
      <c r="AJ70" s="1116"/>
      <c r="AK70" s="1116"/>
      <c r="AL70" s="1116"/>
      <c r="AM70" s="1116"/>
      <c r="AN70" s="1116"/>
      <c r="AO70" s="1116"/>
      <c r="AP70" s="1117"/>
      <c r="AQ70" s="1117"/>
      <c r="AR70" s="1117"/>
      <c r="CG70" s="40"/>
      <c r="CH70" s="40"/>
      <c r="CI70" s="40"/>
      <c r="CJ70" s="40"/>
    </row>
    <row r="71" spans="1:88" ht="16.350000000000001" customHeight="1" x14ac:dyDescent="0.2">
      <c r="A71" s="1119" t="s">
        <v>49</v>
      </c>
      <c r="B71" s="1119" t="s">
        <v>32</v>
      </c>
      <c r="C71" s="216"/>
      <c r="D71" s="217"/>
      <c r="E71" s="217"/>
      <c r="F71" s="217"/>
      <c r="G71" s="217"/>
      <c r="H71" s="100"/>
      <c r="I71" s="100"/>
      <c r="J71" s="1115"/>
      <c r="K71" s="1115"/>
      <c r="L71" s="1120"/>
      <c r="M71" s="1120"/>
      <c r="N71" s="1115"/>
      <c r="O71" s="1115"/>
      <c r="P71" s="1115"/>
      <c r="Q71" s="1115"/>
      <c r="R71" s="1115"/>
      <c r="S71" s="1115"/>
      <c r="T71" s="1115"/>
      <c r="U71" s="1115"/>
      <c r="V71" s="1118"/>
      <c r="W71" s="1118"/>
      <c r="X71" s="1116"/>
      <c r="Y71" s="1116"/>
      <c r="Z71" s="1116"/>
      <c r="AA71" s="1116"/>
      <c r="AB71" s="1116"/>
      <c r="AC71" s="1116"/>
      <c r="AD71" s="1116"/>
      <c r="AE71" s="1116"/>
      <c r="AF71" s="1116"/>
      <c r="AG71" s="1116"/>
      <c r="AH71" s="1116"/>
      <c r="AI71" s="1116"/>
      <c r="AJ71" s="1116"/>
      <c r="AK71" s="1116"/>
      <c r="AL71" s="1116"/>
      <c r="AM71" s="1116"/>
      <c r="AN71" s="1116"/>
      <c r="AO71" s="1116"/>
      <c r="AP71" s="1117"/>
      <c r="AQ71" s="1117"/>
      <c r="AR71" s="1117"/>
      <c r="CG71" s="40"/>
      <c r="CH71" s="40"/>
      <c r="CI71" s="40"/>
      <c r="CJ71" s="40"/>
    </row>
    <row r="72" spans="1:88" ht="16.350000000000001" customHeight="1" x14ac:dyDescent="0.2">
      <c r="A72" s="1121" t="s">
        <v>72</v>
      </c>
      <c r="B72" s="1122"/>
      <c r="C72" s="216"/>
      <c r="D72" s="217"/>
      <c r="E72" s="217"/>
      <c r="F72" s="217"/>
      <c r="G72" s="217"/>
      <c r="H72" s="6"/>
      <c r="I72" s="128"/>
      <c r="J72" s="1118"/>
      <c r="K72" s="1118"/>
      <c r="L72" s="1123"/>
      <c r="M72" s="1123"/>
      <c r="N72" s="1118"/>
      <c r="O72" s="1118"/>
      <c r="P72" s="1118"/>
      <c r="Q72" s="1118"/>
      <c r="R72" s="1118"/>
      <c r="S72" s="1118"/>
      <c r="T72" s="1118"/>
      <c r="U72" s="1118"/>
      <c r="V72" s="1118"/>
      <c r="W72" s="1118"/>
      <c r="X72" s="1116"/>
      <c r="Y72" s="1116"/>
      <c r="Z72" s="1116"/>
      <c r="AA72" s="1116"/>
      <c r="AB72" s="1116"/>
      <c r="AC72" s="1116"/>
      <c r="AD72" s="1116"/>
      <c r="AE72" s="1116"/>
      <c r="AF72" s="1116"/>
      <c r="AG72" s="1116"/>
      <c r="AH72" s="1116"/>
      <c r="AI72" s="1116"/>
      <c r="AJ72" s="1116"/>
      <c r="AK72" s="1116"/>
      <c r="AL72" s="1116"/>
      <c r="AM72" s="1116"/>
      <c r="AN72" s="1116"/>
      <c r="AO72" s="1116"/>
      <c r="AP72" s="1117"/>
      <c r="AQ72" s="1117"/>
      <c r="AR72" s="1117"/>
      <c r="CG72" s="40"/>
      <c r="CH72" s="40"/>
      <c r="CI72" s="40"/>
      <c r="CJ72" s="40"/>
    </row>
    <row r="73" spans="1:88" ht="16.350000000000001" customHeight="1" x14ac:dyDescent="0.2">
      <c r="A73" s="82" t="s">
        <v>94</v>
      </c>
      <c r="B73" s="93"/>
      <c r="C73" s="9"/>
      <c r="D73" s="222"/>
      <c r="E73" s="9"/>
      <c r="F73" s="1124"/>
      <c r="G73" s="224"/>
      <c r="H73" s="6"/>
      <c r="I73" s="6"/>
      <c r="J73" s="1118"/>
      <c r="K73" s="1118"/>
      <c r="L73" s="1118"/>
      <c r="M73" s="1118"/>
      <c r="N73" s="1118"/>
      <c r="O73" s="1118"/>
      <c r="P73" s="1118"/>
      <c r="Q73" s="1118"/>
      <c r="R73" s="1118"/>
      <c r="S73" s="1118"/>
      <c r="T73" s="1118"/>
      <c r="U73" s="1118"/>
      <c r="V73" s="1118"/>
      <c r="W73" s="1118"/>
      <c r="X73" s="1116"/>
      <c r="Y73" s="1116"/>
      <c r="Z73" s="1116"/>
      <c r="AA73" s="1116"/>
      <c r="AB73" s="1116"/>
      <c r="AC73" s="1116"/>
      <c r="AD73" s="1116"/>
      <c r="AE73" s="1116"/>
      <c r="AF73" s="1116"/>
      <c r="AG73" s="1116"/>
      <c r="AH73" s="1116"/>
      <c r="AI73" s="1116"/>
      <c r="AJ73" s="1116"/>
      <c r="AK73" s="1116"/>
      <c r="AL73" s="1116"/>
      <c r="AM73" s="1116"/>
      <c r="AN73" s="1116"/>
      <c r="AO73" s="1116"/>
      <c r="AP73" s="1117"/>
      <c r="AQ73" s="1117"/>
      <c r="AR73" s="1117"/>
      <c r="CG73" s="40"/>
      <c r="CH73" s="40"/>
      <c r="CI73" s="40"/>
      <c r="CJ73" s="40"/>
    </row>
    <row r="74" spans="1:88" ht="31.35" customHeight="1" x14ac:dyDescent="0.2">
      <c r="A74" s="9" t="s">
        <v>95</v>
      </c>
      <c r="B74" s="9"/>
      <c r="C74" s="1125"/>
      <c r="D74" s="1125"/>
      <c r="E74" s="6"/>
      <c r="F74" s="6"/>
      <c r="G74" s="6"/>
      <c r="H74" s="6"/>
      <c r="I74" s="6"/>
      <c r="J74" s="1118"/>
      <c r="K74" s="1118"/>
      <c r="L74" s="1118"/>
      <c r="M74" s="1118"/>
      <c r="N74" s="1118"/>
      <c r="O74" s="1118"/>
      <c r="P74" s="1118"/>
      <c r="Q74" s="1118"/>
      <c r="R74" s="1118"/>
      <c r="S74" s="1118"/>
      <c r="T74" s="1118"/>
      <c r="U74" s="1118"/>
      <c r="V74" s="1118"/>
      <c r="W74" s="1126"/>
      <c r="X74" s="1116"/>
      <c r="Y74" s="1116"/>
      <c r="Z74" s="1116"/>
      <c r="AA74" s="1116"/>
      <c r="AB74" s="1116"/>
      <c r="AC74" s="1116"/>
      <c r="AD74" s="1116"/>
      <c r="AE74" s="1116"/>
      <c r="AF74" s="1127"/>
      <c r="AG74" s="1116"/>
      <c r="AH74" s="1128"/>
      <c r="AI74" s="1116"/>
      <c r="AJ74" s="1116"/>
      <c r="AK74" s="1116"/>
      <c r="AL74" s="1116"/>
      <c r="AM74" s="1116"/>
      <c r="AN74" s="1116"/>
      <c r="AO74" s="1116"/>
      <c r="AP74" s="1117"/>
      <c r="AQ74" s="1117"/>
      <c r="AR74" s="1117"/>
      <c r="CG74" s="40"/>
      <c r="CH74" s="40"/>
      <c r="CI74" s="40"/>
      <c r="CJ74" s="40"/>
    </row>
    <row r="75" spans="1:88" ht="16.350000000000001" customHeight="1" x14ac:dyDescent="0.2">
      <c r="A75" s="2915" t="s">
        <v>96</v>
      </c>
      <c r="B75" s="2916" t="s">
        <v>32</v>
      </c>
      <c r="C75" s="2942" t="s">
        <v>97</v>
      </c>
      <c r="D75" s="2943" t="s">
        <v>98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1116"/>
      <c r="Y75" s="1116"/>
      <c r="Z75" s="1116"/>
      <c r="AA75" s="1116"/>
      <c r="AB75" s="1116"/>
      <c r="AC75" s="1116"/>
      <c r="AD75" s="1116"/>
      <c r="AE75" s="1116"/>
      <c r="AF75" s="1127"/>
      <c r="AG75" s="1116"/>
      <c r="AH75" s="1116"/>
      <c r="AI75" s="1116"/>
      <c r="AJ75" s="1116"/>
      <c r="AK75" s="1116"/>
      <c r="AL75" s="1116"/>
      <c r="AM75" s="1116"/>
      <c r="AN75" s="1116"/>
      <c r="AO75" s="1116"/>
      <c r="AP75" s="1117"/>
      <c r="AQ75" s="1117"/>
      <c r="AR75" s="1117"/>
      <c r="CG75" s="40"/>
      <c r="CH75" s="40"/>
      <c r="CI75" s="40"/>
      <c r="CJ75" s="40"/>
    </row>
    <row r="76" spans="1:88" ht="16.350000000000001" customHeight="1" x14ac:dyDescent="0.2">
      <c r="A76" s="2939"/>
      <c r="B76" s="2940"/>
      <c r="C76" s="2988"/>
      <c r="D76" s="2989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1116"/>
      <c r="Y76" s="1116"/>
      <c r="Z76" s="1116"/>
      <c r="AA76" s="1116"/>
      <c r="AB76" s="1116"/>
      <c r="AC76" s="1116"/>
      <c r="AD76" s="1116"/>
      <c r="AE76" s="1116"/>
      <c r="AF76" s="1129"/>
      <c r="AG76" s="1130"/>
      <c r="AH76" s="1130"/>
      <c r="AI76" s="1116"/>
      <c r="AJ76" s="1116"/>
      <c r="AK76" s="1116"/>
      <c r="AL76" s="1116"/>
      <c r="AM76" s="1116"/>
      <c r="AN76" s="1116"/>
      <c r="AO76" s="1116"/>
      <c r="AP76" s="1117"/>
      <c r="AQ76" s="1117"/>
      <c r="AR76" s="1117"/>
      <c r="CG76" s="40"/>
      <c r="CH76" s="40"/>
      <c r="CI76" s="40"/>
      <c r="CJ76" s="40"/>
    </row>
    <row r="77" spans="1:88" ht="25.5" customHeight="1" x14ac:dyDescent="0.2">
      <c r="A77" s="1131" t="s">
        <v>99</v>
      </c>
      <c r="B77" s="232">
        <f>SUM(C77:D77)</f>
        <v>0</v>
      </c>
      <c r="C77" s="1132"/>
      <c r="D77" s="113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1118"/>
      <c r="AJ77" s="1118"/>
      <c r="AK77" s="1118"/>
      <c r="AL77" s="1118"/>
      <c r="AM77" s="1118"/>
      <c r="AN77" s="1118"/>
      <c r="AO77" s="1118"/>
      <c r="AP77" s="1117"/>
      <c r="AQ77" s="1117"/>
      <c r="AR77" s="1117"/>
      <c r="CG77" s="40"/>
      <c r="CH77" s="40"/>
      <c r="CI77" s="40"/>
      <c r="CJ77" s="40"/>
    </row>
    <row r="78" spans="1:88" ht="31.35" customHeight="1" x14ac:dyDescent="0.2">
      <c r="A78" s="2717" t="s">
        <v>100</v>
      </c>
      <c r="B78" s="2717"/>
      <c r="C78" s="2717"/>
      <c r="D78" s="2717"/>
      <c r="E78" s="2717"/>
      <c r="F78" s="2717"/>
      <c r="G78" s="2717"/>
      <c r="H78" s="10"/>
      <c r="I78" s="10"/>
      <c r="J78" s="10"/>
      <c r="K78" s="10"/>
      <c r="L78" s="10"/>
      <c r="M78" s="10"/>
      <c r="N78" s="6"/>
      <c r="O78" s="6"/>
      <c r="P78" s="6"/>
      <c r="Q78" s="235"/>
      <c r="R78" s="235"/>
      <c r="S78" s="235"/>
      <c r="T78" s="235"/>
      <c r="U78" s="235"/>
      <c r="V78" s="235"/>
      <c r="W78" s="6"/>
      <c r="X78" s="235"/>
      <c r="Y78" s="235"/>
      <c r="Z78" s="236"/>
      <c r="AA78" s="1134"/>
      <c r="AB78" s="1134"/>
      <c r="AC78" s="1134"/>
      <c r="AD78" s="1134"/>
      <c r="AE78" s="1135"/>
      <c r="AF78" s="1135"/>
      <c r="AG78" s="1135"/>
      <c r="AH78" s="1136"/>
      <c r="AI78" s="1117"/>
      <c r="AJ78" s="1117"/>
      <c r="AK78" s="1117"/>
      <c r="AL78" s="1117"/>
      <c r="AM78" s="1117"/>
      <c r="AN78" s="1117"/>
      <c r="AO78" s="1117"/>
      <c r="AP78" s="1117"/>
      <c r="AQ78" s="1117"/>
      <c r="AR78" s="1117"/>
      <c r="CG78" s="40"/>
      <c r="CH78" s="40"/>
      <c r="CI78" s="40"/>
      <c r="CJ78" s="40"/>
    </row>
    <row r="79" spans="1:88" ht="16.350000000000001" customHeight="1" x14ac:dyDescent="0.2">
      <c r="A79" s="2944" t="s">
        <v>49</v>
      </c>
      <c r="B79" s="2934" t="s">
        <v>101</v>
      </c>
      <c r="C79" s="2934" t="s">
        <v>32</v>
      </c>
      <c r="D79" s="2935"/>
      <c r="E79" s="2936"/>
      <c r="F79" s="2987" t="s">
        <v>5</v>
      </c>
      <c r="G79" s="2928"/>
      <c r="H79" s="2928"/>
      <c r="I79" s="2928"/>
      <c r="J79" s="2928"/>
      <c r="K79" s="2928"/>
      <c r="L79" s="2928"/>
      <c r="M79" s="2928"/>
      <c r="N79" s="2928"/>
      <c r="O79" s="2928"/>
      <c r="P79" s="2928"/>
      <c r="Q79" s="2928"/>
      <c r="R79" s="2928"/>
      <c r="S79" s="2928"/>
      <c r="T79" s="2928"/>
      <c r="U79" s="2928"/>
      <c r="V79" s="2928"/>
      <c r="W79" s="2928"/>
      <c r="X79" s="2928"/>
      <c r="Y79" s="2928"/>
      <c r="Z79" s="2928"/>
      <c r="AA79" s="2928"/>
      <c r="AB79" s="2928"/>
      <c r="AC79" s="2928"/>
      <c r="AD79" s="2928"/>
      <c r="AE79" s="2928"/>
      <c r="AF79" s="2928"/>
      <c r="AG79" s="2928"/>
      <c r="AH79" s="2928"/>
      <c r="AI79" s="2832"/>
      <c r="AJ79" s="2945" t="s">
        <v>102</v>
      </c>
      <c r="AK79" s="2936" t="s">
        <v>103</v>
      </c>
      <c r="AL79" s="1116"/>
      <c r="AM79" s="1116"/>
      <c r="AN79" s="1116"/>
      <c r="AO79" s="1116"/>
      <c r="AP79" s="1116"/>
      <c r="AQ79" s="1116"/>
      <c r="AR79" s="1116"/>
      <c r="AS79" s="1117"/>
      <c r="AT79" s="1117"/>
      <c r="BX79" s="2"/>
      <c r="BY79" s="2"/>
      <c r="BZ79" s="3"/>
      <c r="CG79" s="40"/>
      <c r="CH79" s="40"/>
      <c r="CI79" s="40"/>
      <c r="CJ79" s="40"/>
    </row>
    <row r="80" spans="1:88" ht="16.350000000000001" customHeight="1" x14ac:dyDescent="0.2">
      <c r="A80" s="2719"/>
      <c r="B80" s="2721"/>
      <c r="C80" s="2818"/>
      <c r="D80" s="2698"/>
      <c r="E80" s="2808"/>
      <c r="F80" s="2987" t="s">
        <v>104</v>
      </c>
      <c r="G80" s="2823"/>
      <c r="H80" s="2987" t="s">
        <v>105</v>
      </c>
      <c r="I80" s="2823"/>
      <c r="J80" s="2987" t="s">
        <v>13</v>
      </c>
      <c r="K80" s="2823"/>
      <c r="L80" s="2987" t="s">
        <v>14</v>
      </c>
      <c r="M80" s="2823"/>
      <c r="N80" s="2987" t="s">
        <v>106</v>
      </c>
      <c r="O80" s="2823"/>
      <c r="P80" s="2987">
        <v>19</v>
      </c>
      <c r="Q80" s="2823"/>
      <c r="R80" s="2987" t="s">
        <v>16</v>
      </c>
      <c r="S80" s="2823"/>
      <c r="T80" s="2987" t="s">
        <v>17</v>
      </c>
      <c r="U80" s="2823"/>
      <c r="V80" s="2987" t="s">
        <v>18</v>
      </c>
      <c r="W80" s="2823"/>
      <c r="X80" s="2987" t="s">
        <v>19</v>
      </c>
      <c r="Y80" s="2823"/>
      <c r="Z80" s="2987" t="s">
        <v>20</v>
      </c>
      <c r="AA80" s="2823"/>
      <c r="AB80" s="2987" t="s">
        <v>21</v>
      </c>
      <c r="AC80" s="2823"/>
      <c r="AD80" s="2987" t="s">
        <v>22</v>
      </c>
      <c r="AE80" s="2823"/>
      <c r="AF80" s="2987" t="s">
        <v>23</v>
      </c>
      <c r="AG80" s="2823"/>
      <c r="AH80" s="2987" t="s">
        <v>24</v>
      </c>
      <c r="AI80" s="2832"/>
      <c r="AJ80" s="2723"/>
      <c r="AK80" s="2703"/>
      <c r="AL80" s="1116"/>
      <c r="AM80" s="1118"/>
      <c r="AN80" s="1116"/>
      <c r="AO80" s="1116"/>
      <c r="AP80" s="1116"/>
      <c r="AQ80" s="1116"/>
      <c r="AR80" s="1116"/>
      <c r="AS80" s="1117"/>
      <c r="AT80" s="1117"/>
      <c r="BX80" s="2"/>
      <c r="BY80" s="2"/>
      <c r="BZ80" s="3"/>
      <c r="CG80" s="40"/>
      <c r="CH80" s="40"/>
      <c r="CI80" s="40"/>
      <c r="CJ80" s="40"/>
    </row>
    <row r="81" spans="1:88" ht="24.75" customHeight="1" x14ac:dyDescent="0.2">
      <c r="A81" s="2991"/>
      <c r="B81" s="2818"/>
      <c r="C81" s="1137" t="s">
        <v>29</v>
      </c>
      <c r="D81" s="1138" t="s">
        <v>30</v>
      </c>
      <c r="E81" s="574" t="s">
        <v>31</v>
      </c>
      <c r="F81" s="1137" t="s">
        <v>30</v>
      </c>
      <c r="G81" s="574" t="s">
        <v>31</v>
      </c>
      <c r="H81" s="687" t="s">
        <v>30</v>
      </c>
      <c r="I81" s="574" t="s">
        <v>31</v>
      </c>
      <c r="J81" s="1137" t="s">
        <v>30</v>
      </c>
      <c r="K81" s="574" t="s">
        <v>31</v>
      </c>
      <c r="L81" s="1137" t="s">
        <v>30</v>
      </c>
      <c r="M81" s="574" t="s">
        <v>31</v>
      </c>
      <c r="N81" s="1137" t="s">
        <v>30</v>
      </c>
      <c r="O81" s="574" t="s">
        <v>31</v>
      </c>
      <c r="P81" s="1137" t="s">
        <v>30</v>
      </c>
      <c r="Q81" s="574" t="s">
        <v>31</v>
      </c>
      <c r="R81" s="1137" t="s">
        <v>30</v>
      </c>
      <c r="S81" s="574" t="s">
        <v>31</v>
      </c>
      <c r="T81" s="1137" t="s">
        <v>30</v>
      </c>
      <c r="U81" s="574" t="s">
        <v>31</v>
      </c>
      <c r="V81" s="1137" t="s">
        <v>30</v>
      </c>
      <c r="W81" s="574" t="s">
        <v>31</v>
      </c>
      <c r="X81" s="1137" t="s">
        <v>30</v>
      </c>
      <c r="Y81" s="574" t="s">
        <v>31</v>
      </c>
      <c r="Z81" s="1137" t="s">
        <v>30</v>
      </c>
      <c r="AA81" s="574" t="s">
        <v>31</v>
      </c>
      <c r="AB81" s="1137" t="s">
        <v>30</v>
      </c>
      <c r="AC81" s="574" t="s">
        <v>31</v>
      </c>
      <c r="AD81" s="1137" t="s">
        <v>30</v>
      </c>
      <c r="AE81" s="574" t="s">
        <v>31</v>
      </c>
      <c r="AF81" s="1137" t="s">
        <v>30</v>
      </c>
      <c r="AG81" s="574" t="s">
        <v>31</v>
      </c>
      <c r="AH81" s="1137" t="s">
        <v>30</v>
      </c>
      <c r="AI81" s="690" t="s">
        <v>31</v>
      </c>
      <c r="AJ81" s="2992"/>
      <c r="AK81" s="2808"/>
      <c r="AL81" s="1116"/>
      <c r="AM81" s="1118"/>
      <c r="AN81" s="1116"/>
      <c r="AO81" s="1116"/>
      <c r="AP81" s="1116"/>
      <c r="AQ81" s="1116"/>
      <c r="AR81" s="1116"/>
      <c r="AS81" s="1117"/>
      <c r="AT81" s="1117"/>
      <c r="BX81" s="2"/>
      <c r="BY81" s="2"/>
      <c r="BZ81" s="3"/>
      <c r="CG81" s="40"/>
      <c r="CH81" s="40"/>
      <c r="CI81" s="40"/>
      <c r="CJ81" s="40"/>
    </row>
    <row r="82" spans="1:88" ht="16.350000000000001" customHeight="1" x14ac:dyDescent="0.2">
      <c r="A82" s="1139" t="s">
        <v>107</v>
      </c>
      <c r="B82" s="244" t="s">
        <v>108</v>
      </c>
      <c r="C82" s="1140">
        <f>SUM(D82:E82)</f>
        <v>0</v>
      </c>
      <c r="D82" s="1141">
        <f>SUM(F82,H82,J82,L82,N82,P82,R82,T82,V82,X82,Z82,AB82,AD82,AF82,AH82)</f>
        <v>0</v>
      </c>
      <c r="E82" s="627">
        <f>SUM(G82,I82,K82,M82,O82,Q82,S82,U82,W82,Y82,AA82,AC82,AE82,AG82,AI82)</f>
        <v>0</v>
      </c>
      <c r="F82" s="1142"/>
      <c r="G82" s="456"/>
      <c r="H82" s="457"/>
      <c r="I82" s="456"/>
      <c r="J82" s="1142"/>
      <c r="K82" s="473"/>
      <c r="L82" s="1142"/>
      <c r="M82" s="473"/>
      <c r="N82" s="1142"/>
      <c r="O82" s="473"/>
      <c r="P82" s="1142"/>
      <c r="Q82" s="473"/>
      <c r="R82" s="1142"/>
      <c r="S82" s="473"/>
      <c r="T82" s="1142"/>
      <c r="U82" s="473"/>
      <c r="V82" s="1142"/>
      <c r="W82" s="473"/>
      <c r="X82" s="1142"/>
      <c r="Y82" s="473"/>
      <c r="Z82" s="1142"/>
      <c r="AA82" s="473"/>
      <c r="AB82" s="1142"/>
      <c r="AC82" s="473"/>
      <c r="AD82" s="1142"/>
      <c r="AE82" s="473"/>
      <c r="AF82" s="1142"/>
      <c r="AG82" s="473"/>
      <c r="AH82" s="1142"/>
      <c r="AI82" s="474"/>
      <c r="AJ82" s="475"/>
      <c r="AK82" s="456"/>
      <c r="AL82" s="1143"/>
      <c r="AM82" s="1118"/>
      <c r="AN82" s="1116"/>
      <c r="AO82" s="1116"/>
      <c r="AP82" s="1116"/>
      <c r="AQ82" s="1116"/>
      <c r="AR82" s="1116"/>
      <c r="AS82" s="1117"/>
      <c r="AT82" s="1117"/>
      <c r="BX82" s="2"/>
      <c r="BY82" s="2"/>
      <c r="BZ82" s="3"/>
      <c r="CG82" s="40">
        <v>0</v>
      </c>
      <c r="CH82" s="40">
        <v>0</v>
      </c>
      <c r="CI82" s="40"/>
      <c r="CJ82" s="40"/>
    </row>
    <row r="83" spans="1:88" ht="16.350000000000001" customHeight="1" x14ac:dyDescent="0.2">
      <c r="A83" s="2993" t="s">
        <v>109</v>
      </c>
      <c r="B83" s="1144" t="s">
        <v>110</v>
      </c>
      <c r="C83" s="27">
        <f>SUM(D83:E83)</f>
        <v>0</v>
      </c>
      <c r="D83" s="256">
        <f t="shared" ref="D83:E85" si="7">SUM(F83,H83,J83,L83,N83,P83,R83,T83,V83,X83,Z83,AB83,AD83,AF83,AH83)</f>
        <v>0</v>
      </c>
      <c r="E83" s="256">
        <f t="shared" si="7"/>
        <v>0</v>
      </c>
      <c r="F83" s="257"/>
      <c r="G83" s="258"/>
      <c r="H83" s="259"/>
      <c r="I83" s="258"/>
      <c r="J83" s="257"/>
      <c r="K83" s="260"/>
      <c r="L83" s="257"/>
      <c r="M83" s="260"/>
      <c r="N83" s="257"/>
      <c r="O83" s="260"/>
      <c r="P83" s="257"/>
      <c r="Q83" s="260"/>
      <c r="R83" s="257"/>
      <c r="S83" s="260"/>
      <c r="T83" s="257"/>
      <c r="U83" s="260"/>
      <c r="V83" s="257"/>
      <c r="W83" s="260"/>
      <c r="X83" s="257"/>
      <c r="Y83" s="260"/>
      <c r="Z83" s="257"/>
      <c r="AA83" s="260"/>
      <c r="AB83" s="257"/>
      <c r="AC83" s="260"/>
      <c r="AD83" s="257"/>
      <c r="AE83" s="260"/>
      <c r="AF83" s="257"/>
      <c r="AG83" s="260"/>
      <c r="AH83" s="257"/>
      <c r="AI83" s="261"/>
      <c r="AJ83" s="262"/>
      <c r="AK83" s="258"/>
      <c r="AL83" s="1143"/>
      <c r="AM83" s="1118"/>
      <c r="AN83" s="1116"/>
      <c r="AO83" s="1116"/>
      <c r="AP83" s="1116"/>
      <c r="AQ83" s="1116"/>
      <c r="AR83" s="1116"/>
      <c r="AS83" s="1117"/>
      <c r="AT83" s="1117"/>
      <c r="BX83" s="2"/>
      <c r="BY83" s="2"/>
      <c r="BZ83" s="3"/>
      <c r="CG83" s="40">
        <v>0</v>
      </c>
      <c r="CH83" s="40">
        <v>0</v>
      </c>
      <c r="CI83" s="40"/>
      <c r="CJ83" s="40"/>
    </row>
    <row r="84" spans="1:88" ht="25.35" customHeight="1" x14ac:dyDescent="0.2">
      <c r="A84" s="2993"/>
      <c r="B84" s="263" t="s">
        <v>111</v>
      </c>
      <c r="C84" s="77">
        <f>SUM(D84:E84)</f>
        <v>0</v>
      </c>
      <c r="D84" s="256">
        <f t="shared" si="7"/>
        <v>0</v>
      </c>
      <c r="E84" s="256">
        <f t="shared" si="7"/>
        <v>0</v>
      </c>
      <c r="F84" s="264"/>
      <c r="G84" s="265"/>
      <c r="H84" s="266"/>
      <c r="I84" s="265"/>
      <c r="J84" s="264"/>
      <c r="K84" s="267"/>
      <c r="L84" s="264"/>
      <c r="M84" s="267"/>
      <c r="N84" s="264"/>
      <c r="O84" s="267"/>
      <c r="P84" s="264"/>
      <c r="Q84" s="267"/>
      <c r="R84" s="264"/>
      <c r="S84" s="267"/>
      <c r="T84" s="264"/>
      <c r="U84" s="267"/>
      <c r="V84" s="264"/>
      <c r="W84" s="267"/>
      <c r="X84" s="264"/>
      <c r="Y84" s="267"/>
      <c r="Z84" s="264"/>
      <c r="AA84" s="267"/>
      <c r="AB84" s="264"/>
      <c r="AC84" s="267"/>
      <c r="AD84" s="264"/>
      <c r="AE84" s="267"/>
      <c r="AF84" s="264"/>
      <c r="AG84" s="267"/>
      <c r="AH84" s="264"/>
      <c r="AI84" s="268"/>
      <c r="AJ84" s="269"/>
      <c r="AK84" s="265"/>
      <c r="AL84" s="1143"/>
      <c r="AM84" s="1118"/>
      <c r="AN84" s="1116"/>
      <c r="AO84" s="1116"/>
      <c r="AP84" s="1116"/>
      <c r="AQ84" s="1116"/>
      <c r="AR84" s="1116"/>
      <c r="AS84" s="1117"/>
      <c r="AT84" s="1117"/>
      <c r="BX84" s="2"/>
      <c r="BY84" s="2"/>
      <c r="BZ84" s="3"/>
      <c r="CG84" s="40"/>
      <c r="CH84" s="40"/>
      <c r="CI84" s="40"/>
      <c r="CJ84" s="40"/>
    </row>
    <row r="85" spans="1:88" ht="16.350000000000001" customHeight="1" x14ac:dyDescent="0.2">
      <c r="A85" s="1145" t="s">
        <v>60</v>
      </c>
      <c r="B85" s="1146" t="s">
        <v>112</v>
      </c>
      <c r="C85" s="1140">
        <f>SUM(D85:E85)</f>
        <v>0</v>
      </c>
      <c r="D85" s="1141">
        <f t="shared" si="7"/>
        <v>0</v>
      </c>
      <c r="E85" s="627">
        <f t="shared" si="7"/>
        <v>0</v>
      </c>
      <c r="F85" s="1147"/>
      <c r="G85" s="629"/>
      <c r="H85" s="630"/>
      <c r="I85" s="629"/>
      <c r="J85" s="1147"/>
      <c r="K85" s="1148"/>
      <c r="L85" s="1147"/>
      <c r="M85" s="1148"/>
      <c r="N85" s="1147"/>
      <c r="O85" s="1148"/>
      <c r="P85" s="1147"/>
      <c r="Q85" s="1148"/>
      <c r="R85" s="1147"/>
      <c r="S85" s="1148"/>
      <c r="T85" s="1147"/>
      <c r="U85" s="1148"/>
      <c r="V85" s="1147"/>
      <c r="W85" s="1148"/>
      <c r="X85" s="1147"/>
      <c r="Y85" s="1148"/>
      <c r="Z85" s="1147"/>
      <c r="AA85" s="1148"/>
      <c r="AB85" s="1147"/>
      <c r="AC85" s="1148"/>
      <c r="AD85" s="1147"/>
      <c r="AE85" s="1148"/>
      <c r="AF85" s="1147"/>
      <c r="AG85" s="1148"/>
      <c r="AH85" s="1147"/>
      <c r="AI85" s="1149"/>
      <c r="AJ85" s="1150"/>
      <c r="AK85" s="629"/>
      <c r="AL85" s="1143"/>
      <c r="AM85" s="1118"/>
      <c r="AN85" s="1116"/>
      <c r="AO85" s="1116"/>
      <c r="AP85" s="1116"/>
      <c r="AQ85" s="1116"/>
      <c r="AR85" s="1116"/>
      <c r="AS85" s="1117"/>
      <c r="AT85" s="1117"/>
      <c r="BX85" s="2"/>
      <c r="BY85" s="2"/>
      <c r="BZ85" s="3"/>
      <c r="CG85" s="40"/>
      <c r="CH85" s="40"/>
      <c r="CI85" s="40"/>
      <c r="CJ85" s="40"/>
    </row>
    <row r="86" spans="1:88" ht="31.35" customHeight="1" x14ac:dyDescent="0.2">
      <c r="A86" s="9" t="s">
        <v>113</v>
      </c>
      <c r="B86" s="6"/>
      <c r="C86" s="1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35"/>
      <c r="R86" s="235"/>
      <c r="S86" s="235"/>
      <c r="T86" s="235"/>
      <c r="U86" s="235"/>
      <c r="V86" s="235"/>
      <c r="W86" s="6"/>
      <c r="X86" s="235"/>
      <c r="Y86" s="235"/>
      <c r="Z86" s="476"/>
      <c r="AA86" s="236"/>
      <c r="AB86" s="477"/>
      <c r="AC86" s="477"/>
      <c r="AD86" s="477"/>
      <c r="AE86" s="477"/>
      <c r="AF86" s="477"/>
      <c r="AG86" s="1117"/>
      <c r="AH86" s="128"/>
      <c r="AI86" s="1116"/>
      <c r="AJ86" s="1116"/>
      <c r="AK86" s="1116"/>
      <c r="AL86" s="1116"/>
      <c r="AM86" s="1116"/>
      <c r="AN86" s="1116"/>
      <c r="AO86" s="1116"/>
      <c r="AP86" s="1116"/>
      <c r="AQ86" s="1117"/>
      <c r="AR86" s="1117"/>
      <c r="CG86" s="40"/>
      <c r="CH86" s="40"/>
      <c r="CI86" s="40"/>
      <c r="CJ86" s="40"/>
    </row>
    <row r="87" spans="1:88" ht="16.350000000000001" customHeight="1" x14ac:dyDescent="0.2">
      <c r="A87" s="2993" t="s">
        <v>96</v>
      </c>
      <c r="B87" s="2994" t="s">
        <v>32</v>
      </c>
      <c r="C87" s="2994" t="s">
        <v>114</v>
      </c>
      <c r="D87" s="2995" t="s">
        <v>115</v>
      </c>
      <c r="E87" s="2829" t="s">
        <v>116</v>
      </c>
      <c r="F87" s="2994" t="s">
        <v>117</v>
      </c>
      <c r="G87" s="6"/>
      <c r="H87" s="1118"/>
      <c r="I87" s="1118"/>
      <c r="J87" s="1118"/>
      <c r="K87" s="1118"/>
      <c r="L87" s="1118"/>
      <c r="M87" s="1118"/>
      <c r="N87" s="1118"/>
      <c r="O87" s="1118"/>
      <c r="P87" s="1151"/>
      <c r="Q87" s="1151"/>
      <c r="R87" s="1151"/>
      <c r="S87" s="1151"/>
      <c r="T87" s="1151"/>
      <c r="U87" s="1151"/>
      <c r="V87" s="1151"/>
      <c r="W87" s="1118"/>
      <c r="X87" s="1151"/>
      <c r="Y87" s="1117"/>
      <c r="Z87" s="1117"/>
      <c r="AA87" s="1117"/>
      <c r="AB87" s="1117"/>
      <c r="AC87" s="1117"/>
      <c r="AD87" s="1117"/>
      <c r="AE87" s="1117"/>
      <c r="AF87" s="1117"/>
      <c r="AG87" s="1117"/>
      <c r="AH87" s="1116"/>
      <c r="AI87" s="1116"/>
      <c r="AJ87" s="1116"/>
      <c r="AK87" s="1116"/>
      <c r="AL87" s="1116"/>
      <c r="AM87" s="1116"/>
      <c r="AN87" s="1116"/>
      <c r="AO87" s="1116"/>
      <c r="AP87" s="1116"/>
      <c r="AQ87" s="1117"/>
      <c r="AR87" s="1117"/>
      <c r="CG87" s="40"/>
      <c r="CH87" s="40"/>
      <c r="CI87" s="40"/>
      <c r="CJ87" s="40"/>
    </row>
    <row r="88" spans="1:88" ht="45.75" customHeight="1" x14ac:dyDescent="0.2">
      <c r="A88" s="2993"/>
      <c r="B88" s="2994"/>
      <c r="C88" s="2994"/>
      <c r="D88" s="2995"/>
      <c r="E88" s="2829"/>
      <c r="F88" s="2994"/>
      <c r="G88" s="6"/>
      <c r="H88" s="1118"/>
      <c r="I88" s="1118"/>
      <c r="J88" s="1118"/>
      <c r="K88" s="1118"/>
      <c r="L88" s="1118"/>
      <c r="M88" s="1118"/>
      <c r="N88" s="1118"/>
      <c r="O88" s="1118"/>
      <c r="P88" s="1151"/>
      <c r="Q88" s="1151"/>
      <c r="R88" s="1151"/>
      <c r="S88" s="1151"/>
      <c r="T88" s="1151"/>
      <c r="U88" s="1151"/>
      <c r="V88" s="1151"/>
      <c r="W88" s="1118"/>
      <c r="X88" s="1151"/>
      <c r="Y88" s="1117"/>
      <c r="Z88" s="1117"/>
      <c r="AA88" s="1117"/>
      <c r="AB88" s="1117"/>
      <c r="AC88" s="1117"/>
      <c r="AD88" s="1117"/>
      <c r="AE88" s="1117"/>
      <c r="AF88" s="1117"/>
      <c r="AG88" s="1117"/>
      <c r="AH88" s="1116"/>
      <c r="AI88" s="1116"/>
      <c r="AJ88" s="1116"/>
      <c r="AK88" s="1116"/>
      <c r="AL88" s="1116"/>
      <c r="AM88" s="1116"/>
      <c r="AN88" s="1116"/>
      <c r="AO88" s="1116"/>
      <c r="AP88" s="1116"/>
      <c r="AQ88" s="1117"/>
      <c r="AR88" s="1117"/>
      <c r="CG88" s="40"/>
      <c r="CH88" s="40"/>
      <c r="CI88" s="40"/>
      <c r="CJ88" s="40"/>
    </row>
    <row r="89" spans="1:88" ht="16.350000000000001" customHeight="1" x14ac:dyDescent="0.2">
      <c r="A89" s="2999" t="s">
        <v>118</v>
      </c>
      <c r="B89" s="3000"/>
      <c r="C89" s="3000"/>
      <c r="D89" s="3000"/>
      <c r="E89" s="3000"/>
      <c r="F89" s="3001"/>
      <c r="G89" s="6"/>
      <c r="H89" s="1118"/>
      <c r="I89" s="1118"/>
      <c r="J89" s="1118"/>
      <c r="K89" s="1118"/>
      <c r="L89" s="1118"/>
      <c r="M89" s="1118"/>
      <c r="N89" s="1118"/>
      <c r="O89" s="1118"/>
      <c r="P89" s="1151"/>
      <c r="Q89" s="1151"/>
      <c r="R89" s="1151"/>
      <c r="S89" s="1151"/>
      <c r="T89" s="1151"/>
      <c r="U89" s="1151"/>
      <c r="V89" s="1151"/>
      <c r="W89" s="1118"/>
      <c r="X89" s="1151"/>
      <c r="Y89" s="1117"/>
      <c r="Z89" s="1117"/>
      <c r="AA89" s="1117"/>
      <c r="AB89" s="1117"/>
      <c r="AC89" s="1117"/>
      <c r="AD89" s="1117"/>
      <c r="AE89" s="1117"/>
      <c r="AF89" s="1117"/>
      <c r="AG89" s="1117"/>
      <c r="AH89" s="1116"/>
      <c r="AI89" s="1116"/>
      <c r="AJ89" s="1116"/>
      <c r="AK89" s="1116"/>
      <c r="AL89" s="1116"/>
      <c r="AM89" s="1116"/>
      <c r="AN89" s="1116"/>
      <c r="AO89" s="1116"/>
      <c r="AP89" s="1116"/>
      <c r="AQ89" s="1117"/>
      <c r="AR89" s="1117"/>
      <c r="CG89" s="40"/>
      <c r="CH89" s="40"/>
      <c r="CI89" s="40"/>
      <c r="CJ89" s="40"/>
    </row>
    <row r="90" spans="1:88" ht="16.350000000000001" customHeight="1" x14ac:dyDescent="0.2">
      <c r="A90" s="1152" t="s">
        <v>119</v>
      </c>
      <c r="B90" s="1153">
        <f>SUM(C90:D90)</f>
        <v>57</v>
      </c>
      <c r="C90" s="1154">
        <v>57</v>
      </c>
      <c r="D90" s="1155"/>
      <c r="E90" s="1156">
        <v>57</v>
      </c>
      <c r="F90" s="1154"/>
      <c r="G90" s="6"/>
      <c r="H90" s="1118"/>
      <c r="I90" s="1118"/>
      <c r="J90" s="1118"/>
      <c r="K90" s="1118"/>
      <c r="L90" s="1118"/>
      <c r="M90" s="1118"/>
      <c r="N90" s="1118"/>
      <c r="O90" s="1118"/>
      <c r="P90" s="1151"/>
      <c r="Q90" s="1151"/>
      <c r="R90" s="1151"/>
      <c r="S90" s="1151"/>
      <c r="T90" s="1151"/>
      <c r="U90" s="1151"/>
      <c r="V90" s="1151"/>
      <c r="W90" s="1118"/>
      <c r="X90" s="1151"/>
      <c r="Y90" s="1117"/>
      <c r="Z90" s="1117"/>
      <c r="AA90" s="1117"/>
      <c r="AB90" s="1117"/>
      <c r="AC90" s="1117"/>
      <c r="AD90" s="1117"/>
      <c r="AE90" s="1117"/>
      <c r="AF90" s="1117"/>
      <c r="AG90" s="1117"/>
      <c r="AH90" s="1116"/>
      <c r="AI90" s="1116"/>
      <c r="AJ90" s="1116"/>
      <c r="AK90" s="1116"/>
      <c r="AL90" s="1116"/>
      <c r="AM90" s="1116"/>
      <c r="AN90" s="1116"/>
      <c r="AO90" s="1116"/>
      <c r="AP90" s="1116"/>
      <c r="AQ90" s="1117"/>
      <c r="AR90" s="1117"/>
      <c r="CG90" s="40"/>
      <c r="CH90" s="40"/>
      <c r="CI90" s="40"/>
      <c r="CJ90" s="40"/>
    </row>
    <row r="91" spans="1:88" ht="16.350000000000001" customHeight="1" x14ac:dyDescent="0.2">
      <c r="A91" s="283" t="s">
        <v>120</v>
      </c>
      <c r="B91" s="263">
        <f>SUM(C91:D91)</f>
        <v>163</v>
      </c>
      <c r="C91" s="161"/>
      <c r="D91" s="284">
        <v>163</v>
      </c>
      <c r="E91" s="46"/>
      <c r="F91" s="161"/>
      <c r="G91" s="6"/>
      <c r="H91" s="1118"/>
      <c r="I91" s="1118"/>
      <c r="J91" s="1118"/>
      <c r="K91" s="1118"/>
      <c r="L91" s="1118"/>
      <c r="M91" s="1118"/>
      <c r="N91" s="1118"/>
      <c r="O91" s="1118"/>
      <c r="P91" s="1151"/>
      <c r="Q91" s="1151"/>
      <c r="R91" s="1151"/>
      <c r="S91" s="1151"/>
      <c r="T91" s="1151"/>
      <c r="U91" s="1151"/>
      <c r="V91" s="1151"/>
      <c r="W91" s="1118"/>
      <c r="X91" s="1151"/>
      <c r="Y91" s="1117"/>
      <c r="Z91" s="1117"/>
      <c r="AA91" s="1117"/>
      <c r="AB91" s="1117"/>
      <c r="AC91" s="1117"/>
      <c r="AD91" s="1117"/>
      <c r="AE91" s="1117"/>
      <c r="AF91" s="1117"/>
      <c r="AG91" s="1117"/>
      <c r="AH91" s="1116"/>
      <c r="AI91" s="1116"/>
      <c r="AJ91" s="1116"/>
      <c r="AK91" s="1116"/>
      <c r="AL91" s="1116"/>
      <c r="AM91" s="1116"/>
      <c r="AN91" s="1116"/>
      <c r="AO91" s="1116"/>
      <c r="AP91" s="1116"/>
      <c r="AQ91" s="1117"/>
      <c r="AR91" s="1117"/>
      <c r="CG91" s="40"/>
      <c r="CH91" s="40"/>
      <c r="CI91" s="40"/>
      <c r="CJ91" s="40"/>
    </row>
    <row r="92" spans="1:88" ht="16.350000000000001" customHeight="1" x14ac:dyDescent="0.2">
      <c r="A92" s="283" t="s">
        <v>121</v>
      </c>
      <c r="B92" s="263">
        <f>SUM(C92:D92)</f>
        <v>0</v>
      </c>
      <c r="C92" s="161"/>
      <c r="D92" s="284"/>
      <c r="E92" s="46"/>
      <c r="F92" s="161"/>
      <c r="G92" s="6"/>
      <c r="H92" s="1118"/>
      <c r="I92" s="1118"/>
      <c r="J92" s="1118"/>
      <c r="K92" s="1118"/>
      <c r="L92" s="1118"/>
      <c r="M92" s="1118"/>
      <c r="N92" s="1118"/>
      <c r="O92" s="1118"/>
      <c r="P92" s="1151"/>
      <c r="Q92" s="1151"/>
      <c r="R92" s="1151"/>
      <c r="S92" s="1151"/>
      <c r="T92" s="1151"/>
      <c r="U92" s="1151"/>
      <c r="V92" s="1151"/>
      <c r="W92" s="1118"/>
      <c r="X92" s="1151"/>
      <c r="Y92" s="1117"/>
      <c r="Z92" s="1117"/>
      <c r="AA92" s="1117"/>
      <c r="AB92" s="1117"/>
      <c r="AC92" s="1117"/>
      <c r="AD92" s="1117"/>
      <c r="AE92" s="1117"/>
      <c r="AF92" s="1117"/>
      <c r="AG92" s="1117"/>
      <c r="AH92" s="1116"/>
      <c r="AI92" s="1116"/>
      <c r="AJ92" s="1116"/>
      <c r="AK92" s="1116"/>
      <c r="AL92" s="1116"/>
      <c r="AM92" s="1116"/>
      <c r="AN92" s="1116"/>
      <c r="AO92" s="1116"/>
      <c r="AP92" s="1116"/>
      <c r="AQ92" s="1117"/>
      <c r="AR92" s="1117"/>
      <c r="CG92" s="40"/>
      <c r="CH92" s="40"/>
      <c r="CI92" s="40"/>
      <c r="CJ92" s="40"/>
    </row>
    <row r="93" spans="1:88" ht="16.350000000000001" customHeight="1" x14ac:dyDescent="0.2">
      <c r="A93" s="283" t="s">
        <v>122</v>
      </c>
      <c r="B93" s="263">
        <f>SUM(C93:D93)</f>
        <v>0</v>
      </c>
      <c r="C93" s="161"/>
      <c r="D93" s="284"/>
      <c r="E93" s="46"/>
      <c r="F93" s="161"/>
      <c r="G93" s="6"/>
      <c r="H93" s="1118"/>
      <c r="I93" s="1118"/>
      <c r="J93" s="1118"/>
      <c r="K93" s="1118"/>
      <c r="L93" s="1118"/>
      <c r="M93" s="1118"/>
      <c r="N93" s="1118"/>
      <c r="O93" s="1118"/>
      <c r="P93" s="1151"/>
      <c r="Q93" s="1151"/>
      <c r="R93" s="1151"/>
      <c r="S93" s="1151"/>
      <c r="T93" s="1151"/>
      <c r="U93" s="1151"/>
      <c r="V93" s="1151"/>
      <c r="W93" s="1118"/>
      <c r="X93" s="1151"/>
      <c r="Y93" s="1117"/>
      <c r="Z93" s="1117"/>
      <c r="AA93" s="1117"/>
      <c r="AB93" s="1117"/>
      <c r="AC93" s="1117"/>
      <c r="AD93" s="1117"/>
      <c r="AE93" s="1117"/>
      <c r="AF93" s="1117"/>
      <c r="AG93" s="1117"/>
      <c r="AH93" s="1116"/>
      <c r="AI93" s="1116"/>
      <c r="AJ93" s="1116"/>
      <c r="AK93" s="1116"/>
      <c r="AL93" s="1116"/>
      <c r="AM93" s="1116"/>
      <c r="AN93" s="1116"/>
      <c r="AO93" s="1116"/>
      <c r="AP93" s="1116"/>
      <c r="AQ93" s="1117"/>
      <c r="AR93" s="1117"/>
      <c r="CG93" s="40"/>
      <c r="CH93" s="40"/>
      <c r="CI93" s="40"/>
      <c r="CJ93" s="40"/>
    </row>
    <row r="94" spans="1:88" ht="16.350000000000001" customHeight="1" x14ac:dyDescent="0.2">
      <c r="A94" s="285" t="s">
        <v>123</v>
      </c>
      <c r="B94" s="286">
        <f>SUM(C94:D94)</f>
        <v>0</v>
      </c>
      <c r="C94" s="287"/>
      <c r="D94" s="1157"/>
      <c r="E94" s="190"/>
      <c r="F94" s="287"/>
      <c r="G94" s="6"/>
      <c r="H94" s="1118"/>
      <c r="I94" s="1118"/>
      <c r="J94" s="1118"/>
      <c r="K94" s="1118"/>
      <c r="L94" s="1118"/>
      <c r="M94" s="1118"/>
      <c r="N94" s="1118"/>
      <c r="O94" s="1118"/>
      <c r="P94" s="1151"/>
      <c r="Q94" s="1151"/>
      <c r="R94" s="1151"/>
      <c r="S94" s="1151"/>
      <c r="T94" s="1151"/>
      <c r="U94" s="1151"/>
      <c r="V94" s="1151"/>
      <c r="W94" s="1118"/>
      <c r="X94" s="1151"/>
      <c r="Y94" s="1117"/>
      <c r="Z94" s="1117"/>
      <c r="AA94" s="1117"/>
      <c r="AB94" s="1117"/>
      <c r="AC94" s="1117"/>
      <c r="AD94" s="1117"/>
      <c r="AE94" s="1117"/>
      <c r="AF94" s="1117"/>
      <c r="AG94" s="1117"/>
      <c r="AH94" s="1116"/>
      <c r="AI94" s="1116"/>
      <c r="AJ94" s="1116"/>
      <c r="AK94" s="1116"/>
      <c r="AL94" s="1116"/>
      <c r="AM94" s="1116"/>
      <c r="AN94" s="1116"/>
      <c r="AO94" s="1116"/>
      <c r="AP94" s="1116"/>
      <c r="AQ94" s="1117"/>
      <c r="AR94" s="1117"/>
      <c r="CG94" s="40"/>
      <c r="CH94" s="40"/>
      <c r="CI94" s="40"/>
      <c r="CJ94" s="40"/>
    </row>
    <row r="95" spans="1:88" ht="16.350000000000001" customHeight="1" x14ac:dyDescent="0.2">
      <c r="A95" s="2999" t="s">
        <v>124</v>
      </c>
      <c r="B95" s="3000"/>
      <c r="C95" s="3000"/>
      <c r="D95" s="3000"/>
      <c r="E95" s="3000"/>
      <c r="F95" s="3001"/>
      <c r="G95" s="6"/>
      <c r="H95" s="1118"/>
      <c r="I95" s="1118"/>
      <c r="J95" s="1118"/>
      <c r="K95" s="1118"/>
      <c r="L95" s="1118"/>
      <c r="M95" s="1118"/>
      <c r="N95" s="1118"/>
      <c r="O95" s="1118"/>
      <c r="P95" s="1151"/>
      <c r="Q95" s="1151"/>
      <c r="R95" s="1151"/>
      <c r="S95" s="1151"/>
      <c r="T95" s="1151"/>
      <c r="U95" s="1151"/>
      <c r="V95" s="1151"/>
      <c r="W95" s="1118"/>
      <c r="X95" s="1151"/>
      <c r="Y95" s="1117"/>
      <c r="Z95" s="1117"/>
      <c r="AA95" s="1117"/>
      <c r="AB95" s="1117"/>
      <c r="AC95" s="1117"/>
      <c r="AD95" s="1117"/>
      <c r="AE95" s="1117"/>
      <c r="AF95" s="1117"/>
      <c r="AG95" s="1117"/>
      <c r="AH95" s="1116"/>
      <c r="AI95" s="1116"/>
      <c r="AJ95" s="1116"/>
      <c r="AK95" s="1116"/>
      <c r="AL95" s="1116"/>
      <c r="AM95" s="1116"/>
      <c r="AN95" s="1116"/>
      <c r="AO95" s="1116"/>
      <c r="AP95" s="1116"/>
      <c r="AQ95" s="1117"/>
      <c r="AR95" s="1117"/>
      <c r="CG95" s="40"/>
      <c r="CH95" s="40"/>
      <c r="CI95" s="40"/>
      <c r="CJ95" s="40"/>
    </row>
    <row r="96" spans="1:88" ht="16.350000000000001" customHeight="1" x14ac:dyDescent="0.2">
      <c r="A96" s="1158" t="s">
        <v>125</v>
      </c>
      <c r="B96" s="1159">
        <f>SUM(C96:D96)</f>
        <v>0</v>
      </c>
      <c r="C96" s="1154"/>
      <c r="D96" s="1155"/>
      <c r="E96" s="1156"/>
      <c r="F96" s="1154"/>
      <c r="G96" s="6"/>
      <c r="H96" s="1118"/>
      <c r="I96" s="1118"/>
      <c r="J96" s="1118"/>
      <c r="K96" s="1118"/>
      <c r="L96" s="1118"/>
      <c r="M96" s="1118"/>
      <c r="N96" s="1118"/>
      <c r="O96" s="1118"/>
      <c r="P96" s="1151"/>
      <c r="Q96" s="1151"/>
      <c r="R96" s="1151"/>
      <c r="S96" s="1151"/>
      <c r="T96" s="1151"/>
      <c r="U96" s="1151"/>
      <c r="V96" s="1151"/>
      <c r="W96" s="1118"/>
      <c r="X96" s="1151"/>
      <c r="Y96" s="1117"/>
      <c r="Z96" s="1117"/>
      <c r="AA96" s="1117"/>
      <c r="AB96" s="1117"/>
      <c r="AC96" s="1117"/>
      <c r="AD96" s="1117"/>
      <c r="AE96" s="1117"/>
      <c r="AF96" s="1117"/>
      <c r="AG96" s="1117"/>
      <c r="AH96" s="1117"/>
      <c r="AI96" s="1117"/>
      <c r="AJ96" s="1117"/>
      <c r="AK96" s="1117"/>
      <c r="AL96" s="1117"/>
      <c r="AM96" s="1117"/>
      <c r="AN96" s="1117"/>
      <c r="AO96" s="1117"/>
      <c r="AP96" s="1117"/>
      <c r="AQ96" s="1117"/>
      <c r="AR96" s="1117"/>
      <c r="CG96" s="40"/>
      <c r="CH96" s="40"/>
      <c r="CI96" s="40"/>
      <c r="CJ96" s="40"/>
    </row>
    <row r="97" spans="1:104" ht="16.350000000000001" customHeight="1" x14ac:dyDescent="0.2">
      <c r="A97" s="290" t="s">
        <v>126</v>
      </c>
      <c r="B97" s="291">
        <f>SUM(C97:D97)</f>
        <v>0</v>
      </c>
      <c r="C97" s="161"/>
      <c r="D97" s="284"/>
      <c r="E97" s="46"/>
      <c r="F97" s="161"/>
      <c r="G97" s="6"/>
      <c r="H97" s="1118"/>
      <c r="I97" s="1118"/>
      <c r="J97" s="1118"/>
      <c r="K97" s="1118"/>
      <c r="L97" s="1118"/>
      <c r="M97" s="1118"/>
      <c r="N97" s="1118"/>
      <c r="O97" s="1118"/>
      <c r="P97" s="1151"/>
      <c r="Q97" s="1151"/>
      <c r="R97" s="1151"/>
      <c r="S97" s="1151"/>
      <c r="T97" s="1151"/>
      <c r="U97" s="1151"/>
      <c r="V97" s="1151"/>
      <c r="W97" s="1118"/>
      <c r="X97" s="1151"/>
      <c r="Y97" s="1117"/>
      <c r="Z97" s="1117"/>
      <c r="AA97" s="1117"/>
      <c r="AB97" s="1117"/>
      <c r="AC97" s="1117"/>
      <c r="AD97" s="1117"/>
      <c r="AE97" s="1117"/>
      <c r="AF97" s="1117"/>
      <c r="AG97" s="1117"/>
      <c r="AH97" s="1117"/>
      <c r="AI97" s="1117"/>
      <c r="AJ97" s="1117"/>
      <c r="AK97" s="1117"/>
      <c r="AL97" s="1117"/>
      <c r="AM97" s="1117"/>
      <c r="AN97" s="1117"/>
      <c r="AO97" s="1117"/>
      <c r="AP97" s="1117"/>
      <c r="AQ97" s="1117"/>
      <c r="AR97" s="1117"/>
      <c r="CG97" s="40"/>
      <c r="CH97" s="40"/>
      <c r="CI97" s="40"/>
      <c r="CJ97" s="40"/>
    </row>
    <row r="98" spans="1:104" ht="24.75" customHeight="1" x14ac:dyDescent="0.2">
      <c r="A98" s="460" t="s">
        <v>127</v>
      </c>
      <c r="B98" s="292">
        <f>SUM(C98:D98)</f>
        <v>0</v>
      </c>
      <c r="C98" s="1160"/>
      <c r="D98" s="1157"/>
      <c r="E98" s="455"/>
      <c r="F98" s="1160"/>
      <c r="G98" s="6"/>
      <c r="H98" s="1118"/>
      <c r="I98" s="1118"/>
      <c r="J98" s="1118"/>
      <c r="K98" s="1118"/>
      <c r="L98" s="1118"/>
      <c r="M98" s="1118"/>
      <c r="N98" s="1118"/>
      <c r="O98" s="1118"/>
      <c r="P98" s="1151"/>
      <c r="Q98" s="1151"/>
      <c r="R98" s="1151"/>
      <c r="S98" s="1151"/>
      <c r="T98" s="1151"/>
      <c r="U98" s="1151"/>
      <c r="V98" s="1151"/>
      <c r="W98" s="1118"/>
      <c r="X98" s="1151"/>
      <c r="Y98" s="1117"/>
      <c r="Z98" s="1117"/>
      <c r="AA98" s="1117"/>
      <c r="AB98" s="1117"/>
      <c r="AC98" s="1117"/>
      <c r="AD98" s="1117"/>
      <c r="AE98" s="1117"/>
      <c r="AF98" s="1117"/>
      <c r="AG98" s="1117"/>
      <c r="AH98" s="1117"/>
      <c r="AI98" s="1117"/>
      <c r="AJ98" s="1117"/>
      <c r="AK98" s="1117"/>
      <c r="AL98" s="1117"/>
      <c r="AM98" s="1117"/>
      <c r="AN98" s="1117"/>
      <c r="AO98" s="1117"/>
      <c r="AP98" s="1117"/>
      <c r="AQ98" s="1117"/>
      <c r="AR98" s="1117"/>
      <c r="CG98" s="40"/>
      <c r="CH98" s="40"/>
      <c r="CI98" s="40"/>
      <c r="CJ98" s="40"/>
    </row>
    <row r="99" spans="1:104" s="8" customFormat="1" ht="31.35" customHeight="1" x14ac:dyDescent="0.2">
      <c r="A99" s="2738" t="s">
        <v>128</v>
      </c>
      <c r="B99" s="2738"/>
      <c r="C99" s="2738"/>
      <c r="D99" s="2738"/>
      <c r="E99" s="2738"/>
      <c r="F99" s="2738"/>
      <c r="G99" s="1115"/>
      <c r="H99" s="1115"/>
      <c r="I99" s="1115"/>
      <c r="J99" s="1115"/>
      <c r="K99" s="1115"/>
      <c r="L99" s="1115"/>
      <c r="M99" s="1115"/>
      <c r="N99" s="1115"/>
      <c r="O99" s="1115"/>
      <c r="P99" s="1115"/>
      <c r="Q99" s="1161"/>
      <c r="R99" s="1161"/>
      <c r="S99" s="1161"/>
      <c r="T99" s="1161"/>
      <c r="U99" s="1161"/>
      <c r="V99" s="1161"/>
      <c r="W99" s="1115"/>
      <c r="X99" s="1161"/>
      <c r="Y99" s="1161"/>
      <c r="Z99" s="1161"/>
      <c r="AA99" s="1161"/>
      <c r="AB99" s="1161"/>
      <c r="AC99" s="1161"/>
      <c r="AD99" s="1161"/>
      <c r="AE99" s="1161"/>
      <c r="AF99" s="1161"/>
      <c r="AG99" s="1161"/>
      <c r="AH99" s="1161"/>
      <c r="AI99" s="1161"/>
      <c r="AJ99" s="1161"/>
      <c r="AK99" s="1161"/>
      <c r="AL99" s="1161"/>
      <c r="AM99" s="1161"/>
      <c r="AN99" s="1161"/>
      <c r="AO99" s="1161"/>
      <c r="AP99" s="1161"/>
      <c r="AQ99" s="1161"/>
      <c r="AR99" s="1161"/>
      <c r="BX99" s="4"/>
      <c r="BY99" s="4"/>
      <c r="BZ99" s="4"/>
      <c r="CA99" s="5"/>
      <c r="CB99" s="5"/>
      <c r="CC99" s="5"/>
      <c r="CD99" s="5"/>
      <c r="CE99" s="5"/>
      <c r="CF99" s="5"/>
      <c r="CG99" s="40"/>
      <c r="CH99" s="40"/>
      <c r="CI99" s="40"/>
      <c r="CJ99" s="40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4"/>
    </row>
    <row r="100" spans="1:104" ht="16.350000000000001" customHeight="1" x14ac:dyDescent="0.2">
      <c r="A100" s="3002" t="s">
        <v>129</v>
      </c>
      <c r="B100" s="3004" t="s">
        <v>130</v>
      </c>
      <c r="C100" s="3005"/>
      <c r="D100" s="3005"/>
      <c r="E100" s="3006"/>
      <c r="F100" s="3004" t="s">
        <v>131</v>
      </c>
      <c r="G100" s="3005"/>
      <c r="H100" s="3005"/>
      <c r="I100" s="3006"/>
      <c r="J100" s="3011" t="s">
        <v>132</v>
      </c>
      <c r="K100" s="3013" t="s">
        <v>133</v>
      </c>
      <c r="L100" s="3014"/>
      <c r="M100" s="3013" t="s">
        <v>134</v>
      </c>
      <c r="N100" s="3014"/>
      <c r="O100" s="6"/>
      <c r="P100" s="235"/>
      <c r="Q100" s="235"/>
      <c r="R100" s="235"/>
      <c r="S100" s="235"/>
      <c r="T100" s="235"/>
      <c r="U100" s="235"/>
      <c r="V100" s="6"/>
      <c r="W100" s="235"/>
      <c r="X100" s="1162"/>
      <c r="Y100" s="1136"/>
      <c r="Z100" s="1136"/>
      <c r="AA100" s="1136"/>
      <c r="AB100" s="1136"/>
      <c r="AC100" s="1136"/>
      <c r="AD100" s="1136"/>
      <c r="AE100" s="1136"/>
      <c r="AF100" s="1136"/>
      <c r="AG100" s="1136"/>
      <c r="AH100" s="1136"/>
      <c r="AI100" s="1117"/>
      <c r="AJ100" s="1117"/>
      <c r="AK100" s="1117"/>
      <c r="AL100" s="1117"/>
      <c r="AM100" s="1117"/>
      <c r="AN100" s="1117"/>
      <c r="AO100" s="1117"/>
      <c r="AP100" s="1117"/>
      <c r="AQ100" s="1117"/>
      <c r="AR100" s="1117"/>
      <c r="CG100" s="40"/>
      <c r="CH100" s="40"/>
      <c r="CI100" s="40"/>
      <c r="CJ100" s="40"/>
    </row>
    <row r="101" spans="1:104" ht="39" customHeight="1" x14ac:dyDescent="0.2">
      <c r="A101" s="2740"/>
      <c r="B101" s="3007"/>
      <c r="C101" s="2746"/>
      <c r="D101" s="2746"/>
      <c r="E101" s="3008"/>
      <c r="F101" s="2748"/>
      <c r="G101" s="2749"/>
      <c r="H101" s="2749"/>
      <c r="I101" s="2750"/>
      <c r="J101" s="2754"/>
      <c r="K101" s="3015"/>
      <c r="L101" s="3016"/>
      <c r="M101" s="3015"/>
      <c r="N101" s="3016"/>
      <c r="O101" s="6"/>
      <c r="P101" s="235"/>
      <c r="Q101" s="235"/>
      <c r="R101" s="235"/>
      <c r="S101" s="235"/>
      <c r="T101" s="235"/>
      <c r="U101" s="235"/>
      <c r="V101" s="6"/>
      <c r="W101" s="235"/>
      <c r="X101" s="1151"/>
      <c r="Y101" s="1117"/>
      <c r="Z101" s="1117"/>
      <c r="AA101" s="1117"/>
      <c r="AB101" s="1117"/>
      <c r="AC101" s="1117"/>
      <c r="AD101" s="1117"/>
      <c r="AE101" s="1117"/>
      <c r="AF101" s="1117"/>
      <c r="AG101" s="1117"/>
      <c r="AH101" s="1117"/>
      <c r="AI101" s="1117"/>
      <c r="AJ101" s="1117"/>
      <c r="AK101" s="1117"/>
      <c r="AL101" s="1117"/>
      <c r="AM101" s="1117"/>
      <c r="AN101" s="1117"/>
      <c r="AO101" s="1117"/>
      <c r="AP101" s="1117"/>
      <c r="AQ101" s="1117"/>
      <c r="AR101" s="1117"/>
      <c r="CG101" s="40"/>
      <c r="CH101" s="40"/>
      <c r="CI101" s="40"/>
      <c r="CJ101" s="40"/>
    </row>
    <row r="102" spans="1:104" ht="40.5" customHeight="1" x14ac:dyDescent="0.2">
      <c r="A102" s="3003"/>
      <c r="B102" s="1163" t="s">
        <v>135</v>
      </c>
      <c r="C102" s="645" t="s">
        <v>136</v>
      </c>
      <c r="D102" s="1164" t="s">
        <v>137</v>
      </c>
      <c r="E102" s="647" t="s">
        <v>138</v>
      </c>
      <c r="F102" s="1165" t="s">
        <v>139</v>
      </c>
      <c r="G102" s="1164" t="s">
        <v>140</v>
      </c>
      <c r="H102" s="1164" t="s">
        <v>137</v>
      </c>
      <c r="I102" s="647" t="s">
        <v>138</v>
      </c>
      <c r="J102" s="3012"/>
      <c r="K102" s="1166" t="s">
        <v>135</v>
      </c>
      <c r="L102" s="1167" t="s">
        <v>136</v>
      </c>
      <c r="M102" s="1166" t="s">
        <v>139</v>
      </c>
      <c r="N102" s="1167" t="s">
        <v>141</v>
      </c>
      <c r="O102" s="6"/>
      <c r="P102" s="235"/>
      <c r="Q102" s="235"/>
      <c r="R102" s="235"/>
      <c r="S102" s="235"/>
      <c r="T102" s="235"/>
      <c r="U102" s="235"/>
      <c r="V102" s="6"/>
      <c r="W102" s="235"/>
      <c r="X102" s="1151"/>
      <c r="Y102" s="1117"/>
      <c r="Z102" s="1117"/>
      <c r="AA102" s="1117"/>
      <c r="AB102" s="1117"/>
      <c r="AC102" s="1117"/>
      <c r="AD102" s="1117"/>
      <c r="AE102" s="1117"/>
      <c r="AF102" s="1117"/>
      <c r="AG102" s="1117"/>
      <c r="AH102" s="1117"/>
      <c r="AI102" s="1117"/>
      <c r="AJ102" s="1117"/>
      <c r="AK102" s="1117"/>
      <c r="AL102" s="1117"/>
      <c r="AM102" s="1117"/>
      <c r="AN102" s="1117"/>
      <c r="AO102" s="1117"/>
      <c r="AP102" s="1117"/>
      <c r="AQ102" s="1117"/>
      <c r="AR102" s="1117"/>
      <c r="CG102" s="40"/>
      <c r="CH102" s="40"/>
      <c r="CI102" s="40"/>
      <c r="CJ102" s="40"/>
    </row>
    <row r="103" spans="1:104" ht="16.350000000000001" customHeight="1" x14ac:dyDescent="0.2">
      <c r="A103" s="1168" t="s">
        <v>142</v>
      </c>
      <c r="B103" s="1169">
        <v>9536</v>
      </c>
      <c r="C103" s="1170">
        <v>195</v>
      </c>
      <c r="D103" s="1171">
        <v>6425</v>
      </c>
      <c r="E103" s="1172">
        <v>3306</v>
      </c>
      <c r="F103" s="1173">
        <v>29441</v>
      </c>
      <c r="G103" s="1171">
        <v>305</v>
      </c>
      <c r="H103" s="1171">
        <v>20590</v>
      </c>
      <c r="I103" s="1174">
        <v>9348</v>
      </c>
      <c r="J103" s="1175">
        <v>6230</v>
      </c>
      <c r="K103" s="1173"/>
      <c r="L103" s="1175"/>
      <c r="M103" s="1173"/>
      <c r="N103" s="1175"/>
      <c r="O103" s="6" t="str">
        <f>CA103&amp;CB103&amp;CC103&amp;CD103</f>
        <v/>
      </c>
      <c r="P103" s="235"/>
      <c r="Q103" s="235"/>
      <c r="R103" s="235"/>
      <c r="S103" s="235"/>
      <c r="T103" s="235"/>
      <c r="U103" s="235"/>
      <c r="V103" s="6"/>
      <c r="W103" s="235"/>
      <c r="X103" s="1176"/>
      <c r="Y103" s="1177"/>
      <c r="Z103" s="1177"/>
      <c r="AA103" s="1177"/>
      <c r="AB103" s="1177"/>
      <c r="AC103" s="1177"/>
      <c r="AD103" s="1177"/>
      <c r="AE103" s="1177"/>
      <c r="AF103" s="1177"/>
      <c r="AG103" s="1177"/>
      <c r="AH103" s="1177"/>
      <c r="AI103" s="1177"/>
      <c r="AJ103" s="1177"/>
      <c r="AK103" s="1177"/>
      <c r="AL103" s="1177"/>
      <c r="AM103" s="1177"/>
      <c r="AN103" s="1177"/>
      <c r="AO103" s="1177"/>
      <c r="AP103" s="1177"/>
      <c r="AQ103" s="1177"/>
      <c r="AR103" s="1177"/>
      <c r="CA103" s="453" t="str">
        <f>IF(CG103=1,"* Las recetas totales despachadas a pacientes del PSC, deben ser menores o iguales al total de Recetas con Despacho Total. ","")</f>
        <v/>
      </c>
      <c r="CB103" s="453" t="str">
        <f>IF(CH103=1,"* Las recetas parciales despachadas a pacientes del PSC, deben ser menores o iguales al total de Recetas con Despacho Parcial. ","")</f>
        <v/>
      </c>
      <c r="CC103" s="453" t="str">
        <f>IF(CI103=1,"* Las prescripciones emitidas a pacientes del PSC, deben ser menores o iguales a las Prescripciones totales emitidas. ","")</f>
        <v/>
      </c>
      <c r="CD103" s="453" t="str">
        <f>IF(CJ103=1,"* Las prescripciones rechazadas a pacientes del PSC, deben ser menores o iguales a las Prescripciones totales rechazadas. ","")</f>
        <v/>
      </c>
      <c r="CG103" s="454">
        <f>IF(B103&lt;K103,1,0)</f>
        <v>0</v>
      </c>
      <c r="CH103" s="454">
        <f>IF(C103&lt;L103,1,0)</f>
        <v>0</v>
      </c>
      <c r="CI103" s="454">
        <f>IF(F103&lt;M103,1,0)</f>
        <v>0</v>
      </c>
      <c r="CJ103" s="454">
        <f>IF(G103&lt;N103,1,0)</f>
        <v>0</v>
      </c>
    </row>
    <row r="104" spans="1:104" ht="16.350000000000001" customHeight="1" x14ac:dyDescent="0.2">
      <c r="A104" s="310" t="s">
        <v>143</v>
      </c>
      <c r="B104" s="311">
        <v>913</v>
      </c>
      <c r="C104" s="312">
        <v>85</v>
      </c>
      <c r="D104" s="313">
        <v>998</v>
      </c>
      <c r="E104" s="314">
        <v>0</v>
      </c>
      <c r="F104" s="315">
        <v>2178</v>
      </c>
      <c r="G104" s="313">
        <v>82</v>
      </c>
      <c r="H104" s="313">
        <v>2096</v>
      </c>
      <c r="I104" s="316">
        <v>0</v>
      </c>
      <c r="J104" s="317">
        <v>913</v>
      </c>
      <c r="K104" s="318"/>
      <c r="L104" s="319"/>
      <c r="M104" s="318"/>
      <c r="N104" s="319"/>
      <c r="O104" s="6"/>
      <c r="P104" s="235"/>
      <c r="Q104" s="235"/>
      <c r="R104" s="235"/>
      <c r="S104" s="235"/>
      <c r="T104" s="235"/>
      <c r="U104" s="235"/>
      <c r="V104" s="6"/>
      <c r="W104" s="235"/>
      <c r="X104" s="1176"/>
      <c r="Y104" s="1177"/>
      <c r="Z104" s="1177"/>
      <c r="AA104" s="1177"/>
      <c r="AB104" s="1177"/>
      <c r="AC104" s="1177"/>
      <c r="AD104" s="1177"/>
      <c r="AE104" s="1177"/>
      <c r="AF104" s="1177"/>
      <c r="AG104" s="1177"/>
      <c r="AH104" s="1177"/>
      <c r="AI104" s="1177"/>
      <c r="AJ104" s="1177"/>
      <c r="AK104" s="1177"/>
      <c r="AL104" s="1177"/>
      <c r="AM104" s="1177"/>
      <c r="AN104" s="1177"/>
      <c r="AO104" s="1177"/>
      <c r="AP104" s="1177"/>
      <c r="AQ104" s="1177"/>
      <c r="AR104" s="1177"/>
      <c r="CA104" s="453" t="str">
        <f>IF(CG104=1,"* Las recetas totales despachadas a pacientes del PSC, deben ser menores o iguales al total de Recetas con Despacho Total. ","")</f>
        <v/>
      </c>
      <c r="CB104" s="453" t="str">
        <f>IF(CH104=1,"* Las recetas parciales despachadas a pacientes del PSC, deben ser menores o iguales al total de Recetas con Despacho Parcial. ","")</f>
        <v/>
      </c>
      <c r="CC104" s="453" t="str">
        <f>IF(CI104=1,"* Las prescripciones emitidas a pacientes del PSC, deben ser menores o iguales a las Prescripciones totales emitidas. ","")</f>
        <v/>
      </c>
      <c r="CD104" s="453" t="str">
        <f>IF(CJ104=1,"* Las prescripciones rechazadas a pacientes del PSC, deben ser menores o iguales a las Prescripciones totales rechazadas. ","")</f>
        <v/>
      </c>
      <c r="CG104" s="454">
        <f t="shared" ref="CG104:CH105" si="8">IF(B104&lt;K104,1,0)</f>
        <v>0</v>
      </c>
      <c r="CH104" s="454">
        <f t="shared" si="8"/>
        <v>0</v>
      </c>
      <c r="CI104" s="454">
        <f t="shared" ref="CI104:CJ105" si="9">IF(F104&lt;M104,1,0)</f>
        <v>0</v>
      </c>
      <c r="CJ104" s="454">
        <f t="shared" si="9"/>
        <v>0</v>
      </c>
    </row>
    <row r="105" spans="1:104" ht="16.350000000000001" customHeight="1" x14ac:dyDescent="0.2">
      <c r="A105" s="310" t="s">
        <v>144</v>
      </c>
      <c r="B105" s="322">
        <v>802</v>
      </c>
      <c r="C105" s="323">
        <v>0</v>
      </c>
      <c r="D105" s="324">
        <v>802</v>
      </c>
      <c r="E105" s="325">
        <v>0</v>
      </c>
      <c r="F105" s="326">
        <v>802</v>
      </c>
      <c r="G105" s="324">
        <v>0</v>
      </c>
      <c r="H105" s="324">
        <v>0</v>
      </c>
      <c r="I105" s="327">
        <v>0</v>
      </c>
      <c r="J105" s="328">
        <v>802</v>
      </c>
      <c r="K105" s="329"/>
      <c r="L105" s="330"/>
      <c r="M105" s="329"/>
      <c r="N105" s="330"/>
      <c r="O105" s="6"/>
      <c r="P105" s="235"/>
      <c r="Q105" s="235"/>
      <c r="R105" s="235"/>
      <c r="S105" s="235"/>
      <c r="T105" s="235"/>
      <c r="U105" s="235"/>
      <c r="V105" s="6"/>
      <c r="W105" s="235"/>
      <c r="X105" s="1176"/>
      <c r="Y105" s="1177"/>
      <c r="Z105" s="1177"/>
      <c r="AA105" s="1177"/>
      <c r="AB105" s="1177"/>
      <c r="AC105" s="1177"/>
      <c r="AD105" s="1177"/>
      <c r="AE105" s="1177"/>
      <c r="AF105" s="1177"/>
      <c r="AG105" s="1177"/>
      <c r="AH105" s="1177"/>
      <c r="AI105" s="1177"/>
      <c r="AJ105" s="1177"/>
      <c r="AK105" s="1177"/>
      <c r="AL105" s="1177"/>
      <c r="AM105" s="1177"/>
      <c r="AN105" s="1177"/>
      <c r="AO105" s="1177"/>
      <c r="AP105" s="1177"/>
      <c r="AQ105" s="1177"/>
      <c r="AR105" s="1177"/>
      <c r="CA105" s="453" t="str">
        <f>IF(CG105=1,"* Las recetas totales despachadas a pacientes del PSC, deben ser menores o iguales al total de Recetas con Despacho Total. ","")</f>
        <v/>
      </c>
      <c r="CB105" s="453" t="str">
        <f>IF(CH105=1,"* Las recetas parciales despachadas a pacientes del PSC, deben ser menores o iguales al total de Recetas con Despacho Parcial. ","")</f>
        <v/>
      </c>
      <c r="CC105" s="453" t="str">
        <f>IF(CI105=1,"* Las prescripciones emitidas a pacientes del PSC, deben ser menores o iguales a las Prescripciones totales emitidas. ","")</f>
        <v/>
      </c>
      <c r="CD105" s="453" t="str">
        <f>IF(CJ105=1,"* Las prescripciones rechazadas a pacientes del PSC, deben ser menores o iguales a las Prescripciones totales rechazadas. ","")</f>
        <v/>
      </c>
      <c r="CG105" s="454">
        <f t="shared" si="8"/>
        <v>0</v>
      </c>
      <c r="CH105" s="454">
        <f t="shared" si="8"/>
        <v>0</v>
      </c>
      <c r="CI105" s="454">
        <f t="shared" si="9"/>
        <v>0</v>
      </c>
      <c r="CJ105" s="454">
        <f t="shared" si="9"/>
        <v>0</v>
      </c>
    </row>
    <row r="106" spans="1:104" ht="16.350000000000001" customHeight="1" x14ac:dyDescent="0.2">
      <c r="A106" s="1178" t="s">
        <v>32</v>
      </c>
      <c r="B106" s="1179">
        <f>SUM(B103:B105)</f>
        <v>11251</v>
      </c>
      <c r="C106" s="663">
        <f>SUM(C103:C105)</f>
        <v>280</v>
      </c>
      <c r="D106" s="1180">
        <f t="shared" ref="D106:E106" si="10">SUM(D103:D105)</f>
        <v>8225</v>
      </c>
      <c r="E106" s="665">
        <f t="shared" si="10"/>
        <v>3306</v>
      </c>
      <c r="F106" s="1181">
        <f>SUM(F103:F105)</f>
        <v>32421</v>
      </c>
      <c r="G106" s="1180">
        <f>SUM(G103:G105)</f>
        <v>387</v>
      </c>
      <c r="H106" s="1180">
        <f t="shared" ref="H106:I106" si="11">SUM(H103:H105)</f>
        <v>22686</v>
      </c>
      <c r="I106" s="665">
        <f t="shared" si="11"/>
        <v>9348</v>
      </c>
      <c r="J106" s="1182">
        <f>SUM(J103:J105)</f>
        <v>7945</v>
      </c>
      <c r="K106" s="1181">
        <f>+K103</f>
        <v>0</v>
      </c>
      <c r="L106" s="1182">
        <f>+L103</f>
        <v>0</v>
      </c>
      <c r="M106" s="1181">
        <f>+M103</f>
        <v>0</v>
      </c>
      <c r="N106" s="1182">
        <f>+N103</f>
        <v>0</v>
      </c>
      <c r="O106" s="6"/>
      <c r="P106" s="235"/>
      <c r="Q106" s="235"/>
      <c r="R106" s="235"/>
      <c r="S106" s="235"/>
      <c r="T106" s="235"/>
      <c r="U106" s="235"/>
      <c r="V106" s="6"/>
      <c r="W106" s="235"/>
      <c r="X106" s="1183"/>
      <c r="Y106" s="1184"/>
      <c r="Z106" s="1184"/>
      <c r="AA106" s="1184"/>
      <c r="AB106" s="1184"/>
      <c r="AC106" s="1184"/>
      <c r="AD106" s="1184"/>
      <c r="AE106" s="1184"/>
      <c r="AF106" s="1184"/>
      <c r="AG106" s="1184"/>
      <c r="AH106" s="1184"/>
      <c r="AI106" s="1184"/>
      <c r="AJ106" s="1184"/>
      <c r="AK106" s="1184"/>
      <c r="AL106" s="1184"/>
      <c r="AM106" s="1184"/>
      <c r="AN106" s="1184"/>
      <c r="AO106" s="1184"/>
      <c r="AP106" s="1184"/>
      <c r="AQ106" s="1184"/>
      <c r="AR106" s="1184"/>
      <c r="CG106" s="40"/>
      <c r="CH106" s="40"/>
      <c r="CI106" s="40"/>
      <c r="CJ106" s="40"/>
    </row>
    <row r="107" spans="1:104" ht="31.35" customHeight="1" x14ac:dyDescent="0.2">
      <c r="A107" s="9" t="s">
        <v>145</v>
      </c>
      <c r="B107" s="1185"/>
      <c r="C107" s="1186"/>
      <c r="D107" s="342"/>
      <c r="E107" s="1187"/>
      <c r="F107" s="1187"/>
      <c r="G107" s="1188"/>
      <c r="H107" s="1188"/>
      <c r="I107" s="1189"/>
      <c r="J107" s="346"/>
      <c r="K107" s="1189"/>
      <c r="L107" s="346"/>
      <c r="M107" s="6"/>
      <c r="N107" s="6"/>
      <c r="O107" s="6"/>
      <c r="P107" s="6"/>
      <c r="Q107" s="235"/>
      <c r="R107" s="235"/>
      <c r="S107" s="235"/>
      <c r="T107" s="235"/>
      <c r="U107" s="235"/>
      <c r="V107" s="235"/>
      <c r="W107" s="6"/>
      <c r="X107" s="1176"/>
      <c r="Y107" s="1176"/>
      <c r="Z107" s="1177"/>
      <c r="AA107" s="1177"/>
      <c r="AB107" s="1177"/>
      <c r="AC107" s="1177"/>
      <c r="AD107" s="1177"/>
      <c r="AE107" s="1177"/>
      <c r="AF107" s="1177"/>
      <c r="AG107" s="1177"/>
      <c r="AH107" s="1177"/>
      <c r="AI107" s="1177"/>
      <c r="AJ107" s="1177"/>
      <c r="AK107" s="1177"/>
      <c r="AL107" s="1177"/>
      <c r="AM107" s="1177"/>
      <c r="AN107" s="1177"/>
      <c r="AO107" s="1177"/>
      <c r="AP107" s="1177"/>
      <c r="AQ107" s="1177"/>
      <c r="AR107" s="1177"/>
      <c r="CG107" s="40"/>
      <c r="CH107" s="40"/>
      <c r="CI107" s="40"/>
      <c r="CJ107" s="40"/>
    </row>
    <row r="108" spans="1:104" ht="31.35" customHeight="1" x14ac:dyDescent="0.2">
      <c r="A108" s="2896" t="s">
        <v>146</v>
      </c>
      <c r="B108" s="2898" t="s">
        <v>147</v>
      </c>
      <c r="C108" s="2998" t="s">
        <v>148</v>
      </c>
      <c r="D108" s="2900"/>
      <c r="E108" s="2900"/>
      <c r="F108" s="2900"/>
      <c r="G108" s="2900"/>
      <c r="H108" s="2900"/>
      <c r="I108" s="2900"/>
      <c r="J108" s="2900"/>
      <c r="K108" s="2900"/>
      <c r="L108" s="2848"/>
      <c r="M108" s="2898" t="s">
        <v>149</v>
      </c>
      <c r="N108" s="6"/>
      <c r="O108" s="342"/>
      <c r="P108" s="342"/>
      <c r="Q108" s="342"/>
      <c r="R108" s="235"/>
      <c r="S108" s="235"/>
      <c r="T108" s="235"/>
      <c r="U108" s="235"/>
      <c r="V108" s="235"/>
      <c r="W108" s="235"/>
      <c r="X108" s="235"/>
      <c r="Y108" s="235"/>
      <c r="Z108" s="1176"/>
      <c r="AA108" s="1177"/>
      <c r="AB108" s="1177"/>
      <c r="AC108" s="1177"/>
      <c r="AD108" s="1177"/>
      <c r="AE108" s="1177"/>
      <c r="AF108" s="1177"/>
      <c r="AG108" s="1177"/>
      <c r="AH108" s="1177"/>
      <c r="AI108" s="1177"/>
      <c r="AJ108" s="1177"/>
      <c r="AK108" s="1177"/>
      <c r="AL108" s="1177"/>
      <c r="AM108" s="1177"/>
      <c r="AN108" s="1177"/>
      <c r="AO108" s="1177"/>
      <c r="AP108" s="1177"/>
      <c r="AQ108" s="1177"/>
      <c r="AR108" s="1177"/>
      <c r="AS108" s="1177"/>
      <c r="AT108" s="1177"/>
      <c r="BX108" s="2"/>
      <c r="BZ108" s="3"/>
      <c r="CG108" s="40"/>
      <c r="CH108" s="40"/>
      <c r="CI108" s="40"/>
      <c r="CJ108" s="40"/>
    </row>
    <row r="109" spans="1:104" ht="35.25" customHeight="1" x14ac:dyDescent="0.2">
      <c r="A109" s="2996"/>
      <c r="B109" s="2997"/>
      <c r="C109" s="1190" t="s">
        <v>150</v>
      </c>
      <c r="D109" s="1191" t="s">
        <v>151</v>
      </c>
      <c r="E109" s="1191" t="s">
        <v>152</v>
      </c>
      <c r="F109" s="1191" t="s">
        <v>153</v>
      </c>
      <c r="G109" s="1191" t="s">
        <v>154</v>
      </c>
      <c r="H109" s="1192" t="s">
        <v>155</v>
      </c>
      <c r="I109" s="1192" t="s">
        <v>156</v>
      </c>
      <c r="J109" s="1191" t="s">
        <v>157</v>
      </c>
      <c r="K109" s="1192" t="s">
        <v>158</v>
      </c>
      <c r="L109" s="680" t="s">
        <v>159</v>
      </c>
      <c r="M109" s="2997"/>
      <c r="N109" s="6"/>
      <c r="O109" s="342"/>
      <c r="P109" s="342"/>
      <c r="Q109" s="342"/>
      <c r="R109" s="235"/>
      <c r="S109" s="235"/>
      <c r="T109" s="235"/>
      <c r="U109" s="235"/>
      <c r="V109" s="235"/>
      <c r="W109" s="235"/>
      <c r="X109" s="235"/>
      <c r="Y109" s="235"/>
      <c r="Z109" s="1176"/>
      <c r="AA109" s="1177"/>
      <c r="AB109" s="1177"/>
      <c r="AC109" s="1177"/>
      <c r="AD109" s="1177"/>
      <c r="AE109" s="1177"/>
      <c r="AF109" s="1177"/>
      <c r="AG109" s="1177"/>
      <c r="AH109" s="1177"/>
      <c r="AI109" s="1177"/>
      <c r="AJ109" s="1177"/>
      <c r="AK109" s="1177"/>
      <c r="AL109" s="1177"/>
      <c r="AM109" s="1177"/>
      <c r="AN109" s="1177"/>
      <c r="AO109" s="1177"/>
      <c r="AP109" s="1177"/>
      <c r="AQ109" s="1177"/>
      <c r="AR109" s="1177"/>
      <c r="AS109" s="1177"/>
      <c r="AT109" s="1177"/>
      <c r="BX109" s="2"/>
      <c r="BZ109" s="3"/>
      <c r="CG109" s="40"/>
      <c r="CH109" s="40"/>
      <c r="CI109" s="40"/>
      <c r="CJ109" s="40"/>
    </row>
    <row r="110" spans="1:104" ht="16.350000000000001" customHeight="1" x14ac:dyDescent="0.2">
      <c r="A110" s="1193" t="s">
        <v>160</v>
      </c>
      <c r="B110" s="1194"/>
      <c r="C110" s="1173"/>
      <c r="D110" s="1171"/>
      <c r="E110" s="1171"/>
      <c r="F110" s="1171"/>
      <c r="G110" s="1171"/>
      <c r="H110" s="1171"/>
      <c r="I110" s="1171"/>
      <c r="J110" s="1171"/>
      <c r="K110" s="1171"/>
      <c r="L110" s="1194"/>
      <c r="M110" s="1195"/>
      <c r="N110" s="6"/>
      <c r="O110" s="342"/>
      <c r="P110" s="342"/>
      <c r="Q110" s="342"/>
      <c r="R110" s="235"/>
      <c r="S110" s="235"/>
      <c r="T110" s="235"/>
      <c r="U110" s="235"/>
      <c r="V110" s="235"/>
      <c r="W110" s="235"/>
      <c r="X110" s="235"/>
      <c r="Y110" s="235"/>
      <c r="Z110" s="1196"/>
      <c r="AA110" s="1197"/>
      <c r="AB110" s="1197"/>
      <c r="AC110" s="1197"/>
      <c r="AD110" s="1197"/>
      <c r="AE110" s="1197"/>
      <c r="AF110" s="1197"/>
      <c r="AG110" s="1197"/>
      <c r="AH110" s="1197"/>
      <c r="AI110" s="1197"/>
      <c r="AJ110" s="1197"/>
      <c r="AK110" s="1197"/>
      <c r="AL110" s="1197"/>
      <c r="AM110" s="1197"/>
      <c r="AN110" s="1197"/>
      <c r="AO110" s="1197"/>
      <c r="AP110" s="1197"/>
      <c r="AQ110" s="1197"/>
      <c r="AR110" s="1197"/>
      <c r="AS110" s="1197"/>
      <c r="AT110" s="1197"/>
      <c r="BX110" s="2"/>
      <c r="BZ110" s="3"/>
      <c r="CG110" s="40"/>
      <c r="CH110" s="40"/>
      <c r="CI110" s="40"/>
      <c r="CJ110" s="40"/>
    </row>
    <row r="111" spans="1:104" ht="16.350000000000001" customHeight="1" x14ac:dyDescent="0.2">
      <c r="A111" s="109" t="s">
        <v>161</v>
      </c>
      <c r="B111" s="327"/>
      <c r="C111" s="353"/>
      <c r="D111" s="324"/>
      <c r="E111" s="324"/>
      <c r="F111" s="324"/>
      <c r="G111" s="324"/>
      <c r="H111" s="324"/>
      <c r="I111" s="324"/>
      <c r="J111" s="324"/>
      <c r="K111" s="324"/>
      <c r="L111" s="327"/>
      <c r="M111" s="354"/>
      <c r="N111" s="346"/>
      <c r="O111" s="342"/>
      <c r="P111" s="342"/>
      <c r="Q111" s="342"/>
      <c r="R111" s="235"/>
      <c r="S111" s="235"/>
      <c r="T111" s="235"/>
      <c r="U111" s="235"/>
      <c r="V111" s="235"/>
      <c r="W111" s="235"/>
      <c r="X111" s="235"/>
      <c r="Y111" s="235"/>
      <c r="Z111" s="1196"/>
      <c r="AA111" s="1197"/>
      <c r="AB111" s="1197"/>
      <c r="AC111" s="1197"/>
      <c r="AD111" s="1197"/>
      <c r="AE111" s="1197"/>
      <c r="AF111" s="1197"/>
      <c r="AG111" s="1197"/>
      <c r="AH111" s="1197"/>
      <c r="AI111" s="1197"/>
      <c r="AJ111" s="1197"/>
      <c r="AK111" s="1197"/>
      <c r="AL111" s="1197"/>
      <c r="AM111" s="1197"/>
      <c r="AN111" s="1197"/>
      <c r="AO111" s="1197"/>
      <c r="AP111" s="1197"/>
      <c r="AQ111" s="1197"/>
      <c r="AR111" s="1197"/>
      <c r="AS111" s="1197"/>
      <c r="AT111" s="1197"/>
      <c r="BX111" s="2"/>
      <c r="BZ111" s="3"/>
      <c r="CG111" s="40"/>
      <c r="CH111" s="40"/>
      <c r="CI111" s="40"/>
      <c r="CJ111" s="40"/>
    </row>
    <row r="112" spans="1:104" ht="16.350000000000001" customHeight="1" x14ac:dyDescent="0.2">
      <c r="A112" s="232" t="s">
        <v>162</v>
      </c>
      <c r="B112" s="355"/>
      <c r="C112" s="326"/>
      <c r="D112" s="356"/>
      <c r="E112" s="356"/>
      <c r="F112" s="356"/>
      <c r="G112" s="356"/>
      <c r="H112" s="356"/>
      <c r="I112" s="356"/>
      <c r="J112" s="356"/>
      <c r="K112" s="356"/>
      <c r="L112" s="355"/>
      <c r="M112" s="322"/>
      <c r="N112" s="1198"/>
      <c r="O112" s="342"/>
      <c r="P112" s="342"/>
      <c r="Q112" s="342"/>
      <c r="R112" s="235"/>
      <c r="S112" s="235"/>
      <c r="T112" s="235"/>
      <c r="U112" s="235"/>
      <c r="V112" s="235"/>
      <c r="W112" s="235"/>
      <c r="X112" s="235"/>
      <c r="Y112" s="235"/>
      <c r="Z112" s="1196"/>
      <c r="AA112" s="1197"/>
      <c r="AB112" s="1197"/>
      <c r="AC112" s="1197"/>
      <c r="AD112" s="1197"/>
      <c r="AE112" s="1197"/>
      <c r="AF112" s="1197"/>
      <c r="AG112" s="1197"/>
      <c r="AH112" s="1197"/>
      <c r="AI112" s="1197"/>
      <c r="AJ112" s="1197"/>
      <c r="AK112" s="1197"/>
      <c r="AL112" s="1197"/>
      <c r="AM112" s="1197"/>
      <c r="AN112" s="1197"/>
      <c r="AO112" s="1197"/>
      <c r="AP112" s="1197"/>
      <c r="AQ112" s="1197"/>
      <c r="AR112" s="1197"/>
      <c r="AS112" s="1197"/>
      <c r="AT112" s="1197"/>
      <c r="BX112" s="2"/>
      <c r="BZ112" s="3"/>
      <c r="CG112" s="40"/>
      <c r="CH112" s="40"/>
      <c r="CI112" s="40"/>
      <c r="CJ112" s="40"/>
    </row>
    <row r="113" spans="1:88" ht="31.35" customHeight="1" x14ac:dyDescent="0.2">
      <c r="A113" s="10" t="s">
        <v>163</v>
      </c>
      <c r="B113" s="360"/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1199"/>
      <c r="AP113" s="1199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CG113" s="40"/>
      <c r="CH113" s="40"/>
      <c r="CI113" s="40"/>
      <c r="CJ113" s="40"/>
    </row>
    <row r="114" spans="1:88" ht="16.350000000000001" customHeight="1" x14ac:dyDescent="0.2">
      <c r="A114" s="2915" t="s">
        <v>164</v>
      </c>
      <c r="B114" s="2721" t="s">
        <v>4</v>
      </c>
      <c r="C114" s="2763"/>
      <c r="D114" s="2703"/>
      <c r="E114" s="2987" t="s">
        <v>5</v>
      </c>
      <c r="F114" s="2928"/>
      <c r="G114" s="2928"/>
      <c r="H114" s="2928"/>
      <c r="I114" s="2928"/>
      <c r="J114" s="2928"/>
      <c r="K114" s="2928"/>
      <c r="L114" s="2928"/>
      <c r="M114" s="2928"/>
      <c r="N114" s="2928"/>
      <c r="O114" s="2928"/>
      <c r="P114" s="2928"/>
      <c r="Q114" s="2928"/>
      <c r="R114" s="2928"/>
      <c r="S114" s="2928"/>
      <c r="T114" s="2928"/>
      <c r="U114" s="2928"/>
      <c r="V114" s="2928"/>
      <c r="W114" s="2928"/>
      <c r="X114" s="2928"/>
      <c r="Y114" s="2928"/>
      <c r="Z114" s="2928"/>
      <c r="AA114" s="2928"/>
      <c r="AB114" s="2928"/>
      <c r="AC114" s="2928"/>
      <c r="AD114" s="2928"/>
      <c r="AE114" s="2928"/>
      <c r="AF114" s="2928"/>
      <c r="AG114" s="2928"/>
      <c r="AH114" s="2928"/>
      <c r="AI114" s="2928"/>
      <c r="AJ114" s="2928"/>
      <c r="AK114" s="2928"/>
      <c r="AL114" s="2928"/>
      <c r="AM114" s="2928"/>
      <c r="AN114" s="2832"/>
      <c r="AO114" s="2703" t="s">
        <v>6</v>
      </c>
      <c r="AP114" s="2705" t="s">
        <v>165</v>
      </c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CG114" s="40"/>
      <c r="CH114" s="40"/>
      <c r="CI114" s="40"/>
      <c r="CJ114" s="40"/>
    </row>
    <row r="115" spans="1:88" ht="16.350000000000001" customHeight="1" x14ac:dyDescent="0.2">
      <c r="A115" s="2692"/>
      <c r="B115" s="3018"/>
      <c r="C115" s="2698"/>
      <c r="D115" s="3009"/>
      <c r="E115" s="2987" t="s">
        <v>11</v>
      </c>
      <c r="F115" s="2823"/>
      <c r="G115" s="2987" t="s">
        <v>12</v>
      </c>
      <c r="H115" s="2823"/>
      <c r="I115" s="2987" t="s">
        <v>13</v>
      </c>
      <c r="J115" s="2823"/>
      <c r="K115" s="2987" t="s">
        <v>14</v>
      </c>
      <c r="L115" s="2823"/>
      <c r="M115" s="2987" t="s">
        <v>15</v>
      </c>
      <c r="N115" s="2823"/>
      <c r="O115" s="2987" t="s">
        <v>16</v>
      </c>
      <c r="P115" s="2823"/>
      <c r="Q115" s="2928" t="s">
        <v>17</v>
      </c>
      <c r="R115" s="2823"/>
      <c r="S115" s="2987" t="s">
        <v>18</v>
      </c>
      <c r="T115" s="2823"/>
      <c r="U115" s="2987" t="s">
        <v>19</v>
      </c>
      <c r="V115" s="2823"/>
      <c r="W115" s="2987" t="s">
        <v>20</v>
      </c>
      <c r="X115" s="2823"/>
      <c r="Y115" s="2987" t="s">
        <v>21</v>
      </c>
      <c r="Z115" s="2823"/>
      <c r="AA115" s="2987" t="s">
        <v>22</v>
      </c>
      <c r="AB115" s="2823"/>
      <c r="AC115" s="2987" t="s">
        <v>23</v>
      </c>
      <c r="AD115" s="2823"/>
      <c r="AE115" s="2987" t="s">
        <v>24</v>
      </c>
      <c r="AF115" s="2823"/>
      <c r="AG115" s="2987" t="s">
        <v>25</v>
      </c>
      <c r="AH115" s="2823"/>
      <c r="AI115" s="2987" t="s">
        <v>26</v>
      </c>
      <c r="AJ115" s="2823"/>
      <c r="AK115" s="2987" t="s">
        <v>27</v>
      </c>
      <c r="AL115" s="2823"/>
      <c r="AM115" s="2928" t="s">
        <v>28</v>
      </c>
      <c r="AN115" s="2832"/>
      <c r="AO115" s="2703"/>
      <c r="AP115" s="2705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CG115" s="40"/>
      <c r="CH115" s="40"/>
      <c r="CI115" s="40"/>
      <c r="CJ115" s="40"/>
    </row>
    <row r="116" spans="1:88" ht="16.350000000000001" customHeight="1" x14ac:dyDescent="0.2">
      <c r="A116" s="3017"/>
      <c r="B116" s="1086" t="s">
        <v>29</v>
      </c>
      <c r="C116" s="687" t="s">
        <v>30</v>
      </c>
      <c r="D116" s="1200" t="s">
        <v>31</v>
      </c>
      <c r="E116" s="1137" t="s">
        <v>30</v>
      </c>
      <c r="F116" s="574" t="s">
        <v>31</v>
      </c>
      <c r="G116" s="1137" t="s">
        <v>30</v>
      </c>
      <c r="H116" s="574" t="s">
        <v>31</v>
      </c>
      <c r="I116" s="1137" t="s">
        <v>30</v>
      </c>
      <c r="J116" s="574" t="s">
        <v>31</v>
      </c>
      <c r="K116" s="1137" t="s">
        <v>30</v>
      </c>
      <c r="L116" s="574" t="s">
        <v>31</v>
      </c>
      <c r="M116" s="1137" t="s">
        <v>30</v>
      </c>
      <c r="N116" s="574" t="s">
        <v>31</v>
      </c>
      <c r="O116" s="1137" t="s">
        <v>30</v>
      </c>
      <c r="P116" s="574" t="s">
        <v>31</v>
      </c>
      <c r="Q116" s="1137" t="s">
        <v>30</v>
      </c>
      <c r="R116" s="574" t="s">
        <v>31</v>
      </c>
      <c r="S116" s="1137" t="s">
        <v>30</v>
      </c>
      <c r="T116" s="574" t="s">
        <v>31</v>
      </c>
      <c r="U116" s="1137" t="s">
        <v>30</v>
      </c>
      <c r="V116" s="574" t="s">
        <v>31</v>
      </c>
      <c r="W116" s="1137" t="s">
        <v>30</v>
      </c>
      <c r="X116" s="574" t="s">
        <v>31</v>
      </c>
      <c r="Y116" s="1137" t="s">
        <v>30</v>
      </c>
      <c r="Z116" s="574" t="s">
        <v>31</v>
      </c>
      <c r="AA116" s="1137" t="s">
        <v>30</v>
      </c>
      <c r="AB116" s="574" t="s">
        <v>31</v>
      </c>
      <c r="AC116" s="1137" t="s">
        <v>30</v>
      </c>
      <c r="AD116" s="574" t="s">
        <v>31</v>
      </c>
      <c r="AE116" s="1137" t="s">
        <v>30</v>
      </c>
      <c r="AF116" s="574" t="s">
        <v>31</v>
      </c>
      <c r="AG116" s="1137" t="s">
        <v>30</v>
      </c>
      <c r="AH116" s="574" t="s">
        <v>31</v>
      </c>
      <c r="AI116" s="1137" t="s">
        <v>30</v>
      </c>
      <c r="AJ116" s="574" t="s">
        <v>31</v>
      </c>
      <c r="AK116" s="1137" t="s">
        <v>30</v>
      </c>
      <c r="AL116" s="574" t="s">
        <v>31</v>
      </c>
      <c r="AM116" s="1137" t="s">
        <v>30</v>
      </c>
      <c r="AN116" s="690" t="s">
        <v>31</v>
      </c>
      <c r="AO116" s="3009"/>
      <c r="AP116" s="3010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CG116" s="40"/>
      <c r="CH116" s="40"/>
      <c r="CI116" s="40"/>
      <c r="CJ116" s="40"/>
    </row>
    <row r="117" spans="1:88" ht="16.350000000000001" customHeight="1" x14ac:dyDescent="0.2">
      <c r="A117" s="363" t="s">
        <v>166</v>
      </c>
      <c r="B117" s="109">
        <f>SUM(C117:D117)</f>
        <v>0</v>
      </c>
      <c r="C117" s="364">
        <f>SUM(E117+G117+I117+K117+M117+O117+Q117+S117+U117+W117+Y117+AA117+AC117+AE117+AG117+AI117+AK117+AM117)</f>
        <v>0</v>
      </c>
      <c r="D117" s="365">
        <f>SUM(F117+H117+J117+L117+N117+P117+R117+T117+V117+X117+Z117+AB117+AD117+AF117+AH117+AJ117+AL117+AN117)</f>
        <v>0</v>
      </c>
      <c r="E117" s="65"/>
      <c r="F117" s="190"/>
      <c r="G117" s="65"/>
      <c r="H117" s="366"/>
      <c r="I117" s="65"/>
      <c r="J117" s="366"/>
      <c r="K117" s="65"/>
      <c r="L117" s="366"/>
      <c r="M117" s="65"/>
      <c r="N117" s="366"/>
      <c r="O117" s="65"/>
      <c r="P117" s="366"/>
      <c r="Q117" s="367"/>
      <c r="R117" s="366"/>
      <c r="S117" s="65"/>
      <c r="T117" s="366"/>
      <c r="U117" s="65"/>
      <c r="V117" s="366"/>
      <c r="W117" s="65"/>
      <c r="X117" s="366"/>
      <c r="Y117" s="65"/>
      <c r="Z117" s="366"/>
      <c r="AA117" s="65"/>
      <c r="AB117" s="366"/>
      <c r="AC117" s="65"/>
      <c r="AD117" s="366"/>
      <c r="AE117" s="65"/>
      <c r="AF117" s="366"/>
      <c r="AG117" s="65"/>
      <c r="AH117" s="366"/>
      <c r="AI117" s="65"/>
      <c r="AJ117" s="366"/>
      <c r="AK117" s="65"/>
      <c r="AL117" s="366"/>
      <c r="AM117" s="368"/>
      <c r="AN117" s="369"/>
      <c r="AO117" s="112"/>
      <c r="AP117" s="112"/>
      <c r="AQ117" s="162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8"/>
      <c r="BD117" s="8"/>
      <c r="BE117" s="8"/>
      <c r="BF117" s="8"/>
      <c r="CA117" s="39"/>
      <c r="CB117" s="39"/>
      <c r="CC117" s="39"/>
      <c r="CG117" s="40">
        <v>0</v>
      </c>
      <c r="CH117" s="40">
        <v>0</v>
      </c>
      <c r="CI117" s="40">
        <v>0</v>
      </c>
      <c r="CJ117" s="40"/>
    </row>
    <row r="118" spans="1:88" ht="16.350000000000001" customHeight="1" x14ac:dyDescent="0.2">
      <c r="A118" s="363" t="s">
        <v>167</v>
      </c>
      <c r="B118" s="109">
        <f>SUM(C118:D118)</f>
        <v>0</v>
      </c>
      <c r="C118" s="364">
        <f t="shared" ref="C118:D119" si="12">SUM(E118+G118+I118+K118+M118+O118+Q118+S118+U118+W118+Y118+AA118+AC118+AE118+AG118+AI118+AK118+AM118)</f>
        <v>0</v>
      </c>
      <c r="D118" s="365">
        <f t="shared" si="12"/>
        <v>0</v>
      </c>
      <c r="E118" s="45"/>
      <c r="F118" s="46"/>
      <c r="G118" s="45"/>
      <c r="H118" s="47"/>
      <c r="I118" s="45"/>
      <c r="J118" s="47"/>
      <c r="K118" s="45"/>
      <c r="L118" s="47"/>
      <c r="M118" s="45"/>
      <c r="N118" s="47"/>
      <c r="O118" s="45"/>
      <c r="P118" s="47"/>
      <c r="Q118" s="110"/>
      <c r="R118" s="47"/>
      <c r="S118" s="45"/>
      <c r="T118" s="47"/>
      <c r="U118" s="45"/>
      <c r="V118" s="47"/>
      <c r="W118" s="45"/>
      <c r="X118" s="47"/>
      <c r="Y118" s="45"/>
      <c r="Z118" s="47"/>
      <c r="AA118" s="45"/>
      <c r="AB118" s="47"/>
      <c r="AC118" s="45"/>
      <c r="AD118" s="47"/>
      <c r="AE118" s="45"/>
      <c r="AF118" s="47"/>
      <c r="AG118" s="45"/>
      <c r="AH118" s="47"/>
      <c r="AI118" s="45"/>
      <c r="AJ118" s="47"/>
      <c r="AK118" s="45"/>
      <c r="AL118" s="47"/>
      <c r="AM118" s="111"/>
      <c r="AN118" s="55"/>
      <c r="AO118" s="52"/>
      <c r="AP118" s="52"/>
      <c r="AQ118" s="162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8"/>
      <c r="BD118" s="8"/>
      <c r="BE118" s="8"/>
      <c r="BF118" s="8"/>
      <c r="CG118" s="40">
        <v>0</v>
      </c>
      <c r="CH118" s="40">
        <v>0</v>
      </c>
      <c r="CI118" s="40">
        <v>0</v>
      </c>
      <c r="CJ118" s="40"/>
    </row>
    <row r="119" spans="1:88" ht="16.350000000000001" customHeight="1" x14ac:dyDescent="0.2">
      <c r="A119" s="1201" t="s">
        <v>168</v>
      </c>
      <c r="B119" s="232">
        <f>SUM(C119:D119)</f>
        <v>0</v>
      </c>
      <c r="C119" s="371">
        <f t="shared" si="12"/>
        <v>0</v>
      </c>
      <c r="D119" s="372">
        <f t="shared" si="12"/>
        <v>0</v>
      </c>
      <c r="E119" s="88"/>
      <c r="F119" s="89"/>
      <c r="G119" s="88"/>
      <c r="H119" s="87"/>
      <c r="I119" s="88"/>
      <c r="J119" s="87"/>
      <c r="K119" s="88"/>
      <c r="L119" s="87"/>
      <c r="M119" s="88"/>
      <c r="N119" s="87"/>
      <c r="O119" s="88"/>
      <c r="P119" s="87"/>
      <c r="Q119" s="126"/>
      <c r="R119" s="87"/>
      <c r="S119" s="88"/>
      <c r="T119" s="87"/>
      <c r="U119" s="88"/>
      <c r="V119" s="87"/>
      <c r="W119" s="88"/>
      <c r="X119" s="87"/>
      <c r="Y119" s="88"/>
      <c r="Z119" s="87"/>
      <c r="AA119" s="88"/>
      <c r="AB119" s="87"/>
      <c r="AC119" s="88"/>
      <c r="AD119" s="87"/>
      <c r="AE119" s="88"/>
      <c r="AF119" s="87"/>
      <c r="AG119" s="88"/>
      <c r="AH119" s="87"/>
      <c r="AI119" s="88"/>
      <c r="AJ119" s="87"/>
      <c r="AK119" s="88"/>
      <c r="AL119" s="87"/>
      <c r="AM119" s="127"/>
      <c r="AN119" s="92"/>
      <c r="AO119" s="94"/>
      <c r="AP119" s="94"/>
      <c r="AQ119" s="162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8"/>
      <c r="BD119" s="8"/>
      <c r="BE119" s="8"/>
      <c r="BF119" s="8"/>
      <c r="CG119" s="40">
        <v>0</v>
      </c>
      <c r="CH119" s="40">
        <v>0</v>
      </c>
      <c r="CI119" s="40">
        <v>0</v>
      </c>
      <c r="CJ119" s="40"/>
    </row>
    <row r="120" spans="1:88" ht="31.35" customHeight="1" x14ac:dyDescent="0.2">
      <c r="A120" s="9" t="s">
        <v>169</v>
      </c>
      <c r="B120" s="373"/>
      <c r="C120" s="373"/>
      <c r="D120" s="6"/>
      <c r="E120" s="373"/>
      <c r="F120" s="6"/>
      <c r="G120" s="6"/>
      <c r="H120" s="6"/>
      <c r="I120" s="6"/>
      <c r="J120" s="6"/>
      <c r="K120" s="6"/>
      <c r="L120" s="374"/>
      <c r="M120" s="374"/>
      <c r="N120" s="374"/>
      <c r="O120" s="374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CG120" s="40"/>
      <c r="CH120" s="40"/>
      <c r="CI120" s="40"/>
      <c r="CJ120" s="40"/>
    </row>
    <row r="121" spans="1:88" ht="16.350000000000001" customHeight="1" x14ac:dyDescent="0.2">
      <c r="A121" s="3031" t="s">
        <v>170</v>
      </c>
      <c r="B121" s="2924"/>
      <c r="C121" s="3031" t="s">
        <v>32</v>
      </c>
      <c r="D121" s="2926"/>
      <c r="E121" s="2924"/>
      <c r="F121" s="3019" t="s">
        <v>171</v>
      </c>
      <c r="G121" s="3033"/>
      <c r="H121" s="3033"/>
      <c r="I121" s="3033"/>
      <c r="J121" s="3033"/>
      <c r="K121" s="3033"/>
      <c r="L121" s="3033"/>
      <c r="M121" s="3033"/>
      <c r="N121" s="3033"/>
      <c r="O121" s="3020"/>
      <c r="P121" s="2927" t="s">
        <v>7</v>
      </c>
      <c r="Q121" s="2924" t="s">
        <v>8</v>
      </c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CG121" s="40"/>
      <c r="CH121" s="40"/>
      <c r="CI121" s="40"/>
      <c r="CJ121" s="40"/>
    </row>
    <row r="122" spans="1:88" ht="24" customHeight="1" x14ac:dyDescent="0.2">
      <c r="A122" s="2785"/>
      <c r="B122" s="2777"/>
      <c r="C122" s="3032"/>
      <c r="D122" s="2788"/>
      <c r="E122" s="3025"/>
      <c r="F122" s="3019" t="s">
        <v>172</v>
      </c>
      <c r="G122" s="3034"/>
      <c r="H122" s="3019" t="s">
        <v>173</v>
      </c>
      <c r="I122" s="3034"/>
      <c r="J122" s="3029" t="s">
        <v>174</v>
      </c>
      <c r="K122" s="3030"/>
      <c r="L122" s="3029" t="s">
        <v>175</v>
      </c>
      <c r="M122" s="3030"/>
      <c r="N122" s="3019" t="s">
        <v>176</v>
      </c>
      <c r="O122" s="3020"/>
      <c r="P122" s="2774"/>
      <c r="Q122" s="2777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CG122" s="40"/>
      <c r="CH122" s="40"/>
      <c r="CI122" s="40"/>
      <c r="CJ122" s="40"/>
    </row>
    <row r="123" spans="1:88" ht="22.5" customHeight="1" x14ac:dyDescent="0.2">
      <c r="A123" s="3032"/>
      <c r="B123" s="3025"/>
      <c r="C123" s="1202" t="s">
        <v>29</v>
      </c>
      <c r="D123" s="1203" t="s">
        <v>30</v>
      </c>
      <c r="E123" s="1204" t="s">
        <v>31</v>
      </c>
      <c r="F123" s="1202" t="s">
        <v>30</v>
      </c>
      <c r="G123" s="1204" t="s">
        <v>31</v>
      </c>
      <c r="H123" s="1202" t="s">
        <v>30</v>
      </c>
      <c r="I123" s="1204" t="s">
        <v>31</v>
      </c>
      <c r="J123" s="1202" t="s">
        <v>30</v>
      </c>
      <c r="K123" s="1204" t="s">
        <v>31</v>
      </c>
      <c r="L123" s="1202" t="s">
        <v>30</v>
      </c>
      <c r="M123" s="1204" t="s">
        <v>31</v>
      </c>
      <c r="N123" s="1202" t="s">
        <v>30</v>
      </c>
      <c r="O123" s="1205" t="s">
        <v>31</v>
      </c>
      <c r="P123" s="3024"/>
      <c r="Q123" s="3025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CG123" s="40"/>
      <c r="CH123" s="40"/>
      <c r="CI123" s="40"/>
      <c r="CJ123" s="40"/>
    </row>
    <row r="124" spans="1:88" ht="16.350000000000001" customHeight="1" x14ac:dyDescent="0.2">
      <c r="A124" s="3021" t="s">
        <v>177</v>
      </c>
      <c r="B124" s="1206" t="s">
        <v>178</v>
      </c>
      <c r="C124" s="1207">
        <f t="shared" ref="C124:C130" si="13">SUM(D124:E124)</f>
        <v>0</v>
      </c>
      <c r="D124" s="1208">
        <f>SUM(F124+H124+J124+L124+N124)</f>
        <v>0</v>
      </c>
      <c r="E124" s="382">
        <f>SUM(G124+I124+K124+M124+O124)</f>
        <v>0</v>
      </c>
      <c r="F124" s="1209"/>
      <c r="G124" s="1210"/>
      <c r="H124" s="1209"/>
      <c r="I124" s="1210"/>
      <c r="J124" s="1209"/>
      <c r="K124" s="1210"/>
      <c r="L124" s="1209"/>
      <c r="M124" s="1210"/>
      <c r="N124" s="1209"/>
      <c r="O124" s="1211"/>
      <c r="P124" s="1212"/>
      <c r="Q124" s="1210"/>
      <c r="R124" s="3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CG124" s="40">
        <v>0</v>
      </c>
      <c r="CH124" s="40">
        <v>0</v>
      </c>
      <c r="CI124" s="40">
        <v>0</v>
      </c>
      <c r="CJ124" s="40">
        <v>0</v>
      </c>
    </row>
    <row r="125" spans="1:88" ht="16.350000000000001" customHeight="1" x14ac:dyDescent="0.2">
      <c r="A125" s="2721"/>
      <c r="B125" s="387" t="s">
        <v>179</v>
      </c>
      <c r="C125" s="388">
        <f>SUM(D125:E125)</f>
        <v>0</v>
      </c>
      <c r="D125" s="389">
        <f t="shared" ref="D125:E130" si="14">SUM(F125+H125+J125+L125+N125)</f>
        <v>0</v>
      </c>
      <c r="E125" s="390">
        <f t="shared" si="14"/>
        <v>0</v>
      </c>
      <c r="F125" s="1213"/>
      <c r="G125" s="1214"/>
      <c r="H125" s="1213"/>
      <c r="I125" s="1214"/>
      <c r="J125" s="1213"/>
      <c r="K125" s="1214"/>
      <c r="L125" s="1213"/>
      <c r="M125" s="1214"/>
      <c r="N125" s="1213"/>
      <c r="O125" s="1215"/>
      <c r="P125" s="1216"/>
      <c r="Q125" s="1214"/>
      <c r="R125" s="3"/>
      <c r="CG125" s="40"/>
      <c r="CH125" s="40"/>
      <c r="CI125" s="40"/>
      <c r="CJ125" s="40"/>
    </row>
    <row r="126" spans="1:88" ht="30.75" customHeight="1" thickBot="1" x14ac:dyDescent="0.3">
      <c r="A126" s="2768"/>
      <c r="B126" s="395" t="s">
        <v>180</v>
      </c>
      <c r="C126" s="396">
        <f t="shared" si="13"/>
        <v>0</v>
      </c>
      <c r="D126" s="397">
        <f>SUM(F126+H126+J126+L126+N126)</f>
        <v>0</v>
      </c>
      <c r="E126" s="398">
        <f t="shared" si="14"/>
        <v>0</v>
      </c>
      <c r="F126" s="1217"/>
      <c r="G126" s="1218"/>
      <c r="H126" s="1217"/>
      <c r="I126" s="1218"/>
      <c r="J126" s="1217"/>
      <c r="K126" s="1218"/>
      <c r="L126" s="1217"/>
      <c r="M126" s="1218"/>
      <c r="N126" s="1217"/>
      <c r="O126" s="1219"/>
      <c r="P126" s="1220"/>
      <c r="Q126" s="1218"/>
      <c r="R126" s="3"/>
      <c r="CG126" s="40"/>
      <c r="CH126" s="40"/>
      <c r="CI126" s="40"/>
      <c r="CJ126" s="40"/>
    </row>
    <row r="127" spans="1:88" ht="16.350000000000001" customHeight="1" thickTop="1" x14ac:dyDescent="0.2">
      <c r="A127" s="2769" t="s">
        <v>181</v>
      </c>
      <c r="B127" s="26" t="s">
        <v>72</v>
      </c>
      <c r="C127" s="403">
        <f t="shared" si="13"/>
        <v>0</v>
      </c>
      <c r="D127" s="404">
        <f t="shared" si="14"/>
        <v>0</v>
      </c>
      <c r="E127" s="382">
        <f t="shared" si="14"/>
        <v>0</v>
      </c>
      <c r="F127" s="1209"/>
      <c r="G127" s="1210"/>
      <c r="H127" s="1209"/>
      <c r="I127" s="1210"/>
      <c r="J127" s="1209"/>
      <c r="K127" s="1210"/>
      <c r="L127" s="1209"/>
      <c r="M127" s="1210"/>
      <c r="N127" s="1209"/>
      <c r="O127" s="1211"/>
      <c r="P127" s="1212"/>
      <c r="Q127" s="1210"/>
      <c r="R127" s="3"/>
      <c r="CG127" s="40"/>
      <c r="CH127" s="40"/>
      <c r="CI127" s="40"/>
      <c r="CJ127" s="40"/>
    </row>
    <row r="128" spans="1:88" ht="16.350000000000001" customHeight="1" x14ac:dyDescent="0.2">
      <c r="A128" s="2705"/>
      <c r="B128" s="26" t="s">
        <v>182</v>
      </c>
      <c r="C128" s="403">
        <f t="shared" si="13"/>
        <v>0</v>
      </c>
      <c r="D128" s="404">
        <f t="shared" si="14"/>
        <v>0</v>
      </c>
      <c r="E128" s="382">
        <f t="shared" si="14"/>
        <v>0</v>
      </c>
      <c r="F128" s="1209"/>
      <c r="G128" s="1210"/>
      <c r="H128" s="1209"/>
      <c r="I128" s="1210"/>
      <c r="J128" s="1209"/>
      <c r="K128" s="1210"/>
      <c r="L128" s="1209"/>
      <c r="M128" s="1210"/>
      <c r="N128" s="1209"/>
      <c r="O128" s="1211"/>
      <c r="P128" s="1212"/>
      <c r="Q128" s="1210"/>
      <c r="R128" s="3"/>
      <c r="CG128" s="40"/>
      <c r="CH128" s="40"/>
      <c r="CI128" s="40"/>
      <c r="CJ128" s="40"/>
    </row>
    <row r="129" spans="1:88" ht="16.350000000000001" customHeight="1" x14ac:dyDescent="0.2">
      <c r="A129" s="2705"/>
      <c r="B129" s="41" t="s">
        <v>183</v>
      </c>
      <c r="C129" s="388">
        <f t="shared" si="13"/>
        <v>0</v>
      </c>
      <c r="D129" s="389">
        <f t="shared" si="14"/>
        <v>0</v>
      </c>
      <c r="E129" s="390">
        <f t="shared" si="14"/>
        <v>0</v>
      </c>
      <c r="F129" s="1213"/>
      <c r="G129" s="1214"/>
      <c r="H129" s="1213"/>
      <c r="I129" s="1214"/>
      <c r="J129" s="1213"/>
      <c r="K129" s="1214"/>
      <c r="L129" s="1213"/>
      <c r="M129" s="1214"/>
      <c r="N129" s="1213"/>
      <c r="O129" s="1215"/>
      <c r="P129" s="1216"/>
      <c r="Q129" s="1214"/>
      <c r="R129" s="3"/>
      <c r="CG129" s="40"/>
      <c r="CH129" s="40"/>
      <c r="CI129" s="40"/>
      <c r="CJ129" s="40"/>
    </row>
    <row r="130" spans="1:88" ht="16.350000000000001" customHeight="1" x14ac:dyDescent="0.2">
      <c r="A130" s="3010"/>
      <c r="B130" s="405" t="s">
        <v>109</v>
      </c>
      <c r="C130" s="406">
        <f t="shared" si="13"/>
        <v>0</v>
      </c>
      <c r="D130" s="407">
        <f t="shared" si="14"/>
        <v>0</v>
      </c>
      <c r="E130" s="408">
        <f t="shared" si="14"/>
        <v>0</v>
      </c>
      <c r="F130" s="1221"/>
      <c r="G130" s="1222"/>
      <c r="H130" s="1221"/>
      <c r="I130" s="1222"/>
      <c r="J130" s="1221"/>
      <c r="K130" s="1222"/>
      <c r="L130" s="1221"/>
      <c r="M130" s="1222"/>
      <c r="N130" s="1221"/>
      <c r="O130" s="1223"/>
      <c r="P130" s="1224"/>
      <c r="Q130" s="1222"/>
      <c r="R130" s="3"/>
      <c r="CG130" s="40"/>
      <c r="CH130" s="40"/>
      <c r="CI130" s="40"/>
      <c r="CJ130" s="40"/>
    </row>
    <row r="131" spans="1:88" ht="27" customHeight="1" x14ac:dyDescent="0.25">
      <c r="A131" s="9" t="s">
        <v>184</v>
      </c>
      <c r="B131" s="413"/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CG131" s="40"/>
      <c r="CH131" s="40"/>
      <c r="CI131" s="40"/>
      <c r="CJ131" s="40"/>
    </row>
    <row r="132" spans="1:88" ht="16.5" customHeight="1" x14ac:dyDescent="0.2">
      <c r="A132" s="3022" t="s">
        <v>49</v>
      </c>
      <c r="B132" s="3022" t="s">
        <v>185</v>
      </c>
      <c r="C132" s="2927" t="s">
        <v>29</v>
      </c>
      <c r="D132" s="2927" t="s">
        <v>30</v>
      </c>
      <c r="E132" s="2924" t="s">
        <v>31</v>
      </c>
      <c r="F132" s="3026" t="s">
        <v>186</v>
      </c>
      <c r="G132" s="3027"/>
      <c r="H132" s="3027"/>
      <c r="I132" s="3027"/>
      <c r="J132" s="3027"/>
      <c r="K132" s="3027"/>
      <c r="L132" s="3027"/>
      <c r="M132" s="3027"/>
      <c r="N132" s="3027"/>
      <c r="O132" s="3027"/>
      <c r="P132" s="3027"/>
      <c r="Q132" s="3027"/>
      <c r="R132" s="3027"/>
      <c r="S132" s="3027"/>
      <c r="T132" s="3027"/>
      <c r="U132" s="3027"/>
      <c r="V132" s="3027"/>
      <c r="W132" s="3027"/>
      <c r="X132" s="3027"/>
      <c r="Y132" s="3027"/>
      <c r="Z132" s="3027"/>
      <c r="AA132" s="3027"/>
      <c r="AB132" s="3027"/>
      <c r="AC132" s="3027"/>
      <c r="AD132" s="3027"/>
      <c r="AE132" s="3027"/>
      <c r="AF132" s="3027"/>
      <c r="AG132" s="3027"/>
      <c r="AH132" s="3027"/>
      <c r="AI132" s="3027"/>
      <c r="AJ132" s="3027"/>
      <c r="AK132" s="3027"/>
      <c r="AL132" s="3027"/>
      <c r="AM132" s="3028"/>
      <c r="AN132" s="2927" t="s">
        <v>7</v>
      </c>
      <c r="AO132" s="2924" t="s">
        <v>8</v>
      </c>
      <c r="CG132" s="40"/>
      <c r="CH132" s="40"/>
      <c r="CI132" s="40"/>
      <c r="CJ132" s="40"/>
    </row>
    <row r="133" spans="1:88" ht="15" customHeight="1" x14ac:dyDescent="0.2">
      <c r="A133" s="2771"/>
      <c r="B133" s="2771"/>
      <c r="C133" s="2774"/>
      <c r="D133" s="2774"/>
      <c r="E133" s="2777"/>
      <c r="F133" s="3029" t="s">
        <v>187</v>
      </c>
      <c r="G133" s="3035"/>
      <c r="H133" s="3029" t="s">
        <v>188</v>
      </c>
      <c r="I133" s="3035"/>
      <c r="J133" s="3029" t="s">
        <v>189</v>
      </c>
      <c r="K133" s="3035"/>
      <c r="L133" s="3029" t="s">
        <v>190</v>
      </c>
      <c r="M133" s="3035"/>
      <c r="N133" s="3029" t="s">
        <v>191</v>
      </c>
      <c r="O133" s="3035"/>
      <c r="P133" s="3029" t="s">
        <v>192</v>
      </c>
      <c r="Q133" s="3030"/>
      <c r="R133" s="3029" t="s">
        <v>193</v>
      </c>
      <c r="S133" s="3030"/>
      <c r="T133" s="3029" t="s">
        <v>194</v>
      </c>
      <c r="U133" s="3030"/>
      <c r="V133" s="3029" t="s">
        <v>195</v>
      </c>
      <c r="W133" s="3030"/>
      <c r="X133" s="3029" t="s">
        <v>196</v>
      </c>
      <c r="Y133" s="3030"/>
      <c r="Z133" s="3029" t="s">
        <v>197</v>
      </c>
      <c r="AA133" s="3030"/>
      <c r="AB133" s="3029" t="s">
        <v>198</v>
      </c>
      <c r="AC133" s="3030"/>
      <c r="AD133" s="3029" t="s">
        <v>199</v>
      </c>
      <c r="AE133" s="3030"/>
      <c r="AF133" s="3029" t="s">
        <v>200</v>
      </c>
      <c r="AG133" s="3030"/>
      <c r="AH133" s="3029" t="s">
        <v>201</v>
      </c>
      <c r="AI133" s="3030"/>
      <c r="AJ133" s="3029" t="s">
        <v>202</v>
      </c>
      <c r="AK133" s="3030"/>
      <c r="AL133" s="3029" t="s">
        <v>203</v>
      </c>
      <c r="AM133" s="3036"/>
      <c r="AN133" s="2774"/>
      <c r="AO133" s="2777"/>
      <c r="CG133" s="40"/>
      <c r="CH133" s="40"/>
      <c r="CI133" s="40"/>
      <c r="CJ133" s="40"/>
    </row>
    <row r="134" spans="1:88" ht="15.75" customHeight="1" x14ac:dyDescent="0.2">
      <c r="A134" s="3023"/>
      <c r="B134" s="3023"/>
      <c r="C134" s="3024"/>
      <c r="D134" s="3024"/>
      <c r="E134" s="3025"/>
      <c r="F134" s="1225" t="s">
        <v>204</v>
      </c>
      <c r="G134" s="1226" t="s">
        <v>31</v>
      </c>
      <c r="H134" s="1225" t="s">
        <v>204</v>
      </c>
      <c r="I134" s="1226" t="s">
        <v>31</v>
      </c>
      <c r="J134" s="1225" t="s">
        <v>204</v>
      </c>
      <c r="K134" s="1226" t="s">
        <v>31</v>
      </c>
      <c r="L134" s="1225" t="s">
        <v>204</v>
      </c>
      <c r="M134" s="1226" t="s">
        <v>31</v>
      </c>
      <c r="N134" s="1225" t="s">
        <v>204</v>
      </c>
      <c r="O134" s="1226" t="s">
        <v>31</v>
      </c>
      <c r="P134" s="1225" t="s">
        <v>204</v>
      </c>
      <c r="Q134" s="1226" t="s">
        <v>31</v>
      </c>
      <c r="R134" s="1225" t="s">
        <v>204</v>
      </c>
      <c r="S134" s="1226" t="s">
        <v>31</v>
      </c>
      <c r="T134" s="1225" t="s">
        <v>204</v>
      </c>
      <c r="U134" s="1226" t="s">
        <v>31</v>
      </c>
      <c r="V134" s="1225" t="s">
        <v>204</v>
      </c>
      <c r="W134" s="1226" t="s">
        <v>31</v>
      </c>
      <c r="X134" s="1225" t="s">
        <v>204</v>
      </c>
      <c r="Y134" s="1226" t="s">
        <v>31</v>
      </c>
      <c r="Z134" s="1225" t="s">
        <v>204</v>
      </c>
      <c r="AA134" s="1226" t="s">
        <v>31</v>
      </c>
      <c r="AB134" s="1225" t="s">
        <v>204</v>
      </c>
      <c r="AC134" s="1226" t="s">
        <v>31</v>
      </c>
      <c r="AD134" s="1225" t="s">
        <v>204</v>
      </c>
      <c r="AE134" s="1226" t="s">
        <v>31</v>
      </c>
      <c r="AF134" s="1225" t="s">
        <v>204</v>
      </c>
      <c r="AG134" s="1226" t="s">
        <v>31</v>
      </c>
      <c r="AH134" s="1225" t="s">
        <v>204</v>
      </c>
      <c r="AI134" s="1226" t="s">
        <v>31</v>
      </c>
      <c r="AJ134" s="1225" t="s">
        <v>204</v>
      </c>
      <c r="AK134" s="1226" t="s">
        <v>31</v>
      </c>
      <c r="AL134" s="1225" t="s">
        <v>204</v>
      </c>
      <c r="AM134" s="1227" t="s">
        <v>31</v>
      </c>
      <c r="AN134" s="3024"/>
      <c r="AO134" s="3025"/>
      <c r="CG134" s="40"/>
      <c r="CH134" s="40"/>
      <c r="CI134" s="40"/>
      <c r="CJ134" s="40"/>
    </row>
    <row r="135" spans="1:88" x14ac:dyDescent="0.2">
      <c r="A135" s="3021" t="s">
        <v>72</v>
      </c>
      <c r="B135" s="1228" t="s">
        <v>205</v>
      </c>
      <c r="C135" s="1207">
        <f>SUM(D135:E135)</f>
        <v>0</v>
      </c>
      <c r="D135" s="1208">
        <f>+F135+H135+J135+L135+N135+P135+R135+T135+V135+X135+Z135+AB135+AD135+AF135+AH135+AJ135+AL135</f>
        <v>0</v>
      </c>
      <c r="E135" s="1229">
        <f>+G135+I135+K135+M135+O135+Q135+S135+U135+W135+Y135+AA135+AC135+AE135+AG135+AI135+AK135+AM135</f>
        <v>0</v>
      </c>
      <c r="F135" s="1230"/>
      <c r="G135" s="1231"/>
      <c r="H135" s="1230"/>
      <c r="I135" s="1231"/>
      <c r="J135" s="1230"/>
      <c r="K135" s="1231"/>
      <c r="L135" s="1230"/>
      <c r="M135" s="1231"/>
      <c r="N135" s="1230"/>
      <c r="O135" s="1231"/>
      <c r="P135" s="1230"/>
      <c r="Q135" s="1231"/>
      <c r="R135" s="1230"/>
      <c r="S135" s="1231"/>
      <c r="T135" s="1230"/>
      <c r="U135" s="1231"/>
      <c r="V135" s="1230"/>
      <c r="W135" s="1231"/>
      <c r="X135" s="1230"/>
      <c r="Y135" s="1231"/>
      <c r="Z135" s="1230"/>
      <c r="AA135" s="1231"/>
      <c r="AB135" s="1230"/>
      <c r="AC135" s="1231"/>
      <c r="AD135" s="1230"/>
      <c r="AE135" s="1231"/>
      <c r="AF135" s="1230"/>
      <c r="AG135" s="1231"/>
      <c r="AH135" s="1230"/>
      <c r="AI135" s="1231"/>
      <c r="AJ135" s="1230"/>
      <c r="AK135" s="1231"/>
      <c r="AL135" s="1230"/>
      <c r="AM135" s="1232"/>
      <c r="AN135" s="1233"/>
      <c r="AO135" s="1231"/>
      <c r="AP135" s="3"/>
      <c r="CG135" s="5">
        <v>0</v>
      </c>
      <c r="CH135" s="5">
        <v>0</v>
      </c>
      <c r="CI135" s="5">
        <v>0</v>
      </c>
      <c r="CJ135" s="5">
        <v>0</v>
      </c>
    </row>
    <row r="136" spans="1:88" x14ac:dyDescent="0.2">
      <c r="A136" s="2705"/>
      <c r="B136" s="109" t="s">
        <v>206</v>
      </c>
      <c r="C136" s="388">
        <f>SUM(D136:E136)</f>
        <v>0</v>
      </c>
      <c r="D136" s="389">
        <f t="shared" ref="D136:E148" si="15">+F136+H136+J136+L136+N136+P136+R136+T136+V136+X136+Z136+AB136+AD136+AF136+AH136+AJ136+AL136</f>
        <v>0</v>
      </c>
      <c r="E136" s="363">
        <f t="shared" si="15"/>
        <v>0</v>
      </c>
      <c r="F136" s="65"/>
      <c r="G136" s="190"/>
      <c r="H136" s="65"/>
      <c r="I136" s="190"/>
      <c r="J136" s="65"/>
      <c r="K136" s="190"/>
      <c r="L136" s="65"/>
      <c r="M136" s="190"/>
      <c r="N136" s="65"/>
      <c r="O136" s="190"/>
      <c r="P136" s="65"/>
      <c r="Q136" s="190"/>
      <c r="R136" s="65"/>
      <c r="S136" s="190"/>
      <c r="T136" s="65"/>
      <c r="U136" s="190"/>
      <c r="V136" s="65"/>
      <c r="W136" s="190"/>
      <c r="X136" s="65"/>
      <c r="Y136" s="190"/>
      <c r="Z136" s="65"/>
      <c r="AA136" s="190"/>
      <c r="AB136" s="65"/>
      <c r="AC136" s="190"/>
      <c r="AD136" s="65"/>
      <c r="AE136" s="190"/>
      <c r="AF136" s="65"/>
      <c r="AG136" s="190"/>
      <c r="AH136" s="65"/>
      <c r="AI136" s="190"/>
      <c r="AJ136" s="65"/>
      <c r="AK136" s="190"/>
      <c r="AL136" s="65"/>
      <c r="AM136" s="420"/>
      <c r="AN136" s="367"/>
      <c r="AO136" s="190"/>
      <c r="AP136" s="3"/>
    </row>
    <row r="137" spans="1:88" x14ac:dyDescent="0.2">
      <c r="A137" s="2705"/>
      <c r="B137" s="109" t="s">
        <v>207</v>
      </c>
      <c r="C137" s="388">
        <f t="shared" ref="C137:C148" si="16">SUM(D137:E137)</f>
        <v>0</v>
      </c>
      <c r="D137" s="389">
        <f t="shared" si="15"/>
        <v>0</v>
      </c>
      <c r="E137" s="363">
        <f t="shared" si="15"/>
        <v>0</v>
      </c>
      <c r="F137" s="45"/>
      <c r="G137" s="46"/>
      <c r="H137" s="45"/>
      <c r="I137" s="46"/>
      <c r="J137" s="45"/>
      <c r="K137" s="46"/>
      <c r="L137" s="45"/>
      <c r="M137" s="46"/>
      <c r="N137" s="45"/>
      <c r="O137" s="46"/>
      <c r="P137" s="45"/>
      <c r="Q137" s="46"/>
      <c r="R137" s="45"/>
      <c r="S137" s="46"/>
      <c r="T137" s="45"/>
      <c r="U137" s="46"/>
      <c r="V137" s="45"/>
      <c r="W137" s="46"/>
      <c r="X137" s="45"/>
      <c r="Y137" s="46"/>
      <c r="Z137" s="45"/>
      <c r="AA137" s="46"/>
      <c r="AB137" s="45"/>
      <c r="AC137" s="46"/>
      <c r="AD137" s="45"/>
      <c r="AE137" s="46"/>
      <c r="AF137" s="45"/>
      <c r="AG137" s="46"/>
      <c r="AH137" s="45"/>
      <c r="AI137" s="46"/>
      <c r="AJ137" s="45"/>
      <c r="AK137" s="46"/>
      <c r="AL137" s="45"/>
      <c r="AM137" s="421"/>
      <c r="AN137" s="110"/>
      <c r="AO137" s="46"/>
      <c r="AP137" s="3"/>
    </row>
    <row r="138" spans="1:88" x14ac:dyDescent="0.2">
      <c r="A138" s="2705"/>
      <c r="B138" s="109" t="s">
        <v>208</v>
      </c>
      <c r="C138" s="388">
        <f t="shared" si="16"/>
        <v>0</v>
      </c>
      <c r="D138" s="389">
        <f t="shared" si="15"/>
        <v>0</v>
      </c>
      <c r="E138" s="363">
        <f t="shared" si="15"/>
        <v>0</v>
      </c>
      <c r="F138" s="45"/>
      <c r="G138" s="46"/>
      <c r="H138" s="45"/>
      <c r="I138" s="46"/>
      <c r="J138" s="45"/>
      <c r="K138" s="46"/>
      <c r="L138" s="45"/>
      <c r="M138" s="46"/>
      <c r="N138" s="45"/>
      <c r="O138" s="46"/>
      <c r="P138" s="45"/>
      <c r="Q138" s="46"/>
      <c r="R138" s="45"/>
      <c r="S138" s="46"/>
      <c r="T138" s="45"/>
      <c r="U138" s="46"/>
      <c r="V138" s="45"/>
      <c r="W138" s="46"/>
      <c r="X138" s="45"/>
      <c r="Y138" s="46"/>
      <c r="Z138" s="45"/>
      <c r="AA138" s="46"/>
      <c r="AB138" s="45"/>
      <c r="AC138" s="46"/>
      <c r="AD138" s="45"/>
      <c r="AE138" s="46"/>
      <c r="AF138" s="45"/>
      <c r="AG138" s="46"/>
      <c r="AH138" s="45"/>
      <c r="AI138" s="46"/>
      <c r="AJ138" s="45"/>
      <c r="AK138" s="46"/>
      <c r="AL138" s="45"/>
      <c r="AM138" s="421"/>
      <c r="AN138" s="110"/>
      <c r="AO138" s="46"/>
      <c r="AP138" s="3"/>
    </row>
    <row r="139" spans="1:88" x14ac:dyDescent="0.2">
      <c r="A139" s="2705"/>
      <c r="B139" s="422" t="s">
        <v>209</v>
      </c>
      <c r="C139" s="388">
        <f t="shared" si="16"/>
        <v>0</v>
      </c>
      <c r="D139" s="389">
        <f t="shared" si="15"/>
        <v>0</v>
      </c>
      <c r="E139" s="363">
        <f t="shared" si="15"/>
        <v>0</v>
      </c>
      <c r="F139" s="45"/>
      <c r="G139" s="46"/>
      <c r="H139" s="45"/>
      <c r="I139" s="46"/>
      <c r="J139" s="45"/>
      <c r="K139" s="46"/>
      <c r="L139" s="45"/>
      <c r="M139" s="46"/>
      <c r="N139" s="45"/>
      <c r="O139" s="46"/>
      <c r="P139" s="45"/>
      <c r="Q139" s="46"/>
      <c r="R139" s="45"/>
      <c r="S139" s="46"/>
      <c r="T139" s="45"/>
      <c r="U139" s="46"/>
      <c r="V139" s="45"/>
      <c r="W139" s="46"/>
      <c r="X139" s="45"/>
      <c r="Y139" s="46"/>
      <c r="Z139" s="45"/>
      <c r="AA139" s="46"/>
      <c r="AB139" s="45"/>
      <c r="AC139" s="46"/>
      <c r="AD139" s="45"/>
      <c r="AE139" s="46"/>
      <c r="AF139" s="45"/>
      <c r="AG139" s="46"/>
      <c r="AH139" s="45"/>
      <c r="AI139" s="46"/>
      <c r="AJ139" s="45"/>
      <c r="AK139" s="46"/>
      <c r="AL139" s="45"/>
      <c r="AM139" s="421"/>
      <c r="AN139" s="110"/>
      <c r="AO139" s="46"/>
      <c r="AP139" s="3"/>
    </row>
    <row r="140" spans="1:88" x14ac:dyDescent="0.2">
      <c r="A140" s="2705"/>
      <c r="B140" s="109" t="s">
        <v>210</v>
      </c>
      <c r="C140" s="388">
        <f t="shared" si="16"/>
        <v>0</v>
      </c>
      <c r="D140" s="389">
        <f t="shared" si="15"/>
        <v>0</v>
      </c>
      <c r="E140" s="363">
        <f t="shared" si="15"/>
        <v>0</v>
      </c>
      <c r="F140" s="79"/>
      <c r="G140" s="73"/>
      <c r="H140" s="79"/>
      <c r="I140" s="73"/>
      <c r="J140" s="79"/>
      <c r="K140" s="73"/>
      <c r="L140" s="79"/>
      <c r="M140" s="73"/>
      <c r="N140" s="79"/>
      <c r="O140" s="73"/>
      <c r="P140" s="79"/>
      <c r="Q140" s="73"/>
      <c r="R140" s="79"/>
      <c r="S140" s="73"/>
      <c r="T140" s="79"/>
      <c r="U140" s="73"/>
      <c r="V140" s="79"/>
      <c r="W140" s="73"/>
      <c r="X140" s="79"/>
      <c r="Y140" s="73"/>
      <c r="Z140" s="79"/>
      <c r="AA140" s="73"/>
      <c r="AB140" s="79"/>
      <c r="AC140" s="73"/>
      <c r="AD140" s="79"/>
      <c r="AE140" s="73"/>
      <c r="AF140" s="79"/>
      <c r="AG140" s="73"/>
      <c r="AH140" s="79"/>
      <c r="AI140" s="73"/>
      <c r="AJ140" s="79"/>
      <c r="AK140" s="73"/>
      <c r="AL140" s="79"/>
      <c r="AM140" s="423"/>
      <c r="AN140" s="424"/>
      <c r="AO140" s="73"/>
      <c r="AP140" s="3"/>
    </row>
    <row r="141" spans="1:88" x14ac:dyDescent="0.2">
      <c r="A141" s="2705"/>
      <c r="B141" s="109" t="s">
        <v>211</v>
      </c>
      <c r="C141" s="388">
        <f t="shared" si="16"/>
        <v>0</v>
      </c>
      <c r="D141" s="389">
        <f t="shared" si="15"/>
        <v>0</v>
      </c>
      <c r="E141" s="363">
        <f t="shared" si="15"/>
        <v>0</v>
      </c>
      <c r="F141" s="79"/>
      <c r="G141" s="73"/>
      <c r="H141" s="79"/>
      <c r="I141" s="73"/>
      <c r="J141" s="79"/>
      <c r="K141" s="73"/>
      <c r="L141" s="79"/>
      <c r="M141" s="73"/>
      <c r="N141" s="79"/>
      <c r="O141" s="73"/>
      <c r="P141" s="79"/>
      <c r="Q141" s="73"/>
      <c r="R141" s="79"/>
      <c r="S141" s="73"/>
      <c r="T141" s="79"/>
      <c r="U141" s="73"/>
      <c r="V141" s="79"/>
      <c r="W141" s="73"/>
      <c r="X141" s="79"/>
      <c r="Y141" s="73"/>
      <c r="Z141" s="79"/>
      <c r="AA141" s="73"/>
      <c r="AB141" s="79"/>
      <c r="AC141" s="73"/>
      <c r="AD141" s="79"/>
      <c r="AE141" s="73"/>
      <c r="AF141" s="79"/>
      <c r="AG141" s="73"/>
      <c r="AH141" s="79"/>
      <c r="AI141" s="73"/>
      <c r="AJ141" s="79"/>
      <c r="AK141" s="73"/>
      <c r="AL141" s="79"/>
      <c r="AM141" s="423"/>
      <c r="AN141" s="424"/>
      <c r="AO141" s="73"/>
      <c r="AP141" s="3"/>
    </row>
    <row r="142" spans="1:88" x14ac:dyDescent="0.2">
      <c r="A142" s="3037"/>
      <c r="B142" s="232" t="s">
        <v>212</v>
      </c>
      <c r="C142" s="406">
        <f t="shared" si="16"/>
        <v>0</v>
      </c>
      <c r="D142" s="407">
        <f t="shared" si="15"/>
        <v>0</v>
      </c>
      <c r="E142" s="427">
        <f t="shared" si="15"/>
        <v>0</v>
      </c>
      <c r="F142" s="88"/>
      <c r="G142" s="89"/>
      <c r="H142" s="88"/>
      <c r="I142" s="89"/>
      <c r="J142" s="88"/>
      <c r="K142" s="89"/>
      <c r="L142" s="88"/>
      <c r="M142" s="89"/>
      <c r="N142" s="88"/>
      <c r="O142" s="89"/>
      <c r="P142" s="88"/>
      <c r="Q142" s="89"/>
      <c r="R142" s="88"/>
      <c r="S142" s="89"/>
      <c r="T142" s="88"/>
      <c r="U142" s="89"/>
      <c r="V142" s="88"/>
      <c r="W142" s="89"/>
      <c r="X142" s="88"/>
      <c r="Y142" s="89"/>
      <c r="Z142" s="88"/>
      <c r="AA142" s="89"/>
      <c r="AB142" s="88"/>
      <c r="AC142" s="89"/>
      <c r="AD142" s="88"/>
      <c r="AE142" s="89"/>
      <c r="AF142" s="88"/>
      <c r="AG142" s="89"/>
      <c r="AH142" s="88"/>
      <c r="AI142" s="89"/>
      <c r="AJ142" s="88"/>
      <c r="AK142" s="89"/>
      <c r="AL142" s="88"/>
      <c r="AM142" s="428"/>
      <c r="AN142" s="126"/>
      <c r="AO142" s="89"/>
      <c r="AP142" s="3"/>
    </row>
    <row r="143" spans="1:88" x14ac:dyDescent="0.2">
      <c r="A143" s="3021" t="s">
        <v>183</v>
      </c>
      <c r="B143" s="1228" t="s">
        <v>213</v>
      </c>
      <c r="C143" s="1207">
        <f t="shared" si="16"/>
        <v>3</v>
      </c>
      <c r="D143" s="1208">
        <f t="shared" si="15"/>
        <v>1</v>
      </c>
      <c r="E143" s="1229">
        <f t="shared" si="15"/>
        <v>2</v>
      </c>
      <c r="F143" s="1230"/>
      <c r="G143" s="1231"/>
      <c r="H143" s="1230"/>
      <c r="I143" s="1231"/>
      <c r="J143" s="1230"/>
      <c r="K143" s="1231"/>
      <c r="L143" s="1230"/>
      <c r="M143" s="1231"/>
      <c r="N143" s="1230"/>
      <c r="O143" s="1231"/>
      <c r="P143" s="1230"/>
      <c r="Q143" s="1231"/>
      <c r="R143" s="1230"/>
      <c r="S143" s="1231"/>
      <c r="T143" s="1230"/>
      <c r="U143" s="1231">
        <v>1</v>
      </c>
      <c r="V143" s="1230"/>
      <c r="W143" s="1231"/>
      <c r="X143" s="1230"/>
      <c r="Y143" s="1231"/>
      <c r="Z143" s="1230"/>
      <c r="AA143" s="1231"/>
      <c r="AB143" s="1230"/>
      <c r="AC143" s="1231"/>
      <c r="AD143" s="1230"/>
      <c r="AE143" s="1231"/>
      <c r="AF143" s="1230"/>
      <c r="AG143" s="1231">
        <v>1</v>
      </c>
      <c r="AH143" s="1230"/>
      <c r="AI143" s="1231"/>
      <c r="AJ143" s="1230"/>
      <c r="AK143" s="1231"/>
      <c r="AL143" s="1230">
        <v>1</v>
      </c>
      <c r="AM143" s="1232"/>
      <c r="AN143" s="1233">
        <v>0</v>
      </c>
      <c r="AO143" s="1231">
        <v>0</v>
      </c>
      <c r="AP143" s="3"/>
      <c r="CG143" s="5">
        <v>0</v>
      </c>
      <c r="CH143" s="5">
        <v>0</v>
      </c>
      <c r="CI143" s="5">
        <v>0</v>
      </c>
      <c r="CJ143" s="5">
        <v>0</v>
      </c>
    </row>
    <row r="144" spans="1:88" x14ac:dyDescent="0.2">
      <c r="A144" s="2705"/>
      <c r="B144" s="109" t="s">
        <v>207</v>
      </c>
      <c r="C144" s="388">
        <f t="shared" si="16"/>
        <v>6</v>
      </c>
      <c r="D144" s="389">
        <f t="shared" si="15"/>
        <v>1</v>
      </c>
      <c r="E144" s="363">
        <f>+G144+I144+K144+M144+O144+Q144+S144+U144+W144+Y144+AA144+AC144+AE144+AG144+AI144+AK144+AM144</f>
        <v>5</v>
      </c>
      <c r="F144" s="45"/>
      <c r="G144" s="46"/>
      <c r="H144" s="45"/>
      <c r="I144" s="46"/>
      <c r="J144" s="45"/>
      <c r="K144" s="46"/>
      <c r="L144" s="45"/>
      <c r="M144" s="46"/>
      <c r="N144" s="45"/>
      <c r="O144" s="46"/>
      <c r="P144" s="45"/>
      <c r="Q144" s="46"/>
      <c r="R144" s="45"/>
      <c r="S144" s="46"/>
      <c r="T144" s="45"/>
      <c r="U144" s="46">
        <v>1</v>
      </c>
      <c r="V144" s="45"/>
      <c r="W144" s="46">
        <v>1</v>
      </c>
      <c r="X144" s="45"/>
      <c r="Y144" s="46"/>
      <c r="Z144" s="45"/>
      <c r="AA144" s="46">
        <v>1</v>
      </c>
      <c r="AB144" s="45"/>
      <c r="AC144" s="46">
        <v>2</v>
      </c>
      <c r="AD144" s="45"/>
      <c r="AE144" s="46"/>
      <c r="AF144" s="45"/>
      <c r="AG144" s="46"/>
      <c r="AH144" s="45">
        <v>1</v>
      </c>
      <c r="AI144" s="46"/>
      <c r="AJ144" s="45"/>
      <c r="AK144" s="46"/>
      <c r="AL144" s="45"/>
      <c r="AM144" s="421"/>
      <c r="AN144" s="110">
        <v>0</v>
      </c>
      <c r="AO144" s="46">
        <v>0</v>
      </c>
      <c r="AP144" s="3"/>
    </row>
    <row r="145" spans="1:109" x14ac:dyDescent="0.2">
      <c r="A145" s="2705"/>
      <c r="B145" s="109" t="s">
        <v>208</v>
      </c>
      <c r="C145" s="388">
        <f>SUM(D145:E145)</f>
        <v>12</v>
      </c>
      <c r="D145" s="389">
        <f t="shared" si="15"/>
        <v>5</v>
      </c>
      <c r="E145" s="363">
        <f t="shared" si="15"/>
        <v>7</v>
      </c>
      <c r="F145" s="45"/>
      <c r="G145" s="46"/>
      <c r="H145" s="45"/>
      <c r="I145" s="46"/>
      <c r="J145" s="45"/>
      <c r="K145" s="46"/>
      <c r="L145" s="45"/>
      <c r="M145" s="46"/>
      <c r="N145" s="45"/>
      <c r="O145" s="46"/>
      <c r="P145" s="45"/>
      <c r="Q145" s="46"/>
      <c r="R145" s="45">
        <v>2</v>
      </c>
      <c r="S145" s="46">
        <v>1</v>
      </c>
      <c r="T145" s="45">
        <v>2</v>
      </c>
      <c r="U145" s="46">
        <v>1</v>
      </c>
      <c r="V145" s="45"/>
      <c r="W145" s="46">
        <v>2</v>
      </c>
      <c r="X145" s="45"/>
      <c r="Y145" s="46">
        <v>1</v>
      </c>
      <c r="Z145" s="45"/>
      <c r="AA145" s="46"/>
      <c r="AB145" s="45"/>
      <c r="AC145" s="46">
        <v>1</v>
      </c>
      <c r="AD145" s="45">
        <v>1</v>
      </c>
      <c r="AE145" s="46"/>
      <c r="AF145" s="45"/>
      <c r="AG145" s="46"/>
      <c r="AH145" s="45"/>
      <c r="AI145" s="46"/>
      <c r="AJ145" s="45"/>
      <c r="AK145" s="46">
        <v>1</v>
      </c>
      <c r="AL145" s="45"/>
      <c r="AM145" s="421"/>
      <c r="AN145" s="110">
        <v>0</v>
      </c>
      <c r="AO145" s="46">
        <v>0</v>
      </c>
      <c r="AP145" s="3"/>
    </row>
    <row r="146" spans="1:109" x14ac:dyDescent="0.2">
      <c r="A146" s="2705"/>
      <c r="B146" s="422" t="s">
        <v>209</v>
      </c>
      <c r="C146" s="388">
        <f t="shared" si="16"/>
        <v>0</v>
      </c>
      <c r="D146" s="389">
        <f>+F146+H146+J146+L146+N146+P146+R146+T146+V146+X146+Z146+AB146+AD146+AF146+AH146+AJ146+AL146</f>
        <v>0</v>
      </c>
      <c r="E146" s="363">
        <f t="shared" si="15"/>
        <v>0</v>
      </c>
      <c r="F146" s="45"/>
      <c r="G146" s="46"/>
      <c r="H146" s="45"/>
      <c r="I146" s="46"/>
      <c r="J146" s="45"/>
      <c r="K146" s="46"/>
      <c r="L146" s="45"/>
      <c r="M146" s="46"/>
      <c r="N146" s="45"/>
      <c r="O146" s="46"/>
      <c r="P146" s="45"/>
      <c r="Q146" s="46"/>
      <c r="R146" s="45"/>
      <c r="S146" s="46"/>
      <c r="T146" s="45"/>
      <c r="U146" s="46"/>
      <c r="V146" s="45"/>
      <c r="W146" s="46"/>
      <c r="X146" s="45"/>
      <c r="Y146" s="46"/>
      <c r="Z146" s="45"/>
      <c r="AA146" s="46"/>
      <c r="AB146" s="45"/>
      <c r="AC146" s="46"/>
      <c r="AD146" s="45"/>
      <c r="AE146" s="46"/>
      <c r="AF146" s="45"/>
      <c r="AG146" s="46"/>
      <c r="AH146" s="45"/>
      <c r="AI146" s="46"/>
      <c r="AJ146" s="45"/>
      <c r="AK146" s="46"/>
      <c r="AL146" s="45"/>
      <c r="AM146" s="421"/>
      <c r="AN146" s="110">
        <v>0</v>
      </c>
      <c r="AO146" s="46">
        <v>0</v>
      </c>
      <c r="AP146" s="3"/>
    </row>
    <row r="147" spans="1:109" x14ac:dyDescent="0.2">
      <c r="A147" s="2705"/>
      <c r="B147" s="109" t="s">
        <v>210</v>
      </c>
      <c r="C147" s="433">
        <f t="shared" si="16"/>
        <v>0</v>
      </c>
      <c r="D147" s="434">
        <f t="shared" si="15"/>
        <v>0</v>
      </c>
      <c r="E147" s="435">
        <f t="shared" si="15"/>
        <v>0</v>
      </c>
      <c r="F147" s="79"/>
      <c r="G147" s="73"/>
      <c r="H147" s="79"/>
      <c r="I147" s="73"/>
      <c r="J147" s="79"/>
      <c r="K147" s="73"/>
      <c r="L147" s="79"/>
      <c r="M147" s="73"/>
      <c r="N147" s="79"/>
      <c r="O147" s="73"/>
      <c r="P147" s="79"/>
      <c r="Q147" s="73"/>
      <c r="R147" s="79"/>
      <c r="S147" s="73"/>
      <c r="T147" s="79"/>
      <c r="U147" s="73"/>
      <c r="V147" s="79"/>
      <c r="W147" s="73"/>
      <c r="X147" s="79"/>
      <c r="Y147" s="73"/>
      <c r="Z147" s="79"/>
      <c r="AA147" s="73"/>
      <c r="AB147" s="79"/>
      <c r="AC147" s="73"/>
      <c r="AD147" s="79"/>
      <c r="AE147" s="73"/>
      <c r="AF147" s="79"/>
      <c r="AG147" s="73"/>
      <c r="AH147" s="79"/>
      <c r="AI147" s="73"/>
      <c r="AJ147" s="79"/>
      <c r="AK147" s="73"/>
      <c r="AL147" s="79"/>
      <c r="AM147" s="423"/>
      <c r="AN147" s="424">
        <v>0</v>
      </c>
      <c r="AO147" s="73">
        <v>0</v>
      </c>
      <c r="AP147" s="3"/>
    </row>
    <row r="148" spans="1:109" x14ac:dyDescent="0.2">
      <c r="A148" s="3037"/>
      <c r="B148" s="232" t="s">
        <v>212</v>
      </c>
      <c r="C148" s="406">
        <f t="shared" si="16"/>
        <v>0</v>
      </c>
      <c r="D148" s="407">
        <f t="shared" si="15"/>
        <v>0</v>
      </c>
      <c r="E148" s="427">
        <f t="shared" si="15"/>
        <v>0</v>
      </c>
      <c r="F148" s="88"/>
      <c r="G148" s="89"/>
      <c r="H148" s="88"/>
      <c r="I148" s="89"/>
      <c r="J148" s="88"/>
      <c r="K148" s="89"/>
      <c r="L148" s="88"/>
      <c r="M148" s="89"/>
      <c r="N148" s="88"/>
      <c r="O148" s="89"/>
      <c r="P148" s="88"/>
      <c r="Q148" s="89"/>
      <c r="R148" s="88"/>
      <c r="S148" s="89"/>
      <c r="T148" s="88"/>
      <c r="U148" s="89"/>
      <c r="V148" s="88"/>
      <c r="W148" s="89"/>
      <c r="X148" s="88"/>
      <c r="Y148" s="89"/>
      <c r="Z148" s="88"/>
      <c r="AA148" s="89"/>
      <c r="AB148" s="88"/>
      <c r="AC148" s="89"/>
      <c r="AD148" s="88"/>
      <c r="AE148" s="89"/>
      <c r="AF148" s="88"/>
      <c r="AG148" s="89"/>
      <c r="AH148" s="88"/>
      <c r="AI148" s="89"/>
      <c r="AJ148" s="88"/>
      <c r="AK148" s="89"/>
      <c r="AL148" s="88"/>
      <c r="AM148" s="428"/>
      <c r="AN148" s="126">
        <v>0</v>
      </c>
      <c r="AO148" s="89">
        <v>0</v>
      </c>
      <c r="AP148" s="3"/>
    </row>
    <row r="149" spans="1:109" ht="21.75" customHeight="1" x14ac:dyDescent="0.25">
      <c r="A149" s="9" t="s">
        <v>214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13"/>
    </row>
    <row r="150" spans="1:109" ht="17.25" customHeight="1" x14ac:dyDescent="0.2">
      <c r="A150" s="3021" t="s">
        <v>215</v>
      </c>
      <c r="B150" s="3038" t="s">
        <v>32</v>
      </c>
      <c r="C150" s="3026" t="s">
        <v>186</v>
      </c>
      <c r="D150" s="3027"/>
      <c r="E150" s="3027"/>
      <c r="F150" s="3027"/>
      <c r="G150" s="3027"/>
      <c r="H150" s="3027"/>
      <c r="I150" s="3027"/>
      <c r="J150" s="3027"/>
      <c r="K150" s="3027"/>
      <c r="L150" s="3027"/>
      <c r="M150" s="3027"/>
      <c r="N150" s="3027"/>
      <c r="O150" s="3027"/>
      <c r="P150" s="3027"/>
      <c r="Q150" s="3027"/>
      <c r="R150" s="3027"/>
      <c r="S150" s="3028"/>
      <c r="T150" s="3040" t="s">
        <v>7</v>
      </c>
      <c r="U150" s="3041" t="s">
        <v>8</v>
      </c>
      <c r="BX150" s="2"/>
      <c r="BY150" s="2"/>
      <c r="BZ150" s="2"/>
      <c r="CA150" s="2"/>
      <c r="CB150" s="2"/>
      <c r="CC150" s="3"/>
      <c r="CD150" s="3"/>
      <c r="CE150" s="4"/>
      <c r="DA150" s="5"/>
      <c r="DB150" s="5"/>
      <c r="DC150" s="5"/>
      <c r="DD150" s="5"/>
      <c r="DE150" s="5"/>
    </row>
    <row r="151" spans="1:109" ht="24" customHeight="1" x14ac:dyDescent="0.2">
      <c r="A151" s="3037"/>
      <c r="B151" s="3039"/>
      <c r="C151" s="1234" t="s">
        <v>216</v>
      </c>
      <c r="D151" s="1235" t="s">
        <v>217</v>
      </c>
      <c r="E151" s="1235" t="s">
        <v>218</v>
      </c>
      <c r="F151" s="1235" t="s">
        <v>69</v>
      </c>
      <c r="G151" s="1235" t="s">
        <v>219</v>
      </c>
      <c r="H151" s="1235" t="s">
        <v>220</v>
      </c>
      <c r="I151" s="1235" t="s">
        <v>221</v>
      </c>
      <c r="J151" s="1235" t="s">
        <v>222</v>
      </c>
      <c r="K151" s="1235" t="s">
        <v>223</v>
      </c>
      <c r="L151" s="1235" t="s">
        <v>224</v>
      </c>
      <c r="M151" s="1235" t="s">
        <v>225</v>
      </c>
      <c r="N151" s="1235" t="s">
        <v>226</v>
      </c>
      <c r="O151" s="1235" t="s">
        <v>227</v>
      </c>
      <c r="P151" s="1235" t="s">
        <v>228</v>
      </c>
      <c r="Q151" s="1235" t="s">
        <v>229</v>
      </c>
      <c r="R151" s="1235" t="s">
        <v>230</v>
      </c>
      <c r="S151" s="1236" t="s">
        <v>231</v>
      </c>
      <c r="T151" s="3040"/>
      <c r="U151" s="3041"/>
      <c r="BX151" s="2"/>
      <c r="BY151" s="2"/>
      <c r="BZ151" s="2"/>
      <c r="CA151" s="2"/>
      <c r="CB151" s="2"/>
      <c r="CC151" s="3"/>
      <c r="CD151" s="3"/>
      <c r="CE151" s="4"/>
      <c r="DA151" s="5"/>
      <c r="DB151" s="5"/>
      <c r="DC151" s="5"/>
      <c r="DD151" s="5"/>
      <c r="DE151" s="5"/>
    </row>
    <row r="152" spans="1:109" ht="29.25" customHeight="1" x14ac:dyDescent="0.2">
      <c r="A152" s="1237" t="s">
        <v>232</v>
      </c>
      <c r="B152" s="1238">
        <f>SUM(C152:S152)</f>
        <v>132</v>
      </c>
      <c r="C152" s="88">
        <v>0</v>
      </c>
      <c r="D152" s="145">
        <v>0</v>
      </c>
      <c r="E152" s="145">
        <v>2</v>
      </c>
      <c r="F152" s="145">
        <v>0</v>
      </c>
      <c r="G152" s="145">
        <v>0</v>
      </c>
      <c r="H152" s="145">
        <v>3</v>
      </c>
      <c r="I152" s="145">
        <v>2</v>
      </c>
      <c r="J152" s="145">
        <v>9</v>
      </c>
      <c r="K152" s="145">
        <v>10</v>
      </c>
      <c r="L152" s="145">
        <v>12</v>
      </c>
      <c r="M152" s="145">
        <v>21</v>
      </c>
      <c r="N152" s="145">
        <v>14</v>
      </c>
      <c r="O152" s="145">
        <v>11</v>
      </c>
      <c r="P152" s="145">
        <v>13</v>
      </c>
      <c r="Q152" s="145">
        <v>8</v>
      </c>
      <c r="R152" s="145">
        <v>14</v>
      </c>
      <c r="S152" s="428">
        <v>13</v>
      </c>
      <c r="T152" s="126">
        <v>0</v>
      </c>
      <c r="U152" s="167">
        <v>2</v>
      </c>
      <c r="BX152" s="2"/>
      <c r="BY152" s="2"/>
      <c r="BZ152" s="2"/>
      <c r="CA152" s="2"/>
      <c r="CB152" s="2"/>
      <c r="CC152" s="3"/>
      <c r="CD152" s="3"/>
      <c r="CE152" s="4"/>
      <c r="CG152" s="5" t="s">
        <v>233</v>
      </c>
      <c r="CL152" s="5">
        <v>0</v>
      </c>
      <c r="CM152" s="5">
        <v>1</v>
      </c>
      <c r="CN152" s="5">
        <v>0</v>
      </c>
      <c r="CO152" s="5">
        <v>0</v>
      </c>
      <c r="DA152" s="5"/>
      <c r="DB152" s="5"/>
      <c r="DC152" s="5"/>
      <c r="DD152" s="5"/>
      <c r="DE152" s="5"/>
    </row>
    <row r="204" spans="1:104" hidden="1" x14ac:dyDescent="0.2"/>
    <row r="205" spans="1:104" hidden="1" x14ac:dyDescent="0.2"/>
    <row r="206" spans="1:104" s="442" customFormat="1" ht="18.75" hidden="1" customHeight="1" x14ac:dyDescent="0.2">
      <c r="A206" s="442">
        <f>SUM(B12:D12,B31:B44,B48:B49,B54,B57,C82:E82,B96:B98,B106:F106,B110:B112,B117:B119,C124:C130,C83:C85,B77,B72:B73,B63:G64)</f>
        <v>55483</v>
      </c>
      <c r="B206" s="442">
        <f>SUM(CG13:CJ134)</f>
        <v>0</v>
      </c>
      <c r="BX206" s="443"/>
      <c r="BY206" s="443"/>
      <c r="BZ206" s="443"/>
      <c r="CA206" s="443"/>
      <c r="CB206" s="443"/>
      <c r="CC206" s="443"/>
      <c r="CD206" s="443"/>
      <c r="CE206" s="443"/>
      <c r="CF206" s="443"/>
      <c r="CG206" s="443"/>
      <c r="CH206" s="443"/>
      <c r="CI206" s="443"/>
      <c r="CJ206" s="443"/>
      <c r="CK206" s="443"/>
      <c r="CL206" s="443"/>
      <c r="CM206" s="443"/>
      <c r="CN206" s="443"/>
      <c r="CO206" s="443"/>
      <c r="CP206" s="443"/>
      <c r="CQ206" s="443"/>
      <c r="CR206" s="443"/>
      <c r="CS206" s="443"/>
      <c r="CT206" s="443"/>
      <c r="CU206" s="443"/>
      <c r="CV206" s="443"/>
      <c r="CW206" s="443"/>
      <c r="CX206" s="443"/>
      <c r="CY206" s="443"/>
      <c r="CZ206" s="443"/>
    </row>
    <row r="207" spans="1:104" hidden="1" x14ac:dyDescent="0.2"/>
    <row r="208" spans="1:104" hidden="1" x14ac:dyDescent="0.2"/>
  </sheetData>
  <mergeCells count="200">
    <mergeCell ref="A135:A142"/>
    <mergeCell ref="A143:A148"/>
    <mergeCell ref="A150:A151"/>
    <mergeCell ref="B150:B151"/>
    <mergeCell ref="C150:S150"/>
    <mergeCell ref="T150:T151"/>
    <mergeCell ref="U150:U151"/>
    <mergeCell ref="X133:Y133"/>
    <mergeCell ref="Z133:AA133"/>
    <mergeCell ref="AO132:AO134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AJ133:AK133"/>
    <mergeCell ref="AL133:AM133"/>
    <mergeCell ref="AB133:AC133"/>
    <mergeCell ref="AD133:AE133"/>
    <mergeCell ref="AF133:AG133"/>
    <mergeCell ref="AH133:AI133"/>
    <mergeCell ref="A114:A116"/>
    <mergeCell ref="B114:D115"/>
    <mergeCell ref="N122:O122"/>
    <mergeCell ref="A124:A126"/>
    <mergeCell ref="A127:A130"/>
    <mergeCell ref="A132:A134"/>
    <mergeCell ref="B132:B134"/>
    <mergeCell ref="C132:C134"/>
    <mergeCell ref="D132:D134"/>
    <mergeCell ref="E132:E134"/>
    <mergeCell ref="F132:AM132"/>
    <mergeCell ref="V133:W133"/>
    <mergeCell ref="A121:B123"/>
    <mergeCell ref="C121:E122"/>
    <mergeCell ref="F121:O121"/>
    <mergeCell ref="P121:P123"/>
    <mergeCell ref="Q121:Q123"/>
    <mergeCell ref="F122:G122"/>
    <mergeCell ref="H122:I122"/>
    <mergeCell ref="J122:K122"/>
    <mergeCell ref="L122:M122"/>
    <mergeCell ref="E114:AN114"/>
    <mergeCell ref="AN132:AN134"/>
    <mergeCell ref="AO114:AO116"/>
    <mergeCell ref="AP114:AP116"/>
    <mergeCell ref="E115:F115"/>
    <mergeCell ref="G115:H115"/>
    <mergeCell ref="I115:J115"/>
    <mergeCell ref="K115:L115"/>
    <mergeCell ref="M115:N115"/>
    <mergeCell ref="J100:J102"/>
    <mergeCell ref="K100:L101"/>
    <mergeCell ref="M100:N101"/>
    <mergeCell ref="AM115:AN115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108:A109"/>
    <mergeCell ref="B108:B109"/>
    <mergeCell ref="C108:L108"/>
    <mergeCell ref="M108:M109"/>
    <mergeCell ref="F87:F88"/>
    <mergeCell ref="A89:F89"/>
    <mergeCell ref="A95:F95"/>
    <mergeCell ref="A99:F99"/>
    <mergeCell ref="A100:A102"/>
    <mergeCell ref="B100:E101"/>
    <mergeCell ref="F100:I101"/>
    <mergeCell ref="A83:A84"/>
    <mergeCell ref="A87:A88"/>
    <mergeCell ref="B87:B88"/>
    <mergeCell ref="C87:C88"/>
    <mergeCell ref="D87:D88"/>
    <mergeCell ref="E87:E88"/>
    <mergeCell ref="X80:Y80"/>
    <mergeCell ref="Z80:AA80"/>
    <mergeCell ref="AB80:AC80"/>
    <mergeCell ref="AJ79:AJ81"/>
    <mergeCell ref="AK79:AK81"/>
    <mergeCell ref="F80:G80"/>
    <mergeCell ref="H80:I80"/>
    <mergeCell ref="J80:K80"/>
    <mergeCell ref="L80:M80"/>
    <mergeCell ref="N80:O80"/>
    <mergeCell ref="P80:Q80"/>
    <mergeCell ref="R80:S80"/>
    <mergeCell ref="T80:U80"/>
    <mergeCell ref="A78:G78"/>
    <mergeCell ref="A79:A81"/>
    <mergeCell ref="B79:B81"/>
    <mergeCell ref="C79:E80"/>
    <mergeCell ref="F79:AI79"/>
    <mergeCell ref="V80:W80"/>
    <mergeCell ref="AD80:AE80"/>
    <mergeCell ref="AF80:AG80"/>
    <mergeCell ref="AH80:AI80"/>
    <mergeCell ref="A66:A67"/>
    <mergeCell ref="B66:C66"/>
    <mergeCell ref="D66:E66"/>
    <mergeCell ref="Q52:Q53"/>
    <mergeCell ref="R52:R53"/>
    <mergeCell ref="A51:A53"/>
    <mergeCell ref="B51:D52"/>
    <mergeCell ref="E51:V51"/>
    <mergeCell ref="A75:A76"/>
    <mergeCell ref="B75:B76"/>
    <mergeCell ref="C75:C76"/>
    <mergeCell ref="D75:D76"/>
    <mergeCell ref="L52:L53"/>
    <mergeCell ref="M52:M53"/>
    <mergeCell ref="N52:N53"/>
    <mergeCell ref="O52:O53"/>
    <mergeCell ref="P52:P53"/>
    <mergeCell ref="A61:A62"/>
    <mergeCell ref="B61:C61"/>
    <mergeCell ref="D61:E61"/>
    <mergeCell ref="F61:G61"/>
    <mergeCell ref="W51:W53"/>
    <mergeCell ref="E52:E53"/>
    <mergeCell ref="F52:F53"/>
    <mergeCell ref="G52:G53"/>
    <mergeCell ref="H52:H53"/>
    <mergeCell ref="I52:I53"/>
    <mergeCell ref="J52:J53"/>
    <mergeCell ref="AM29:AN29"/>
    <mergeCell ref="A46:A47"/>
    <mergeCell ref="B46:B47"/>
    <mergeCell ref="C46:F46"/>
    <mergeCell ref="G46:J46"/>
    <mergeCell ref="L46:R46"/>
    <mergeCell ref="AA29:AB29"/>
    <mergeCell ref="AC29:AD29"/>
    <mergeCell ref="AE29:AF29"/>
    <mergeCell ref="AG29:AH29"/>
    <mergeCell ref="AI29:AJ29"/>
    <mergeCell ref="AK29:AL29"/>
    <mergeCell ref="S52:S53"/>
    <mergeCell ref="T52:T53"/>
    <mergeCell ref="U52:U53"/>
    <mergeCell ref="V52:V53"/>
    <mergeCell ref="K52:K53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A28:A30"/>
    <mergeCell ref="B28:D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errorTitle="Error" error="Favor Ingrese sólo Números." sqref="E13:AS26 E31:AS44 C48:J49 C55:W56 C58:W59 B63:G64 B68:E69 B72:B73 C77:D77 F82:AK85 C90:F94 C96:F98 B103:N105 B110:M112 E117:AP119 F124:Q130 F135:AO148 C152:U152" xr:uid="{7C33388F-93FE-4262-BB16-618349EA5CA3}">
      <formula1>0</formula1>
    </dataValidation>
    <dataValidation type="whole" allowBlank="1" showInputMessage="1" showErrorMessage="1" sqref="C132:E132" xr:uid="{1EC525BB-510C-43AB-9381-D0B549FB7E37}">
      <formula1>0</formula1>
      <formula2>1E+30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E20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5.7109375" style="2" customWidth="1"/>
    <col min="2" max="2" width="24" style="2" customWidth="1"/>
    <col min="3" max="3" width="12.5703125" style="2" customWidth="1"/>
    <col min="4" max="4" width="17.28515625" style="2" customWidth="1"/>
    <col min="5" max="5" width="16.28515625" style="2" customWidth="1"/>
    <col min="6" max="6" width="13.85546875" style="2" customWidth="1"/>
    <col min="7" max="7" width="12.28515625" style="2" customWidth="1"/>
    <col min="8" max="8" width="14.5703125" style="2" customWidth="1"/>
    <col min="9" max="9" width="12.28515625" style="2" customWidth="1"/>
    <col min="10" max="10" width="13.28515625" style="2" customWidth="1"/>
    <col min="11" max="11" width="11.42578125" style="2" customWidth="1"/>
    <col min="12" max="12" width="11.42578125" style="2"/>
    <col min="13" max="13" width="11.85546875" style="2" customWidth="1"/>
    <col min="14" max="14" width="13.85546875" style="2" customWidth="1"/>
    <col min="15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5" width="11.42578125" style="2"/>
    <col min="76" max="76" width="11.28515625" style="3" customWidth="1"/>
    <col min="77" max="77" width="11.85546875" style="3" customWidth="1"/>
    <col min="78" max="78" width="10.85546875" style="4" customWidth="1"/>
    <col min="79" max="103" width="10.85546875" style="5" hidden="1" customWidth="1"/>
    <col min="104" max="104" width="6.42578125" style="5" hidden="1" customWidth="1"/>
    <col min="105" max="105" width="10.85546875" style="2" customWidth="1"/>
    <col min="106" max="106" width="11.42578125" style="2" customWidth="1"/>
    <col min="107" max="16384" width="11.42578125" style="2"/>
  </cols>
  <sheetData>
    <row r="1" spans="1:104" ht="16.350000000000001" customHeight="1" x14ac:dyDescent="0.2">
      <c r="A1" s="1" t="s">
        <v>0</v>
      </c>
    </row>
    <row r="2" spans="1:104" ht="16.350000000000001" customHeight="1" x14ac:dyDescent="0.2">
      <c r="A2" s="1" t="str">
        <f>CONCATENATE("COMUNA: ",[6]NOMBRE!B2," - ","( ",[6]NOMBRE!C2,[6]NOMBRE!D2,[6]NOMBRE!E2,[6]NOMBRE!F2,[6]NOMBRE!G2," )")</f>
        <v>COMUNA: LINARES - ( 07401 )</v>
      </c>
    </row>
    <row r="3" spans="1:104" ht="16.350000000000001" customHeight="1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</row>
    <row r="4" spans="1:104" ht="16.350000000000001" customHeight="1" x14ac:dyDescent="0.2">
      <c r="A4" s="1" t="str">
        <f>CONCATENATE("MES: ",[6]NOMBRE!B6," - ","( ",[6]NOMBRE!C6,[6]NOMBRE!D6," )")</f>
        <v>MES: MAYO - ( 05 )</v>
      </c>
    </row>
    <row r="5" spans="1:104" ht="16.350000000000001" customHeight="1" x14ac:dyDescent="0.2">
      <c r="A5" s="1" t="str">
        <f>CONCATENATE("AÑO: ",[6]NOMBRE!B7)</f>
        <v>AÑO: 2021</v>
      </c>
    </row>
    <row r="6" spans="1:104" ht="15" x14ac:dyDescent="0.2">
      <c r="A6" s="2690" t="s">
        <v>1</v>
      </c>
      <c r="B6" s="2690"/>
      <c r="C6" s="2690"/>
      <c r="D6" s="2690"/>
      <c r="E6" s="2690"/>
      <c r="F6" s="2690"/>
      <c r="G6" s="2690"/>
      <c r="H6" s="2690"/>
      <c r="I6" s="2690"/>
      <c r="J6" s="2690"/>
      <c r="K6" s="2690"/>
      <c r="L6" s="2690"/>
      <c r="M6" s="2690"/>
      <c r="N6" s="2690"/>
      <c r="O6" s="2690"/>
      <c r="P6" s="2690"/>
      <c r="Q6" s="2690"/>
      <c r="R6" s="2690"/>
      <c r="S6" s="2690"/>
      <c r="T6" s="2690"/>
      <c r="U6" s="2690"/>
      <c r="V6" s="2690"/>
      <c r="W6" s="269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04" ht="15" x14ac:dyDescent="0.2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04" ht="31.35" customHeight="1" x14ac:dyDescent="0.2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04" ht="20.100000000000001" customHeight="1" x14ac:dyDescent="0.2">
      <c r="A9" s="3042" t="s">
        <v>3</v>
      </c>
      <c r="B9" s="3044" t="s">
        <v>4</v>
      </c>
      <c r="C9" s="2935"/>
      <c r="D9" s="2936"/>
      <c r="E9" s="3019" t="s">
        <v>5</v>
      </c>
      <c r="F9" s="3033"/>
      <c r="G9" s="3033"/>
      <c r="H9" s="3033"/>
      <c r="I9" s="3033"/>
      <c r="J9" s="3033"/>
      <c r="K9" s="3033"/>
      <c r="L9" s="3033"/>
      <c r="M9" s="3033"/>
      <c r="N9" s="3033"/>
      <c r="O9" s="3033"/>
      <c r="P9" s="3033"/>
      <c r="Q9" s="3033"/>
      <c r="R9" s="3033"/>
      <c r="S9" s="3033"/>
      <c r="T9" s="3033"/>
      <c r="U9" s="3033"/>
      <c r="V9" s="3033"/>
      <c r="W9" s="3033"/>
      <c r="X9" s="3033"/>
      <c r="Y9" s="3033"/>
      <c r="Z9" s="3033"/>
      <c r="AA9" s="3033"/>
      <c r="AB9" s="3033"/>
      <c r="AC9" s="3033"/>
      <c r="AD9" s="3033"/>
      <c r="AE9" s="3033"/>
      <c r="AF9" s="3033"/>
      <c r="AG9" s="3033"/>
      <c r="AH9" s="3033"/>
      <c r="AI9" s="3033"/>
      <c r="AJ9" s="3033"/>
      <c r="AK9" s="3033"/>
      <c r="AL9" s="3033"/>
      <c r="AM9" s="3033"/>
      <c r="AN9" s="3020"/>
      <c r="AO9" s="2936" t="s">
        <v>6</v>
      </c>
      <c r="AP9" s="3021" t="s">
        <v>7</v>
      </c>
      <c r="AQ9" s="3021" t="s">
        <v>8</v>
      </c>
      <c r="AR9" s="2936" t="s">
        <v>9</v>
      </c>
      <c r="AS9" s="2936" t="s">
        <v>10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W9" s="3"/>
      <c r="BY9" s="4"/>
      <c r="CZ9" s="2"/>
    </row>
    <row r="10" spans="1:104" ht="20.100000000000001" customHeight="1" x14ac:dyDescent="0.2">
      <c r="A10" s="2692"/>
      <c r="B10" s="3045"/>
      <c r="C10" s="2698"/>
      <c r="D10" s="3009"/>
      <c r="E10" s="3019" t="s">
        <v>11</v>
      </c>
      <c r="F10" s="3034"/>
      <c r="G10" s="3029" t="s">
        <v>12</v>
      </c>
      <c r="H10" s="3030"/>
      <c r="I10" s="3029" t="s">
        <v>13</v>
      </c>
      <c r="J10" s="3030"/>
      <c r="K10" s="3029" t="s">
        <v>14</v>
      </c>
      <c r="L10" s="3030"/>
      <c r="M10" s="3029" t="s">
        <v>15</v>
      </c>
      <c r="N10" s="3030"/>
      <c r="O10" s="3029" t="s">
        <v>16</v>
      </c>
      <c r="P10" s="3030"/>
      <c r="Q10" s="3029" t="s">
        <v>17</v>
      </c>
      <c r="R10" s="3030"/>
      <c r="S10" s="3029" t="s">
        <v>18</v>
      </c>
      <c r="T10" s="3030"/>
      <c r="U10" s="3029" t="s">
        <v>19</v>
      </c>
      <c r="V10" s="3030"/>
      <c r="W10" s="3029" t="s">
        <v>20</v>
      </c>
      <c r="X10" s="3030"/>
      <c r="Y10" s="3029" t="s">
        <v>21</v>
      </c>
      <c r="Z10" s="3030"/>
      <c r="AA10" s="3029" t="s">
        <v>22</v>
      </c>
      <c r="AB10" s="3030"/>
      <c r="AC10" s="3029" t="s">
        <v>23</v>
      </c>
      <c r="AD10" s="3030"/>
      <c r="AE10" s="3029" t="s">
        <v>24</v>
      </c>
      <c r="AF10" s="3030"/>
      <c r="AG10" s="3029" t="s">
        <v>25</v>
      </c>
      <c r="AH10" s="3030"/>
      <c r="AI10" s="3029" t="s">
        <v>26</v>
      </c>
      <c r="AJ10" s="3030"/>
      <c r="AK10" s="3029" t="s">
        <v>27</v>
      </c>
      <c r="AL10" s="3030"/>
      <c r="AM10" s="3019" t="s">
        <v>28</v>
      </c>
      <c r="AN10" s="3020"/>
      <c r="AO10" s="2703"/>
      <c r="AP10" s="2705"/>
      <c r="AQ10" s="2705"/>
      <c r="AR10" s="2703"/>
      <c r="AS10" s="2703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W10" s="3"/>
      <c r="BY10" s="4"/>
      <c r="CZ10" s="2"/>
    </row>
    <row r="11" spans="1:104" ht="20.100000000000001" customHeight="1" x14ac:dyDescent="0.2">
      <c r="A11" s="3043"/>
      <c r="B11" s="1225" t="s">
        <v>29</v>
      </c>
      <c r="C11" s="1239" t="s">
        <v>30</v>
      </c>
      <c r="D11" s="1240" t="s">
        <v>31</v>
      </c>
      <c r="E11" s="1241" t="s">
        <v>30</v>
      </c>
      <c r="F11" s="1242" t="s">
        <v>31</v>
      </c>
      <c r="G11" s="1241" t="s">
        <v>30</v>
      </c>
      <c r="H11" s="1242" t="s">
        <v>31</v>
      </c>
      <c r="I11" s="1241" t="s">
        <v>30</v>
      </c>
      <c r="J11" s="1242" t="s">
        <v>31</v>
      </c>
      <c r="K11" s="1241" t="s">
        <v>30</v>
      </c>
      <c r="L11" s="1242" t="s">
        <v>31</v>
      </c>
      <c r="M11" s="1241" t="s">
        <v>30</v>
      </c>
      <c r="N11" s="1242" t="s">
        <v>31</v>
      </c>
      <c r="O11" s="1241" t="s">
        <v>30</v>
      </c>
      <c r="P11" s="1242" t="s">
        <v>31</v>
      </c>
      <c r="Q11" s="1241" t="s">
        <v>30</v>
      </c>
      <c r="R11" s="1242" t="s">
        <v>31</v>
      </c>
      <c r="S11" s="1241" t="s">
        <v>30</v>
      </c>
      <c r="T11" s="1242" t="s">
        <v>31</v>
      </c>
      <c r="U11" s="1241" t="s">
        <v>30</v>
      </c>
      <c r="V11" s="1242" t="s">
        <v>31</v>
      </c>
      <c r="W11" s="1241" t="s">
        <v>30</v>
      </c>
      <c r="X11" s="1242" t="s">
        <v>31</v>
      </c>
      <c r="Y11" s="1241" t="s">
        <v>30</v>
      </c>
      <c r="Z11" s="1242" t="s">
        <v>31</v>
      </c>
      <c r="AA11" s="1241" t="s">
        <v>30</v>
      </c>
      <c r="AB11" s="1242" t="s">
        <v>31</v>
      </c>
      <c r="AC11" s="1241" t="s">
        <v>30</v>
      </c>
      <c r="AD11" s="1242" t="s">
        <v>31</v>
      </c>
      <c r="AE11" s="1241" t="s">
        <v>30</v>
      </c>
      <c r="AF11" s="1242" t="s">
        <v>31</v>
      </c>
      <c r="AG11" s="1241" t="s">
        <v>30</v>
      </c>
      <c r="AH11" s="1242" t="s">
        <v>31</v>
      </c>
      <c r="AI11" s="1241" t="s">
        <v>30</v>
      </c>
      <c r="AJ11" s="1242" t="s">
        <v>31</v>
      </c>
      <c r="AK11" s="1241" t="s">
        <v>30</v>
      </c>
      <c r="AL11" s="1242" t="s">
        <v>31</v>
      </c>
      <c r="AM11" s="1241" t="s">
        <v>30</v>
      </c>
      <c r="AN11" s="1243" t="s">
        <v>31</v>
      </c>
      <c r="AO11" s="3009"/>
      <c r="AP11" s="3037"/>
      <c r="AQ11" s="3037"/>
      <c r="AR11" s="3009"/>
      <c r="AS11" s="3009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W11" s="3"/>
      <c r="BY11" s="4"/>
      <c r="CZ11" s="2"/>
    </row>
    <row r="12" spans="1:104" ht="16.350000000000001" customHeight="1" x14ac:dyDescent="0.2">
      <c r="A12" s="1244" t="s">
        <v>32</v>
      </c>
      <c r="B12" s="1245">
        <f>SUM(B13:B26)</f>
        <v>0</v>
      </c>
      <c r="C12" s="1246">
        <f>SUM(C13:C26)</f>
        <v>0</v>
      </c>
      <c r="D12" s="20">
        <f>SUM(D13:D26)</f>
        <v>0</v>
      </c>
      <c r="E12" s="1241">
        <f>SUM(E13:E26)</f>
        <v>0</v>
      </c>
      <c r="F12" s="21">
        <f t="shared" ref="F12:AO12" si="0">SUM(F13:F26)</f>
        <v>0</v>
      </c>
      <c r="G12" s="22">
        <f>SUM(G13:G26)</f>
        <v>0</v>
      </c>
      <c r="H12" s="21">
        <f t="shared" si="0"/>
        <v>0</v>
      </c>
      <c r="I12" s="1241">
        <f t="shared" si="0"/>
        <v>0</v>
      </c>
      <c r="J12" s="21">
        <f t="shared" si="0"/>
        <v>0</v>
      </c>
      <c r="K12" s="1241">
        <f t="shared" si="0"/>
        <v>0</v>
      </c>
      <c r="L12" s="21">
        <f t="shared" si="0"/>
        <v>0</v>
      </c>
      <c r="M12" s="1241">
        <f t="shared" si="0"/>
        <v>0</v>
      </c>
      <c r="N12" s="21">
        <f t="shared" si="0"/>
        <v>0</v>
      </c>
      <c r="O12" s="1241">
        <f t="shared" si="0"/>
        <v>0</v>
      </c>
      <c r="P12" s="21">
        <f t="shared" si="0"/>
        <v>0</v>
      </c>
      <c r="Q12" s="1241">
        <f t="shared" si="0"/>
        <v>0</v>
      </c>
      <c r="R12" s="21">
        <f t="shared" si="0"/>
        <v>0</v>
      </c>
      <c r="S12" s="1241">
        <f t="shared" si="0"/>
        <v>0</v>
      </c>
      <c r="T12" s="21">
        <f t="shared" si="0"/>
        <v>0</v>
      </c>
      <c r="U12" s="1241">
        <f>SUM(U13:U26)</f>
        <v>0</v>
      </c>
      <c r="V12" s="21">
        <f>SUM(V13:V26)</f>
        <v>0</v>
      </c>
      <c r="W12" s="1241">
        <f t="shared" si="0"/>
        <v>0</v>
      </c>
      <c r="X12" s="21">
        <f t="shared" si="0"/>
        <v>0</v>
      </c>
      <c r="Y12" s="1241">
        <f t="shared" si="0"/>
        <v>0</v>
      </c>
      <c r="Z12" s="21">
        <f t="shared" si="0"/>
        <v>0</v>
      </c>
      <c r="AA12" s="1241">
        <f t="shared" si="0"/>
        <v>0</v>
      </c>
      <c r="AB12" s="21">
        <f t="shared" si="0"/>
        <v>0</v>
      </c>
      <c r="AC12" s="1241">
        <f t="shared" si="0"/>
        <v>0</v>
      </c>
      <c r="AD12" s="21">
        <f t="shared" si="0"/>
        <v>0</v>
      </c>
      <c r="AE12" s="1241">
        <f t="shared" si="0"/>
        <v>0</v>
      </c>
      <c r="AF12" s="21">
        <f t="shared" si="0"/>
        <v>0</v>
      </c>
      <c r="AG12" s="1241">
        <f t="shared" si="0"/>
        <v>0</v>
      </c>
      <c r="AH12" s="21">
        <f t="shared" si="0"/>
        <v>0</v>
      </c>
      <c r="AI12" s="1241">
        <f t="shared" si="0"/>
        <v>0</v>
      </c>
      <c r="AJ12" s="21">
        <f t="shared" si="0"/>
        <v>0</v>
      </c>
      <c r="AK12" s="1241">
        <f t="shared" si="0"/>
        <v>0</v>
      </c>
      <c r="AL12" s="21">
        <f t="shared" si="0"/>
        <v>0</v>
      </c>
      <c r="AM12" s="1241">
        <f t="shared" si="0"/>
        <v>0</v>
      </c>
      <c r="AN12" s="23">
        <f t="shared" si="0"/>
        <v>0</v>
      </c>
      <c r="AO12" s="1242">
        <f t="shared" si="0"/>
        <v>0</v>
      </c>
      <c r="AP12" s="24">
        <f>SUM(AP13:AP26)</f>
        <v>0</v>
      </c>
      <c r="AQ12" s="1247">
        <f>SUM(AQ13:AQ26)</f>
        <v>0</v>
      </c>
      <c r="AR12" s="1242">
        <f>SUM(AR13:AR26)</f>
        <v>0</v>
      </c>
      <c r="AS12" s="1242">
        <f>SUM(AS13:AS26)</f>
        <v>0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W12" s="3"/>
      <c r="BY12" s="4"/>
      <c r="CZ12" s="2"/>
    </row>
    <row r="13" spans="1:104" ht="16.350000000000001" customHeight="1" x14ac:dyDescent="0.2">
      <c r="A13" s="26" t="s">
        <v>33</v>
      </c>
      <c r="B13" s="27">
        <f>SUM(C13:D13)</f>
        <v>0</v>
      </c>
      <c r="C13" s="1248">
        <f>SUM(E13+G13+I13+K13+M13+O13+Q13+S13+U13+W13+Y13+AA13+AC13+AE13+AG13+AI13+AK13+AM13)</f>
        <v>0</v>
      </c>
      <c r="D13" s="1249">
        <f>SUM(F13+H13+J13+L13+N13+P13+R13+T13+V13+X13+Z13+AB13+AD13+AF13+AH13+AJ13+AL13+AN13)</f>
        <v>0</v>
      </c>
      <c r="E13" s="1230"/>
      <c r="F13" s="1231"/>
      <c r="G13" s="1230"/>
      <c r="H13" s="1231"/>
      <c r="I13" s="1230"/>
      <c r="J13" s="1250"/>
      <c r="K13" s="1230"/>
      <c r="L13" s="1250"/>
      <c r="M13" s="1230"/>
      <c r="N13" s="1250"/>
      <c r="O13" s="1230"/>
      <c r="P13" s="1250"/>
      <c r="Q13" s="1230"/>
      <c r="R13" s="1250"/>
      <c r="S13" s="1230"/>
      <c r="T13" s="1250"/>
      <c r="U13" s="1230"/>
      <c r="V13" s="1250"/>
      <c r="W13" s="1230"/>
      <c r="X13" s="1250"/>
      <c r="Y13" s="1230"/>
      <c r="Z13" s="1250"/>
      <c r="AA13" s="1230"/>
      <c r="AB13" s="1250"/>
      <c r="AC13" s="1230"/>
      <c r="AD13" s="1250"/>
      <c r="AE13" s="1230"/>
      <c r="AF13" s="1250"/>
      <c r="AG13" s="1230"/>
      <c r="AH13" s="1250"/>
      <c r="AI13" s="1230"/>
      <c r="AJ13" s="1250"/>
      <c r="AK13" s="1230"/>
      <c r="AL13" s="1250"/>
      <c r="AM13" s="1251"/>
      <c r="AN13" s="1252"/>
      <c r="AO13" s="1231"/>
      <c r="AP13" s="1253"/>
      <c r="AQ13" s="1253"/>
      <c r="AR13" s="1254"/>
      <c r="AS13" s="1254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8"/>
      <c r="BE13" s="8"/>
      <c r="BF13" s="8"/>
      <c r="BW13" s="3"/>
      <c r="BY13" s="4"/>
      <c r="CA13" s="39"/>
      <c r="CG13" s="40">
        <v>0</v>
      </c>
      <c r="CH13" s="40"/>
      <c r="CI13" s="40">
        <v>0</v>
      </c>
      <c r="CJ13" s="40">
        <v>0</v>
      </c>
      <c r="CZ13" s="2"/>
    </row>
    <row r="14" spans="1:104" ht="16.350000000000001" customHeight="1" x14ac:dyDescent="0.2">
      <c r="A14" s="41" t="s">
        <v>34</v>
      </c>
      <c r="B14" s="42">
        <f t="shared" ref="B14:B26" si="1">SUM(C14:D14)</f>
        <v>0</v>
      </c>
      <c r="C14" s="43">
        <f>SUM(E14+G14+I14)</f>
        <v>0</v>
      </c>
      <c r="D14" s="44">
        <f>SUM(F14+H14+J14)</f>
        <v>0</v>
      </c>
      <c r="E14" s="45"/>
      <c r="F14" s="46"/>
      <c r="G14" s="45"/>
      <c r="H14" s="46"/>
      <c r="I14" s="45"/>
      <c r="J14" s="47"/>
      <c r="K14" s="48"/>
      <c r="L14" s="49"/>
      <c r="M14" s="48"/>
      <c r="N14" s="49"/>
      <c r="O14" s="48"/>
      <c r="P14" s="49"/>
      <c r="Q14" s="48"/>
      <c r="R14" s="49"/>
      <c r="S14" s="48"/>
      <c r="T14" s="49"/>
      <c r="U14" s="48"/>
      <c r="V14" s="49"/>
      <c r="W14" s="48"/>
      <c r="X14" s="49"/>
      <c r="Y14" s="48"/>
      <c r="Z14" s="49"/>
      <c r="AA14" s="48"/>
      <c r="AB14" s="49"/>
      <c r="AC14" s="48"/>
      <c r="AD14" s="49"/>
      <c r="AE14" s="48"/>
      <c r="AF14" s="49"/>
      <c r="AG14" s="48"/>
      <c r="AH14" s="49"/>
      <c r="AI14" s="48"/>
      <c r="AJ14" s="49"/>
      <c r="AK14" s="48"/>
      <c r="AL14" s="49"/>
      <c r="AM14" s="48"/>
      <c r="AN14" s="50"/>
      <c r="AO14" s="46"/>
      <c r="AP14" s="51"/>
      <c r="AQ14" s="51"/>
      <c r="AR14" s="52"/>
      <c r="AS14" s="52"/>
      <c r="AT14" s="37"/>
      <c r="AU14" s="38"/>
      <c r="AV14" s="38"/>
      <c r="AW14" s="38"/>
      <c r="AX14" s="38"/>
      <c r="AY14" s="38"/>
      <c r="AZ14" s="38"/>
      <c r="BA14" s="38"/>
      <c r="BB14" s="38"/>
      <c r="BC14" s="38"/>
      <c r="BD14" s="8"/>
      <c r="BE14" s="8"/>
      <c r="BF14" s="8"/>
      <c r="BW14" s="3"/>
      <c r="BY14" s="4"/>
      <c r="CA14" s="39"/>
      <c r="CG14" s="40">
        <v>0</v>
      </c>
      <c r="CH14" s="40"/>
      <c r="CI14" s="40">
        <v>0</v>
      </c>
      <c r="CJ14" s="40">
        <v>0</v>
      </c>
      <c r="CZ14" s="2"/>
    </row>
    <row r="15" spans="1:104" ht="16.350000000000001" customHeight="1" x14ac:dyDescent="0.2">
      <c r="A15" s="53" t="s">
        <v>35</v>
      </c>
      <c r="B15" s="42">
        <f t="shared" si="1"/>
        <v>0</v>
      </c>
      <c r="C15" s="43">
        <f>SUM(E15+G15+I15+K15+M15+O15+Q15+S15+U15+W15+Y15+AA15+AC15+AE15+AG15+AI15+AK15+AM15)</f>
        <v>0</v>
      </c>
      <c r="D15" s="44">
        <f>SUM(F15+H15+J15+L15+N15+P15+R15+T15+V15+X15+Z15+AB15+AD15+AF15+AH15+AJ15+AL15+AN15)</f>
        <v>0</v>
      </c>
      <c r="E15" s="45"/>
      <c r="F15" s="46"/>
      <c r="G15" s="45"/>
      <c r="H15" s="46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47"/>
      <c r="W15" s="45"/>
      <c r="X15" s="47"/>
      <c r="Y15" s="45"/>
      <c r="Z15" s="47"/>
      <c r="AA15" s="45"/>
      <c r="AB15" s="47"/>
      <c r="AC15" s="45"/>
      <c r="AD15" s="47"/>
      <c r="AE15" s="45"/>
      <c r="AF15" s="47"/>
      <c r="AG15" s="45"/>
      <c r="AH15" s="47"/>
      <c r="AI15" s="45"/>
      <c r="AJ15" s="47"/>
      <c r="AK15" s="45"/>
      <c r="AL15" s="47"/>
      <c r="AM15" s="54"/>
      <c r="AN15" s="55"/>
      <c r="AO15" s="46"/>
      <c r="AP15" s="51"/>
      <c r="AQ15" s="51"/>
      <c r="AR15" s="52"/>
      <c r="AS15" s="52"/>
      <c r="AT15" s="37"/>
      <c r="AU15" s="38"/>
      <c r="AV15" s="38"/>
      <c r="AW15" s="38"/>
      <c r="AX15" s="38"/>
      <c r="AY15" s="38"/>
      <c r="AZ15" s="38"/>
      <c r="BA15" s="38"/>
      <c r="BB15" s="38"/>
      <c r="BC15" s="38"/>
      <c r="BD15" s="8"/>
      <c r="BE15" s="8"/>
      <c r="BF15" s="8"/>
      <c r="BW15" s="3"/>
      <c r="BY15" s="4"/>
      <c r="CA15" s="39"/>
      <c r="CG15" s="40">
        <v>0</v>
      </c>
      <c r="CH15" s="40"/>
      <c r="CI15" s="40">
        <v>0</v>
      </c>
      <c r="CJ15" s="40">
        <v>0</v>
      </c>
      <c r="CZ15" s="2"/>
    </row>
    <row r="16" spans="1:104" ht="16.350000000000001" customHeight="1" x14ac:dyDescent="0.2">
      <c r="A16" s="56" t="s">
        <v>36</v>
      </c>
      <c r="B16" s="57">
        <f t="shared" si="1"/>
        <v>0</v>
      </c>
      <c r="C16" s="58">
        <f>SUM(I16+K16+M16+O16+Q16+S16+U16+W16+Y16+AA16+AC16+AE16+AG16+AI16+AK16+AM16)</f>
        <v>0</v>
      </c>
      <c r="D16" s="59">
        <f>SUM(J16+L16+N16+P16+R16+T16+V16+X16+Z16+AB16+AD16+AF16+AH16+AJ16+AL16+AN16)</f>
        <v>0</v>
      </c>
      <c r="E16" s="48"/>
      <c r="F16" s="49"/>
      <c r="G16" s="60"/>
      <c r="H16" s="61"/>
      <c r="I16" s="45"/>
      <c r="J16" s="47"/>
      <c r="K16" s="45"/>
      <c r="L16" s="47"/>
      <c r="M16" s="45"/>
      <c r="N16" s="47"/>
      <c r="O16" s="45"/>
      <c r="P16" s="47"/>
      <c r="Q16" s="45"/>
      <c r="R16" s="47"/>
      <c r="S16" s="45"/>
      <c r="T16" s="47"/>
      <c r="U16" s="45"/>
      <c r="V16" s="47"/>
      <c r="W16" s="45"/>
      <c r="X16" s="47"/>
      <c r="Y16" s="45"/>
      <c r="Z16" s="47"/>
      <c r="AA16" s="45"/>
      <c r="AB16" s="47"/>
      <c r="AC16" s="45"/>
      <c r="AD16" s="47"/>
      <c r="AE16" s="45"/>
      <c r="AF16" s="47"/>
      <c r="AG16" s="45"/>
      <c r="AH16" s="47"/>
      <c r="AI16" s="45"/>
      <c r="AJ16" s="47"/>
      <c r="AK16" s="45"/>
      <c r="AL16" s="47"/>
      <c r="AM16" s="54"/>
      <c r="AN16" s="55"/>
      <c r="AO16" s="46"/>
      <c r="AP16" s="51"/>
      <c r="AQ16" s="51"/>
      <c r="AR16" s="52"/>
      <c r="AS16" s="52"/>
      <c r="AT16" s="37"/>
      <c r="AU16" s="38"/>
      <c r="AV16" s="38"/>
      <c r="AW16" s="38"/>
      <c r="AX16" s="38"/>
      <c r="AY16" s="38"/>
      <c r="AZ16" s="38"/>
      <c r="BA16" s="38"/>
      <c r="BB16" s="38"/>
      <c r="BC16" s="38"/>
      <c r="BD16" s="8"/>
      <c r="BE16" s="8"/>
      <c r="BF16" s="8"/>
      <c r="BW16" s="3"/>
      <c r="BY16" s="4"/>
      <c r="CA16" s="39"/>
      <c r="CG16" s="40">
        <v>0</v>
      </c>
      <c r="CH16" s="40"/>
      <c r="CI16" s="40">
        <v>0</v>
      </c>
      <c r="CJ16" s="40">
        <v>0</v>
      </c>
      <c r="CZ16" s="2"/>
    </row>
    <row r="17" spans="1:104" ht="16.350000000000001" customHeight="1" x14ac:dyDescent="0.2">
      <c r="A17" s="62" t="s">
        <v>37</v>
      </c>
      <c r="B17" s="42">
        <f t="shared" si="1"/>
        <v>0</v>
      </c>
      <c r="C17" s="43">
        <f>SUM(U17+W17+Y17+AA17+AC17+AE17+AG17+AI17+AK17+AM17)</f>
        <v>0</v>
      </c>
      <c r="D17" s="44">
        <f>SUM(V17+X17+Z17+AB17+AD17+AF17+AH17+AJ17+AL17+AN17)</f>
        <v>0</v>
      </c>
      <c r="E17" s="48"/>
      <c r="F17" s="63"/>
      <c r="G17" s="48"/>
      <c r="H17" s="63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5"/>
      <c r="V17" s="47"/>
      <c r="W17" s="45"/>
      <c r="X17" s="47"/>
      <c r="Y17" s="45"/>
      <c r="Z17" s="47"/>
      <c r="AA17" s="45"/>
      <c r="AB17" s="47"/>
      <c r="AC17" s="45"/>
      <c r="AD17" s="47"/>
      <c r="AE17" s="45"/>
      <c r="AF17" s="47"/>
      <c r="AG17" s="45"/>
      <c r="AH17" s="47"/>
      <c r="AI17" s="45"/>
      <c r="AJ17" s="47"/>
      <c r="AK17" s="45"/>
      <c r="AL17" s="47"/>
      <c r="AM17" s="54"/>
      <c r="AN17" s="55"/>
      <c r="AO17" s="46"/>
      <c r="AP17" s="51"/>
      <c r="AQ17" s="51"/>
      <c r="AR17" s="52"/>
      <c r="AS17" s="52"/>
      <c r="AT17" s="37"/>
      <c r="AU17" s="38"/>
      <c r="AV17" s="38"/>
      <c r="AW17" s="38"/>
      <c r="AX17" s="38"/>
      <c r="AY17" s="38"/>
      <c r="AZ17" s="38"/>
      <c r="BA17" s="38"/>
      <c r="BB17" s="38"/>
      <c r="BC17" s="38"/>
      <c r="BD17" s="8"/>
      <c r="BE17" s="8"/>
      <c r="BF17" s="8"/>
      <c r="BW17" s="3"/>
      <c r="BY17" s="4"/>
      <c r="CA17" s="39"/>
      <c r="CG17" s="40">
        <v>0</v>
      </c>
      <c r="CH17" s="40"/>
      <c r="CI17" s="40">
        <v>0</v>
      </c>
      <c r="CJ17" s="40">
        <v>0</v>
      </c>
      <c r="CZ17" s="2"/>
    </row>
    <row r="18" spans="1:104" ht="16.350000000000001" customHeight="1" x14ac:dyDescent="0.2">
      <c r="A18" s="64" t="s">
        <v>38</v>
      </c>
      <c r="B18" s="42">
        <f t="shared" si="1"/>
        <v>0</v>
      </c>
      <c r="C18" s="43">
        <f>SUM(E18+G18+I18+K18+M18+O18+Q18+S18+U18+W18+Y18+AA18+AC18+AE18+AG18+AI18+AK18+AM18)</f>
        <v>0</v>
      </c>
      <c r="D18" s="44">
        <f>SUM(F18+H18+J18+L18+N18+P18+R18+T18+V18+X18+Z18+AB18+AD18+AF18+AH18+AJ18+AL18+AN18)</f>
        <v>0</v>
      </c>
      <c r="E18" s="45"/>
      <c r="F18" s="46"/>
      <c r="G18" s="45"/>
      <c r="H18" s="46"/>
      <c r="I18" s="45"/>
      <c r="J18" s="47"/>
      <c r="K18" s="65"/>
      <c r="L18" s="47"/>
      <c r="M18" s="45"/>
      <c r="N18" s="47"/>
      <c r="O18" s="45"/>
      <c r="P18" s="47"/>
      <c r="Q18" s="45"/>
      <c r="R18" s="47"/>
      <c r="S18" s="45"/>
      <c r="T18" s="47"/>
      <c r="U18" s="45"/>
      <c r="V18" s="47"/>
      <c r="W18" s="45"/>
      <c r="X18" s="47"/>
      <c r="Y18" s="45"/>
      <c r="Z18" s="47"/>
      <c r="AA18" s="45"/>
      <c r="AB18" s="47"/>
      <c r="AC18" s="45"/>
      <c r="AD18" s="47"/>
      <c r="AE18" s="45"/>
      <c r="AF18" s="47"/>
      <c r="AG18" s="45"/>
      <c r="AH18" s="47"/>
      <c r="AI18" s="45"/>
      <c r="AJ18" s="47"/>
      <c r="AK18" s="45"/>
      <c r="AL18" s="47"/>
      <c r="AM18" s="54"/>
      <c r="AN18" s="55"/>
      <c r="AO18" s="46"/>
      <c r="AP18" s="51"/>
      <c r="AQ18" s="51"/>
      <c r="AR18" s="52"/>
      <c r="AS18" s="52"/>
      <c r="AT18" s="37"/>
      <c r="AU18" s="38"/>
      <c r="AV18" s="38"/>
      <c r="AW18" s="38"/>
      <c r="AX18" s="38"/>
      <c r="AY18" s="38"/>
      <c r="AZ18" s="38"/>
      <c r="BA18" s="38"/>
      <c r="BB18" s="38"/>
      <c r="BC18" s="38"/>
      <c r="BD18" s="8"/>
      <c r="BE18" s="8"/>
      <c r="BF18" s="8"/>
      <c r="BW18" s="3"/>
      <c r="BY18" s="4"/>
      <c r="CA18" s="39"/>
      <c r="CG18" s="40">
        <v>0</v>
      </c>
      <c r="CH18" s="40"/>
      <c r="CI18" s="40">
        <v>0</v>
      </c>
      <c r="CJ18" s="40">
        <v>0</v>
      </c>
      <c r="CZ18" s="2"/>
    </row>
    <row r="19" spans="1:104" ht="16.350000000000001" customHeight="1" x14ac:dyDescent="0.2">
      <c r="A19" s="66" t="s">
        <v>39</v>
      </c>
      <c r="B19" s="42">
        <f>SUM(C19:D19)</f>
        <v>0</v>
      </c>
      <c r="C19" s="67"/>
      <c r="D19" s="68">
        <f>SUM(L19+N19+P19+R19+T19+V19+X19+Z19+AB19+AD19+AF19)</f>
        <v>0</v>
      </c>
      <c r="E19" s="60"/>
      <c r="F19" s="61"/>
      <c r="G19" s="60"/>
      <c r="H19" s="61"/>
      <c r="I19" s="60"/>
      <c r="J19" s="69"/>
      <c r="K19" s="48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0"/>
      <c r="AA19" s="71"/>
      <c r="AB19" s="70"/>
      <c r="AC19" s="71"/>
      <c r="AD19" s="70"/>
      <c r="AE19" s="71"/>
      <c r="AF19" s="70"/>
      <c r="AG19" s="60"/>
      <c r="AH19" s="69"/>
      <c r="AI19" s="60"/>
      <c r="AJ19" s="69"/>
      <c r="AK19" s="60"/>
      <c r="AL19" s="69"/>
      <c r="AM19" s="72"/>
      <c r="AN19" s="50"/>
      <c r="AO19" s="73"/>
      <c r="AP19" s="74"/>
      <c r="AQ19" s="74"/>
      <c r="AR19" s="75"/>
      <c r="AS19" s="75"/>
      <c r="AT19" s="37"/>
      <c r="AU19" s="38"/>
      <c r="AV19" s="38"/>
      <c r="AW19" s="38"/>
      <c r="AX19" s="38"/>
      <c r="AY19" s="38"/>
      <c r="AZ19" s="38"/>
      <c r="BA19" s="38"/>
      <c r="BB19" s="38"/>
      <c r="BC19" s="38"/>
      <c r="BD19" s="8"/>
      <c r="BE19" s="8"/>
      <c r="BF19" s="8"/>
      <c r="BW19" s="3"/>
      <c r="BY19" s="4"/>
      <c r="CA19" s="39"/>
      <c r="CG19" s="40">
        <v>0</v>
      </c>
      <c r="CH19" s="40"/>
      <c r="CI19" s="40">
        <v>0</v>
      </c>
      <c r="CJ19" s="40">
        <v>0</v>
      </c>
      <c r="CZ19" s="2"/>
    </row>
    <row r="20" spans="1:104" ht="16.350000000000001" customHeight="1" x14ac:dyDescent="0.2">
      <c r="A20" s="66" t="s">
        <v>40</v>
      </c>
      <c r="B20" s="42">
        <f>SUM(C20:D20)</f>
        <v>0</v>
      </c>
      <c r="C20" s="67"/>
      <c r="D20" s="44">
        <f>SUM(F20+H20+J20+L20+N20+P20+R20+T20+V20+X20+Z20+AB20+AD20+AF20+AH20+AJ20+AL20+AN20)</f>
        <v>0</v>
      </c>
      <c r="E20" s="60"/>
      <c r="F20" s="46"/>
      <c r="G20" s="60"/>
      <c r="H20" s="46"/>
      <c r="I20" s="60"/>
      <c r="J20" s="70"/>
      <c r="K20" s="60"/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71"/>
      <c r="X20" s="70"/>
      <c r="Y20" s="71"/>
      <c r="Z20" s="70"/>
      <c r="AA20" s="71"/>
      <c r="AB20" s="70"/>
      <c r="AC20" s="71"/>
      <c r="AD20" s="70"/>
      <c r="AE20" s="71"/>
      <c r="AF20" s="70"/>
      <c r="AG20" s="71"/>
      <c r="AH20" s="70"/>
      <c r="AI20" s="71"/>
      <c r="AJ20" s="70"/>
      <c r="AK20" s="71"/>
      <c r="AL20" s="70"/>
      <c r="AM20" s="71"/>
      <c r="AN20" s="76"/>
      <c r="AO20" s="73"/>
      <c r="AP20" s="74"/>
      <c r="AQ20" s="74"/>
      <c r="AR20" s="75"/>
      <c r="AS20" s="75"/>
      <c r="AT20" s="37"/>
      <c r="AU20" s="38"/>
      <c r="AV20" s="38"/>
      <c r="AW20" s="38"/>
      <c r="AX20" s="38"/>
      <c r="AY20" s="38"/>
      <c r="AZ20" s="38"/>
      <c r="BA20" s="38"/>
      <c r="BB20" s="38"/>
      <c r="BC20" s="38"/>
      <c r="BD20" s="8"/>
      <c r="BE20" s="8"/>
      <c r="BF20" s="8"/>
      <c r="BW20" s="3"/>
      <c r="BY20" s="4"/>
      <c r="CA20" s="39"/>
      <c r="CG20" s="40">
        <v>0</v>
      </c>
      <c r="CH20" s="40"/>
      <c r="CI20" s="40">
        <v>0</v>
      </c>
      <c r="CJ20" s="40">
        <v>0</v>
      </c>
      <c r="CZ20" s="2"/>
    </row>
    <row r="21" spans="1:104" ht="16.350000000000001" customHeight="1" x14ac:dyDescent="0.2">
      <c r="A21" s="66" t="s">
        <v>41</v>
      </c>
      <c r="B21" s="77">
        <f t="shared" si="1"/>
        <v>0</v>
      </c>
      <c r="C21" s="78">
        <f>SUM(O21+Q21+S21+U21+W21+Y21+AA21)</f>
        <v>0</v>
      </c>
      <c r="D21" s="44">
        <f>SUM(P21+R21+T21+V21+X21+Z21+AB21)</f>
        <v>0</v>
      </c>
      <c r="E21" s="60"/>
      <c r="F21" s="61"/>
      <c r="G21" s="60"/>
      <c r="H21" s="61"/>
      <c r="I21" s="60"/>
      <c r="J21" s="69"/>
      <c r="K21" s="48"/>
      <c r="L21" s="69"/>
      <c r="M21" s="60"/>
      <c r="N21" s="69"/>
      <c r="O21" s="79"/>
      <c r="P21" s="70"/>
      <c r="Q21" s="79"/>
      <c r="R21" s="70"/>
      <c r="S21" s="79"/>
      <c r="T21" s="70"/>
      <c r="U21" s="79"/>
      <c r="V21" s="70"/>
      <c r="W21" s="79"/>
      <c r="X21" s="70"/>
      <c r="Y21" s="79"/>
      <c r="Z21" s="70"/>
      <c r="AA21" s="79"/>
      <c r="AB21" s="70"/>
      <c r="AC21" s="60"/>
      <c r="AD21" s="69"/>
      <c r="AE21" s="60"/>
      <c r="AF21" s="69"/>
      <c r="AG21" s="71"/>
      <c r="AH21" s="69"/>
      <c r="AI21" s="60"/>
      <c r="AJ21" s="69"/>
      <c r="AK21" s="60"/>
      <c r="AL21" s="69"/>
      <c r="AM21" s="72"/>
      <c r="AN21" s="50"/>
      <c r="AO21" s="73"/>
      <c r="AP21" s="74"/>
      <c r="AQ21" s="74"/>
      <c r="AR21" s="75"/>
      <c r="AS21" s="75"/>
      <c r="AT21" s="37"/>
      <c r="AU21" s="38"/>
      <c r="AV21" s="38"/>
      <c r="AW21" s="38"/>
      <c r="AX21" s="38"/>
      <c r="AY21" s="38"/>
      <c r="AZ21" s="38"/>
      <c r="BA21" s="38"/>
      <c r="BB21" s="38"/>
      <c r="BC21" s="38"/>
      <c r="BD21" s="8"/>
      <c r="BE21" s="8"/>
      <c r="BF21" s="8"/>
      <c r="BW21" s="3"/>
      <c r="BY21" s="4"/>
      <c r="CA21" s="39"/>
      <c r="CG21" s="40">
        <v>0</v>
      </c>
      <c r="CH21" s="40"/>
      <c r="CI21" s="40">
        <v>0</v>
      </c>
      <c r="CJ21" s="40">
        <v>0</v>
      </c>
      <c r="CZ21" s="2"/>
    </row>
    <row r="22" spans="1:104" ht="16.350000000000001" customHeight="1" x14ac:dyDescent="0.2">
      <c r="A22" s="66" t="s">
        <v>42</v>
      </c>
      <c r="B22" s="77">
        <f t="shared" si="1"/>
        <v>0</v>
      </c>
      <c r="C22" s="78">
        <f>SUM(E22+G22+I22+K22+M22+O22+Q22+S22+U22+W22+Y22+AA22+AC22+AE22+AG22+AI22+AK22+AM22)</f>
        <v>0</v>
      </c>
      <c r="D22" s="68">
        <f>SUM(F22+H22+J22+L22+N22+P22+R22+T22+V22+X22+Z22+AB22+AD22+AF22+AH22+AJ22+AL22+AN22)</f>
        <v>0</v>
      </c>
      <c r="E22" s="79"/>
      <c r="F22" s="73"/>
      <c r="G22" s="79"/>
      <c r="H22" s="73"/>
      <c r="I22" s="79"/>
      <c r="J22" s="70"/>
      <c r="K22" s="65"/>
      <c r="L22" s="70"/>
      <c r="M22" s="79"/>
      <c r="N22" s="70"/>
      <c r="O22" s="79"/>
      <c r="P22" s="70"/>
      <c r="Q22" s="79"/>
      <c r="R22" s="70"/>
      <c r="S22" s="79"/>
      <c r="T22" s="70"/>
      <c r="U22" s="79"/>
      <c r="V22" s="70"/>
      <c r="W22" s="79"/>
      <c r="X22" s="70"/>
      <c r="Y22" s="79"/>
      <c r="Z22" s="70"/>
      <c r="AA22" s="79"/>
      <c r="AB22" s="70"/>
      <c r="AC22" s="79"/>
      <c r="AD22" s="70"/>
      <c r="AE22" s="79"/>
      <c r="AF22" s="70"/>
      <c r="AG22" s="79"/>
      <c r="AH22" s="70"/>
      <c r="AI22" s="79"/>
      <c r="AJ22" s="70"/>
      <c r="AK22" s="79"/>
      <c r="AL22" s="70"/>
      <c r="AM22" s="80"/>
      <c r="AN22" s="76"/>
      <c r="AO22" s="73"/>
      <c r="AP22" s="74"/>
      <c r="AQ22" s="74"/>
      <c r="AR22" s="75"/>
      <c r="AS22" s="75"/>
      <c r="AT22" s="37"/>
      <c r="AU22" s="38"/>
      <c r="AV22" s="38"/>
      <c r="AW22" s="38"/>
      <c r="AX22" s="38"/>
      <c r="AY22" s="38"/>
      <c r="AZ22" s="38"/>
      <c r="BA22" s="38"/>
      <c r="BB22" s="38"/>
      <c r="BC22" s="38"/>
      <c r="BD22" s="8"/>
      <c r="BE22" s="8"/>
      <c r="BF22" s="8"/>
      <c r="BW22" s="3"/>
      <c r="BY22" s="4"/>
      <c r="CG22" s="40">
        <v>0</v>
      </c>
      <c r="CH22" s="40"/>
      <c r="CI22" s="40">
        <v>0</v>
      </c>
      <c r="CJ22" s="40">
        <v>0</v>
      </c>
      <c r="CZ22" s="2"/>
    </row>
    <row r="23" spans="1:104" ht="16.350000000000001" customHeight="1" x14ac:dyDescent="0.2">
      <c r="A23" s="62" t="s">
        <v>43</v>
      </c>
      <c r="B23" s="77">
        <f t="shared" si="1"/>
        <v>0</v>
      </c>
      <c r="C23" s="78">
        <f>SUM(E23+G23+I23+K23+M23+O23+Q23+S23+U23+W23+Y23+AA23+AC23+AE23+AG23+AI23+AK23+AM23)</f>
        <v>0</v>
      </c>
      <c r="D23" s="68">
        <f>SUM(F23+H23+J23+L23+N23+P23+R23+T23+V23+X23+Z23+AB23+AD23+AF23+AH23+AJ23+AL23+AN23)</f>
        <v>0</v>
      </c>
      <c r="E23" s="79"/>
      <c r="F23" s="73"/>
      <c r="G23" s="79"/>
      <c r="H23" s="73"/>
      <c r="I23" s="79"/>
      <c r="J23" s="70"/>
      <c r="K23" s="65"/>
      <c r="L23" s="70"/>
      <c r="M23" s="79"/>
      <c r="N23" s="70"/>
      <c r="O23" s="79"/>
      <c r="P23" s="70"/>
      <c r="Q23" s="79"/>
      <c r="R23" s="70"/>
      <c r="S23" s="79"/>
      <c r="T23" s="70"/>
      <c r="U23" s="79"/>
      <c r="V23" s="70"/>
      <c r="W23" s="79"/>
      <c r="X23" s="70"/>
      <c r="Y23" s="79"/>
      <c r="Z23" s="70"/>
      <c r="AA23" s="79"/>
      <c r="AB23" s="70"/>
      <c r="AC23" s="79"/>
      <c r="AD23" s="70"/>
      <c r="AE23" s="79"/>
      <c r="AF23" s="70"/>
      <c r="AG23" s="79"/>
      <c r="AH23" s="70"/>
      <c r="AI23" s="79"/>
      <c r="AJ23" s="70"/>
      <c r="AK23" s="79"/>
      <c r="AL23" s="70"/>
      <c r="AM23" s="80"/>
      <c r="AN23" s="76"/>
      <c r="AO23" s="73"/>
      <c r="AP23" s="74"/>
      <c r="AQ23" s="74"/>
      <c r="AR23" s="75"/>
      <c r="AS23" s="75"/>
      <c r="AT23" s="37"/>
      <c r="AU23" s="38"/>
      <c r="AV23" s="38"/>
      <c r="AW23" s="38"/>
      <c r="AX23" s="38"/>
      <c r="AY23" s="38"/>
      <c r="AZ23" s="38"/>
      <c r="BA23" s="38"/>
      <c r="BB23" s="38"/>
      <c r="BC23" s="38"/>
      <c r="BD23" s="8"/>
      <c r="BE23" s="8"/>
      <c r="BF23" s="8"/>
      <c r="BW23" s="3"/>
      <c r="BY23" s="4"/>
      <c r="CG23" s="40">
        <v>0</v>
      </c>
      <c r="CH23" s="40"/>
      <c r="CI23" s="40">
        <v>0</v>
      </c>
      <c r="CJ23" s="40">
        <v>0</v>
      </c>
      <c r="CZ23" s="2"/>
    </row>
    <row r="24" spans="1:104" ht="16.350000000000001" customHeight="1" x14ac:dyDescent="0.2">
      <c r="A24" s="62" t="s">
        <v>44</v>
      </c>
      <c r="B24" s="42">
        <f t="shared" si="1"/>
        <v>0</v>
      </c>
      <c r="C24" s="43">
        <f>SUM(G24+I24+K24+M24+O24+Q24+S24+U24+W24+Y24+AA24+AC24+AE24+AG24+AI24+AK24+AM24)</f>
        <v>0</v>
      </c>
      <c r="D24" s="44">
        <f>SUM(H24+J24+L24+N24+P24+R24+T24+V24+X24+Z24+AB24+AD24+AF24+AH24+AJ24+AL24+AN24)</f>
        <v>0</v>
      </c>
      <c r="E24" s="48"/>
      <c r="F24" s="49"/>
      <c r="G24" s="79"/>
      <c r="H24" s="73"/>
      <c r="I24" s="79"/>
      <c r="J24" s="70"/>
      <c r="K24" s="65"/>
      <c r="L24" s="70"/>
      <c r="M24" s="79"/>
      <c r="N24" s="70"/>
      <c r="O24" s="79"/>
      <c r="P24" s="70"/>
      <c r="Q24" s="79"/>
      <c r="R24" s="70"/>
      <c r="S24" s="79"/>
      <c r="T24" s="70"/>
      <c r="U24" s="79"/>
      <c r="V24" s="70"/>
      <c r="W24" s="79"/>
      <c r="X24" s="70"/>
      <c r="Y24" s="79"/>
      <c r="Z24" s="70"/>
      <c r="AA24" s="79"/>
      <c r="AB24" s="70"/>
      <c r="AC24" s="79"/>
      <c r="AD24" s="70"/>
      <c r="AE24" s="79"/>
      <c r="AF24" s="70"/>
      <c r="AG24" s="79"/>
      <c r="AH24" s="70"/>
      <c r="AI24" s="79"/>
      <c r="AJ24" s="70"/>
      <c r="AK24" s="79"/>
      <c r="AL24" s="70"/>
      <c r="AM24" s="80"/>
      <c r="AN24" s="76"/>
      <c r="AO24" s="73"/>
      <c r="AP24" s="74"/>
      <c r="AQ24" s="74"/>
      <c r="AR24" s="75"/>
      <c r="AS24" s="75"/>
      <c r="AT24" s="37"/>
      <c r="AU24" s="38"/>
      <c r="AV24" s="38"/>
      <c r="AW24" s="38"/>
      <c r="AX24" s="38"/>
      <c r="AY24" s="38"/>
      <c r="AZ24" s="38"/>
      <c r="BA24" s="38"/>
      <c r="BB24" s="38"/>
      <c r="BC24" s="38"/>
      <c r="BD24" s="8"/>
      <c r="BE24" s="8"/>
      <c r="BF24" s="8"/>
      <c r="BW24" s="3"/>
      <c r="BY24" s="4"/>
      <c r="CG24" s="40">
        <v>0</v>
      </c>
      <c r="CH24" s="40"/>
      <c r="CI24" s="40">
        <v>0</v>
      </c>
      <c r="CJ24" s="40">
        <v>0</v>
      </c>
      <c r="CZ24" s="2"/>
    </row>
    <row r="25" spans="1:104" ht="16.350000000000001" customHeight="1" x14ac:dyDescent="0.2">
      <c r="A25" s="62" t="s">
        <v>45</v>
      </c>
      <c r="B25" s="42">
        <f t="shared" si="1"/>
        <v>0</v>
      </c>
      <c r="C25" s="43">
        <f>SUM(M25+O25+Q25+S25+U25+W25+Y25+AA25+AC25+AE25+AG25+AI25+AK25+AM25)</f>
        <v>0</v>
      </c>
      <c r="D25" s="44">
        <f>SUM(N25+P25+R25+T25+V25+X25+Z25+AB25+AD25+AF25+AH25+AJ25+AL25+AN25)</f>
        <v>0</v>
      </c>
      <c r="E25" s="81"/>
      <c r="F25" s="69"/>
      <c r="G25" s="60"/>
      <c r="H25" s="61"/>
      <c r="I25" s="60"/>
      <c r="J25" s="61"/>
      <c r="K25" s="60"/>
      <c r="L25" s="61"/>
      <c r="M25" s="79"/>
      <c r="N25" s="70"/>
      <c r="O25" s="79"/>
      <c r="P25" s="70"/>
      <c r="Q25" s="79"/>
      <c r="R25" s="70"/>
      <c r="S25" s="79"/>
      <c r="T25" s="70"/>
      <c r="U25" s="79"/>
      <c r="V25" s="70"/>
      <c r="W25" s="79"/>
      <c r="X25" s="70"/>
      <c r="Y25" s="79"/>
      <c r="Z25" s="70"/>
      <c r="AA25" s="79"/>
      <c r="AB25" s="70"/>
      <c r="AC25" s="79"/>
      <c r="AD25" s="70"/>
      <c r="AE25" s="79"/>
      <c r="AF25" s="70"/>
      <c r="AG25" s="79"/>
      <c r="AH25" s="70"/>
      <c r="AI25" s="79"/>
      <c r="AJ25" s="70"/>
      <c r="AK25" s="79"/>
      <c r="AL25" s="70"/>
      <c r="AM25" s="80"/>
      <c r="AN25" s="76"/>
      <c r="AO25" s="73"/>
      <c r="AP25" s="74"/>
      <c r="AQ25" s="74"/>
      <c r="AR25" s="75"/>
      <c r="AS25" s="75"/>
      <c r="AT25" s="37"/>
      <c r="AU25" s="38"/>
      <c r="AV25" s="38"/>
      <c r="AW25" s="38"/>
      <c r="AX25" s="38"/>
      <c r="AY25" s="38"/>
      <c r="AZ25" s="38"/>
      <c r="BA25" s="38"/>
      <c r="BB25" s="38"/>
      <c r="BC25" s="38"/>
      <c r="BD25" s="8"/>
      <c r="BE25" s="8"/>
      <c r="BF25" s="8"/>
      <c r="BW25" s="3"/>
      <c r="BY25" s="4"/>
      <c r="CG25" s="40">
        <v>0</v>
      </c>
      <c r="CH25" s="40"/>
      <c r="CI25" s="40">
        <v>0</v>
      </c>
      <c r="CJ25" s="40">
        <v>0</v>
      </c>
      <c r="CZ25" s="2"/>
    </row>
    <row r="26" spans="1:104" ht="16.350000000000001" customHeight="1" x14ac:dyDescent="0.2">
      <c r="A26" s="82" t="s">
        <v>46</v>
      </c>
      <c r="B26" s="1255">
        <f t="shared" si="1"/>
        <v>0</v>
      </c>
      <c r="C26" s="1256">
        <f>SUM(E26+G26+I26+K26+M26+O26+Q26+S26+U26+W26+Y26+AA26+AC26+AE26+AG26+AI26+AK26+AM26)</f>
        <v>0</v>
      </c>
      <c r="D26" s="1257">
        <f>SUM(F26+H26+J26+L26+N26+P26+R26+T26+V26+X26+Z26+AB26+AD26+AF26+AH26+AJ26+AL26+AN26)</f>
        <v>0</v>
      </c>
      <c r="E26" s="1258"/>
      <c r="F26" s="87"/>
      <c r="G26" s="88"/>
      <c r="H26" s="89"/>
      <c r="I26" s="88"/>
      <c r="J26" s="87"/>
      <c r="K26" s="1259"/>
      <c r="L26" s="87"/>
      <c r="M26" s="88"/>
      <c r="N26" s="87"/>
      <c r="O26" s="88"/>
      <c r="P26" s="87"/>
      <c r="Q26" s="88"/>
      <c r="R26" s="87"/>
      <c r="S26" s="88"/>
      <c r="T26" s="87"/>
      <c r="U26" s="88"/>
      <c r="V26" s="87"/>
      <c r="W26" s="88"/>
      <c r="X26" s="87"/>
      <c r="Y26" s="88"/>
      <c r="Z26" s="87"/>
      <c r="AA26" s="88"/>
      <c r="AB26" s="87"/>
      <c r="AC26" s="88"/>
      <c r="AD26" s="87"/>
      <c r="AE26" s="88"/>
      <c r="AF26" s="87"/>
      <c r="AG26" s="88"/>
      <c r="AH26" s="87"/>
      <c r="AI26" s="88"/>
      <c r="AJ26" s="87"/>
      <c r="AK26" s="88"/>
      <c r="AL26" s="87"/>
      <c r="AM26" s="91"/>
      <c r="AN26" s="92"/>
      <c r="AO26" s="89"/>
      <c r="AP26" s="93"/>
      <c r="AQ26" s="93"/>
      <c r="AR26" s="94"/>
      <c r="AS26" s="94"/>
      <c r="AT26" s="37"/>
      <c r="AU26" s="38"/>
      <c r="AV26" s="38"/>
      <c r="AW26" s="38"/>
      <c r="AX26" s="38"/>
      <c r="AY26" s="38"/>
      <c r="AZ26" s="38"/>
      <c r="BA26" s="38"/>
      <c r="BB26" s="38"/>
      <c r="BC26" s="38"/>
      <c r="BD26" s="8"/>
      <c r="BE26" s="8"/>
      <c r="BF26" s="8"/>
      <c r="BW26" s="3"/>
      <c r="BY26" s="4"/>
      <c r="CG26" s="40">
        <v>0</v>
      </c>
      <c r="CH26" s="40"/>
      <c r="CI26" s="40">
        <v>0</v>
      </c>
      <c r="CJ26" s="40">
        <v>0</v>
      </c>
      <c r="CZ26" s="2"/>
    </row>
    <row r="27" spans="1:104" ht="31.35" customHeight="1" x14ac:dyDescent="0.2">
      <c r="A27" s="9" t="s">
        <v>47</v>
      </c>
      <c r="B27" s="10"/>
      <c r="C27" s="10"/>
      <c r="D27" s="10"/>
      <c r="E27" s="10"/>
      <c r="F27" s="1260"/>
      <c r="G27" s="1260" t="s">
        <v>48</v>
      </c>
      <c r="H27" s="1261"/>
      <c r="I27" s="1261"/>
      <c r="J27" s="1260"/>
      <c r="K27" s="1260"/>
      <c r="L27" s="1260"/>
      <c r="M27" s="1260"/>
      <c r="N27" s="1260"/>
      <c r="O27" s="1260"/>
      <c r="P27" s="1260"/>
      <c r="Q27" s="1260"/>
      <c r="R27" s="1260"/>
      <c r="S27" s="1260"/>
      <c r="T27" s="1260"/>
      <c r="U27" s="1260"/>
      <c r="V27" s="1260"/>
      <c r="W27" s="1260"/>
      <c r="X27" s="1260"/>
      <c r="Y27" s="1262"/>
      <c r="Z27" s="1262"/>
      <c r="AA27" s="1262"/>
      <c r="AB27" s="1262"/>
      <c r="AC27" s="1262"/>
      <c r="AD27" s="1262"/>
      <c r="AE27" s="1262"/>
      <c r="AF27" s="1262"/>
      <c r="AG27" s="1262"/>
      <c r="AH27" s="1262"/>
      <c r="AI27" s="1262"/>
      <c r="AJ27" s="1262"/>
      <c r="AK27" s="1262"/>
      <c r="AL27" s="1262"/>
      <c r="AM27" s="1262"/>
      <c r="AN27" s="1262"/>
      <c r="AO27" s="1262"/>
      <c r="AP27" s="915"/>
      <c r="AQ27" s="916"/>
      <c r="AR27" s="10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CG27" s="40"/>
      <c r="CH27" s="40"/>
      <c r="CI27" s="40"/>
      <c r="CJ27" s="40"/>
    </row>
    <row r="28" spans="1:104" ht="20.100000000000001" customHeight="1" x14ac:dyDescent="0.2">
      <c r="A28" s="3042" t="s">
        <v>49</v>
      </c>
      <c r="B28" s="3044" t="s">
        <v>4</v>
      </c>
      <c r="C28" s="2935"/>
      <c r="D28" s="2936"/>
      <c r="E28" s="3046" t="s">
        <v>5</v>
      </c>
      <c r="F28" s="3033"/>
      <c r="G28" s="3033"/>
      <c r="H28" s="3033"/>
      <c r="I28" s="3033"/>
      <c r="J28" s="3033"/>
      <c r="K28" s="3033"/>
      <c r="L28" s="3033"/>
      <c r="M28" s="3033"/>
      <c r="N28" s="3033"/>
      <c r="O28" s="3033"/>
      <c r="P28" s="3033"/>
      <c r="Q28" s="3033"/>
      <c r="R28" s="3033"/>
      <c r="S28" s="3033"/>
      <c r="T28" s="3033"/>
      <c r="U28" s="3033"/>
      <c r="V28" s="3033"/>
      <c r="W28" s="3033"/>
      <c r="X28" s="3033"/>
      <c r="Y28" s="3033"/>
      <c r="Z28" s="3033"/>
      <c r="AA28" s="3033"/>
      <c r="AB28" s="3033"/>
      <c r="AC28" s="3033"/>
      <c r="AD28" s="3033"/>
      <c r="AE28" s="3033"/>
      <c r="AF28" s="3033"/>
      <c r="AG28" s="3033"/>
      <c r="AH28" s="3033"/>
      <c r="AI28" s="3033"/>
      <c r="AJ28" s="3033"/>
      <c r="AK28" s="3033"/>
      <c r="AL28" s="3033"/>
      <c r="AM28" s="3033"/>
      <c r="AN28" s="3020"/>
      <c r="AO28" s="2936" t="s">
        <v>6</v>
      </c>
      <c r="AP28" s="3021" t="s">
        <v>7</v>
      </c>
      <c r="AQ28" s="3021" t="s">
        <v>8</v>
      </c>
      <c r="AR28" s="3021" t="s">
        <v>50</v>
      </c>
      <c r="AS28" s="2936" t="s">
        <v>9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X28" s="2"/>
      <c r="CG28" s="40"/>
      <c r="CH28" s="40"/>
      <c r="CI28" s="40"/>
      <c r="CJ28" s="40"/>
    </row>
    <row r="29" spans="1:104" ht="20.100000000000001" customHeight="1" x14ac:dyDescent="0.2">
      <c r="A29" s="2692"/>
      <c r="B29" s="3045"/>
      <c r="C29" s="2698"/>
      <c r="D29" s="3009"/>
      <c r="E29" s="3046" t="s">
        <v>11</v>
      </c>
      <c r="F29" s="3034"/>
      <c r="G29" s="3046" t="s">
        <v>12</v>
      </c>
      <c r="H29" s="3034"/>
      <c r="I29" s="3046" t="s">
        <v>13</v>
      </c>
      <c r="J29" s="3034"/>
      <c r="K29" s="3046" t="s">
        <v>14</v>
      </c>
      <c r="L29" s="3034"/>
      <c r="M29" s="3046" t="s">
        <v>15</v>
      </c>
      <c r="N29" s="3034"/>
      <c r="O29" s="3046" t="s">
        <v>16</v>
      </c>
      <c r="P29" s="3034"/>
      <c r="Q29" s="3033" t="s">
        <v>17</v>
      </c>
      <c r="R29" s="3034"/>
      <c r="S29" s="3046" t="s">
        <v>18</v>
      </c>
      <c r="T29" s="3034"/>
      <c r="U29" s="3046" t="s">
        <v>19</v>
      </c>
      <c r="V29" s="3034"/>
      <c r="W29" s="3046" t="s">
        <v>20</v>
      </c>
      <c r="X29" s="3034"/>
      <c r="Y29" s="3046" t="s">
        <v>21</v>
      </c>
      <c r="Z29" s="3034"/>
      <c r="AA29" s="3046" t="s">
        <v>22</v>
      </c>
      <c r="AB29" s="3034"/>
      <c r="AC29" s="3033" t="s">
        <v>23</v>
      </c>
      <c r="AD29" s="3034"/>
      <c r="AE29" s="3046" t="s">
        <v>24</v>
      </c>
      <c r="AF29" s="3034"/>
      <c r="AG29" s="3033" t="s">
        <v>25</v>
      </c>
      <c r="AH29" s="3034"/>
      <c r="AI29" s="3046" t="s">
        <v>26</v>
      </c>
      <c r="AJ29" s="3034"/>
      <c r="AK29" s="3033" t="s">
        <v>27</v>
      </c>
      <c r="AL29" s="3034"/>
      <c r="AM29" s="3033" t="s">
        <v>28</v>
      </c>
      <c r="AN29" s="3020"/>
      <c r="AO29" s="2703"/>
      <c r="AP29" s="2705"/>
      <c r="AQ29" s="2705"/>
      <c r="AR29" s="2705"/>
      <c r="AS29" s="2703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X29" s="2"/>
      <c r="CG29" s="40"/>
      <c r="CH29" s="40"/>
      <c r="CI29" s="40"/>
      <c r="CJ29" s="40"/>
    </row>
    <row r="30" spans="1:104" ht="20.100000000000001" customHeight="1" x14ac:dyDescent="0.2">
      <c r="A30" s="3043"/>
      <c r="B30" s="1263" t="s">
        <v>29</v>
      </c>
      <c r="C30" s="1239" t="s">
        <v>30</v>
      </c>
      <c r="D30" s="1200" t="s">
        <v>31</v>
      </c>
      <c r="E30" s="1263" t="s">
        <v>30</v>
      </c>
      <c r="F30" s="917" t="s">
        <v>31</v>
      </c>
      <c r="G30" s="1263" t="s">
        <v>30</v>
      </c>
      <c r="H30" s="917" t="s">
        <v>31</v>
      </c>
      <c r="I30" s="1263" t="s">
        <v>30</v>
      </c>
      <c r="J30" s="917" t="s">
        <v>31</v>
      </c>
      <c r="K30" s="1263" t="s">
        <v>30</v>
      </c>
      <c r="L30" s="917" t="s">
        <v>31</v>
      </c>
      <c r="M30" s="1263" t="s">
        <v>30</v>
      </c>
      <c r="N30" s="917" t="s">
        <v>31</v>
      </c>
      <c r="O30" s="1263" t="s">
        <v>30</v>
      </c>
      <c r="P30" s="917" t="s">
        <v>31</v>
      </c>
      <c r="Q30" s="1263" t="s">
        <v>30</v>
      </c>
      <c r="R30" s="917" t="s">
        <v>31</v>
      </c>
      <c r="S30" s="1263" t="s">
        <v>30</v>
      </c>
      <c r="T30" s="917" t="s">
        <v>31</v>
      </c>
      <c r="U30" s="1263" t="s">
        <v>30</v>
      </c>
      <c r="V30" s="917" t="s">
        <v>31</v>
      </c>
      <c r="W30" s="1263" t="s">
        <v>30</v>
      </c>
      <c r="X30" s="917" t="s">
        <v>31</v>
      </c>
      <c r="Y30" s="1263" t="s">
        <v>30</v>
      </c>
      <c r="Z30" s="917" t="s">
        <v>31</v>
      </c>
      <c r="AA30" s="1263" t="s">
        <v>30</v>
      </c>
      <c r="AB30" s="917" t="s">
        <v>31</v>
      </c>
      <c r="AC30" s="1263" t="s">
        <v>30</v>
      </c>
      <c r="AD30" s="917" t="s">
        <v>31</v>
      </c>
      <c r="AE30" s="1263" t="s">
        <v>30</v>
      </c>
      <c r="AF30" s="917" t="s">
        <v>31</v>
      </c>
      <c r="AG30" s="1263" t="s">
        <v>30</v>
      </c>
      <c r="AH30" s="917" t="s">
        <v>31</v>
      </c>
      <c r="AI30" s="1263" t="s">
        <v>30</v>
      </c>
      <c r="AJ30" s="917" t="s">
        <v>31</v>
      </c>
      <c r="AK30" s="1264" t="s">
        <v>30</v>
      </c>
      <c r="AL30" s="917" t="s">
        <v>31</v>
      </c>
      <c r="AM30" s="1263" t="s">
        <v>30</v>
      </c>
      <c r="AN30" s="918" t="s">
        <v>31</v>
      </c>
      <c r="AO30" s="3009"/>
      <c r="AP30" s="3037"/>
      <c r="AQ30" s="3037"/>
      <c r="AR30" s="3037"/>
      <c r="AS30" s="3009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X30" s="2"/>
      <c r="CG30" s="40"/>
      <c r="CH30" s="40"/>
      <c r="CI30" s="40"/>
      <c r="CJ30" s="40"/>
    </row>
    <row r="31" spans="1:104" ht="16.350000000000001" customHeight="1" x14ac:dyDescent="0.2">
      <c r="A31" s="1228" t="s">
        <v>51</v>
      </c>
      <c r="B31" s="1265">
        <f t="shared" ref="B31:B44" si="2">SUM(C31:D31)</f>
        <v>0</v>
      </c>
      <c r="C31" s="1248">
        <f>SUM(E31+G31+I31+K31+M31+O31+Q31+S31+U31+W31+Y31+AA31+AC31+AE31+AG31+AI31+AK31+AM31)</f>
        <v>0</v>
      </c>
      <c r="D31" s="1249">
        <f>SUM(F31+H31+J31+L31+N31+P31+R31+T31+V31+X31+Z31+AB31+AD31+AF31+AH31+AJ31+AL31+AN31)</f>
        <v>0</v>
      </c>
      <c r="E31" s="1230"/>
      <c r="F31" s="1231"/>
      <c r="G31" s="1230"/>
      <c r="H31" s="1250"/>
      <c r="I31" s="1230"/>
      <c r="J31" s="1250"/>
      <c r="K31" s="1230"/>
      <c r="L31" s="1250"/>
      <c r="M31" s="1230"/>
      <c r="N31" s="1250"/>
      <c r="O31" s="1230"/>
      <c r="P31" s="1250"/>
      <c r="Q31" s="1233"/>
      <c r="R31" s="1250"/>
      <c r="S31" s="1230"/>
      <c r="T31" s="1250"/>
      <c r="U31" s="1230"/>
      <c r="V31" s="1250"/>
      <c r="W31" s="1230"/>
      <c r="X31" s="1250"/>
      <c r="Y31" s="1230"/>
      <c r="Z31" s="1250"/>
      <c r="AA31" s="1230"/>
      <c r="AB31" s="1250"/>
      <c r="AC31" s="1233"/>
      <c r="AD31" s="1250"/>
      <c r="AE31" s="1230"/>
      <c r="AF31" s="1250"/>
      <c r="AG31" s="1233"/>
      <c r="AH31" s="1250"/>
      <c r="AI31" s="1230"/>
      <c r="AJ31" s="1250"/>
      <c r="AK31" s="1233"/>
      <c r="AL31" s="1250"/>
      <c r="AM31" s="1266"/>
      <c r="AN31" s="1252"/>
      <c r="AO31" s="1254"/>
      <c r="AP31" s="1253"/>
      <c r="AQ31" s="1253"/>
      <c r="AR31" s="1253"/>
      <c r="AS31" s="1254"/>
      <c r="AT31" s="37"/>
      <c r="AU31" s="38"/>
      <c r="AV31" s="38"/>
      <c r="AW31" s="38"/>
      <c r="AX31" s="38"/>
      <c r="AY31" s="38"/>
      <c r="AZ31" s="38"/>
      <c r="BA31" s="38"/>
      <c r="BB31" s="38"/>
      <c r="BC31" s="8"/>
      <c r="BD31" s="8"/>
      <c r="BE31" s="8"/>
      <c r="BF31" s="8"/>
      <c r="BG31" s="8"/>
      <c r="BX31" s="2"/>
      <c r="CA31" s="39"/>
      <c r="CB31" s="39"/>
      <c r="CG31" s="40">
        <v>0</v>
      </c>
      <c r="CH31" s="40">
        <v>0</v>
      </c>
      <c r="CI31" s="40"/>
      <c r="CJ31" s="40"/>
    </row>
    <row r="32" spans="1:104" ht="16.350000000000001" customHeight="1" x14ac:dyDescent="0.2">
      <c r="A32" s="109" t="s">
        <v>52</v>
      </c>
      <c r="B32" s="42">
        <f t="shared" si="2"/>
        <v>0</v>
      </c>
      <c r="C32" s="43">
        <f t="shared" ref="C32:D33" si="3">SUM(E32+G32+I32+K32+M32+O32+Q32+S32+U32+W32+Y32+AA32+AC32+AE32+AG32+AI32+AK32+AM32)</f>
        <v>0</v>
      </c>
      <c r="D32" s="44">
        <f t="shared" si="3"/>
        <v>0</v>
      </c>
      <c r="E32" s="45"/>
      <c r="F32" s="46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110"/>
      <c r="R32" s="47"/>
      <c r="S32" s="45"/>
      <c r="T32" s="47"/>
      <c r="U32" s="45"/>
      <c r="V32" s="47"/>
      <c r="W32" s="45"/>
      <c r="X32" s="47"/>
      <c r="Y32" s="45"/>
      <c r="Z32" s="47"/>
      <c r="AA32" s="45"/>
      <c r="AB32" s="47"/>
      <c r="AC32" s="110"/>
      <c r="AD32" s="47"/>
      <c r="AE32" s="45"/>
      <c r="AF32" s="47"/>
      <c r="AG32" s="110"/>
      <c r="AH32" s="47"/>
      <c r="AI32" s="45"/>
      <c r="AJ32" s="47"/>
      <c r="AK32" s="110"/>
      <c r="AL32" s="47"/>
      <c r="AM32" s="111"/>
      <c r="AN32" s="55"/>
      <c r="AO32" s="112"/>
      <c r="AP32" s="113"/>
      <c r="AQ32" s="113"/>
      <c r="AR32" s="113"/>
      <c r="AS32" s="112"/>
      <c r="AT32" s="37"/>
      <c r="AU32" s="38"/>
      <c r="AV32" s="38"/>
      <c r="AW32" s="38"/>
      <c r="AX32" s="38"/>
      <c r="AY32" s="38"/>
      <c r="AZ32" s="38"/>
      <c r="BA32" s="38"/>
      <c r="BB32" s="38"/>
      <c r="BC32" s="8"/>
      <c r="BD32" s="8"/>
      <c r="BE32" s="8"/>
      <c r="BF32" s="8"/>
      <c r="BG32" s="8"/>
      <c r="BX32" s="2"/>
      <c r="CB32" s="39"/>
      <c r="CG32" s="40">
        <v>0</v>
      </c>
      <c r="CH32" s="40">
        <v>0</v>
      </c>
      <c r="CI32" s="40"/>
      <c r="CJ32" s="40"/>
    </row>
    <row r="33" spans="1:88" ht="16.350000000000001" customHeight="1" x14ac:dyDescent="0.2">
      <c r="A33" s="114" t="s">
        <v>53</v>
      </c>
      <c r="B33" s="42">
        <f t="shared" si="2"/>
        <v>0</v>
      </c>
      <c r="C33" s="43">
        <f t="shared" si="3"/>
        <v>0</v>
      </c>
      <c r="D33" s="68">
        <f t="shared" si="3"/>
        <v>0</v>
      </c>
      <c r="E33" s="45"/>
      <c r="F33" s="46"/>
      <c r="G33" s="45"/>
      <c r="H33" s="47"/>
      <c r="I33" s="45"/>
      <c r="J33" s="47"/>
      <c r="K33" s="45"/>
      <c r="L33" s="47"/>
      <c r="M33" s="45"/>
      <c r="N33" s="47"/>
      <c r="O33" s="45"/>
      <c r="P33" s="47"/>
      <c r="Q33" s="110"/>
      <c r="R33" s="47"/>
      <c r="S33" s="45"/>
      <c r="T33" s="47"/>
      <c r="U33" s="45"/>
      <c r="V33" s="47"/>
      <c r="W33" s="45"/>
      <c r="X33" s="47"/>
      <c r="Y33" s="45"/>
      <c r="Z33" s="47"/>
      <c r="AA33" s="45"/>
      <c r="AB33" s="47"/>
      <c r="AC33" s="110"/>
      <c r="AD33" s="47"/>
      <c r="AE33" s="45"/>
      <c r="AF33" s="47"/>
      <c r="AG33" s="110"/>
      <c r="AH33" s="47"/>
      <c r="AI33" s="45"/>
      <c r="AJ33" s="47"/>
      <c r="AK33" s="110"/>
      <c r="AL33" s="47"/>
      <c r="AM33" s="111"/>
      <c r="AN33" s="55"/>
      <c r="AO33" s="52"/>
      <c r="AP33" s="51"/>
      <c r="AQ33" s="51"/>
      <c r="AR33" s="51"/>
      <c r="AS33" s="52"/>
      <c r="AT33" s="37"/>
      <c r="AU33" s="38"/>
      <c r="AV33" s="38"/>
      <c r="AW33" s="38"/>
      <c r="AX33" s="38"/>
      <c r="AY33" s="38"/>
      <c r="AZ33" s="38"/>
      <c r="BA33" s="38"/>
      <c r="BB33" s="38"/>
      <c r="BC33" s="8"/>
      <c r="BD33" s="8"/>
      <c r="BE33" s="8"/>
      <c r="BF33" s="8"/>
      <c r="BG33" s="8"/>
      <c r="BX33" s="2"/>
      <c r="CB33" s="39"/>
      <c r="CG33" s="40">
        <v>0</v>
      </c>
      <c r="CH33" s="40">
        <v>0</v>
      </c>
      <c r="CI33" s="40"/>
      <c r="CJ33" s="40"/>
    </row>
    <row r="34" spans="1:88" ht="16.350000000000001" customHeight="1" x14ac:dyDescent="0.2">
      <c r="A34" s="114" t="s">
        <v>54</v>
      </c>
      <c r="B34" s="42">
        <f t="shared" si="2"/>
        <v>0</v>
      </c>
      <c r="C34" s="43">
        <f>SUM(O34+Q34+S34+U34+W34+Y34+AA34)</f>
        <v>0</v>
      </c>
      <c r="D34" s="68">
        <f>SUM(P34+R34+T34+V34+X34+Z34+AB34)</f>
        <v>0</v>
      </c>
      <c r="E34" s="60"/>
      <c r="F34" s="61"/>
      <c r="G34" s="60"/>
      <c r="H34" s="69"/>
      <c r="I34" s="60"/>
      <c r="J34" s="69"/>
      <c r="K34" s="60"/>
      <c r="L34" s="69"/>
      <c r="M34" s="60"/>
      <c r="N34" s="69"/>
      <c r="O34" s="45"/>
      <c r="P34" s="47"/>
      <c r="Q34" s="110"/>
      <c r="R34" s="47"/>
      <c r="S34" s="45"/>
      <c r="T34" s="47"/>
      <c r="U34" s="45"/>
      <c r="V34" s="47"/>
      <c r="W34" s="45"/>
      <c r="X34" s="47"/>
      <c r="Y34" s="45"/>
      <c r="Z34" s="47"/>
      <c r="AA34" s="45"/>
      <c r="AB34" s="70"/>
      <c r="AC34" s="115"/>
      <c r="AD34" s="69"/>
      <c r="AE34" s="60"/>
      <c r="AF34" s="69"/>
      <c r="AG34" s="115"/>
      <c r="AH34" s="69"/>
      <c r="AI34" s="60"/>
      <c r="AJ34" s="69"/>
      <c r="AK34" s="115"/>
      <c r="AL34" s="69"/>
      <c r="AM34" s="116"/>
      <c r="AN34" s="50"/>
      <c r="AO34" s="52"/>
      <c r="AP34" s="51"/>
      <c r="AQ34" s="51"/>
      <c r="AR34" s="51"/>
      <c r="AS34" s="52"/>
      <c r="AT34" s="37"/>
      <c r="AU34" s="38"/>
      <c r="AV34" s="38"/>
      <c r="AW34" s="38"/>
      <c r="AX34" s="38"/>
      <c r="AY34" s="38"/>
      <c r="AZ34" s="38"/>
      <c r="BA34" s="38"/>
      <c r="BB34" s="38"/>
      <c r="BC34" s="8"/>
      <c r="BD34" s="8"/>
      <c r="BE34" s="8"/>
      <c r="BF34" s="8"/>
      <c r="BG34" s="8"/>
      <c r="BX34" s="2"/>
      <c r="CB34" s="39"/>
      <c r="CG34" s="40">
        <v>0</v>
      </c>
      <c r="CH34" s="40">
        <v>0</v>
      </c>
      <c r="CI34" s="40"/>
      <c r="CJ34" s="40"/>
    </row>
    <row r="35" spans="1:88" ht="16.350000000000001" customHeight="1" x14ac:dyDescent="0.2">
      <c r="A35" s="114" t="s">
        <v>55</v>
      </c>
      <c r="B35" s="42">
        <f>SUM(C35:D35)</f>
        <v>0</v>
      </c>
      <c r="C35" s="43">
        <f>SUM(E35+G35+I35+K35+M35+O35+Q35+S35+U35+W35+Y35+AA35+AC35+AE35+AG35+AI35+AK35+AM35)</f>
        <v>0</v>
      </c>
      <c r="D35" s="68">
        <f t="shared" ref="C35:D44" si="4">SUM(F35+H35+J35+L35+N35+P35+R35+T35+V35+X35+Z35+AB35+AD35+AF35+AH35+AJ35+AL35+AN35)</f>
        <v>0</v>
      </c>
      <c r="E35" s="45"/>
      <c r="F35" s="46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110"/>
      <c r="R35" s="47"/>
      <c r="S35" s="45"/>
      <c r="T35" s="47"/>
      <c r="U35" s="45"/>
      <c r="V35" s="47"/>
      <c r="W35" s="45"/>
      <c r="X35" s="47"/>
      <c r="Y35" s="45"/>
      <c r="Z35" s="47"/>
      <c r="AA35" s="45"/>
      <c r="AB35" s="47"/>
      <c r="AC35" s="110"/>
      <c r="AD35" s="47"/>
      <c r="AE35" s="45"/>
      <c r="AF35" s="47"/>
      <c r="AG35" s="110"/>
      <c r="AH35" s="47"/>
      <c r="AI35" s="45"/>
      <c r="AJ35" s="47"/>
      <c r="AK35" s="110"/>
      <c r="AL35" s="47"/>
      <c r="AM35" s="111"/>
      <c r="AN35" s="55"/>
      <c r="AO35" s="112"/>
      <c r="AP35" s="113"/>
      <c r="AQ35" s="113"/>
      <c r="AR35" s="113"/>
      <c r="AS35" s="112"/>
      <c r="AT35" s="37"/>
      <c r="AU35" s="38"/>
      <c r="AV35" s="38"/>
      <c r="AW35" s="38"/>
      <c r="AX35" s="38"/>
      <c r="AY35" s="38"/>
      <c r="AZ35" s="38"/>
      <c r="BA35" s="38"/>
      <c r="BB35" s="38"/>
      <c r="BC35" s="8"/>
      <c r="BD35" s="8"/>
      <c r="BE35" s="8"/>
      <c r="BF35" s="8"/>
      <c r="BG35" s="8"/>
      <c r="BX35" s="2"/>
      <c r="CB35" s="39"/>
      <c r="CG35" s="40">
        <v>0</v>
      </c>
      <c r="CH35" s="40">
        <v>0</v>
      </c>
      <c r="CI35" s="40"/>
      <c r="CJ35" s="40"/>
    </row>
    <row r="36" spans="1:88" ht="16.350000000000001" customHeight="1" x14ac:dyDescent="0.2">
      <c r="A36" s="114" t="s">
        <v>56</v>
      </c>
      <c r="B36" s="117">
        <f>SUM(C36:D36)</f>
        <v>0</v>
      </c>
      <c r="C36" s="118">
        <f>SUM(K36+M36+O36+Q36+S36+U36+W36+Y36+AA36+AC36+AE36+AG36+AI36+AK36+AM36)</f>
        <v>0</v>
      </c>
      <c r="D36" s="68">
        <f>SUM(L36+N36+P36+R36+T36+V36+X36+Z36+AB36+AD36+AF36+AH36+AJ36+AL36+AN36)</f>
        <v>0</v>
      </c>
      <c r="E36" s="448"/>
      <c r="F36" s="449"/>
      <c r="G36" s="448"/>
      <c r="H36" s="450"/>
      <c r="I36" s="448"/>
      <c r="J36" s="450"/>
      <c r="K36" s="45"/>
      <c r="L36" s="47"/>
      <c r="M36" s="45"/>
      <c r="N36" s="47"/>
      <c r="O36" s="45"/>
      <c r="P36" s="47"/>
      <c r="Q36" s="110"/>
      <c r="R36" s="47"/>
      <c r="S36" s="45"/>
      <c r="T36" s="47"/>
      <c r="U36" s="45"/>
      <c r="V36" s="47"/>
      <c r="W36" s="45"/>
      <c r="X36" s="47"/>
      <c r="Y36" s="45"/>
      <c r="Z36" s="47"/>
      <c r="AA36" s="45"/>
      <c r="AB36" s="47"/>
      <c r="AC36" s="110"/>
      <c r="AD36" s="47"/>
      <c r="AE36" s="45"/>
      <c r="AF36" s="47"/>
      <c r="AG36" s="110"/>
      <c r="AH36" s="47"/>
      <c r="AI36" s="45"/>
      <c r="AJ36" s="47"/>
      <c r="AK36" s="110"/>
      <c r="AL36" s="47"/>
      <c r="AM36" s="111"/>
      <c r="AN36" s="55"/>
      <c r="AO36" s="112"/>
      <c r="AP36" s="113"/>
      <c r="AQ36" s="113"/>
      <c r="AR36" s="113"/>
      <c r="AS36" s="112"/>
      <c r="AT36" s="37"/>
      <c r="AU36" s="38"/>
      <c r="AV36" s="38"/>
      <c r="AW36" s="38"/>
      <c r="AX36" s="38"/>
      <c r="AY36" s="38"/>
      <c r="AZ36" s="38"/>
      <c r="BA36" s="38"/>
      <c r="BB36" s="38"/>
      <c r="BC36" s="8"/>
      <c r="BD36" s="8"/>
      <c r="BE36" s="8"/>
      <c r="BF36" s="8"/>
      <c r="BG36" s="8"/>
      <c r="BX36" s="2"/>
      <c r="CB36" s="39"/>
      <c r="CG36" s="40">
        <v>0</v>
      </c>
      <c r="CH36" s="40">
        <v>0</v>
      </c>
      <c r="CI36" s="40"/>
      <c r="CJ36" s="40"/>
    </row>
    <row r="37" spans="1:88" ht="16.350000000000001" customHeight="1" x14ac:dyDescent="0.2">
      <c r="A37" s="62" t="s">
        <v>57</v>
      </c>
      <c r="B37" s="42">
        <f t="shared" si="2"/>
        <v>0</v>
      </c>
      <c r="C37" s="43">
        <f t="shared" si="4"/>
        <v>0</v>
      </c>
      <c r="D37" s="44">
        <f t="shared" si="4"/>
        <v>0</v>
      </c>
      <c r="E37" s="45"/>
      <c r="F37" s="46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110"/>
      <c r="R37" s="47"/>
      <c r="S37" s="45"/>
      <c r="T37" s="47"/>
      <c r="U37" s="45"/>
      <c r="V37" s="47"/>
      <c r="W37" s="45"/>
      <c r="X37" s="47"/>
      <c r="Y37" s="45"/>
      <c r="Z37" s="47"/>
      <c r="AA37" s="45"/>
      <c r="AB37" s="47"/>
      <c r="AC37" s="110"/>
      <c r="AD37" s="47"/>
      <c r="AE37" s="45"/>
      <c r="AF37" s="47"/>
      <c r="AG37" s="110"/>
      <c r="AH37" s="47"/>
      <c r="AI37" s="45"/>
      <c r="AJ37" s="47"/>
      <c r="AK37" s="110"/>
      <c r="AL37" s="47"/>
      <c r="AM37" s="111"/>
      <c r="AN37" s="55"/>
      <c r="AO37" s="52"/>
      <c r="AP37" s="51"/>
      <c r="AQ37" s="51"/>
      <c r="AR37" s="51"/>
      <c r="AS37" s="52"/>
      <c r="AT37" s="37"/>
      <c r="AU37" s="38"/>
      <c r="AV37" s="38"/>
      <c r="AW37" s="38"/>
      <c r="AX37" s="38"/>
      <c r="AY37" s="38"/>
      <c r="AZ37" s="38"/>
      <c r="BA37" s="38"/>
      <c r="BB37" s="38"/>
      <c r="BC37" s="8"/>
      <c r="BD37" s="8"/>
      <c r="BE37" s="8"/>
      <c r="BF37" s="8"/>
      <c r="BG37" s="8"/>
      <c r="BX37" s="2"/>
      <c r="CG37" s="40">
        <v>0</v>
      </c>
      <c r="CH37" s="40">
        <v>0</v>
      </c>
      <c r="CI37" s="40"/>
      <c r="CJ37" s="40"/>
    </row>
    <row r="38" spans="1:88" ht="16.350000000000001" customHeight="1" x14ac:dyDescent="0.2">
      <c r="A38" s="62" t="s">
        <v>58</v>
      </c>
      <c r="B38" s="42">
        <f>SUM(C38:D38)</f>
        <v>0</v>
      </c>
      <c r="C38" s="43">
        <f>SUM(E38+G38+I38+K38+M38+O38+Q38+S38+U38+W38+Y38+AA38+AC38+AE38+AG38+AI38+AK38+AM38)</f>
        <v>0</v>
      </c>
      <c r="D38" s="44">
        <f>SUM(F38+H38+J38+L38+N38+P38+R38+T38+V38+X38+Z38+AB38+AD38+AF38+AH38+AJ38+AL38+AN38)</f>
        <v>0</v>
      </c>
      <c r="E38" s="45"/>
      <c r="F38" s="46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110"/>
      <c r="R38" s="47"/>
      <c r="S38" s="45"/>
      <c r="T38" s="47"/>
      <c r="U38" s="45"/>
      <c r="V38" s="47"/>
      <c r="W38" s="45"/>
      <c r="X38" s="47"/>
      <c r="Y38" s="45"/>
      <c r="Z38" s="47"/>
      <c r="AA38" s="45"/>
      <c r="AB38" s="47"/>
      <c r="AC38" s="110"/>
      <c r="AD38" s="47"/>
      <c r="AE38" s="45"/>
      <c r="AF38" s="47"/>
      <c r="AG38" s="110"/>
      <c r="AH38" s="47"/>
      <c r="AI38" s="45"/>
      <c r="AJ38" s="47"/>
      <c r="AK38" s="110"/>
      <c r="AL38" s="47"/>
      <c r="AM38" s="111"/>
      <c r="AN38" s="55"/>
      <c r="AO38" s="52"/>
      <c r="AP38" s="51"/>
      <c r="AQ38" s="51"/>
      <c r="AR38" s="51"/>
      <c r="AS38" s="52"/>
      <c r="AT38" s="37"/>
      <c r="AU38" s="38"/>
      <c r="AV38" s="38"/>
      <c r="AW38" s="38"/>
      <c r="AX38" s="38"/>
      <c r="AY38" s="38"/>
      <c r="AZ38" s="38"/>
      <c r="BA38" s="38"/>
      <c r="BB38" s="38"/>
      <c r="BC38" s="8"/>
      <c r="BD38" s="8"/>
      <c r="BE38" s="8"/>
      <c r="BF38" s="8"/>
      <c r="BG38" s="8"/>
      <c r="BX38" s="2"/>
      <c r="CG38" s="40"/>
      <c r="CH38" s="40"/>
      <c r="CI38" s="40"/>
      <c r="CJ38" s="40"/>
    </row>
    <row r="39" spans="1:88" ht="16.350000000000001" customHeight="1" x14ac:dyDescent="0.2">
      <c r="A39" s="62" t="s">
        <v>59</v>
      </c>
      <c r="B39" s="42">
        <f>SUM(C39:D39)</f>
        <v>0</v>
      </c>
      <c r="C39" s="43">
        <f>SUM(E39+G39+I39+K39+M39+O39+Q39+S39+U39+W39+Y39+AA39+AC39+AE39+AG39+AI39+AK39+AM39)</f>
        <v>0</v>
      </c>
      <c r="D39" s="44">
        <f>SUM(F39+H39+J39+L39+N39+P39+R39+T39+V39+X39+Z39+AB39+AD39+AF39+AH39+AJ39+AL39+AN39)</f>
        <v>0</v>
      </c>
      <c r="E39" s="45"/>
      <c r="F39" s="46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110"/>
      <c r="R39" s="47"/>
      <c r="S39" s="45"/>
      <c r="T39" s="47"/>
      <c r="U39" s="45"/>
      <c r="V39" s="47"/>
      <c r="W39" s="45"/>
      <c r="X39" s="47"/>
      <c r="Y39" s="45"/>
      <c r="Z39" s="47"/>
      <c r="AA39" s="45"/>
      <c r="AB39" s="47"/>
      <c r="AC39" s="110"/>
      <c r="AD39" s="47"/>
      <c r="AE39" s="45"/>
      <c r="AF39" s="47"/>
      <c r="AG39" s="110"/>
      <c r="AH39" s="47"/>
      <c r="AI39" s="45"/>
      <c r="AJ39" s="47"/>
      <c r="AK39" s="110"/>
      <c r="AL39" s="47"/>
      <c r="AM39" s="111"/>
      <c r="AN39" s="55"/>
      <c r="AO39" s="52"/>
      <c r="AP39" s="51"/>
      <c r="AQ39" s="51"/>
      <c r="AR39" s="51"/>
      <c r="AS39" s="52"/>
      <c r="AT39" s="37"/>
      <c r="AU39" s="38"/>
      <c r="AV39" s="38"/>
      <c r="AW39" s="38"/>
      <c r="AX39" s="38"/>
      <c r="AY39" s="38"/>
      <c r="AZ39" s="38"/>
      <c r="BA39" s="38"/>
      <c r="BB39" s="38"/>
      <c r="BC39" s="8"/>
      <c r="BD39" s="8"/>
      <c r="BE39" s="8"/>
      <c r="BF39" s="8"/>
      <c r="BG39" s="8"/>
      <c r="BX39" s="2"/>
      <c r="CG39" s="40"/>
      <c r="CH39" s="40"/>
      <c r="CI39" s="40"/>
      <c r="CJ39" s="40"/>
    </row>
    <row r="40" spans="1:88" ht="16.350000000000001" customHeight="1" x14ac:dyDescent="0.2">
      <c r="A40" s="62" t="s">
        <v>60</v>
      </c>
      <c r="B40" s="42">
        <f t="shared" si="2"/>
        <v>0</v>
      </c>
      <c r="C40" s="43">
        <f t="shared" si="4"/>
        <v>0</v>
      </c>
      <c r="D40" s="44">
        <f t="shared" si="4"/>
        <v>0</v>
      </c>
      <c r="E40" s="45"/>
      <c r="F40" s="46"/>
      <c r="G40" s="45"/>
      <c r="H40" s="47"/>
      <c r="I40" s="45"/>
      <c r="J40" s="47"/>
      <c r="K40" s="45"/>
      <c r="L40" s="47"/>
      <c r="M40" s="45"/>
      <c r="N40" s="47"/>
      <c r="O40" s="45"/>
      <c r="P40" s="47"/>
      <c r="Q40" s="110"/>
      <c r="R40" s="47"/>
      <c r="S40" s="45"/>
      <c r="T40" s="47"/>
      <c r="U40" s="45"/>
      <c r="V40" s="47"/>
      <c r="W40" s="45"/>
      <c r="X40" s="47"/>
      <c r="Y40" s="45"/>
      <c r="Z40" s="47"/>
      <c r="AA40" s="45"/>
      <c r="AB40" s="47"/>
      <c r="AC40" s="110"/>
      <c r="AD40" s="47"/>
      <c r="AE40" s="45"/>
      <c r="AF40" s="47"/>
      <c r="AG40" s="110"/>
      <c r="AH40" s="47"/>
      <c r="AI40" s="45"/>
      <c r="AJ40" s="47"/>
      <c r="AK40" s="110"/>
      <c r="AL40" s="47"/>
      <c r="AM40" s="111"/>
      <c r="AN40" s="55"/>
      <c r="AO40" s="52"/>
      <c r="AP40" s="51"/>
      <c r="AQ40" s="51"/>
      <c r="AR40" s="51"/>
      <c r="AS40" s="52"/>
      <c r="AT40" s="37"/>
      <c r="AU40" s="38"/>
      <c r="AV40" s="38"/>
      <c r="AW40" s="38"/>
      <c r="AX40" s="38"/>
      <c r="AY40" s="38"/>
      <c r="AZ40" s="38"/>
      <c r="BA40" s="38"/>
      <c r="BB40" s="38"/>
      <c r="BC40" s="8"/>
      <c r="BD40" s="8"/>
      <c r="BE40" s="8"/>
      <c r="BF40" s="8"/>
      <c r="BG40" s="8"/>
      <c r="BX40" s="2"/>
      <c r="CG40" s="40"/>
      <c r="CH40" s="40"/>
      <c r="CI40" s="40"/>
      <c r="CJ40" s="40"/>
    </row>
    <row r="41" spans="1:88" ht="16.350000000000001" customHeight="1" x14ac:dyDescent="0.2">
      <c r="A41" s="62" t="s">
        <v>61</v>
      </c>
      <c r="B41" s="42">
        <f t="shared" si="2"/>
        <v>0</v>
      </c>
      <c r="C41" s="43">
        <f t="shared" si="4"/>
        <v>0</v>
      </c>
      <c r="D41" s="44">
        <f t="shared" si="4"/>
        <v>0</v>
      </c>
      <c r="E41" s="45"/>
      <c r="F41" s="46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110"/>
      <c r="R41" s="47"/>
      <c r="S41" s="45"/>
      <c r="T41" s="47"/>
      <c r="U41" s="45"/>
      <c r="V41" s="47"/>
      <c r="W41" s="45"/>
      <c r="X41" s="47"/>
      <c r="Y41" s="45"/>
      <c r="Z41" s="47"/>
      <c r="AA41" s="45"/>
      <c r="AB41" s="47"/>
      <c r="AC41" s="110"/>
      <c r="AD41" s="47"/>
      <c r="AE41" s="45"/>
      <c r="AF41" s="47"/>
      <c r="AG41" s="110"/>
      <c r="AH41" s="47"/>
      <c r="AI41" s="45"/>
      <c r="AJ41" s="47"/>
      <c r="AK41" s="110"/>
      <c r="AL41" s="47"/>
      <c r="AM41" s="111"/>
      <c r="AN41" s="55"/>
      <c r="AO41" s="75"/>
      <c r="AP41" s="74"/>
      <c r="AQ41" s="74"/>
      <c r="AR41" s="74"/>
      <c r="AS41" s="75"/>
      <c r="AT41" s="37"/>
      <c r="AU41" s="38"/>
      <c r="AV41" s="38"/>
      <c r="AW41" s="38"/>
      <c r="AX41" s="38"/>
      <c r="AY41" s="38"/>
      <c r="AZ41" s="38"/>
      <c r="BA41" s="38"/>
      <c r="BB41" s="38"/>
      <c r="BC41" s="8"/>
      <c r="BD41" s="8"/>
      <c r="BE41" s="8"/>
      <c r="BF41" s="8"/>
      <c r="BG41" s="8"/>
      <c r="BX41" s="2"/>
      <c r="CG41" s="40"/>
      <c r="CH41" s="40"/>
      <c r="CI41" s="40"/>
      <c r="CJ41" s="40"/>
    </row>
    <row r="42" spans="1:88" ht="16.350000000000001" customHeight="1" x14ac:dyDescent="0.2">
      <c r="A42" s="62" t="s">
        <v>62</v>
      </c>
      <c r="B42" s="42">
        <f t="shared" si="2"/>
        <v>0</v>
      </c>
      <c r="C42" s="43">
        <f t="shared" si="4"/>
        <v>0</v>
      </c>
      <c r="D42" s="44">
        <f t="shared" si="4"/>
        <v>0</v>
      </c>
      <c r="E42" s="45"/>
      <c r="F42" s="46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110"/>
      <c r="R42" s="47"/>
      <c r="S42" s="45"/>
      <c r="T42" s="47"/>
      <c r="U42" s="45"/>
      <c r="V42" s="47"/>
      <c r="W42" s="45"/>
      <c r="X42" s="47"/>
      <c r="Y42" s="45"/>
      <c r="Z42" s="47"/>
      <c r="AA42" s="45"/>
      <c r="AB42" s="47"/>
      <c r="AC42" s="110"/>
      <c r="AD42" s="47"/>
      <c r="AE42" s="45"/>
      <c r="AF42" s="47"/>
      <c r="AG42" s="110"/>
      <c r="AH42" s="47"/>
      <c r="AI42" s="45"/>
      <c r="AJ42" s="47"/>
      <c r="AK42" s="110"/>
      <c r="AL42" s="47"/>
      <c r="AM42" s="111"/>
      <c r="AN42" s="55"/>
      <c r="AO42" s="75"/>
      <c r="AP42" s="74"/>
      <c r="AQ42" s="74"/>
      <c r="AR42" s="74"/>
      <c r="AS42" s="75"/>
      <c r="AT42" s="37"/>
      <c r="AU42" s="38"/>
      <c r="AV42" s="38"/>
      <c r="AW42" s="38"/>
      <c r="AX42" s="38"/>
      <c r="AY42" s="38"/>
      <c r="AZ42" s="38"/>
      <c r="BA42" s="38"/>
      <c r="BB42" s="38"/>
      <c r="BC42" s="8"/>
      <c r="BD42" s="8"/>
      <c r="BE42" s="8"/>
      <c r="BF42" s="8"/>
      <c r="BG42" s="8"/>
      <c r="BX42" s="2"/>
      <c r="CG42" s="40"/>
      <c r="CH42" s="40"/>
      <c r="CI42" s="40"/>
      <c r="CJ42" s="40"/>
    </row>
    <row r="43" spans="1:88" ht="16.350000000000001" customHeight="1" x14ac:dyDescent="0.2">
      <c r="A43" s="62" t="s">
        <v>63</v>
      </c>
      <c r="B43" s="42">
        <f t="shared" si="2"/>
        <v>0</v>
      </c>
      <c r="C43" s="43">
        <f t="shared" si="4"/>
        <v>0</v>
      </c>
      <c r="D43" s="44">
        <f t="shared" si="4"/>
        <v>0</v>
      </c>
      <c r="E43" s="45"/>
      <c r="F43" s="46"/>
      <c r="G43" s="45"/>
      <c r="H43" s="47"/>
      <c r="I43" s="45"/>
      <c r="J43" s="47"/>
      <c r="K43" s="45"/>
      <c r="L43" s="47"/>
      <c r="M43" s="45"/>
      <c r="N43" s="47"/>
      <c r="O43" s="45"/>
      <c r="P43" s="47"/>
      <c r="Q43" s="110"/>
      <c r="R43" s="47"/>
      <c r="S43" s="45"/>
      <c r="T43" s="47"/>
      <c r="U43" s="45"/>
      <c r="V43" s="47"/>
      <c r="W43" s="45"/>
      <c r="X43" s="47"/>
      <c r="Y43" s="45"/>
      <c r="Z43" s="47"/>
      <c r="AA43" s="45"/>
      <c r="AB43" s="47"/>
      <c r="AC43" s="110"/>
      <c r="AD43" s="47"/>
      <c r="AE43" s="45"/>
      <c r="AF43" s="47"/>
      <c r="AG43" s="110"/>
      <c r="AH43" s="47"/>
      <c r="AI43" s="45"/>
      <c r="AJ43" s="47"/>
      <c r="AK43" s="110"/>
      <c r="AL43" s="47"/>
      <c r="AM43" s="111"/>
      <c r="AN43" s="55"/>
      <c r="AO43" s="75"/>
      <c r="AP43" s="74"/>
      <c r="AQ43" s="74"/>
      <c r="AR43" s="74"/>
      <c r="AS43" s="75"/>
      <c r="AT43" s="37"/>
      <c r="AU43" s="38"/>
      <c r="AV43" s="38"/>
      <c r="AW43" s="38"/>
      <c r="AX43" s="38"/>
      <c r="AY43" s="38"/>
      <c r="AZ43" s="38"/>
      <c r="BA43" s="38"/>
      <c r="BB43" s="38"/>
      <c r="BC43" s="8"/>
      <c r="BD43" s="8"/>
      <c r="BE43" s="8"/>
      <c r="BF43" s="8"/>
      <c r="BG43" s="8"/>
      <c r="BX43" s="2"/>
      <c r="CG43" s="40"/>
      <c r="CH43" s="40"/>
      <c r="CI43" s="40"/>
      <c r="CJ43" s="40"/>
    </row>
    <row r="44" spans="1:88" ht="16.350000000000001" customHeight="1" x14ac:dyDescent="0.2">
      <c r="A44" s="122" t="s">
        <v>64</v>
      </c>
      <c r="B44" s="123">
        <f t="shared" si="2"/>
        <v>0</v>
      </c>
      <c r="C44" s="124">
        <f t="shared" si="4"/>
        <v>0</v>
      </c>
      <c r="D44" s="125">
        <f t="shared" si="4"/>
        <v>0</v>
      </c>
      <c r="E44" s="88"/>
      <c r="F44" s="89"/>
      <c r="G44" s="88"/>
      <c r="H44" s="87"/>
      <c r="I44" s="88"/>
      <c r="J44" s="87"/>
      <c r="K44" s="88"/>
      <c r="L44" s="87"/>
      <c r="M44" s="88"/>
      <c r="N44" s="87"/>
      <c r="O44" s="88"/>
      <c r="P44" s="87"/>
      <c r="Q44" s="126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126"/>
      <c r="AD44" s="87"/>
      <c r="AE44" s="88"/>
      <c r="AF44" s="87"/>
      <c r="AG44" s="126"/>
      <c r="AH44" s="87"/>
      <c r="AI44" s="88"/>
      <c r="AJ44" s="87"/>
      <c r="AK44" s="126"/>
      <c r="AL44" s="87"/>
      <c r="AM44" s="127"/>
      <c r="AN44" s="92"/>
      <c r="AO44" s="94"/>
      <c r="AP44" s="93"/>
      <c r="AQ44" s="93"/>
      <c r="AR44" s="93"/>
      <c r="AS44" s="94"/>
      <c r="AT44" s="37"/>
      <c r="AU44" s="38"/>
      <c r="AV44" s="38"/>
      <c r="AW44" s="38"/>
      <c r="AX44" s="38"/>
      <c r="AY44" s="38"/>
      <c r="AZ44" s="38"/>
      <c r="BA44" s="38"/>
      <c r="BB44" s="38"/>
      <c r="BC44" s="8"/>
      <c r="BD44" s="8"/>
      <c r="BE44" s="8"/>
      <c r="BF44" s="8"/>
      <c r="BG44" s="8"/>
      <c r="BX44" s="2"/>
      <c r="CG44" s="40"/>
      <c r="CH44" s="40"/>
      <c r="CI44" s="40"/>
      <c r="CJ44" s="40"/>
    </row>
    <row r="45" spans="1:88" ht="31.35" customHeight="1" x14ac:dyDescent="0.2">
      <c r="A45" s="9" t="s">
        <v>65</v>
      </c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28"/>
      <c r="AP45" s="129"/>
      <c r="AQ45" s="1267"/>
      <c r="AR45" s="126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CG45" s="40"/>
      <c r="CH45" s="40"/>
      <c r="CI45" s="40"/>
      <c r="CJ45" s="40"/>
    </row>
    <row r="46" spans="1:88" ht="16.350000000000001" customHeight="1" x14ac:dyDescent="0.25">
      <c r="A46" s="3042" t="s">
        <v>49</v>
      </c>
      <c r="B46" s="3021" t="s">
        <v>4</v>
      </c>
      <c r="C46" s="3047" t="s">
        <v>66</v>
      </c>
      <c r="D46" s="3035"/>
      <c r="E46" s="3035"/>
      <c r="F46" s="3030"/>
      <c r="G46" s="3047" t="s">
        <v>67</v>
      </c>
      <c r="H46" s="3035"/>
      <c r="I46" s="3035"/>
      <c r="J46" s="3030"/>
      <c r="K46" s="6"/>
      <c r="L46" s="2711"/>
      <c r="M46" s="2711"/>
      <c r="N46" s="2711"/>
      <c r="O46" s="2711"/>
      <c r="P46" s="2711"/>
      <c r="Q46" s="2711"/>
      <c r="R46" s="2711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269"/>
      <c r="AR46" s="133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CG46" s="40"/>
      <c r="CH46" s="40"/>
      <c r="CI46" s="40"/>
      <c r="CJ46" s="40"/>
    </row>
    <row r="47" spans="1:88" ht="27.75" customHeight="1" x14ac:dyDescent="0.2">
      <c r="A47" s="3043"/>
      <c r="B47" s="3037"/>
      <c r="C47" s="1203" t="s">
        <v>68</v>
      </c>
      <c r="D47" s="1203" t="s">
        <v>69</v>
      </c>
      <c r="E47" s="1239" t="s">
        <v>70</v>
      </c>
      <c r="F47" s="1240" t="s">
        <v>71</v>
      </c>
      <c r="G47" s="1203" t="s">
        <v>68</v>
      </c>
      <c r="H47" s="1203" t="s">
        <v>69</v>
      </c>
      <c r="I47" s="1239" t="s">
        <v>70</v>
      </c>
      <c r="J47" s="1240" t="s">
        <v>71</v>
      </c>
      <c r="K47" s="6"/>
      <c r="L47" s="1270"/>
      <c r="M47" s="1270"/>
      <c r="N47" s="1271"/>
      <c r="O47" s="1270"/>
      <c r="P47" s="1270"/>
      <c r="Q47" s="1270"/>
      <c r="R47" s="1270"/>
      <c r="S47" s="1270"/>
      <c r="T47" s="1270"/>
      <c r="U47" s="1270"/>
      <c r="V47" s="1270"/>
      <c r="W47" s="1270"/>
      <c r="X47" s="1270"/>
      <c r="Y47" s="1270"/>
      <c r="Z47" s="1270"/>
      <c r="AA47" s="1270"/>
      <c r="AB47" s="1270"/>
      <c r="AC47" s="1270"/>
      <c r="AD47" s="1270"/>
      <c r="AE47" s="1270"/>
      <c r="AF47" s="1270"/>
      <c r="AG47" s="1270"/>
      <c r="AH47" s="1270"/>
      <c r="AI47" s="1270"/>
      <c r="AJ47" s="1270"/>
      <c r="AK47" s="1270"/>
      <c r="AL47" s="1270"/>
      <c r="AM47" s="1270"/>
      <c r="AN47" s="1270"/>
      <c r="AO47" s="1270"/>
      <c r="AP47" s="1270"/>
      <c r="AQ47" s="1272"/>
      <c r="AR47" s="1272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CG47" s="40"/>
      <c r="CH47" s="40"/>
      <c r="CI47" s="40"/>
      <c r="CJ47" s="40"/>
    </row>
    <row r="48" spans="1:88" ht="16.350000000000001" customHeight="1" x14ac:dyDescent="0.2">
      <c r="A48" s="138" t="s">
        <v>72</v>
      </c>
      <c r="B48" s="139">
        <f>SUM(C48:J48)</f>
        <v>0</v>
      </c>
      <c r="C48" s="1273"/>
      <c r="D48" s="1274"/>
      <c r="E48" s="1274"/>
      <c r="F48" s="1275"/>
      <c r="G48" s="1273"/>
      <c r="H48" s="1274"/>
      <c r="I48" s="1274"/>
      <c r="J48" s="1276"/>
      <c r="K48" s="141"/>
      <c r="L48" s="1270"/>
      <c r="M48" s="1270"/>
      <c r="N48" s="1277"/>
      <c r="O48" s="1270"/>
      <c r="P48" s="1270"/>
      <c r="Q48" s="1270"/>
      <c r="R48" s="1270"/>
      <c r="S48" s="1270"/>
      <c r="T48" s="1270"/>
      <c r="U48" s="1270"/>
      <c r="V48" s="1270"/>
      <c r="W48" s="1270"/>
      <c r="X48" s="1278"/>
      <c r="Y48" s="1278"/>
      <c r="Z48" s="1278"/>
      <c r="AA48" s="1278"/>
      <c r="AB48" s="1278"/>
      <c r="AC48" s="1278"/>
      <c r="AD48" s="1278"/>
      <c r="AE48" s="1278"/>
      <c r="AF48" s="1278"/>
      <c r="AG48" s="1278"/>
      <c r="AH48" s="1278"/>
      <c r="AI48" s="1278"/>
      <c r="AJ48" s="1278"/>
      <c r="AK48" s="1278"/>
      <c r="AL48" s="1278"/>
      <c r="AM48" s="1278"/>
      <c r="AN48" s="1278"/>
      <c r="AO48" s="1278"/>
      <c r="AP48" s="1278"/>
      <c r="AQ48" s="1272"/>
      <c r="AR48" s="1272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CG48" s="40"/>
      <c r="CH48" s="40"/>
      <c r="CI48" s="40"/>
      <c r="CJ48" s="40"/>
    </row>
    <row r="49" spans="1:88" ht="16.350000000000001" customHeight="1" x14ac:dyDescent="0.2">
      <c r="A49" s="82" t="s">
        <v>73</v>
      </c>
      <c r="B49" s="144">
        <f>SUM(C49:J49)</f>
        <v>0</v>
      </c>
      <c r="C49" s="88"/>
      <c r="D49" s="145"/>
      <c r="E49" s="145"/>
      <c r="F49" s="89"/>
      <c r="G49" s="88"/>
      <c r="H49" s="145"/>
      <c r="I49" s="145"/>
      <c r="J49" s="87"/>
      <c r="K49" s="141"/>
      <c r="L49" s="1270"/>
      <c r="M49" s="1270"/>
      <c r="N49" s="1279"/>
      <c r="O49" s="1270"/>
      <c r="P49" s="1270"/>
      <c r="Q49" s="1270"/>
      <c r="R49" s="1270"/>
      <c r="S49" s="1270"/>
      <c r="T49" s="1270"/>
      <c r="U49" s="1270"/>
      <c r="V49" s="1270"/>
      <c r="W49" s="1270"/>
      <c r="X49" s="1278"/>
      <c r="Y49" s="1278"/>
      <c r="Z49" s="1278"/>
      <c r="AA49" s="1278"/>
      <c r="AB49" s="1278"/>
      <c r="AC49" s="1278"/>
      <c r="AD49" s="1278"/>
      <c r="AE49" s="1278"/>
      <c r="AF49" s="1278"/>
      <c r="AG49" s="1278"/>
      <c r="AH49" s="1278"/>
      <c r="AI49" s="1278"/>
      <c r="AJ49" s="1278"/>
      <c r="AK49" s="1278"/>
      <c r="AL49" s="1278"/>
      <c r="AM49" s="1278"/>
      <c r="AN49" s="1278"/>
      <c r="AO49" s="1278"/>
      <c r="AP49" s="1278"/>
      <c r="AQ49" s="1272"/>
      <c r="AR49" s="1272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CG49" s="40"/>
      <c r="CH49" s="40"/>
      <c r="CI49" s="40"/>
      <c r="CJ49" s="40"/>
    </row>
    <row r="50" spans="1:88" ht="31.35" customHeight="1" x14ac:dyDescent="0.2">
      <c r="A50" s="147" t="s">
        <v>74</v>
      </c>
      <c r="B50" s="147"/>
      <c r="C50" s="147"/>
      <c r="D50" s="147"/>
      <c r="E50" s="147"/>
      <c r="F50" s="147"/>
      <c r="G50" s="1280"/>
      <c r="H50" s="1280"/>
      <c r="I50" s="1280"/>
      <c r="J50" s="1280"/>
      <c r="K50" s="1280"/>
      <c r="L50" s="1280"/>
      <c r="M50" s="1280"/>
      <c r="N50" s="1280"/>
      <c r="O50" s="1281"/>
      <c r="P50" s="147"/>
      <c r="Q50" s="1280"/>
      <c r="R50" s="1280"/>
      <c r="S50" s="1281"/>
      <c r="T50" s="147"/>
      <c r="U50" s="1280"/>
      <c r="V50" s="1281"/>
      <c r="W50" s="14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1278"/>
      <c r="AM50" s="1282"/>
      <c r="AN50" s="1282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CG50" s="40"/>
      <c r="CH50" s="40"/>
      <c r="CI50" s="40"/>
      <c r="CJ50" s="40"/>
    </row>
    <row r="51" spans="1:88" ht="16.350000000000001" customHeight="1" x14ac:dyDescent="0.2">
      <c r="A51" s="3042" t="s">
        <v>75</v>
      </c>
      <c r="B51" s="3044" t="s">
        <v>32</v>
      </c>
      <c r="C51" s="2935"/>
      <c r="D51" s="2936"/>
      <c r="E51" s="3049" t="s">
        <v>5</v>
      </c>
      <c r="F51" s="3050"/>
      <c r="G51" s="3050"/>
      <c r="H51" s="3050"/>
      <c r="I51" s="3050"/>
      <c r="J51" s="3050"/>
      <c r="K51" s="3050"/>
      <c r="L51" s="3050"/>
      <c r="M51" s="3050"/>
      <c r="N51" s="3050"/>
      <c r="O51" s="3050"/>
      <c r="P51" s="3050"/>
      <c r="Q51" s="3050"/>
      <c r="R51" s="3050"/>
      <c r="S51" s="3050"/>
      <c r="T51" s="3050"/>
      <c r="U51" s="3050"/>
      <c r="V51" s="3051"/>
      <c r="W51" s="3021" t="s">
        <v>6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CG51" s="40"/>
      <c r="CH51" s="40"/>
      <c r="CI51" s="40"/>
      <c r="CJ51" s="40"/>
    </row>
    <row r="52" spans="1:88" ht="16.350000000000001" customHeight="1" x14ac:dyDescent="0.2">
      <c r="A52" s="2692"/>
      <c r="B52" s="3045"/>
      <c r="C52" s="2698"/>
      <c r="D52" s="3009"/>
      <c r="E52" s="3021" t="s">
        <v>11</v>
      </c>
      <c r="F52" s="2935" t="s">
        <v>12</v>
      </c>
      <c r="G52" s="3021" t="s">
        <v>13</v>
      </c>
      <c r="H52" s="2935" t="s">
        <v>14</v>
      </c>
      <c r="I52" s="3021" t="s">
        <v>15</v>
      </c>
      <c r="J52" s="2935" t="s">
        <v>16</v>
      </c>
      <c r="K52" s="3021" t="s">
        <v>17</v>
      </c>
      <c r="L52" s="2935" t="s">
        <v>18</v>
      </c>
      <c r="M52" s="3021" t="s">
        <v>19</v>
      </c>
      <c r="N52" s="2935" t="s">
        <v>20</v>
      </c>
      <c r="O52" s="3021" t="s">
        <v>21</v>
      </c>
      <c r="P52" s="2935" t="s">
        <v>22</v>
      </c>
      <c r="Q52" s="3021" t="s">
        <v>23</v>
      </c>
      <c r="R52" s="2935" t="s">
        <v>24</v>
      </c>
      <c r="S52" s="3021" t="s">
        <v>25</v>
      </c>
      <c r="T52" s="2935" t="s">
        <v>26</v>
      </c>
      <c r="U52" s="3021" t="s">
        <v>27</v>
      </c>
      <c r="V52" s="2936" t="s">
        <v>28</v>
      </c>
      <c r="W52" s="270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CG52" s="40"/>
      <c r="CH52" s="40"/>
      <c r="CI52" s="40"/>
      <c r="CJ52" s="40"/>
    </row>
    <row r="53" spans="1:88" ht="16.350000000000001" customHeight="1" x14ac:dyDescent="0.2">
      <c r="A53" s="3043"/>
      <c r="B53" s="1283" t="s">
        <v>29</v>
      </c>
      <c r="C53" s="482" t="s">
        <v>30</v>
      </c>
      <c r="D53" s="1283" t="s">
        <v>31</v>
      </c>
      <c r="E53" s="3037"/>
      <c r="F53" s="2698"/>
      <c r="G53" s="3037"/>
      <c r="H53" s="2698"/>
      <c r="I53" s="3037"/>
      <c r="J53" s="2698"/>
      <c r="K53" s="3037"/>
      <c r="L53" s="2698"/>
      <c r="M53" s="3037"/>
      <c r="N53" s="2698"/>
      <c r="O53" s="3037"/>
      <c r="P53" s="2698"/>
      <c r="Q53" s="3037"/>
      <c r="R53" s="2698"/>
      <c r="S53" s="3037"/>
      <c r="T53" s="2698"/>
      <c r="U53" s="3037"/>
      <c r="V53" s="3009"/>
      <c r="W53" s="3037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CG53" s="40"/>
      <c r="CH53" s="40"/>
      <c r="CI53" s="40"/>
      <c r="CJ53" s="40"/>
    </row>
    <row r="54" spans="1:88" ht="16.350000000000001" customHeight="1" x14ac:dyDescent="0.2">
      <c r="A54" s="1284" t="s">
        <v>76</v>
      </c>
      <c r="B54" s="1285">
        <f>SUM(B55:B56)</f>
        <v>0</v>
      </c>
      <c r="C54" s="1286">
        <f>SUM(C55:C56)</f>
        <v>0</v>
      </c>
      <c r="D54" s="1287">
        <f t="shared" ref="D54:W54" si="5">SUM(D55:D56)</f>
        <v>0</v>
      </c>
      <c r="E54" s="1288">
        <f t="shared" si="5"/>
        <v>0</v>
      </c>
      <c r="F54" s="1289">
        <f t="shared" si="5"/>
        <v>0</v>
      </c>
      <c r="G54" s="1288">
        <f t="shared" si="5"/>
        <v>0</v>
      </c>
      <c r="H54" s="1289">
        <f t="shared" si="5"/>
        <v>0</v>
      </c>
      <c r="I54" s="1288">
        <f t="shared" si="5"/>
        <v>0</v>
      </c>
      <c r="J54" s="1289">
        <f t="shared" si="5"/>
        <v>0</v>
      </c>
      <c r="K54" s="1288">
        <f t="shared" si="5"/>
        <v>0</v>
      </c>
      <c r="L54" s="1289">
        <f t="shared" si="5"/>
        <v>0</v>
      </c>
      <c r="M54" s="1288">
        <f t="shared" si="5"/>
        <v>0</v>
      </c>
      <c r="N54" s="1289">
        <f t="shared" si="5"/>
        <v>0</v>
      </c>
      <c r="O54" s="1288">
        <f t="shared" si="5"/>
        <v>0</v>
      </c>
      <c r="P54" s="1289">
        <f t="shared" si="5"/>
        <v>0</v>
      </c>
      <c r="Q54" s="1288">
        <f t="shared" si="5"/>
        <v>0</v>
      </c>
      <c r="R54" s="1289">
        <f t="shared" si="5"/>
        <v>0</v>
      </c>
      <c r="S54" s="1288">
        <f t="shared" si="5"/>
        <v>0</v>
      </c>
      <c r="T54" s="1289">
        <f t="shared" si="5"/>
        <v>0</v>
      </c>
      <c r="U54" s="1288">
        <f t="shared" si="5"/>
        <v>0</v>
      </c>
      <c r="V54" s="1289">
        <f t="shared" si="5"/>
        <v>0</v>
      </c>
      <c r="W54" s="1288">
        <f t="shared" si="5"/>
        <v>0</v>
      </c>
      <c r="X54" s="100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CG54" s="40">
        <v>0</v>
      </c>
      <c r="CH54" s="40">
        <v>0</v>
      </c>
      <c r="CI54" s="40">
        <v>0</v>
      </c>
      <c r="CJ54" s="40"/>
    </row>
    <row r="55" spans="1:88" ht="16.350000000000001" customHeight="1" x14ac:dyDescent="0.2">
      <c r="A55" s="53" t="s">
        <v>72</v>
      </c>
      <c r="B55" s="158">
        <f>SUM(E55:V55)</f>
        <v>0</v>
      </c>
      <c r="C55" s="1290"/>
      <c r="D55" s="1291"/>
      <c r="E55" s="161"/>
      <c r="F55" s="111"/>
      <c r="G55" s="161"/>
      <c r="H55" s="111"/>
      <c r="I55" s="161"/>
      <c r="J55" s="111"/>
      <c r="K55" s="161"/>
      <c r="L55" s="111"/>
      <c r="M55" s="161"/>
      <c r="N55" s="111"/>
      <c r="O55" s="161"/>
      <c r="P55" s="111"/>
      <c r="Q55" s="161"/>
      <c r="R55" s="111"/>
      <c r="S55" s="161"/>
      <c r="T55" s="111"/>
      <c r="U55" s="161"/>
      <c r="V55" s="111"/>
      <c r="W55" s="161"/>
      <c r="X55" s="162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8"/>
      <c r="AK55" s="8"/>
      <c r="CA55" s="39"/>
      <c r="CC55" s="39"/>
      <c r="CG55" s="40">
        <v>0</v>
      </c>
      <c r="CH55" s="40">
        <v>0</v>
      </c>
      <c r="CI55" s="40">
        <v>0</v>
      </c>
      <c r="CJ55" s="40"/>
    </row>
    <row r="56" spans="1:88" ht="16.350000000000001" customHeight="1" x14ac:dyDescent="0.2">
      <c r="A56" s="163" t="s">
        <v>77</v>
      </c>
      <c r="B56" s="164">
        <f>SUM(E56:V56)</f>
        <v>0</v>
      </c>
      <c r="C56" s="1292"/>
      <c r="D56" s="1293"/>
      <c r="E56" s="167"/>
      <c r="F56" s="127"/>
      <c r="G56" s="167"/>
      <c r="H56" s="127"/>
      <c r="I56" s="167"/>
      <c r="J56" s="127"/>
      <c r="K56" s="167"/>
      <c r="L56" s="127"/>
      <c r="M56" s="167"/>
      <c r="N56" s="127"/>
      <c r="O56" s="167"/>
      <c r="P56" s="127"/>
      <c r="Q56" s="167"/>
      <c r="R56" s="127"/>
      <c r="S56" s="167"/>
      <c r="T56" s="127"/>
      <c r="U56" s="167"/>
      <c r="V56" s="127"/>
      <c r="W56" s="167"/>
      <c r="X56" s="162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8"/>
      <c r="AK56" s="8"/>
      <c r="CG56" s="40">
        <v>0</v>
      </c>
      <c r="CH56" s="40">
        <v>0</v>
      </c>
      <c r="CI56" s="40">
        <v>0</v>
      </c>
      <c r="CJ56" s="40"/>
    </row>
    <row r="57" spans="1:88" ht="16.350000000000001" customHeight="1" x14ac:dyDescent="0.2">
      <c r="A57" s="168" t="s">
        <v>78</v>
      </c>
      <c r="B57" s="169">
        <f>SUM(B58:B59)</f>
        <v>0</v>
      </c>
      <c r="C57" s="170">
        <f t="shared" ref="C57:W57" si="6">SUM(C58:C59)</f>
        <v>0</v>
      </c>
      <c r="D57" s="171">
        <f t="shared" si="6"/>
        <v>0</v>
      </c>
      <c r="E57" s="114">
        <f t="shared" si="6"/>
        <v>0</v>
      </c>
      <c r="F57" s="172">
        <f t="shared" si="6"/>
        <v>0</v>
      </c>
      <c r="G57" s="114">
        <f t="shared" si="6"/>
        <v>0</v>
      </c>
      <c r="H57" s="172">
        <f t="shared" si="6"/>
        <v>0</v>
      </c>
      <c r="I57" s="114">
        <f t="shared" si="6"/>
        <v>0</v>
      </c>
      <c r="J57" s="172">
        <f t="shared" si="6"/>
        <v>0</v>
      </c>
      <c r="K57" s="114">
        <f t="shared" si="6"/>
        <v>0</v>
      </c>
      <c r="L57" s="172">
        <f t="shared" si="6"/>
        <v>0</v>
      </c>
      <c r="M57" s="114">
        <f t="shared" si="6"/>
        <v>0</v>
      </c>
      <c r="N57" s="172">
        <f t="shared" si="6"/>
        <v>0</v>
      </c>
      <c r="O57" s="114">
        <f t="shared" si="6"/>
        <v>0</v>
      </c>
      <c r="P57" s="172">
        <f t="shared" si="6"/>
        <v>0</v>
      </c>
      <c r="Q57" s="114">
        <f t="shared" si="6"/>
        <v>0</v>
      </c>
      <c r="R57" s="172">
        <f t="shared" si="6"/>
        <v>0</v>
      </c>
      <c r="S57" s="114">
        <f t="shared" si="6"/>
        <v>0</v>
      </c>
      <c r="T57" s="172">
        <f t="shared" si="6"/>
        <v>0</v>
      </c>
      <c r="U57" s="114">
        <f t="shared" si="6"/>
        <v>0</v>
      </c>
      <c r="V57" s="172">
        <f t="shared" si="6"/>
        <v>0</v>
      </c>
      <c r="W57" s="1288">
        <f t="shared" si="6"/>
        <v>0</v>
      </c>
      <c r="X57" s="100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CG57" s="40">
        <v>0</v>
      </c>
      <c r="CH57" s="40">
        <v>0</v>
      </c>
      <c r="CI57" s="40">
        <v>0</v>
      </c>
      <c r="CJ57" s="40"/>
    </row>
    <row r="58" spans="1:88" ht="16.350000000000001" customHeight="1" x14ac:dyDescent="0.2">
      <c r="A58" s="53" t="s">
        <v>72</v>
      </c>
      <c r="B58" s="158">
        <f>SUM(E58:V58)</f>
        <v>0</v>
      </c>
      <c r="C58" s="1290"/>
      <c r="D58" s="1291"/>
      <c r="E58" s="161"/>
      <c r="F58" s="111"/>
      <c r="G58" s="161"/>
      <c r="H58" s="111"/>
      <c r="I58" s="161"/>
      <c r="J58" s="111"/>
      <c r="K58" s="161"/>
      <c r="L58" s="111"/>
      <c r="M58" s="161"/>
      <c r="N58" s="111"/>
      <c r="O58" s="161"/>
      <c r="P58" s="111"/>
      <c r="Q58" s="161"/>
      <c r="R58" s="111"/>
      <c r="S58" s="161"/>
      <c r="T58" s="111"/>
      <c r="U58" s="161"/>
      <c r="V58" s="111"/>
      <c r="W58" s="161"/>
      <c r="X58" s="162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8"/>
      <c r="AK58" s="8"/>
      <c r="CG58" s="40">
        <v>0</v>
      </c>
      <c r="CH58" s="40">
        <v>0</v>
      </c>
      <c r="CI58" s="40">
        <v>0</v>
      </c>
      <c r="CJ58" s="40"/>
    </row>
    <row r="59" spans="1:88" ht="16.350000000000001" customHeight="1" x14ac:dyDescent="0.2">
      <c r="A59" s="163" t="s">
        <v>77</v>
      </c>
      <c r="B59" s="164">
        <f>SUM(E59:V59)</f>
        <v>0</v>
      </c>
      <c r="C59" s="1292"/>
      <c r="D59" s="1292"/>
      <c r="E59" s="167"/>
      <c r="F59" s="127"/>
      <c r="G59" s="167"/>
      <c r="H59" s="127"/>
      <c r="I59" s="167"/>
      <c r="J59" s="127"/>
      <c r="K59" s="167"/>
      <c r="L59" s="127"/>
      <c r="M59" s="167"/>
      <c r="N59" s="127"/>
      <c r="O59" s="167"/>
      <c r="P59" s="127"/>
      <c r="Q59" s="167"/>
      <c r="R59" s="127"/>
      <c r="S59" s="167"/>
      <c r="T59" s="127"/>
      <c r="U59" s="167"/>
      <c r="V59" s="127"/>
      <c r="W59" s="167"/>
      <c r="X59" s="16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8"/>
      <c r="AK59" s="8"/>
      <c r="CG59" s="40">
        <v>0</v>
      </c>
      <c r="CH59" s="40">
        <v>0</v>
      </c>
      <c r="CI59" s="40">
        <v>0</v>
      </c>
      <c r="CJ59" s="40"/>
    </row>
    <row r="60" spans="1:88" ht="31.35" customHeight="1" x14ac:dyDescent="0.2">
      <c r="A60" s="147" t="s">
        <v>79</v>
      </c>
      <c r="B60" s="147"/>
      <c r="C60" s="147"/>
      <c r="D60" s="147"/>
      <c r="E60" s="147"/>
      <c r="F60" s="9"/>
      <c r="G60" s="9"/>
      <c r="H60" s="173"/>
      <c r="I60" s="173"/>
      <c r="J60" s="1294"/>
      <c r="K60" s="1295"/>
      <c r="L60" s="1296"/>
      <c r="M60" s="1295"/>
      <c r="N60" s="6"/>
      <c r="O60" s="6"/>
      <c r="P60" s="6"/>
      <c r="Q60" s="6"/>
      <c r="R60" s="6"/>
      <c r="S60" s="6"/>
      <c r="T60" s="6"/>
      <c r="U60" s="6"/>
      <c r="V60" s="6"/>
      <c r="W60" s="6"/>
      <c r="X60" s="177"/>
      <c r="Y60" s="177"/>
      <c r="Z60" s="177"/>
      <c r="AA60" s="1297"/>
      <c r="AB60" s="1298"/>
      <c r="AC60" s="1297"/>
      <c r="AD60" s="177"/>
      <c r="AE60" s="1298"/>
      <c r="AF60" s="1297"/>
      <c r="AG60" s="1297"/>
      <c r="AH60" s="1297"/>
      <c r="AI60" s="1298"/>
      <c r="AJ60" s="100"/>
      <c r="AK60" s="180"/>
      <c r="AL60" s="1278"/>
      <c r="AM60" s="1282"/>
      <c r="AN60" s="1282"/>
      <c r="CG60" s="40"/>
      <c r="CH60" s="40"/>
      <c r="CI60" s="40"/>
      <c r="CJ60" s="40"/>
    </row>
    <row r="61" spans="1:88" ht="16.350000000000001" customHeight="1" x14ac:dyDescent="0.2">
      <c r="A61" s="3021" t="s">
        <v>75</v>
      </c>
      <c r="B61" s="3056" t="s">
        <v>80</v>
      </c>
      <c r="C61" s="3057"/>
      <c r="D61" s="3056" t="s">
        <v>81</v>
      </c>
      <c r="E61" s="3058"/>
      <c r="F61" s="3021" t="s">
        <v>82</v>
      </c>
      <c r="G61" s="3021"/>
      <c r="H61" s="100"/>
      <c r="I61" s="10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28"/>
      <c r="V61" s="1299"/>
      <c r="W61" s="128"/>
      <c r="X61" s="1300"/>
      <c r="Y61" s="1300"/>
      <c r="Z61" s="1300"/>
      <c r="AA61" s="1297"/>
      <c r="AB61" s="1300"/>
      <c r="AC61" s="1297"/>
      <c r="AD61" s="1300"/>
      <c r="AE61" s="1297"/>
      <c r="AF61" s="1297"/>
      <c r="AG61" s="1301"/>
      <c r="AH61" s="1297"/>
      <c r="AI61" s="1301"/>
      <c r="AJ61" s="1300"/>
      <c r="AK61" s="1301"/>
      <c r="AL61" s="1302"/>
      <c r="AM61" s="1303"/>
      <c r="AN61" s="1303"/>
      <c r="CG61" s="40"/>
      <c r="CH61" s="40"/>
      <c r="CI61" s="40"/>
      <c r="CJ61" s="40"/>
    </row>
    <row r="62" spans="1:88" ht="36" customHeight="1" x14ac:dyDescent="0.2">
      <c r="A62" s="3037"/>
      <c r="B62" s="1304" t="s">
        <v>83</v>
      </c>
      <c r="C62" s="1305" t="s">
        <v>84</v>
      </c>
      <c r="D62" s="1304" t="s">
        <v>83</v>
      </c>
      <c r="E62" s="1306" t="s">
        <v>84</v>
      </c>
      <c r="F62" s="1304" t="s">
        <v>83</v>
      </c>
      <c r="G62" s="1307" t="s">
        <v>84</v>
      </c>
      <c r="H62" s="6" t="s">
        <v>85</v>
      </c>
      <c r="I62" s="6"/>
      <c r="J62" s="1308"/>
      <c r="K62" s="1270"/>
      <c r="L62" s="1270"/>
      <c r="M62" s="1270"/>
      <c r="N62" s="1270"/>
      <c r="O62" s="1270"/>
      <c r="P62" s="1270"/>
      <c r="Q62" s="1278"/>
      <c r="R62" s="1278"/>
      <c r="S62" s="1278"/>
      <c r="T62" s="1278"/>
      <c r="U62" s="1278"/>
      <c r="V62" s="1278"/>
      <c r="W62" s="1278"/>
      <c r="X62" s="1278"/>
      <c r="Y62" s="1278"/>
      <c r="Z62" s="1278"/>
      <c r="AA62" s="1278"/>
      <c r="AB62" s="1278"/>
      <c r="AC62" s="1278"/>
      <c r="AD62" s="1278"/>
      <c r="AE62" s="1278"/>
      <c r="AF62" s="1278"/>
      <c r="AG62" s="1278"/>
      <c r="AH62" s="1278"/>
      <c r="AI62" s="1278"/>
      <c r="AJ62" s="1278"/>
      <c r="AK62" s="1278"/>
      <c r="AL62" s="1278"/>
      <c r="AM62" s="1278"/>
      <c r="AN62" s="1278"/>
      <c r="AO62" s="1278"/>
      <c r="AP62" s="1270"/>
      <c r="AQ62" s="1282"/>
      <c r="AR62" s="1282"/>
      <c r="CG62" s="40"/>
      <c r="CH62" s="40"/>
      <c r="CI62" s="40"/>
      <c r="CJ62" s="40"/>
    </row>
    <row r="63" spans="1:88" ht="16.350000000000001" customHeight="1" x14ac:dyDescent="0.2">
      <c r="A63" s="1309" t="s">
        <v>86</v>
      </c>
      <c r="B63" s="1273"/>
      <c r="C63" s="1276"/>
      <c r="D63" s="1273"/>
      <c r="E63" s="1276"/>
      <c r="F63" s="65"/>
      <c r="G63" s="190"/>
      <c r="H63" s="162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1301"/>
      <c r="U63" s="1301"/>
      <c r="V63" s="1278"/>
      <c r="W63" s="1278"/>
      <c r="X63" s="1278"/>
      <c r="Y63" s="1278"/>
      <c r="Z63" s="1278"/>
      <c r="AA63" s="1278"/>
      <c r="AB63" s="1278"/>
      <c r="AC63" s="1278"/>
      <c r="AD63" s="1278"/>
      <c r="AE63" s="1278"/>
      <c r="AF63" s="1278"/>
      <c r="AG63" s="1278"/>
      <c r="AH63" s="1278"/>
      <c r="AI63" s="1278"/>
      <c r="AJ63" s="1278"/>
      <c r="AK63" s="1278"/>
      <c r="AL63" s="1278"/>
      <c r="AM63" s="1278"/>
      <c r="AN63" s="1278"/>
      <c r="AO63" s="1278"/>
      <c r="AP63" s="1282"/>
      <c r="AQ63" s="1282"/>
      <c r="AR63" s="1282"/>
      <c r="CA63" s="39"/>
      <c r="CB63" s="39"/>
      <c r="CC63" s="39"/>
      <c r="CG63" s="40">
        <f>IF(B63&lt;C63,1,0)</f>
        <v>0</v>
      </c>
      <c r="CH63" s="40">
        <f>IF(D63&lt;E63,1,0)</f>
        <v>0</v>
      </c>
      <c r="CI63" s="40">
        <f>IF(F63&lt;G63,1,0)</f>
        <v>0</v>
      </c>
      <c r="CJ63" s="40"/>
    </row>
    <row r="64" spans="1:88" ht="25.35" customHeight="1" x14ac:dyDescent="0.2">
      <c r="A64" s="1310" t="s">
        <v>87</v>
      </c>
      <c r="B64" s="1259"/>
      <c r="C64" s="1311"/>
      <c r="D64" s="1259"/>
      <c r="E64" s="1311"/>
      <c r="F64" s="1259"/>
      <c r="G64" s="1312"/>
      <c r="H64" s="162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1301"/>
      <c r="U64" s="1301"/>
      <c r="V64" s="1278"/>
      <c r="W64" s="1278"/>
      <c r="X64" s="1278"/>
      <c r="Y64" s="1278"/>
      <c r="Z64" s="1278"/>
      <c r="AA64" s="1278"/>
      <c r="AB64" s="1278"/>
      <c r="AC64" s="1278"/>
      <c r="AD64" s="1278"/>
      <c r="AE64" s="1278"/>
      <c r="AF64" s="1278"/>
      <c r="AG64" s="1278"/>
      <c r="AH64" s="1278"/>
      <c r="AI64" s="1278"/>
      <c r="AJ64" s="1278"/>
      <c r="AK64" s="1278"/>
      <c r="AL64" s="1278"/>
      <c r="AM64" s="1278"/>
      <c r="AN64" s="1278"/>
      <c r="AO64" s="1278"/>
      <c r="AP64" s="1282"/>
      <c r="AQ64" s="1282"/>
      <c r="AR64" s="1282"/>
      <c r="CA64" s="39"/>
      <c r="CB64" s="39"/>
      <c r="CC64" s="39"/>
      <c r="CG64" s="40">
        <f>IF(B64&lt;C64,1,0)</f>
        <v>0</v>
      </c>
      <c r="CH64" s="40">
        <f>IF(D64&lt;E64,1,0)</f>
        <v>0</v>
      </c>
      <c r="CI64" s="40">
        <f>IF(F64&lt;G64,1,0)</f>
        <v>0</v>
      </c>
      <c r="CJ64" s="40"/>
    </row>
    <row r="65" spans="1:88" ht="25.35" customHeight="1" x14ac:dyDescent="0.2">
      <c r="A65" s="9" t="s">
        <v>88</v>
      </c>
      <c r="B65" s="451"/>
      <c r="C65" s="451"/>
      <c r="D65" s="451"/>
      <c r="E65" s="451"/>
      <c r="F65" s="451"/>
      <c r="G65" s="451"/>
      <c r="H65" s="452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1301"/>
      <c r="U65" s="1301"/>
      <c r="V65" s="1278"/>
      <c r="W65" s="1278"/>
      <c r="X65" s="1278"/>
      <c r="Y65" s="1278"/>
      <c r="Z65" s="1278"/>
      <c r="AA65" s="1278"/>
      <c r="AB65" s="1278"/>
      <c r="AC65" s="1278"/>
      <c r="AD65" s="1278"/>
      <c r="AE65" s="1278"/>
      <c r="AF65" s="1278"/>
      <c r="AG65" s="1278"/>
      <c r="AH65" s="1278"/>
      <c r="AI65" s="1278"/>
      <c r="AJ65" s="1278"/>
      <c r="AK65" s="1278"/>
      <c r="AL65" s="1278"/>
      <c r="AM65" s="1278"/>
      <c r="AN65" s="1278"/>
      <c r="AO65" s="1278"/>
      <c r="AP65" s="1282"/>
      <c r="AQ65" s="1282"/>
      <c r="AR65" s="1282"/>
      <c r="CA65" s="39"/>
      <c r="CB65" s="39"/>
      <c r="CC65" s="39"/>
      <c r="CG65" s="40"/>
      <c r="CH65" s="40"/>
      <c r="CI65" s="40"/>
      <c r="CJ65" s="40"/>
    </row>
    <row r="66" spans="1:88" ht="25.35" customHeight="1" x14ac:dyDescent="0.2">
      <c r="A66" s="3048" t="s">
        <v>75</v>
      </c>
      <c r="B66" s="3048" t="s">
        <v>89</v>
      </c>
      <c r="C66" s="3048"/>
      <c r="D66" s="3048" t="s">
        <v>90</v>
      </c>
      <c r="E66" s="3048"/>
      <c r="F66" s="451"/>
      <c r="G66" s="451"/>
      <c r="H66" s="452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1301"/>
      <c r="U66" s="1301"/>
      <c r="V66" s="1278"/>
      <c r="W66" s="1278"/>
      <c r="X66" s="1278"/>
      <c r="Y66" s="1278"/>
      <c r="Z66" s="1278"/>
      <c r="AA66" s="1278"/>
      <c r="AB66" s="1278"/>
      <c r="AC66" s="1278"/>
      <c r="AD66" s="1278"/>
      <c r="AE66" s="1278"/>
      <c r="AF66" s="1278"/>
      <c r="AG66" s="1278"/>
      <c r="AH66" s="1278"/>
      <c r="AI66" s="1278"/>
      <c r="AJ66" s="1278"/>
      <c r="AK66" s="1278"/>
      <c r="AL66" s="1278"/>
      <c r="AM66" s="1278"/>
      <c r="AN66" s="1278"/>
      <c r="AO66" s="1278"/>
      <c r="AP66" s="1282"/>
      <c r="AQ66" s="1282"/>
      <c r="AR66" s="1282"/>
      <c r="CA66" s="39"/>
      <c r="CB66" s="39"/>
      <c r="CC66" s="39"/>
      <c r="CG66" s="40"/>
      <c r="CH66" s="40"/>
      <c r="CI66" s="40"/>
      <c r="CJ66" s="40"/>
    </row>
    <row r="67" spans="1:88" ht="28.5" customHeight="1" x14ac:dyDescent="0.2">
      <c r="A67" s="3048"/>
      <c r="B67" s="1313" t="s">
        <v>91</v>
      </c>
      <c r="C67" s="1314" t="s">
        <v>84</v>
      </c>
      <c r="D67" s="1313" t="s">
        <v>91</v>
      </c>
      <c r="E67" s="1314" t="s">
        <v>84</v>
      </c>
      <c r="F67" s="451"/>
      <c r="G67" s="451"/>
      <c r="H67" s="452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1315"/>
      <c r="U67" s="1315"/>
      <c r="V67" s="1316"/>
      <c r="W67" s="1316"/>
      <c r="X67" s="1316"/>
      <c r="Y67" s="1316"/>
      <c r="Z67" s="1316"/>
      <c r="AA67" s="1316"/>
      <c r="AB67" s="1316"/>
      <c r="AC67" s="1316"/>
      <c r="AD67" s="1316"/>
      <c r="AE67" s="1316"/>
      <c r="AF67" s="1316"/>
      <c r="AG67" s="1316"/>
      <c r="AH67" s="1316"/>
      <c r="AI67" s="1316"/>
      <c r="AJ67" s="1316"/>
      <c r="AK67" s="1316"/>
      <c r="AL67" s="1316"/>
      <c r="AM67" s="1316"/>
      <c r="AN67" s="1316"/>
      <c r="AO67" s="1316"/>
      <c r="AP67" s="1317"/>
      <c r="AQ67" s="1317"/>
      <c r="AR67" s="1317"/>
      <c r="CA67" s="39"/>
      <c r="CB67" s="39"/>
      <c r="CC67" s="39"/>
      <c r="CG67" s="40"/>
      <c r="CH67" s="40"/>
      <c r="CI67" s="40"/>
      <c r="CJ67" s="40"/>
    </row>
    <row r="68" spans="1:88" ht="25.35" customHeight="1" x14ac:dyDescent="0.2">
      <c r="A68" s="1318" t="s">
        <v>86</v>
      </c>
      <c r="B68" s="1319"/>
      <c r="C68" s="1320"/>
      <c r="D68" s="1321"/>
      <c r="E68" s="1322"/>
      <c r="F68" s="451"/>
      <c r="G68" s="451"/>
      <c r="H68" s="452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1315"/>
      <c r="U68" s="1315"/>
      <c r="V68" s="1316"/>
      <c r="W68" s="1316"/>
      <c r="X68" s="1316"/>
      <c r="Y68" s="1316"/>
      <c r="Z68" s="1316"/>
      <c r="AA68" s="1316"/>
      <c r="AB68" s="1316"/>
      <c r="AC68" s="1316"/>
      <c r="AD68" s="1316"/>
      <c r="AE68" s="1316"/>
      <c r="AF68" s="1316"/>
      <c r="AG68" s="1316"/>
      <c r="AH68" s="1316"/>
      <c r="AI68" s="1316"/>
      <c r="AJ68" s="1316"/>
      <c r="AK68" s="1316"/>
      <c r="AL68" s="1316"/>
      <c r="AM68" s="1316"/>
      <c r="AN68" s="1316"/>
      <c r="AO68" s="1316"/>
      <c r="AP68" s="1317"/>
      <c r="AQ68" s="1317"/>
      <c r="AR68" s="1317"/>
      <c r="CA68" s="39"/>
      <c r="CB68" s="39"/>
      <c r="CC68" s="39"/>
      <c r="CG68" s="40"/>
      <c r="CH68" s="40"/>
      <c r="CI68" s="40"/>
      <c r="CJ68" s="40"/>
    </row>
    <row r="69" spans="1:88" ht="25.35" customHeight="1" x14ac:dyDescent="0.2">
      <c r="A69" s="207" t="s">
        <v>92</v>
      </c>
      <c r="B69" s="208"/>
      <c r="C69" s="209"/>
      <c r="D69" s="210"/>
      <c r="E69" s="211"/>
      <c r="F69" s="451"/>
      <c r="G69" s="451"/>
      <c r="H69" s="452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1315"/>
      <c r="U69" s="1315"/>
      <c r="V69" s="1316"/>
      <c r="W69" s="1316"/>
      <c r="X69" s="1316"/>
      <c r="Y69" s="1316"/>
      <c r="Z69" s="1316"/>
      <c r="AA69" s="1316"/>
      <c r="AB69" s="1316"/>
      <c r="AC69" s="1316"/>
      <c r="AD69" s="1316"/>
      <c r="AE69" s="1316"/>
      <c r="AF69" s="1316"/>
      <c r="AG69" s="1316"/>
      <c r="AH69" s="1316"/>
      <c r="AI69" s="1316"/>
      <c r="AJ69" s="1316"/>
      <c r="AK69" s="1316"/>
      <c r="AL69" s="1316"/>
      <c r="AM69" s="1316"/>
      <c r="AN69" s="1316"/>
      <c r="AO69" s="1316"/>
      <c r="AP69" s="1317"/>
      <c r="AQ69" s="1317"/>
      <c r="AR69" s="1317"/>
      <c r="CA69" s="39"/>
      <c r="CB69" s="39"/>
      <c r="CC69" s="39"/>
      <c r="CG69" s="40"/>
      <c r="CH69" s="40"/>
      <c r="CI69" s="40"/>
      <c r="CJ69" s="40"/>
    </row>
    <row r="70" spans="1:88" ht="31.35" customHeight="1" x14ac:dyDescent="0.2">
      <c r="A70" s="147" t="s">
        <v>93</v>
      </c>
      <c r="B70" s="10"/>
      <c r="C70" s="10"/>
      <c r="D70" s="10"/>
      <c r="E70" s="213"/>
      <c r="F70" s="213"/>
      <c r="G70" s="213"/>
      <c r="H70" s="100"/>
      <c r="I70" s="100"/>
      <c r="J70" s="1315"/>
      <c r="K70" s="1315"/>
      <c r="L70" s="1315"/>
      <c r="M70" s="1315"/>
      <c r="N70" s="1315"/>
      <c r="O70" s="1315"/>
      <c r="P70" s="1315"/>
      <c r="Q70" s="1315"/>
      <c r="R70" s="1315"/>
      <c r="S70" s="1315"/>
      <c r="T70" s="1315"/>
      <c r="U70" s="1315"/>
      <c r="V70" s="1323"/>
      <c r="W70" s="1323"/>
      <c r="X70" s="1316"/>
      <c r="Y70" s="1316"/>
      <c r="Z70" s="1316"/>
      <c r="AA70" s="1316"/>
      <c r="AB70" s="1316"/>
      <c r="AC70" s="1316"/>
      <c r="AD70" s="1316"/>
      <c r="AE70" s="1316"/>
      <c r="AF70" s="1316"/>
      <c r="AG70" s="1316"/>
      <c r="AH70" s="1316"/>
      <c r="AI70" s="1316"/>
      <c r="AJ70" s="1316"/>
      <c r="AK70" s="1316"/>
      <c r="AL70" s="1316"/>
      <c r="AM70" s="1316"/>
      <c r="AN70" s="1316"/>
      <c r="AO70" s="1316"/>
      <c r="AP70" s="1317"/>
      <c r="AQ70" s="1317"/>
      <c r="AR70" s="1317"/>
      <c r="CG70" s="40"/>
      <c r="CH70" s="40"/>
      <c r="CI70" s="40"/>
      <c r="CJ70" s="40"/>
    </row>
    <row r="71" spans="1:88" ht="16.350000000000001" customHeight="1" x14ac:dyDescent="0.2">
      <c r="A71" s="1324" t="s">
        <v>49</v>
      </c>
      <c r="B71" s="1324" t="s">
        <v>32</v>
      </c>
      <c r="C71" s="216"/>
      <c r="D71" s="217"/>
      <c r="E71" s="217"/>
      <c r="F71" s="217"/>
      <c r="G71" s="217"/>
      <c r="H71" s="100"/>
      <c r="I71" s="100"/>
      <c r="J71" s="1315"/>
      <c r="K71" s="1315"/>
      <c r="L71" s="1325"/>
      <c r="M71" s="1325"/>
      <c r="N71" s="1315"/>
      <c r="O71" s="1315"/>
      <c r="P71" s="1315"/>
      <c r="Q71" s="1315"/>
      <c r="R71" s="1315"/>
      <c r="S71" s="1315"/>
      <c r="T71" s="1315"/>
      <c r="U71" s="1315"/>
      <c r="V71" s="1323"/>
      <c r="W71" s="1323"/>
      <c r="X71" s="1316"/>
      <c r="Y71" s="1316"/>
      <c r="Z71" s="1316"/>
      <c r="AA71" s="1316"/>
      <c r="AB71" s="1316"/>
      <c r="AC71" s="1316"/>
      <c r="AD71" s="1316"/>
      <c r="AE71" s="1316"/>
      <c r="AF71" s="1316"/>
      <c r="AG71" s="1316"/>
      <c r="AH71" s="1316"/>
      <c r="AI71" s="1316"/>
      <c r="AJ71" s="1316"/>
      <c r="AK71" s="1316"/>
      <c r="AL71" s="1316"/>
      <c r="AM71" s="1316"/>
      <c r="AN71" s="1316"/>
      <c r="AO71" s="1316"/>
      <c r="AP71" s="1317"/>
      <c r="AQ71" s="1317"/>
      <c r="AR71" s="1317"/>
      <c r="CG71" s="40"/>
      <c r="CH71" s="40"/>
      <c r="CI71" s="40"/>
      <c r="CJ71" s="40"/>
    </row>
    <row r="72" spans="1:88" ht="16.350000000000001" customHeight="1" x14ac:dyDescent="0.2">
      <c r="A72" s="1326" t="s">
        <v>72</v>
      </c>
      <c r="B72" s="1253"/>
      <c r="C72" s="216"/>
      <c r="D72" s="217"/>
      <c r="E72" s="217"/>
      <c r="F72" s="217"/>
      <c r="G72" s="217"/>
      <c r="H72" s="6"/>
      <c r="I72" s="128"/>
      <c r="J72" s="1323"/>
      <c r="K72" s="1323"/>
      <c r="L72" s="1327"/>
      <c r="M72" s="1327"/>
      <c r="N72" s="1323"/>
      <c r="O72" s="1323"/>
      <c r="P72" s="1323"/>
      <c r="Q72" s="1323"/>
      <c r="R72" s="1323"/>
      <c r="S72" s="1323"/>
      <c r="T72" s="1323"/>
      <c r="U72" s="1323"/>
      <c r="V72" s="1323"/>
      <c r="W72" s="1323"/>
      <c r="X72" s="1316"/>
      <c r="Y72" s="1316"/>
      <c r="Z72" s="1316"/>
      <c r="AA72" s="1316"/>
      <c r="AB72" s="1316"/>
      <c r="AC72" s="1316"/>
      <c r="AD72" s="1316"/>
      <c r="AE72" s="1316"/>
      <c r="AF72" s="1316"/>
      <c r="AG72" s="1316"/>
      <c r="AH72" s="1316"/>
      <c r="AI72" s="1316"/>
      <c r="AJ72" s="1316"/>
      <c r="AK72" s="1316"/>
      <c r="AL72" s="1316"/>
      <c r="AM72" s="1316"/>
      <c r="AN72" s="1316"/>
      <c r="AO72" s="1316"/>
      <c r="AP72" s="1317"/>
      <c r="AQ72" s="1317"/>
      <c r="AR72" s="1317"/>
      <c r="CG72" s="40"/>
      <c r="CH72" s="40"/>
      <c r="CI72" s="40"/>
      <c r="CJ72" s="40"/>
    </row>
    <row r="73" spans="1:88" ht="16.350000000000001" customHeight="1" x14ac:dyDescent="0.2">
      <c r="A73" s="82" t="s">
        <v>94</v>
      </c>
      <c r="B73" s="93"/>
      <c r="C73" s="9"/>
      <c r="D73" s="222"/>
      <c r="E73" s="9"/>
      <c r="F73" s="1328"/>
      <c r="G73" s="224"/>
      <c r="H73" s="6"/>
      <c r="I73" s="6"/>
      <c r="J73" s="1323"/>
      <c r="K73" s="1323"/>
      <c r="L73" s="1323"/>
      <c r="M73" s="1323"/>
      <c r="N73" s="1323"/>
      <c r="O73" s="1323"/>
      <c r="P73" s="1323"/>
      <c r="Q73" s="1323"/>
      <c r="R73" s="1323"/>
      <c r="S73" s="1323"/>
      <c r="T73" s="1323"/>
      <c r="U73" s="1323"/>
      <c r="V73" s="1323"/>
      <c r="W73" s="1323"/>
      <c r="X73" s="1316"/>
      <c r="Y73" s="1316"/>
      <c r="Z73" s="1316"/>
      <c r="AA73" s="1316"/>
      <c r="AB73" s="1316"/>
      <c r="AC73" s="1316"/>
      <c r="AD73" s="1316"/>
      <c r="AE73" s="1316"/>
      <c r="AF73" s="1316"/>
      <c r="AG73" s="1316"/>
      <c r="AH73" s="1316"/>
      <c r="AI73" s="1316"/>
      <c r="AJ73" s="1316"/>
      <c r="AK73" s="1316"/>
      <c r="AL73" s="1316"/>
      <c r="AM73" s="1316"/>
      <c r="AN73" s="1316"/>
      <c r="AO73" s="1316"/>
      <c r="AP73" s="1317"/>
      <c r="AQ73" s="1317"/>
      <c r="AR73" s="1317"/>
      <c r="CG73" s="40"/>
      <c r="CH73" s="40"/>
      <c r="CI73" s="40"/>
      <c r="CJ73" s="40"/>
    </row>
    <row r="74" spans="1:88" ht="31.35" customHeight="1" x14ac:dyDescent="0.2">
      <c r="A74" s="9" t="s">
        <v>95</v>
      </c>
      <c r="B74" s="9"/>
      <c r="C74" s="1329"/>
      <c r="D74" s="1329"/>
      <c r="E74" s="6"/>
      <c r="F74" s="6"/>
      <c r="G74" s="6"/>
      <c r="H74" s="6"/>
      <c r="I74" s="6"/>
      <c r="J74" s="1323"/>
      <c r="K74" s="1323"/>
      <c r="L74" s="1323"/>
      <c r="M74" s="1323"/>
      <c r="N74" s="1323"/>
      <c r="O74" s="1323"/>
      <c r="P74" s="1323"/>
      <c r="Q74" s="1323"/>
      <c r="R74" s="1323"/>
      <c r="S74" s="1323"/>
      <c r="T74" s="1323"/>
      <c r="U74" s="1323"/>
      <c r="V74" s="1323"/>
      <c r="W74" s="1330"/>
      <c r="X74" s="1316"/>
      <c r="Y74" s="1316"/>
      <c r="Z74" s="1316"/>
      <c r="AA74" s="1316"/>
      <c r="AB74" s="1316"/>
      <c r="AC74" s="1316"/>
      <c r="AD74" s="1316"/>
      <c r="AE74" s="1316"/>
      <c r="AF74" s="1331"/>
      <c r="AG74" s="1316"/>
      <c r="AH74" s="1332"/>
      <c r="AI74" s="1316"/>
      <c r="AJ74" s="1316"/>
      <c r="AK74" s="1316"/>
      <c r="AL74" s="1316"/>
      <c r="AM74" s="1316"/>
      <c r="AN74" s="1316"/>
      <c r="AO74" s="1316"/>
      <c r="AP74" s="1317"/>
      <c r="AQ74" s="1317"/>
      <c r="AR74" s="1317"/>
      <c r="CG74" s="40"/>
      <c r="CH74" s="40"/>
      <c r="CI74" s="40"/>
      <c r="CJ74" s="40"/>
    </row>
    <row r="75" spans="1:88" ht="16.350000000000001" customHeight="1" x14ac:dyDescent="0.2">
      <c r="A75" s="3042" t="s">
        <v>96</v>
      </c>
      <c r="B75" s="3021" t="s">
        <v>32</v>
      </c>
      <c r="C75" s="3052" t="s">
        <v>97</v>
      </c>
      <c r="D75" s="3054" t="s">
        <v>98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1316"/>
      <c r="Y75" s="1316"/>
      <c r="Z75" s="1316"/>
      <c r="AA75" s="1316"/>
      <c r="AB75" s="1316"/>
      <c r="AC75" s="1316"/>
      <c r="AD75" s="1316"/>
      <c r="AE75" s="1316"/>
      <c r="AF75" s="1331"/>
      <c r="AG75" s="1316"/>
      <c r="AH75" s="1316"/>
      <c r="AI75" s="1316"/>
      <c r="AJ75" s="1316"/>
      <c r="AK75" s="1316"/>
      <c r="AL75" s="1316"/>
      <c r="AM75" s="1316"/>
      <c r="AN75" s="1316"/>
      <c r="AO75" s="1316"/>
      <c r="AP75" s="1317"/>
      <c r="AQ75" s="1317"/>
      <c r="AR75" s="1317"/>
      <c r="CG75" s="40"/>
      <c r="CH75" s="40"/>
      <c r="CI75" s="40"/>
      <c r="CJ75" s="40"/>
    </row>
    <row r="76" spans="1:88" ht="16.350000000000001" customHeight="1" x14ac:dyDescent="0.2">
      <c r="A76" s="3043"/>
      <c r="B76" s="3037"/>
      <c r="C76" s="3053"/>
      <c r="D76" s="3055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1316"/>
      <c r="Y76" s="1316"/>
      <c r="Z76" s="1316"/>
      <c r="AA76" s="1316"/>
      <c r="AB76" s="1316"/>
      <c r="AC76" s="1316"/>
      <c r="AD76" s="1316"/>
      <c r="AE76" s="1316"/>
      <c r="AF76" s="1333"/>
      <c r="AG76" s="1334"/>
      <c r="AH76" s="1334"/>
      <c r="AI76" s="1316"/>
      <c r="AJ76" s="1316"/>
      <c r="AK76" s="1316"/>
      <c r="AL76" s="1316"/>
      <c r="AM76" s="1316"/>
      <c r="AN76" s="1316"/>
      <c r="AO76" s="1316"/>
      <c r="AP76" s="1317"/>
      <c r="AQ76" s="1317"/>
      <c r="AR76" s="1317"/>
      <c r="CG76" s="40"/>
      <c r="CH76" s="40"/>
      <c r="CI76" s="40"/>
      <c r="CJ76" s="40"/>
    </row>
    <row r="77" spans="1:88" ht="25.5" customHeight="1" x14ac:dyDescent="0.2">
      <c r="A77" s="1335" t="s">
        <v>99</v>
      </c>
      <c r="B77" s="232">
        <f>SUM(C77:D77)</f>
        <v>0</v>
      </c>
      <c r="C77" s="1336"/>
      <c r="D77" s="133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1323"/>
      <c r="AJ77" s="1323"/>
      <c r="AK77" s="1323"/>
      <c r="AL77" s="1323"/>
      <c r="AM77" s="1323"/>
      <c r="AN77" s="1323"/>
      <c r="AO77" s="1323"/>
      <c r="AP77" s="1317"/>
      <c r="AQ77" s="1317"/>
      <c r="AR77" s="1317"/>
      <c r="CG77" s="40"/>
      <c r="CH77" s="40"/>
      <c r="CI77" s="40"/>
      <c r="CJ77" s="40"/>
    </row>
    <row r="78" spans="1:88" ht="31.35" customHeight="1" x14ac:dyDescent="0.2">
      <c r="A78" s="2717" t="s">
        <v>100</v>
      </c>
      <c r="B78" s="2717"/>
      <c r="C78" s="2717"/>
      <c r="D78" s="2717"/>
      <c r="E78" s="2717"/>
      <c r="F78" s="2717"/>
      <c r="G78" s="2717"/>
      <c r="H78" s="10"/>
      <c r="I78" s="10"/>
      <c r="J78" s="10"/>
      <c r="K78" s="10"/>
      <c r="L78" s="10"/>
      <c r="M78" s="10"/>
      <c r="N78" s="6"/>
      <c r="O78" s="6"/>
      <c r="P78" s="6"/>
      <c r="Q78" s="235"/>
      <c r="R78" s="235"/>
      <c r="S78" s="235"/>
      <c r="T78" s="235"/>
      <c r="U78" s="235"/>
      <c r="V78" s="235"/>
      <c r="W78" s="6"/>
      <c r="X78" s="235"/>
      <c r="Y78" s="235"/>
      <c r="Z78" s="236"/>
      <c r="AA78" s="1338"/>
      <c r="AB78" s="1338"/>
      <c r="AC78" s="1338"/>
      <c r="AD78" s="1338"/>
      <c r="AE78" s="1339"/>
      <c r="AF78" s="1339"/>
      <c r="AG78" s="1339"/>
      <c r="AH78" s="1340"/>
      <c r="AI78" s="1317"/>
      <c r="AJ78" s="1317"/>
      <c r="AK78" s="1317"/>
      <c r="AL78" s="1317"/>
      <c r="AM78" s="1317"/>
      <c r="AN78" s="1317"/>
      <c r="AO78" s="1317"/>
      <c r="AP78" s="1317"/>
      <c r="AQ78" s="1317"/>
      <c r="AR78" s="1317"/>
      <c r="CG78" s="40"/>
      <c r="CH78" s="40"/>
      <c r="CI78" s="40"/>
      <c r="CJ78" s="40"/>
    </row>
    <row r="79" spans="1:88" ht="16.350000000000001" customHeight="1" x14ac:dyDescent="0.2">
      <c r="A79" s="3059" t="s">
        <v>49</v>
      </c>
      <c r="B79" s="3044" t="s">
        <v>101</v>
      </c>
      <c r="C79" s="3044" t="s">
        <v>32</v>
      </c>
      <c r="D79" s="2935"/>
      <c r="E79" s="2936"/>
      <c r="F79" s="3049" t="s">
        <v>5</v>
      </c>
      <c r="G79" s="3050"/>
      <c r="H79" s="3050"/>
      <c r="I79" s="3050"/>
      <c r="J79" s="3050"/>
      <c r="K79" s="3050"/>
      <c r="L79" s="3050"/>
      <c r="M79" s="3050"/>
      <c r="N79" s="3050"/>
      <c r="O79" s="3050"/>
      <c r="P79" s="3050"/>
      <c r="Q79" s="3050"/>
      <c r="R79" s="3050"/>
      <c r="S79" s="3050"/>
      <c r="T79" s="3050"/>
      <c r="U79" s="3050"/>
      <c r="V79" s="3050"/>
      <c r="W79" s="3050"/>
      <c r="X79" s="3050"/>
      <c r="Y79" s="3050"/>
      <c r="Z79" s="3050"/>
      <c r="AA79" s="3050"/>
      <c r="AB79" s="3050"/>
      <c r="AC79" s="3050"/>
      <c r="AD79" s="3050"/>
      <c r="AE79" s="3050"/>
      <c r="AF79" s="3050"/>
      <c r="AG79" s="3050"/>
      <c r="AH79" s="3050"/>
      <c r="AI79" s="3061"/>
      <c r="AJ79" s="3062" t="s">
        <v>102</v>
      </c>
      <c r="AK79" s="2936" t="s">
        <v>103</v>
      </c>
      <c r="AL79" s="1316"/>
      <c r="AM79" s="1316"/>
      <c r="AN79" s="1316"/>
      <c r="AO79" s="1316"/>
      <c r="AP79" s="1316"/>
      <c r="AQ79" s="1316"/>
      <c r="AR79" s="1316"/>
      <c r="AS79" s="1317"/>
      <c r="AT79" s="1317"/>
      <c r="BX79" s="2"/>
      <c r="BY79" s="2"/>
      <c r="BZ79" s="3"/>
      <c r="CG79" s="40"/>
      <c r="CH79" s="40"/>
      <c r="CI79" s="40"/>
      <c r="CJ79" s="40"/>
    </row>
    <row r="80" spans="1:88" ht="16.350000000000001" customHeight="1" x14ac:dyDescent="0.2">
      <c r="A80" s="2719"/>
      <c r="B80" s="2721"/>
      <c r="C80" s="3045"/>
      <c r="D80" s="2698"/>
      <c r="E80" s="3009"/>
      <c r="F80" s="3049" t="s">
        <v>104</v>
      </c>
      <c r="G80" s="3051"/>
      <c r="H80" s="3049" t="s">
        <v>105</v>
      </c>
      <c r="I80" s="3051"/>
      <c r="J80" s="3049" t="s">
        <v>13</v>
      </c>
      <c r="K80" s="3051"/>
      <c r="L80" s="3049" t="s">
        <v>14</v>
      </c>
      <c r="M80" s="3051"/>
      <c r="N80" s="3049" t="s">
        <v>106</v>
      </c>
      <c r="O80" s="3051"/>
      <c r="P80" s="3049">
        <v>19</v>
      </c>
      <c r="Q80" s="3051"/>
      <c r="R80" s="3049" t="s">
        <v>16</v>
      </c>
      <c r="S80" s="3051"/>
      <c r="T80" s="3049" t="s">
        <v>17</v>
      </c>
      <c r="U80" s="3051"/>
      <c r="V80" s="3049" t="s">
        <v>18</v>
      </c>
      <c r="W80" s="3051"/>
      <c r="X80" s="3049" t="s">
        <v>19</v>
      </c>
      <c r="Y80" s="3051"/>
      <c r="Z80" s="3049" t="s">
        <v>20</v>
      </c>
      <c r="AA80" s="3051"/>
      <c r="AB80" s="3049" t="s">
        <v>21</v>
      </c>
      <c r="AC80" s="3051"/>
      <c r="AD80" s="3049" t="s">
        <v>22</v>
      </c>
      <c r="AE80" s="3051"/>
      <c r="AF80" s="3049" t="s">
        <v>23</v>
      </c>
      <c r="AG80" s="3051"/>
      <c r="AH80" s="3049" t="s">
        <v>24</v>
      </c>
      <c r="AI80" s="3061"/>
      <c r="AJ80" s="2723"/>
      <c r="AK80" s="2703"/>
      <c r="AL80" s="1316"/>
      <c r="AM80" s="1323"/>
      <c r="AN80" s="1316"/>
      <c r="AO80" s="1316"/>
      <c r="AP80" s="1316"/>
      <c r="AQ80" s="1316"/>
      <c r="AR80" s="1316"/>
      <c r="AS80" s="1317"/>
      <c r="AT80" s="1317"/>
      <c r="BX80" s="2"/>
      <c r="BY80" s="2"/>
      <c r="BZ80" s="3"/>
      <c r="CG80" s="40"/>
      <c r="CH80" s="40"/>
      <c r="CI80" s="40"/>
      <c r="CJ80" s="40"/>
    </row>
    <row r="81" spans="1:88" ht="24.75" customHeight="1" x14ac:dyDescent="0.2">
      <c r="A81" s="3060"/>
      <c r="B81" s="3045"/>
      <c r="C81" s="1263" t="s">
        <v>29</v>
      </c>
      <c r="D81" s="1239" t="s">
        <v>30</v>
      </c>
      <c r="E81" s="1307" t="s">
        <v>31</v>
      </c>
      <c r="F81" s="1263" t="s">
        <v>30</v>
      </c>
      <c r="G81" s="1307" t="s">
        <v>31</v>
      </c>
      <c r="H81" s="1341" t="s">
        <v>30</v>
      </c>
      <c r="I81" s="1307" t="s">
        <v>31</v>
      </c>
      <c r="J81" s="1263" t="s">
        <v>30</v>
      </c>
      <c r="K81" s="1307" t="s">
        <v>31</v>
      </c>
      <c r="L81" s="1263" t="s">
        <v>30</v>
      </c>
      <c r="M81" s="1307" t="s">
        <v>31</v>
      </c>
      <c r="N81" s="1263" t="s">
        <v>30</v>
      </c>
      <c r="O81" s="1307" t="s">
        <v>31</v>
      </c>
      <c r="P81" s="1263" t="s">
        <v>30</v>
      </c>
      <c r="Q81" s="1307" t="s">
        <v>31</v>
      </c>
      <c r="R81" s="1263" t="s">
        <v>30</v>
      </c>
      <c r="S81" s="1307" t="s">
        <v>31</v>
      </c>
      <c r="T81" s="1263" t="s">
        <v>30</v>
      </c>
      <c r="U81" s="1307" t="s">
        <v>31</v>
      </c>
      <c r="V81" s="1263" t="s">
        <v>30</v>
      </c>
      <c r="W81" s="1307" t="s">
        <v>31</v>
      </c>
      <c r="X81" s="1263" t="s">
        <v>30</v>
      </c>
      <c r="Y81" s="1307" t="s">
        <v>31</v>
      </c>
      <c r="Z81" s="1263" t="s">
        <v>30</v>
      </c>
      <c r="AA81" s="1307" t="s">
        <v>31</v>
      </c>
      <c r="AB81" s="1263" t="s">
        <v>30</v>
      </c>
      <c r="AC81" s="1307" t="s">
        <v>31</v>
      </c>
      <c r="AD81" s="1263" t="s">
        <v>30</v>
      </c>
      <c r="AE81" s="1307" t="s">
        <v>31</v>
      </c>
      <c r="AF81" s="1263" t="s">
        <v>30</v>
      </c>
      <c r="AG81" s="1307" t="s">
        <v>31</v>
      </c>
      <c r="AH81" s="1263" t="s">
        <v>30</v>
      </c>
      <c r="AI81" s="1342" t="s">
        <v>31</v>
      </c>
      <c r="AJ81" s="3063"/>
      <c r="AK81" s="3009"/>
      <c r="AL81" s="1316"/>
      <c r="AM81" s="1323"/>
      <c r="AN81" s="1316"/>
      <c r="AO81" s="1316"/>
      <c r="AP81" s="1316"/>
      <c r="AQ81" s="1316"/>
      <c r="AR81" s="1316"/>
      <c r="AS81" s="1317"/>
      <c r="AT81" s="1317"/>
      <c r="BX81" s="2"/>
      <c r="BY81" s="2"/>
      <c r="BZ81" s="3"/>
      <c r="CG81" s="40"/>
      <c r="CH81" s="40"/>
      <c r="CI81" s="40"/>
      <c r="CJ81" s="40"/>
    </row>
    <row r="82" spans="1:88" ht="16.350000000000001" customHeight="1" x14ac:dyDescent="0.2">
      <c r="A82" s="1343" t="s">
        <v>107</v>
      </c>
      <c r="B82" s="244" t="s">
        <v>108</v>
      </c>
      <c r="C82" s="1344">
        <f>SUM(D82:E82)</f>
        <v>0</v>
      </c>
      <c r="D82" s="1246">
        <f>SUM(F82,H82,J82,L82,N82,P82,R82,T82,V82,X82,Z82,AB82,AD82,AF82,AH82)</f>
        <v>0</v>
      </c>
      <c r="E82" s="1345">
        <f>SUM(G82,I82,K82,M82,O82,Q82,S82,U82,W82,Y82,AA82,AC82,AE82,AG82,AI82)</f>
        <v>0</v>
      </c>
      <c r="F82" s="1346"/>
      <c r="G82" s="1347"/>
      <c r="H82" s="1348"/>
      <c r="I82" s="1347"/>
      <c r="J82" s="1346"/>
      <c r="K82" s="1349"/>
      <c r="L82" s="1346"/>
      <c r="M82" s="1349"/>
      <c r="N82" s="1346"/>
      <c r="O82" s="1349"/>
      <c r="P82" s="1346"/>
      <c r="Q82" s="1349"/>
      <c r="R82" s="1346"/>
      <c r="S82" s="1349"/>
      <c r="T82" s="1346"/>
      <c r="U82" s="1349"/>
      <c r="V82" s="1346"/>
      <c r="W82" s="1349"/>
      <c r="X82" s="1346"/>
      <c r="Y82" s="1349"/>
      <c r="Z82" s="1346"/>
      <c r="AA82" s="1349"/>
      <c r="AB82" s="1346"/>
      <c r="AC82" s="1349"/>
      <c r="AD82" s="1346"/>
      <c r="AE82" s="1349"/>
      <c r="AF82" s="1346"/>
      <c r="AG82" s="1349"/>
      <c r="AH82" s="1346"/>
      <c r="AI82" s="1350"/>
      <c r="AJ82" s="1351"/>
      <c r="AK82" s="1347"/>
      <c r="AL82" s="1352"/>
      <c r="AM82" s="1323"/>
      <c r="AN82" s="1316"/>
      <c r="AO82" s="1316"/>
      <c r="AP82" s="1316"/>
      <c r="AQ82" s="1316"/>
      <c r="AR82" s="1316"/>
      <c r="AS82" s="1317"/>
      <c r="AT82" s="1317"/>
      <c r="BX82" s="2"/>
      <c r="BY82" s="2"/>
      <c r="BZ82" s="3"/>
      <c r="CG82" s="40">
        <v>0</v>
      </c>
      <c r="CH82" s="40">
        <v>0</v>
      </c>
      <c r="CI82" s="40"/>
      <c r="CJ82" s="40"/>
    </row>
    <row r="83" spans="1:88" ht="16.350000000000001" customHeight="1" x14ac:dyDescent="0.2">
      <c r="A83" s="3064" t="s">
        <v>109</v>
      </c>
      <c r="B83" s="1353" t="s">
        <v>110</v>
      </c>
      <c r="C83" s="27">
        <f>SUM(D83:E83)</f>
        <v>0</v>
      </c>
      <c r="D83" s="256">
        <f t="shared" ref="D83:E85" si="7">SUM(F83,H83,J83,L83,N83,P83,R83,T83,V83,X83,Z83,AB83,AD83,AF83,AH83)</f>
        <v>0</v>
      </c>
      <c r="E83" s="256">
        <f t="shared" si="7"/>
        <v>0</v>
      </c>
      <c r="F83" s="257"/>
      <c r="G83" s="258"/>
      <c r="H83" s="259"/>
      <c r="I83" s="258"/>
      <c r="J83" s="257"/>
      <c r="K83" s="260"/>
      <c r="L83" s="257"/>
      <c r="M83" s="260"/>
      <c r="N83" s="257"/>
      <c r="O83" s="260"/>
      <c r="P83" s="257"/>
      <c r="Q83" s="260"/>
      <c r="R83" s="257"/>
      <c r="S83" s="260"/>
      <c r="T83" s="257"/>
      <c r="U83" s="260"/>
      <c r="V83" s="257"/>
      <c r="W83" s="260"/>
      <c r="X83" s="257"/>
      <c r="Y83" s="260"/>
      <c r="Z83" s="257"/>
      <c r="AA83" s="260"/>
      <c r="AB83" s="257"/>
      <c r="AC83" s="260"/>
      <c r="AD83" s="257"/>
      <c r="AE83" s="260"/>
      <c r="AF83" s="257"/>
      <c r="AG83" s="260"/>
      <c r="AH83" s="257"/>
      <c r="AI83" s="261"/>
      <c r="AJ83" s="262"/>
      <c r="AK83" s="258"/>
      <c r="AL83" s="1352"/>
      <c r="AM83" s="1323"/>
      <c r="AN83" s="1316"/>
      <c r="AO83" s="1316"/>
      <c r="AP83" s="1316"/>
      <c r="AQ83" s="1316"/>
      <c r="AR83" s="1316"/>
      <c r="AS83" s="1317"/>
      <c r="AT83" s="1317"/>
      <c r="BX83" s="2"/>
      <c r="BY83" s="2"/>
      <c r="BZ83" s="3"/>
      <c r="CG83" s="40">
        <v>0</v>
      </c>
      <c r="CH83" s="40">
        <v>0</v>
      </c>
      <c r="CI83" s="40"/>
      <c r="CJ83" s="40"/>
    </row>
    <row r="84" spans="1:88" ht="25.35" customHeight="1" x14ac:dyDescent="0.2">
      <c r="A84" s="3064"/>
      <c r="B84" s="263" t="s">
        <v>111</v>
      </c>
      <c r="C84" s="77">
        <f>SUM(D84:E84)</f>
        <v>0</v>
      </c>
      <c r="D84" s="256">
        <f t="shared" si="7"/>
        <v>0</v>
      </c>
      <c r="E84" s="256">
        <f t="shared" si="7"/>
        <v>0</v>
      </c>
      <c r="F84" s="264"/>
      <c r="G84" s="265"/>
      <c r="H84" s="266"/>
      <c r="I84" s="265"/>
      <c r="J84" s="264"/>
      <c r="K84" s="267"/>
      <c r="L84" s="264"/>
      <c r="M84" s="267"/>
      <c r="N84" s="264"/>
      <c r="O84" s="267"/>
      <c r="P84" s="264"/>
      <c r="Q84" s="267"/>
      <c r="R84" s="264"/>
      <c r="S84" s="267"/>
      <c r="T84" s="264"/>
      <c r="U84" s="267"/>
      <c r="V84" s="264"/>
      <c r="W84" s="267"/>
      <c r="X84" s="264"/>
      <c r="Y84" s="267"/>
      <c r="Z84" s="264"/>
      <c r="AA84" s="267"/>
      <c r="AB84" s="264"/>
      <c r="AC84" s="267"/>
      <c r="AD84" s="264"/>
      <c r="AE84" s="267"/>
      <c r="AF84" s="264"/>
      <c r="AG84" s="267"/>
      <c r="AH84" s="264"/>
      <c r="AI84" s="268"/>
      <c r="AJ84" s="269"/>
      <c r="AK84" s="265"/>
      <c r="AL84" s="1352"/>
      <c r="AM84" s="1323"/>
      <c r="AN84" s="1316"/>
      <c r="AO84" s="1316"/>
      <c r="AP84" s="1316"/>
      <c r="AQ84" s="1316"/>
      <c r="AR84" s="1316"/>
      <c r="AS84" s="1317"/>
      <c r="AT84" s="1317"/>
      <c r="BX84" s="2"/>
      <c r="BY84" s="2"/>
      <c r="BZ84" s="3"/>
      <c r="CG84" s="40"/>
      <c r="CH84" s="40"/>
      <c r="CI84" s="40"/>
      <c r="CJ84" s="40"/>
    </row>
    <row r="85" spans="1:88" ht="16.350000000000001" customHeight="1" x14ac:dyDescent="0.2">
      <c r="A85" s="1354" t="s">
        <v>60</v>
      </c>
      <c r="B85" s="1355" t="s">
        <v>112</v>
      </c>
      <c r="C85" s="1344">
        <f>SUM(D85:E85)</f>
        <v>0</v>
      </c>
      <c r="D85" s="1246">
        <f t="shared" si="7"/>
        <v>0</v>
      </c>
      <c r="E85" s="1345">
        <f t="shared" si="7"/>
        <v>0</v>
      </c>
      <c r="F85" s="1356"/>
      <c r="G85" s="1357"/>
      <c r="H85" s="1358"/>
      <c r="I85" s="1357"/>
      <c r="J85" s="1356"/>
      <c r="K85" s="1359"/>
      <c r="L85" s="1356"/>
      <c r="M85" s="1359"/>
      <c r="N85" s="1356"/>
      <c r="O85" s="1359"/>
      <c r="P85" s="1356"/>
      <c r="Q85" s="1359"/>
      <c r="R85" s="1356"/>
      <c r="S85" s="1359"/>
      <c r="T85" s="1356"/>
      <c r="U85" s="1359"/>
      <c r="V85" s="1356"/>
      <c r="W85" s="1359"/>
      <c r="X85" s="1356"/>
      <c r="Y85" s="1359"/>
      <c r="Z85" s="1356"/>
      <c r="AA85" s="1359"/>
      <c r="AB85" s="1356"/>
      <c r="AC85" s="1359"/>
      <c r="AD85" s="1356"/>
      <c r="AE85" s="1359"/>
      <c r="AF85" s="1356"/>
      <c r="AG85" s="1359"/>
      <c r="AH85" s="1356"/>
      <c r="AI85" s="1360"/>
      <c r="AJ85" s="1361"/>
      <c r="AK85" s="1357"/>
      <c r="AL85" s="1352"/>
      <c r="AM85" s="1323"/>
      <c r="AN85" s="1316"/>
      <c r="AO85" s="1316"/>
      <c r="AP85" s="1316"/>
      <c r="AQ85" s="1316"/>
      <c r="AR85" s="1316"/>
      <c r="AS85" s="1317"/>
      <c r="AT85" s="1317"/>
      <c r="BX85" s="2"/>
      <c r="BY85" s="2"/>
      <c r="BZ85" s="3"/>
      <c r="CG85" s="40"/>
      <c r="CH85" s="40"/>
      <c r="CI85" s="40"/>
      <c r="CJ85" s="40"/>
    </row>
    <row r="86" spans="1:88" ht="31.35" customHeight="1" x14ac:dyDescent="0.2">
      <c r="A86" s="9" t="s">
        <v>113</v>
      </c>
      <c r="B86" s="6"/>
      <c r="C86" s="1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35"/>
      <c r="R86" s="235"/>
      <c r="S86" s="235"/>
      <c r="T86" s="235"/>
      <c r="U86" s="235"/>
      <c r="V86" s="235"/>
      <c r="W86" s="6"/>
      <c r="X86" s="235"/>
      <c r="Y86" s="235"/>
      <c r="Z86" s="1362"/>
      <c r="AA86" s="236"/>
      <c r="AB86" s="1363"/>
      <c r="AC86" s="1363"/>
      <c r="AD86" s="1363"/>
      <c r="AE86" s="1363"/>
      <c r="AF86" s="1363"/>
      <c r="AG86" s="1317"/>
      <c r="AH86" s="128"/>
      <c r="AI86" s="1316"/>
      <c r="AJ86" s="1316"/>
      <c r="AK86" s="1316"/>
      <c r="AL86" s="1316"/>
      <c r="AM86" s="1316"/>
      <c r="AN86" s="1316"/>
      <c r="AO86" s="1316"/>
      <c r="AP86" s="1316"/>
      <c r="AQ86" s="1317"/>
      <c r="AR86" s="1317"/>
      <c r="CG86" s="40"/>
      <c r="CH86" s="40"/>
      <c r="CI86" s="40"/>
      <c r="CJ86" s="40"/>
    </row>
    <row r="87" spans="1:88" ht="16.350000000000001" customHeight="1" x14ac:dyDescent="0.2">
      <c r="A87" s="3064" t="s">
        <v>96</v>
      </c>
      <c r="B87" s="3065" t="s">
        <v>32</v>
      </c>
      <c r="C87" s="3065" t="s">
        <v>114</v>
      </c>
      <c r="D87" s="3066" t="s">
        <v>115</v>
      </c>
      <c r="E87" s="3057" t="s">
        <v>116</v>
      </c>
      <c r="F87" s="3065" t="s">
        <v>117</v>
      </c>
      <c r="G87" s="6"/>
      <c r="H87" s="1323"/>
      <c r="I87" s="1323"/>
      <c r="J87" s="1323"/>
      <c r="K87" s="1323"/>
      <c r="L87" s="1323"/>
      <c r="M87" s="1323"/>
      <c r="N87" s="1323"/>
      <c r="O87" s="1323"/>
      <c r="P87" s="1364"/>
      <c r="Q87" s="1364"/>
      <c r="R87" s="1364"/>
      <c r="S87" s="1364"/>
      <c r="T87" s="1364"/>
      <c r="U87" s="1364"/>
      <c r="V87" s="1364"/>
      <c r="W87" s="1323"/>
      <c r="X87" s="1364"/>
      <c r="Y87" s="1317"/>
      <c r="Z87" s="1317"/>
      <c r="AA87" s="1317"/>
      <c r="AB87" s="1317"/>
      <c r="AC87" s="1317"/>
      <c r="AD87" s="1317"/>
      <c r="AE87" s="1317"/>
      <c r="AF87" s="1317"/>
      <c r="AG87" s="1317"/>
      <c r="AH87" s="1316"/>
      <c r="AI87" s="1316"/>
      <c r="AJ87" s="1316"/>
      <c r="AK87" s="1316"/>
      <c r="AL87" s="1316"/>
      <c r="AM87" s="1316"/>
      <c r="AN87" s="1316"/>
      <c r="AO87" s="1316"/>
      <c r="AP87" s="1316"/>
      <c r="AQ87" s="1317"/>
      <c r="AR87" s="1317"/>
      <c r="CG87" s="40"/>
      <c r="CH87" s="40"/>
      <c r="CI87" s="40"/>
      <c r="CJ87" s="40"/>
    </row>
    <row r="88" spans="1:88" ht="45.75" customHeight="1" x14ac:dyDescent="0.2">
      <c r="A88" s="3064"/>
      <c r="B88" s="3065"/>
      <c r="C88" s="3065"/>
      <c r="D88" s="3066"/>
      <c r="E88" s="3057"/>
      <c r="F88" s="3065"/>
      <c r="G88" s="6"/>
      <c r="H88" s="1323"/>
      <c r="I88" s="1323"/>
      <c r="J88" s="1323"/>
      <c r="K88" s="1323"/>
      <c r="L88" s="1323"/>
      <c r="M88" s="1323"/>
      <c r="N88" s="1323"/>
      <c r="O88" s="1323"/>
      <c r="P88" s="1364"/>
      <c r="Q88" s="1364"/>
      <c r="R88" s="1364"/>
      <c r="S88" s="1364"/>
      <c r="T88" s="1364"/>
      <c r="U88" s="1364"/>
      <c r="V88" s="1364"/>
      <c r="W88" s="1323"/>
      <c r="X88" s="1364"/>
      <c r="Y88" s="1317"/>
      <c r="Z88" s="1317"/>
      <c r="AA88" s="1317"/>
      <c r="AB88" s="1317"/>
      <c r="AC88" s="1317"/>
      <c r="AD88" s="1317"/>
      <c r="AE88" s="1317"/>
      <c r="AF88" s="1317"/>
      <c r="AG88" s="1317"/>
      <c r="AH88" s="1316"/>
      <c r="AI88" s="1316"/>
      <c r="AJ88" s="1316"/>
      <c r="AK88" s="1316"/>
      <c r="AL88" s="1316"/>
      <c r="AM88" s="1316"/>
      <c r="AN88" s="1316"/>
      <c r="AO88" s="1316"/>
      <c r="AP88" s="1316"/>
      <c r="AQ88" s="1317"/>
      <c r="AR88" s="1317"/>
      <c r="CG88" s="40"/>
      <c r="CH88" s="40"/>
      <c r="CI88" s="40"/>
      <c r="CJ88" s="40"/>
    </row>
    <row r="89" spans="1:88" ht="16.350000000000001" customHeight="1" x14ac:dyDescent="0.2">
      <c r="A89" s="3074" t="s">
        <v>118</v>
      </c>
      <c r="B89" s="3075"/>
      <c r="C89" s="3075"/>
      <c r="D89" s="3075"/>
      <c r="E89" s="3075"/>
      <c r="F89" s="3076"/>
      <c r="G89" s="6"/>
      <c r="H89" s="1323"/>
      <c r="I89" s="1323"/>
      <c r="J89" s="1323"/>
      <c r="K89" s="1323"/>
      <c r="L89" s="1323"/>
      <c r="M89" s="1323"/>
      <c r="N89" s="1323"/>
      <c r="O89" s="1323"/>
      <c r="P89" s="1364"/>
      <c r="Q89" s="1364"/>
      <c r="R89" s="1364"/>
      <c r="S89" s="1364"/>
      <c r="T89" s="1364"/>
      <c r="U89" s="1364"/>
      <c r="V89" s="1364"/>
      <c r="W89" s="1323"/>
      <c r="X89" s="1364"/>
      <c r="Y89" s="1317"/>
      <c r="Z89" s="1317"/>
      <c r="AA89" s="1317"/>
      <c r="AB89" s="1317"/>
      <c r="AC89" s="1317"/>
      <c r="AD89" s="1317"/>
      <c r="AE89" s="1317"/>
      <c r="AF89" s="1317"/>
      <c r="AG89" s="1317"/>
      <c r="AH89" s="1316"/>
      <c r="AI89" s="1316"/>
      <c r="AJ89" s="1316"/>
      <c r="AK89" s="1316"/>
      <c r="AL89" s="1316"/>
      <c r="AM89" s="1316"/>
      <c r="AN89" s="1316"/>
      <c r="AO89" s="1316"/>
      <c r="AP89" s="1316"/>
      <c r="AQ89" s="1317"/>
      <c r="AR89" s="1317"/>
      <c r="CG89" s="40"/>
      <c r="CH89" s="40"/>
      <c r="CI89" s="40"/>
      <c r="CJ89" s="40"/>
    </row>
    <row r="90" spans="1:88" ht="16.350000000000001" customHeight="1" x14ac:dyDescent="0.2">
      <c r="A90" s="1365" t="s">
        <v>119</v>
      </c>
      <c r="B90" s="1366">
        <f>SUM(C90:D90)</f>
        <v>214</v>
      </c>
      <c r="C90" s="1367">
        <v>57</v>
      </c>
      <c r="D90" s="1368">
        <v>157</v>
      </c>
      <c r="E90" s="1231">
        <v>214</v>
      </c>
      <c r="F90" s="1367"/>
      <c r="G90" s="6"/>
      <c r="H90" s="1323"/>
      <c r="I90" s="1323"/>
      <c r="J90" s="1323"/>
      <c r="K90" s="1323"/>
      <c r="L90" s="1323"/>
      <c r="M90" s="1323"/>
      <c r="N90" s="1323"/>
      <c r="O90" s="1323"/>
      <c r="P90" s="1364"/>
      <c r="Q90" s="1364"/>
      <c r="R90" s="1364"/>
      <c r="S90" s="1364"/>
      <c r="T90" s="1364"/>
      <c r="U90" s="1364"/>
      <c r="V90" s="1364"/>
      <c r="W90" s="1323"/>
      <c r="X90" s="1364"/>
      <c r="Y90" s="1317"/>
      <c r="Z90" s="1317"/>
      <c r="AA90" s="1317"/>
      <c r="AB90" s="1317"/>
      <c r="AC90" s="1317"/>
      <c r="AD90" s="1317"/>
      <c r="AE90" s="1317"/>
      <c r="AF90" s="1317"/>
      <c r="AG90" s="1317"/>
      <c r="AH90" s="1316"/>
      <c r="AI90" s="1316"/>
      <c r="AJ90" s="1316"/>
      <c r="AK90" s="1316"/>
      <c r="AL90" s="1316"/>
      <c r="AM90" s="1316"/>
      <c r="AN90" s="1316"/>
      <c r="AO90" s="1316"/>
      <c r="AP90" s="1316"/>
      <c r="AQ90" s="1317"/>
      <c r="AR90" s="1317"/>
      <c r="CG90" s="40"/>
      <c r="CH90" s="40"/>
      <c r="CI90" s="40"/>
      <c r="CJ90" s="40"/>
    </row>
    <row r="91" spans="1:88" ht="16.350000000000001" customHeight="1" x14ac:dyDescent="0.2">
      <c r="A91" s="283" t="s">
        <v>120</v>
      </c>
      <c r="B91" s="263">
        <f>SUM(C91:D91)</f>
        <v>0</v>
      </c>
      <c r="C91" s="161"/>
      <c r="D91" s="284"/>
      <c r="E91" s="46"/>
      <c r="F91" s="161"/>
      <c r="G91" s="6"/>
      <c r="H91" s="1323"/>
      <c r="I91" s="1323"/>
      <c r="J91" s="1323"/>
      <c r="K91" s="1323"/>
      <c r="L91" s="1323"/>
      <c r="M91" s="1323"/>
      <c r="N91" s="1323"/>
      <c r="O91" s="1323"/>
      <c r="P91" s="1364"/>
      <c r="Q91" s="1364"/>
      <c r="R91" s="1364"/>
      <c r="S91" s="1364"/>
      <c r="T91" s="1364"/>
      <c r="U91" s="1364"/>
      <c r="V91" s="1364"/>
      <c r="W91" s="1323"/>
      <c r="X91" s="1364"/>
      <c r="Y91" s="1317"/>
      <c r="Z91" s="1317"/>
      <c r="AA91" s="1317"/>
      <c r="AB91" s="1317"/>
      <c r="AC91" s="1317"/>
      <c r="AD91" s="1317"/>
      <c r="AE91" s="1317"/>
      <c r="AF91" s="1317"/>
      <c r="AG91" s="1317"/>
      <c r="AH91" s="1316"/>
      <c r="AI91" s="1316"/>
      <c r="AJ91" s="1316"/>
      <c r="AK91" s="1316"/>
      <c r="AL91" s="1316"/>
      <c r="AM91" s="1316"/>
      <c r="AN91" s="1316"/>
      <c r="AO91" s="1316"/>
      <c r="AP91" s="1316"/>
      <c r="AQ91" s="1317"/>
      <c r="AR91" s="1317"/>
      <c r="CG91" s="40"/>
      <c r="CH91" s="40"/>
      <c r="CI91" s="40"/>
      <c r="CJ91" s="40"/>
    </row>
    <row r="92" spans="1:88" ht="16.350000000000001" customHeight="1" x14ac:dyDescent="0.2">
      <c r="A92" s="283" t="s">
        <v>121</v>
      </c>
      <c r="B92" s="263">
        <f>SUM(C92:D92)</f>
        <v>0</v>
      </c>
      <c r="C92" s="161"/>
      <c r="D92" s="284"/>
      <c r="E92" s="46"/>
      <c r="F92" s="161"/>
      <c r="G92" s="6"/>
      <c r="H92" s="1323"/>
      <c r="I92" s="1323"/>
      <c r="J92" s="1323"/>
      <c r="K92" s="1323"/>
      <c r="L92" s="1323"/>
      <c r="M92" s="1323"/>
      <c r="N92" s="1323"/>
      <c r="O92" s="1323"/>
      <c r="P92" s="1364"/>
      <c r="Q92" s="1364"/>
      <c r="R92" s="1364"/>
      <c r="S92" s="1364"/>
      <c r="T92" s="1364"/>
      <c r="U92" s="1364"/>
      <c r="V92" s="1364"/>
      <c r="W92" s="1323"/>
      <c r="X92" s="1364"/>
      <c r="Y92" s="1317"/>
      <c r="Z92" s="1317"/>
      <c r="AA92" s="1317"/>
      <c r="AB92" s="1317"/>
      <c r="AC92" s="1317"/>
      <c r="AD92" s="1317"/>
      <c r="AE92" s="1317"/>
      <c r="AF92" s="1317"/>
      <c r="AG92" s="1317"/>
      <c r="AH92" s="1316"/>
      <c r="AI92" s="1316"/>
      <c r="AJ92" s="1316"/>
      <c r="AK92" s="1316"/>
      <c r="AL92" s="1316"/>
      <c r="AM92" s="1316"/>
      <c r="AN92" s="1316"/>
      <c r="AO92" s="1316"/>
      <c r="AP92" s="1316"/>
      <c r="AQ92" s="1317"/>
      <c r="AR92" s="1317"/>
      <c r="CG92" s="40"/>
      <c r="CH92" s="40"/>
      <c r="CI92" s="40"/>
      <c r="CJ92" s="40"/>
    </row>
    <row r="93" spans="1:88" ht="16.350000000000001" customHeight="1" x14ac:dyDescent="0.2">
      <c r="A93" s="283" t="s">
        <v>122</v>
      </c>
      <c r="B93" s="263">
        <f>SUM(C93:D93)</f>
        <v>0</v>
      </c>
      <c r="C93" s="161"/>
      <c r="D93" s="284"/>
      <c r="E93" s="46"/>
      <c r="F93" s="161"/>
      <c r="G93" s="6"/>
      <c r="H93" s="1323"/>
      <c r="I93" s="1323"/>
      <c r="J93" s="1323"/>
      <c r="K93" s="1323"/>
      <c r="L93" s="1323"/>
      <c r="M93" s="1323"/>
      <c r="N93" s="1323"/>
      <c r="O93" s="1323"/>
      <c r="P93" s="1364"/>
      <c r="Q93" s="1364"/>
      <c r="R93" s="1364"/>
      <c r="S93" s="1364"/>
      <c r="T93" s="1364"/>
      <c r="U93" s="1364"/>
      <c r="V93" s="1364"/>
      <c r="W93" s="1323"/>
      <c r="X93" s="1364"/>
      <c r="Y93" s="1317"/>
      <c r="Z93" s="1317"/>
      <c r="AA93" s="1317"/>
      <c r="AB93" s="1317"/>
      <c r="AC93" s="1317"/>
      <c r="AD93" s="1317"/>
      <c r="AE93" s="1317"/>
      <c r="AF93" s="1317"/>
      <c r="AG93" s="1317"/>
      <c r="AH93" s="1316"/>
      <c r="AI93" s="1316"/>
      <c r="AJ93" s="1316"/>
      <c r="AK93" s="1316"/>
      <c r="AL93" s="1316"/>
      <c r="AM93" s="1316"/>
      <c r="AN93" s="1316"/>
      <c r="AO93" s="1316"/>
      <c r="AP93" s="1316"/>
      <c r="AQ93" s="1317"/>
      <c r="AR93" s="1317"/>
      <c r="CG93" s="40"/>
      <c r="CH93" s="40"/>
      <c r="CI93" s="40"/>
      <c r="CJ93" s="40"/>
    </row>
    <row r="94" spans="1:88" ht="16.350000000000001" customHeight="1" x14ac:dyDescent="0.2">
      <c r="A94" s="285" t="s">
        <v>123</v>
      </c>
      <c r="B94" s="286">
        <f>SUM(C94:D94)</f>
        <v>0</v>
      </c>
      <c r="C94" s="287"/>
      <c r="D94" s="1369"/>
      <c r="E94" s="190"/>
      <c r="F94" s="287"/>
      <c r="G94" s="6"/>
      <c r="H94" s="1323"/>
      <c r="I94" s="1323"/>
      <c r="J94" s="1323"/>
      <c r="K94" s="1323"/>
      <c r="L94" s="1323"/>
      <c r="M94" s="1323"/>
      <c r="N94" s="1323"/>
      <c r="O94" s="1323"/>
      <c r="P94" s="1364"/>
      <c r="Q94" s="1364"/>
      <c r="R94" s="1364"/>
      <c r="S94" s="1364"/>
      <c r="T94" s="1364"/>
      <c r="U94" s="1364"/>
      <c r="V94" s="1364"/>
      <c r="W94" s="1323"/>
      <c r="X94" s="1364"/>
      <c r="Y94" s="1317"/>
      <c r="Z94" s="1317"/>
      <c r="AA94" s="1317"/>
      <c r="AB94" s="1317"/>
      <c r="AC94" s="1317"/>
      <c r="AD94" s="1317"/>
      <c r="AE94" s="1317"/>
      <c r="AF94" s="1317"/>
      <c r="AG94" s="1317"/>
      <c r="AH94" s="1316"/>
      <c r="AI94" s="1316"/>
      <c r="AJ94" s="1316"/>
      <c r="AK94" s="1316"/>
      <c r="AL94" s="1316"/>
      <c r="AM94" s="1316"/>
      <c r="AN94" s="1316"/>
      <c r="AO94" s="1316"/>
      <c r="AP94" s="1316"/>
      <c r="AQ94" s="1317"/>
      <c r="AR94" s="1317"/>
      <c r="CG94" s="40"/>
      <c r="CH94" s="40"/>
      <c r="CI94" s="40"/>
      <c r="CJ94" s="40"/>
    </row>
    <row r="95" spans="1:88" ht="16.350000000000001" customHeight="1" x14ac:dyDescent="0.2">
      <c r="A95" s="3074" t="s">
        <v>124</v>
      </c>
      <c r="B95" s="3075"/>
      <c r="C95" s="3075"/>
      <c r="D95" s="3075"/>
      <c r="E95" s="3075"/>
      <c r="F95" s="3076"/>
      <c r="G95" s="6"/>
      <c r="H95" s="1323"/>
      <c r="I95" s="1323"/>
      <c r="J95" s="1323"/>
      <c r="K95" s="1323"/>
      <c r="L95" s="1323"/>
      <c r="M95" s="1323"/>
      <c r="N95" s="1323"/>
      <c r="O95" s="1323"/>
      <c r="P95" s="1364"/>
      <c r="Q95" s="1364"/>
      <c r="R95" s="1364"/>
      <c r="S95" s="1364"/>
      <c r="T95" s="1364"/>
      <c r="U95" s="1364"/>
      <c r="V95" s="1364"/>
      <c r="W95" s="1323"/>
      <c r="X95" s="1364"/>
      <c r="Y95" s="1317"/>
      <c r="Z95" s="1317"/>
      <c r="AA95" s="1317"/>
      <c r="AB95" s="1317"/>
      <c r="AC95" s="1317"/>
      <c r="AD95" s="1317"/>
      <c r="AE95" s="1317"/>
      <c r="AF95" s="1317"/>
      <c r="AG95" s="1317"/>
      <c r="AH95" s="1316"/>
      <c r="AI95" s="1316"/>
      <c r="AJ95" s="1316"/>
      <c r="AK95" s="1316"/>
      <c r="AL95" s="1316"/>
      <c r="AM95" s="1316"/>
      <c r="AN95" s="1316"/>
      <c r="AO95" s="1316"/>
      <c r="AP95" s="1316"/>
      <c r="AQ95" s="1317"/>
      <c r="AR95" s="1317"/>
      <c r="CG95" s="40"/>
      <c r="CH95" s="40"/>
      <c r="CI95" s="40"/>
      <c r="CJ95" s="40"/>
    </row>
    <row r="96" spans="1:88" ht="16.350000000000001" customHeight="1" x14ac:dyDescent="0.2">
      <c r="A96" s="1370" t="s">
        <v>125</v>
      </c>
      <c r="B96" s="1371">
        <f>SUM(C96:D96)</f>
        <v>0</v>
      </c>
      <c r="C96" s="1367"/>
      <c r="D96" s="1368"/>
      <c r="E96" s="1231"/>
      <c r="F96" s="1367"/>
      <c r="G96" s="6"/>
      <c r="H96" s="1323"/>
      <c r="I96" s="1323"/>
      <c r="J96" s="1323"/>
      <c r="K96" s="1323"/>
      <c r="L96" s="1323"/>
      <c r="M96" s="1323"/>
      <c r="N96" s="1323"/>
      <c r="O96" s="1323"/>
      <c r="P96" s="1364"/>
      <c r="Q96" s="1364"/>
      <c r="R96" s="1364"/>
      <c r="S96" s="1364"/>
      <c r="T96" s="1364"/>
      <c r="U96" s="1364"/>
      <c r="V96" s="1364"/>
      <c r="W96" s="1323"/>
      <c r="X96" s="1364"/>
      <c r="Y96" s="1317"/>
      <c r="Z96" s="1317"/>
      <c r="AA96" s="1317"/>
      <c r="AB96" s="1317"/>
      <c r="AC96" s="1317"/>
      <c r="AD96" s="1317"/>
      <c r="AE96" s="1317"/>
      <c r="AF96" s="1317"/>
      <c r="AG96" s="1317"/>
      <c r="AH96" s="1317"/>
      <c r="AI96" s="1317"/>
      <c r="AJ96" s="1317"/>
      <c r="AK96" s="1317"/>
      <c r="AL96" s="1317"/>
      <c r="AM96" s="1317"/>
      <c r="AN96" s="1317"/>
      <c r="AO96" s="1317"/>
      <c r="AP96" s="1317"/>
      <c r="AQ96" s="1317"/>
      <c r="AR96" s="1317"/>
      <c r="CG96" s="40"/>
      <c r="CH96" s="40"/>
      <c r="CI96" s="40"/>
      <c r="CJ96" s="40"/>
    </row>
    <row r="97" spans="1:104" ht="16.350000000000001" customHeight="1" x14ac:dyDescent="0.2">
      <c r="A97" s="290" t="s">
        <v>126</v>
      </c>
      <c r="B97" s="291">
        <f>SUM(C97:D97)</f>
        <v>0</v>
      </c>
      <c r="C97" s="161"/>
      <c r="D97" s="284"/>
      <c r="E97" s="46"/>
      <c r="F97" s="161"/>
      <c r="G97" s="6"/>
      <c r="H97" s="1323"/>
      <c r="I97" s="1323"/>
      <c r="J97" s="1323"/>
      <c r="K97" s="1323"/>
      <c r="L97" s="1323"/>
      <c r="M97" s="1323"/>
      <c r="N97" s="1323"/>
      <c r="O97" s="1323"/>
      <c r="P97" s="1364"/>
      <c r="Q97" s="1364"/>
      <c r="R97" s="1364"/>
      <c r="S97" s="1364"/>
      <c r="T97" s="1364"/>
      <c r="U97" s="1364"/>
      <c r="V97" s="1364"/>
      <c r="W97" s="1323"/>
      <c r="X97" s="1364"/>
      <c r="Y97" s="1317"/>
      <c r="Z97" s="1317"/>
      <c r="AA97" s="1317"/>
      <c r="AB97" s="1317"/>
      <c r="AC97" s="1317"/>
      <c r="AD97" s="1317"/>
      <c r="AE97" s="1317"/>
      <c r="AF97" s="1317"/>
      <c r="AG97" s="1317"/>
      <c r="AH97" s="1317"/>
      <c r="AI97" s="1317"/>
      <c r="AJ97" s="1317"/>
      <c r="AK97" s="1317"/>
      <c r="AL97" s="1317"/>
      <c r="AM97" s="1317"/>
      <c r="AN97" s="1317"/>
      <c r="AO97" s="1317"/>
      <c r="AP97" s="1317"/>
      <c r="AQ97" s="1317"/>
      <c r="AR97" s="1317"/>
      <c r="CG97" s="40"/>
      <c r="CH97" s="40"/>
      <c r="CI97" s="40"/>
      <c r="CJ97" s="40"/>
    </row>
    <row r="98" spans="1:104" ht="24.75" customHeight="1" x14ac:dyDescent="0.2">
      <c r="A98" s="1310" t="s">
        <v>127</v>
      </c>
      <c r="B98" s="292">
        <f>SUM(C98:D98)</f>
        <v>0</v>
      </c>
      <c r="C98" s="1372"/>
      <c r="D98" s="1369"/>
      <c r="E98" s="1312"/>
      <c r="F98" s="1372"/>
      <c r="G98" s="6"/>
      <c r="H98" s="1323"/>
      <c r="I98" s="1323"/>
      <c r="J98" s="1323"/>
      <c r="K98" s="1323"/>
      <c r="L98" s="1323"/>
      <c r="M98" s="1323"/>
      <c r="N98" s="1323"/>
      <c r="O98" s="1323"/>
      <c r="P98" s="1364"/>
      <c r="Q98" s="1364"/>
      <c r="R98" s="1364"/>
      <c r="S98" s="1364"/>
      <c r="T98" s="1364"/>
      <c r="U98" s="1364"/>
      <c r="V98" s="1364"/>
      <c r="W98" s="1323"/>
      <c r="X98" s="1364"/>
      <c r="Y98" s="1317"/>
      <c r="Z98" s="1317"/>
      <c r="AA98" s="1317"/>
      <c r="AB98" s="1317"/>
      <c r="AC98" s="1317"/>
      <c r="AD98" s="1317"/>
      <c r="AE98" s="1317"/>
      <c r="AF98" s="1317"/>
      <c r="AG98" s="1317"/>
      <c r="AH98" s="1317"/>
      <c r="AI98" s="1317"/>
      <c r="AJ98" s="1317"/>
      <c r="AK98" s="1317"/>
      <c r="AL98" s="1317"/>
      <c r="AM98" s="1317"/>
      <c r="AN98" s="1317"/>
      <c r="AO98" s="1317"/>
      <c r="AP98" s="1317"/>
      <c r="AQ98" s="1317"/>
      <c r="AR98" s="1317"/>
      <c r="CG98" s="40"/>
      <c r="CH98" s="40"/>
      <c r="CI98" s="40"/>
      <c r="CJ98" s="40"/>
    </row>
    <row r="99" spans="1:104" s="8" customFormat="1" ht="31.35" customHeight="1" x14ac:dyDescent="0.2">
      <c r="A99" s="2738" t="s">
        <v>128</v>
      </c>
      <c r="B99" s="2738"/>
      <c r="C99" s="2738"/>
      <c r="D99" s="2738"/>
      <c r="E99" s="2738"/>
      <c r="F99" s="2738"/>
      <c r="G99" s="1315"/>
      <c r="H99" s="1315"/>
      <c r="I99" s="1315"/>
      <c r="J99" s="1315"/>
      <c r="K99" s="1315"/>
      <c r="L99" s="1315"/>
      <c r="M99" s="1315"/>
      <c r="N99" s="1315"/>
      <c r="O99" s="1315"/>
      <c r="P99" s="1315"/>
      <c r="Q99" s="1373"/>
      <c r="R99" s="1373"/>
      <c r="S99" s="1373"/>
      <c r="T99" s="1373"/>
      <c r="U99" s="1373"/>
      <c r="V99" s="1373"/>
      <c r="W99" s="1315"/>
      <c r="X99" s="1373"/>
      <c r="Y99" s="1373"/>
      <c r="Z99" s="1373"/>
      <c r="AA99" s="1373"/>
      <c r="AB99" s="1373"/>
      <c r="AC99" s="1373"/>
      <c r="AD99" s="1373"/>
      <c r="AE99" s="1373"/>
      <c r="AF99" s="1373"/>
      <c r="AG99" s="1373"/>
      <c r="AH99" s="1373"/>
      <c r="AI99" s="1373"/>
      <c r="AJ99" s="1373"/>
      <c r="AK99" s="1373"/>
      <c r="AL99" s="1373"/>
      <c r="AM99" s="1373"/>
      <c r="AN99" s="1373"/>
      <c r="AO99" s="1373"/>
      <c r="AP99" s="1373"/>
      <c r="AQ99" s="1373"/>
      <c r="AR99" s="1373"/>
      <c r="BX99" s="4"/>
      <c r="BY99" s="4"/>
      <c r="BZ99" s="4"/>
      <c r="CA99" s="5"/>
      <c r="CB99" s="5"/>
      <c r="CC99" s="5"/>
      <c r="CD99" s="5"/>
      <c r="CE99" s="5"/>
      <c r="CF99" s="5"/>
      <c r="CG99" s="40"/>
      <c r="CH99" s="40"/>
      <c r="CI99" s="40"/>
      <c r="CJ99" s="40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4"/>
    </row>
    <row r="100" spans="1:104" ht="16.350000000000001" customHeight="1" x14ac:dyDescent="0.2">
      <c r="A100" s="3077" t="s">
        <v>129</v>
      </c>
      <c r="B100" s="3079" t="s">
        <v>130</v>
      </c>
      <c r="C100" s="3080"/>
      <c r="D100" s="3080"/>
      <c r="E100" s="3081"/>
      <c r="F100" s="3079" t="s">
        <v>131</v>
      </c>
      <c r="G100" s="3080"/>
      <c r="H100" s="3080"/>
      <c r="I100" s="3081"/>
      <c r="J100" s="3086" t="s">
        <v>132</v>
      </c>
      <c r="K100" s="3088" t="s">
        <v>133</v>
      </c>
      <c r="L100" s="3089"/>
      <c r="M100" s="3088" t="s">
        <v>134</v>
      </c>
      <c r="N100" s="3089"/>
      <c r="O100" s="6"/>
      <c r="P100" s="235"/>
      <c r="Q100" s="235"/>
      <c r="R100" s="235"/>
      <c r="S100" s="235"/>
      <c r="T100" s="235"/>
      <c r="U100" s="235"/>
      <c r="V100" s="6"/>
      <c r="W100" s="235"/>
      <c r="X100" s="1374"/>
      <c r="Y100" s="1340"/>
      <c r="Z100" s="1340"/>
      <c r="AA100" s="1340"/>
      <c r="AB100" s="1340"/>
      <c r="AC100" s="1340"/>
      <c r="AD100" s="1340"/>
      <c r="AE100" s="1340"/>
      <c r="AF100" s="1340"/>
      <c r="AG100" s="1340"/>
      <c r="AH100" s="1340"/>
      <c r="AI100" s="1317"/>
      <c r="AJ100" s="1317"/>
      <c r="AK100" s="1317"/>
      <c r="AL100" s="1317"/>
      <c r="AM100" s="1317"/>
      <c r="AN100" s="1317"/>
      <c r="AO100" s="1317"/>
      <c r="AP100" s="1317"/>
      <c r="AQ100" s="1317"/>
      <c r="AR100" s="1317"/>
      <c r="CG100" s="40"/>
      <c r="CH100" s="40"/>
      <c r="CI100" s="40"/>
      <c r="CJ100" s="40"/>
    </row>
    <row r="101" spans="1:104" ht="39" customHeight="1" x14ac:dyDescent="0.2">
      <c r="A101" s="2740"/>
      <c r="B101" s="3082"/>
      <c r="C101" s="2746"/>
      <c r="D101" s="2746"/>
      <c r="E101" s="3083"/>
      <c r="F101" s="2748"/>
      <c r="G101" s="2749"/>
      <c r="H101" s="2749"/>
      <c r="I101" s="2750"/>
      <c r="J101" s="2754"/>
      <c r="K101" s="3090"/>
      <c r="L101" s="3091"/>
      <c r="M101" s="3090"/>
      <c r="N101" s="3091"/>
      <c r="O101" s="6"/>
      <c r="P101" s="235"/>
      <c r="Q101" s="235"/>
      <c r="R101" s="235"/>
      <c r="S101" s="235"/>
      <c r="T101" s="235"/>
      <c r="U101" s="235"/>
      <c r="V101" s="6"/>
      <c r="W101" s="235"/>
      <c r="X101" s="1364"/>
      <c r="Y101" s="1317"/>
      <c r="Z101" s="1317"/>
      <c r="AA101" s="1317"/>
      <c r="AB101" s="1317"/>
      <c r="AC101" s="1317"/>
      <c r="AD101" s="1317"/>
      <c r="AE101" s="1317"/>
      <c r="AF101" s="1317"/>
      <c r="AG101" s="1317"/>
      <c r="AH101" s="1317"/>
      <c r="AI101" s="1317"/>
      <c r="AJ101" s="1317"/>
      <c r="AK101" s="1317"/>
      <c r="AL101" s="1317"/>
      <c r="AM101" s="1317"/>
      <c r="AN101" s="1317"/>
      <c r="AO101" s="1317"/>
      <c r="AP101" s="1317"/>
      <c r="AQ101" s="1317"/>
      <c r="AR101" s="1317"/>
      <c r="CG101" s="40"/>
      <c r="CH101" s="40"/>
      <c r="CI101" s="40"/>
      <c r="CJ101" s="40"/>
    </row>
    <row r="102" spans="1:104" ht="40.5" customHeight="1" x14ac:dyDescent="0.2">
      <c r="A102" s="3078"/>
      <c r="B102" s="1375" t="s">
        <v>135</v>
      </c>
      <c r="C102" s="1376" t="s">
        <v>136</v>
      </c>
      <c r="D102" s="1377" t="s">
        <v>137</v>
      </c>
      <c r="E102" s="1378" t="s">
        <v>138</v>
      </c>
      <c r="F102" s="1379" t="s">
        <v>139</v>
      </c>
      <c r="G102" s="1380" t="s">
        <v>140</v>
      </c>
      <c r="H102" s="1380" t="s">
        <v>137</v>
      </c>
      <c r="I102" s="1378" t="s">
        <v>138</v>
      </c>
      <c r="J102" s="3087"/>
      <c r="K102" s="1375" t="s">
        <v>135</v>
      </c>
      <c r="L102" s="1381" t="s">
        <v>136</v>
      </c>
      <c r="M102" s="1375" t="s">
        <v>139</v>
      </c>
      <c r="N102" s="1381" t="s">
        <v>141</v>
      </c>
      <c r="O102" s="6"/>
      <c r="P102" s="235"/>
      <c r="Q102" s="235"/>
      <c r="R102" s="235"/>
      <c r="S102" s="235"/>
      <c r="T102" s="235"/>
      <c r="U102" s="235"/>
      <c r="V102" s="6"/>
      <c r="W102" s="235"/>
      <c r="X102" s="1382"/>
      <c r="Y102" s="1383"/>
      <c r="Z102" s="1383"/>
      <c r="AA102" s="1383"/>
      <c r="AB102" s="1383"/>
      <c r="AC102" s="1383"/>
      <c r="AD102" s="1383"/>
      <c r="AE102" s="1383"/>
      <c r="AF102" s="1383"/>
      <c r="AG102" s="1383"/>
      <c r="AH102" s="1383"/>
      <c r="AI102" s="1383"/>
      <c r="AJ102" s="1383"/>
      <c r="AK102" s="1383"/>
      <c r="AL102" s="1383"/>
      <c r="AM102" s="1383"/>
      <c r="AN102" s="1383"/>
      <c r="AO102" s="1383"/>
      <c r="AP102" s="1383"/>
      <c r="AQ102" s="1383"/>
      <c r="AR102" s="1383"/>
      <c r="CG102" s="40"/>
      <c r="CH102" s="40"/>
      <c r="CI102" s="40"/>
      <c r="CJ102" s="40"/>
    </row>
    <row r="103" spans="1:104" ht="16.350000000000001" customHeight="1" x14ac:dyDescent="0.2">
      <c r="A103" s="1384" t="s">
        <v>142</v>
      </c>
      <c r="B103" s="1385">
        <v>9920</v>
      </c>
      <c r="C103" s="1386">
        <v>286</v>
      </c>
      <c r="D103" s="1387">
        <v>6301</v>
      </c>
      <c r="E103" s="1388">
        <v>3905</v>
      </c>
      <c r="F103" s="1385">
        <v>29484</v>
      </c>
      <c r="G103" s="1389">
        <v>388</v>
      </c>
      <c r="H103" s="1389">
        <v>18246</v>
      </c>
      <c r="I103" s="1386">
        <v>10850</v>
      </c>
      <c r="J103" s="1390">
        <v>6015</v>
      </c>
      <c r="K103" s="1385"/>
      <c r="L103" s="1390"/>
      <c r="M103" s="1385"/>
      <c r="N103" s="1390"/>
      <c r="O103" s="6" t="str">
        <f>CA103&amp;CB103&amp;CC103&amp;CD103</f>
        <v/>
      </c>
      <c r="P103" s="235"/>
      <c r="Q103" s="235"/>
      <c r="R103" s="235"/>
      <c r="S103" s="235"/>
      <c r="T103" s="235"/>
      <c r="U103" s="235"/>
      <c r="V103" s="6"/>
      <c r="W103" s="235"/>
      <c r="X103" s="1391"/>
      <c r="Y103" s="1392"/>
      <c r="Z103" s="1392"/>
      <c r="AA103" s="1392"/>
      <c r="AB103" s="1392"/>
      <c r="AC103" s="1392"/>
      <c r="AD103" s="1392"/>
      <c r="AE103" s="1392"/>
      <c r="AF103" s="1392"/>
      <c r="AG103" s="1392"/>
      <c r="AH103" s="1392"/>
      <c r="AI103" s="1392"/>
      <c r="AJ103" s="1392"/>
      <c r="AK103" s="1392"/>
      <c r="AL103" s="1392"/>
      <c r="AM103" s="1392"/>
      <c r="AN103" s="1392"/>
      <c r="AO103" s="1392"/>
      <c r="AP103" s="1392"/>
      <c r="AQ103" s="1392"/>
      <c r="AR103" s="1392"/>
      <c r="CA103" s="453" t="str">
        <f>IF(CG103=1,"* Las recetas totales despachadas a pacientes del PSC, deben ser menores o iguales al total de Recetas con Despacho Total. ","")</f>
        <v/>
      </c>
      <c r="CB103" s="453" t="str">
        <f>IF(CH103=1,"* Las recetas parciales despachadas a pacientes del PSC, deben ser menores o iguales al total de Recetas con Despacho Parcial. ","")</f>
        <v/>
      </c>
      <c r="CC103" s="453" t="str">
        <f>IF(CI103=1,"* Las prescripciones emitidas a pacientes del PSC, deben ser menores o iguales a las Prescripciones totales emitidas. ","")</f>
        <v/>
      </c>
      <c r="CD103" s="453" t="str">
        <f>IF(CJ103=1,"* Las prescripciones rechazadas a pacientes del PSC, deben ser menores o iguales a las Prescripciones totales rechazadas. ","")</f>
        <v/>
      </c>
      <c r="CG103" s="454">
        <f>IF(B103&lt;K103,1,0)</f>
        <v>0</v>
      </c>
      <c r="CH103" s="454">
        <f>IF(C103&lt;L103,1,0)</f>
        <v>0</v>
      </c>
      <c r="CI103" s="454">
        <f>IF(F103&lt;M103,1,0)</f>
        <v>0</v>
      </c>
      <c r="CJ103" s="454">
        <f>IF(G103&lt;N103,1,0)</f>
        <v>0</v>
      </c>
    </row>
    <row r="104" spans="1:104" ht="16.350000000000001" customHeight="1" x14ac:dyDescent="0.2">
      <c r="A104" s="310" t="s">
        <v>143</v>
      </c>
      <c r="B104" s="315">
        <v>1128</v>
      </c>
      <c r="C104" s="316">
        <v>98</v>
      </c>
      <c r="D104" s="312">
        <v>1226</v>
      </c>
      <c r="E104" s="314">
        <v>0</v>
      </c>
      <c r="F104" s="315">
        <v>2097</v>
      </c>
      <c r="G104" s="313">
        <v>87</v>
      </c>
      <c r="H104" s="313">
        <v>2010</v>
      </c>
      <c r="I104" s="316">
        <v>0</v>
      </c>
      <c r="J104" s="317">
        <v>1128</v>
      </c>
      <c r="K104" s="318"/>
      <c r="L104" s="319"/>
      <c r="M104" s="318"/>
      <c r="N104" s="319"/>
      <c r="O104" s="6"/>
      <c r="P104" s="235"/>
      <c r="Q104" s="235"/>
      <c r="R104" s="235"/>
      <c r="S104" s="235"/>
      <c r="T104" s="235"/>
      <c r="U104" s="235"/>
      <c r="V104" s="6"/>
      <c r="W104" s="235"/>
      <c r="X104" s="1364"/>
      <c r="Y104" s="1317"/>
      <c r="Z104" s="1317"/>
      <c r="AA104" s="1317"/>
      <c r="AB104" s="1317"/>
      <c r="AC104" s="1317"/>
      <c r="AD104" s="1317"/>
      <c r="AE104" s="1317"/>
      <c r="AF104" s="1317"/>
      <c r="AG104" s="1317"/>
      <c r="AH104" s="1317"/>
      <c r="AI104" s="1317"/>
      <c r="AJ104" s="1317"/>
      <c r="AK104" s="1317"/>
      <c r="AL104" s="1317"/>
      <c r="AM104" s="1317"/>
      <c r="AN104" s="1317"/>
      <c r="AO104" s="1317"/>
      <c r="AP104" s="1317"/>
      <c r="AQ104" s="1317"/>
      <c r="AR104" s="1317"/>
      <c r="CA104" s="453" t="str">
        <f>IF(CG104=1,"* Las recetas totales despachadas a pacientes del PSC, deben ser menores o iguales al total de Recetas con Despacho Total. ","")</f>
        <v/>
      </c>
      <c r="CB104" s="453" t="str">
        <f>IF(CH104=1,"* Las recetas parciales despachadas a pacientes del PSC, deben ser menores o iguales al total de Recetas con Despacho Parcial. ","")</f>
        <v/>
      </c>
      <c r="CC104" s="453" t="str">
        <f>IF(CI104=1,"* Las prescripciones emitidas a pacientes del PSC, deben ser menores o iguales a las Prescripciones totales emitidas. ","")</f>
        <v/>
      </c>
      <c r="CD104" s="453" t="str">
        <f>IF(CJ104=1,"* Las prescripciones rechazadas a pacientes del PSC, deben ser menores o iguales a las Prescripciones totales rechazadas. ","")</f>
        <v/>
      </c>
      <c r="CG104" s="454">
        <f t="shared" ref="CG104:CH105" si="8">IF(B104&lt;K104,1,0)</f>
        <v>0</v>
      </c>
      <c r="CH104" s="454">
        <f t="shared" si="8"/>
        <v>0</v>
      </c>
      <c r="CI104" s="454">
        <f t="shared" ref="CI104:CJ105" si="9">IF(F104&lt;M104,1,0)</f>
        <v>0</v>
      </c>
      <c r="CJ104" s="454">
        <f t="shared" si="9"/>
        <v>0</v>
      </c>
    </row>
    <row r="105" spans="1:104" ht="16.350000000000001" customHeight="1" x14ac:dyDescent="0.2">
      <c r="A105" s="310" t="s">
        <v>144</v>
      </c>
      <c r="B105" s="326">
        <v>878</v>
      </c>
      <c r="C105" s="327">
        <v>0</v>
      </c>
      <c r="D105" s="323">
        <v>878</v>
      </c>
      <c r="E105" s="325">
        <v>0</v>
      </c>
      <c r="F105" s="326">
        <v>878</v>
      </c>
      <c r="G105" s="324">
        <v>0</v>
      </c>
      <c r="H105" s="324">
        <v>878</v>
      </c>
      <c r="I105" s="327">
        <v>0</v>
      </c>
      <c r="J105" s="328">
        <v>878</v>
      </c>
      <c r="K105" s="329"/>
      <c r="L105" s="330"/>
      <c r="M105" s="329"/>
      <c r="N105" s="330"/>
      <c r="O105" s="6"/>
      <c r="P105" s="235"/>
      <c r="Q105" s="235"/>
      <c r="R105" s="235"/>
      <c r="S105" s="235"/>
      <c r="T105" s="235"/>
      <c r="U105" s="235"/>
      <c r="V105" s="6"/>
      <c r="W105" s="235"/>
      <c r="X105" s="1364"/>
      <c r="Y105" s="1317"/>
      <c r="Z105" s="1317"/>
      <c r="AA105" s="1317"/>
      <c r="AB105" s="1317"/>
      <c r="AC105" s="1317"/>
      <c r="AD105" s="1317"/>
      <c r="AE105" s="1317"/>
      <c r="AF105" s="1317"/>
      <c r="AG105" s="1317"/>
      <c r="AH105" s="1317"/>
      <c r="AI105" s="1317"/>
      <c r="AJ105" s="1317"/>
      <c r="AK105" s="1317"/>
      <c r="AL105" s="1317"/>
      <c r="AM105" s="1317"/>
      <c r="AN105" s="1317"/>
      <c r="AO105" s="1317"/>
      <c r="AP105" s="1317"/>
      <c r="AQ105" s="1317"/>
      <c r="AR105" s="1317"/>
      <c r="CA105" s="453" t="str">
        <f>IF(CG105=1,"* Las recetas totales despachadas a pacientes del PSC, deben ser menores o iguales al total de Recetas con Despacho Total. ","")</f>
        <v/>
      </c>
      <c r="CB105" s="453" t="str">
        <f>IF(CH105=1,"* Las recetas parciales despachadas a pacientes del PSC, deben ser menores o iguales al total de Recetas con Despacho Parcial. ","")</f>
        <v/>
      </c>
      <c r="CC105" s="453" t="str">
        <f>IF(CI105=1,"* Las prescripciones emitidas a pacientes del PSC, deben ser menores o iguales a las Prescripciones totales emitidas. ","")</f>
        <v/>
      </c>
      <c r="CD105" s="453" t="str">
        <f>IF(CJ105=1,"* Las prescripciones rechazadas a pacientes del PSC, deben ser menores o iguales a las Prescripciones totales rechazadas. ","")</f>
        <v/>
      </c>
      <c r="CG105" s="454">
        <f t="shared" si="8"/>
        <v>0</v>
      </c>
      <c r="CH105" s="454">
        <f t="shared" si="8"/>
        <v>0</v>
      </c>
      <c r="CI105" s="454">
        <f t="shared" si="9"/>
        <v>0</v>
      </c>
      <c r="CJ105" s="454">
        <f t="shared" si="9"/>
        <v>0</v>
      </c>
    </row>
    <row r="106" spans="1:104" ht="16.350000000000001" customHeight="1" x14ac:dyDescent="0.2">
      <c r="A106" s="1393" t="s">
        <v>32</v>
      </c>
      <c r="B106" s="1394">
        <f>SUM(B103:B105)</f>
        <v>11926</v>
      </c>
      <c r="C106" s="1395">
        <f>SUM(C103:C105)</f>
        <v>384</v>
      </c>
      <c r="D106" s="1396">
        <f t="shared" ref="D106:E106" si="10">SUM(D103:D105)</f>
        <v>8405</v>
      </c>
      <c r="E106" s="1395">
        <f t="shared" si="10"/>
        <v>3905</v>
      </c>
      <c r="F106" s="1394">
        <f>SUM(F103:F105)</f>
        <v>32459</v>
      </c>
      <c r="G106" s="1397">
        <f>SUM(G103:G105)</f>
        <v>475</v>
      </c>
      <c r="H106" s="1397">
        <f t="shared" ref="H106:I106" si="11">SUM(H103:H105)</f>
        <v>21134</v>
      </c>
      <c r="I106" s="1395">
        <f t="shared" si="11"/>
        <v>10850</v>
      </c>
      <c r="J106" s="1398">
        <f>SUM(J103:J105)</f>
        <v>8021</v>
      </c>
      <c r="K106" s="1394">
        <f>+K103</f>
        <v>0</v>
      </c>
      <c r="L106" s="1398">
        <f>+L103</f>
        <v>0</v>
      </c>
      <c r="M106" s="1394">
        <f>+M103</f>
        <v>0</v>
      </c>
      <c r="N106" s="1398">
        <f>+N103</f>
        <v>0</v>
      </c>
      <c r="O106" s="6"/>
      <c r="P106" s="235"/>
      <c r="Q106" s="235"/>
      <c r="R106" s="235"/>
      <c r="S106" s="235"/>
      <c r="T106" s="235"/>
      <c r="U106" s="235"/>
      <c r="V106" s="6"/>
      <c r="W106" s="235"/>
      <c r="X106" s="1382"/>
      <c r="Y106" s="1383"/>
      <c r="Z106" s="1383"/>
      <c r="AA106" s="1383"/>
      <c r="AB106" s="1383"/>
      <c r="AC106" s="1383"/>
      <c r="AD106" s="1383"/>
      <c r="AE106" s="1383"/>
      <c r="AF106" s="1383"/>
      <c r="AG106" s="1383"/>
      <c r="AH106" s="1383"/>
      <c r="AI106" s="1383"/>
      <c r="AJ106" s="1383"/>
      <c r="AK106" s="1383"/>
      <c r="AL106" s="1383"/>
      <c r="AM106" s="1383"/>
      <c r="AN106" s="1383"/>
      <c r="AO106" s="1383"/>
      <c r="AP106" s="1383"/>
      <c r="AQ106" s="1383"/>
      <c r="AR106" s="1383"/>
      <c r="CG106" s="40"/>
      <c r="CH106" s="40"/>
      <c r="CI106" s="40"/>
      <c r="CJ106" s="40"/>
    </row>
    <row r="107" spans="1:104" ht="31.35" customHeight="1" x14ac:dyDescent="0.2">
      <c r="A107" s="9" t="s">
        <v>145</v>
      </c>
      <c r="B107" s="1399"/>
      <c r="C107" s="1400"/>
      <c r="D107" s="342"/>
      <c r="E107" s="1401"/>
      <c r="F107" s="1401"/>
      <c r="G107" s="1402"/>
      <c r="H107" s="1402"/>
      <c r="I107" s="1403"/>
      <c r="J107" s="346"/>
      <c r="K107" s="1403"/>
      <c r="L107" s="346"/>
      <c r="M107" s="6"/>
      <c r="N107" s="6"/>
      <c r="O107" s="6"/>
      <c r="P107" s="6"/>
      <c r="Q107" s="235"/>
      <c r="R107" s="235"/>
      <c r="S107" s="235"/>
      <c r="T107" s="235"/>
      <c r="U107" s="235"/>
      <c r="V107" s="235"/>
      <c r="W107" s="6"/>
      <c r="X107" s="1404"/>
      <c r="Y107" s="1404"/>
      <c r="Z107" s="1405"/>
      <c r="AA107" s="1405"/>
      <c r="AB107" s="1405"/>
      <c r="AC107" s="1405"/>
      <c r="AD107" s="1405"/>
      <c r="AE107" s="1405"/>
      <c r="AF107" s="1405"/>
      <c r="AG107" s="1405"/>
      <c r="AH107" s="1405"/>
      <c r="AI107" s="1405"/>
      <c r="AJ107" s="1405"/>
      <c r="AK107" s="1405"/>
      <c r="AL107" s="1405"/>
      <c r="AM107" s="1405"/>
      <c r="AN107" s="1405"/>
      <c r="AO107" s="1405"/>
      <c r="AP107" s="1405"/>
      <c r="AQ107" s="1405"/>
      <c r="AR107" s="1405"/>
      <c r="CG107" s="40"/>
      <c r="CH107" s="40"/>
      <c r="CI107" s="40"/>
      <c r="CJ107" s="40"/>
    </row>
    <row r="108" spans="1:104" ht="31.35" customHeight="1" x14ac:dyDescent="0.2">
      <c r="A108" s="3067" t="s">
        <v>146</v>
      </c>
      <c r="B108" s="3069" t="s">
        <v>147</v>
      </c>
      <c r="C108" s="3071" t="s">
        <v>148</v>
      </c>
      <c r="D108" s="3072"/>
      <c r="E108" s="3072"/>
      <c r="F108" s="3072"/>
      <c r="G108" s="3072"/>
      <c r="H108" s="3072"/>
      <c r="I108" s="3072"/>
      <c r="J108" s="3072"/>
      <c r="K108" s="3072"/>
      <c r="L108" s="3073"/>
      <c r="M108" s="3069" t="s">
        <v>149</v>
      </c>
      <c r="N108" s="6"/>
      <c r="O108" s="342"/>
      <c r="P108" s="342"/>
      <c r="Q108" s="342"/>
      <c r="R108" s="235"/>
      <c r="S108" s="235"/>
      <c r="T108" s="235"/>
      <c r="U108" s="235"/>
      <c r="V108" s="235"/>
      <c r="W108" s="235"/>
      <c r="X108" s="235"/>
      <c r="Y108" s="235"/>
      <c r="Z108" s="1364"/>
      <c r="AA108" s="1317"/>
      <c r="AB108" s="1317"/>
      <c r="AC108" s="1317"/>
      <c r="AD108" s="1317"/>
      <c r="AE108" s="1317"/>
      <c r="AF108" s="1317"/>
      <c r="AG108" s="1317"/>
      <c r="AH108" s="1317"/>
      <c r="AI108" s="1317"/>
      <c r="AJ108" s="1317"/>
      <c r="AK108" s="1317"/>
      <c r="AL108" s="1317"/>
      <c r="AM108" s="1317"/>
      <c r="AN108" s="1317"/>
      <c r="AO108" s="1317"/>
      <c r="AP108" s="1317"/>
      <c r="AQ108" s="1317"/>
      <c r="AR108" s="1317"/>
      <c r="AS108" s="1317"/>
      <c r="AT108" s="1317"/>
      <c r="BX108" s="2"/>
      <c r="BZ108" s="3"/>
      <c r="CG108" s="40"/>
      <c r="CH108" s="40"/>
      <c r="CI108" s="40"/>
      <c r="CJ108" s="40"/>
    </row>
    <row r="109" spans="1:104" ht="35.25" customHeight="1" x14ac:dyDescent="0.2">
      <c r="A109" s="3068"/>
      <c r="B109" s="3070"/>
      <c r="C109" s="1406" t="s">
        <v>150</v>
      </c>
      <c r="D109" s="1407" t="s">
        <v>151</v>
      </c>
      <c r="E109" s="1407" t="s">
        <v>152</v>
      </c>
      <c r="F109" s="1407" t="s">
        <v>153</v>
      </c>
      <c r="G109" s="1407" t="s">
        <v>154</v>
      </c>
      <c r="H109" s="1408" t="s">
        <v>155</v>
      </c>
      <c r="I109" s="1408" t="s">
        <v>156</v>
      </c>
      <c r="J109" s="1407" t="s">
        <v>157</v>
      </c>
      <c r="K109" s="1408" t="s">
        <v>158</v>
      </c>
      <c r="L109" s="1409" t="s">
        <v>159</v>
      </c>
      <c r="M109" s="3070"/>
      <c r="N109" s="6"/>
      <c r="O109" s="342"/>
      <c r="P109" s="342"/>
      <c r="Q109" s="342"/>
      <c r="R109" s="235"/>
      <c r="S109" s="235"/>
      <c r="T109" s="235"/>
      <c r="U109" s="235"/>
      <c r="V109" s="235"/>
      <c r="W109" s="235"/>
      <c r="X109" s="235"/>
      <c r="Y109" s="235"/>
      <c r="Z109" s="1364"/>
      <c r="AA109" s="1317"/>
      <c r="AB109" s="1317"/>
      <c r="AC109" s="1317"/>
      <c r="AD109" s="1317"/>
      <c r="AE109" s="1317"/>
      <c r="AF109" s="1317"/>
      <c r="AG109" s="1317"/>
      <c r="AH109" s="1317"/>
      <c r="AI109" s="1317"/>
      <c r="AJ109" s="1317"/>
      <c r="AK109" s="1317"/>
      <c r="AL109" s="1317"/>
      <c r="AM109" s="1317"/>
      <c r="AN109" s="1317"/>
      <c r="AO109" s="1317"/>
      <c r="AP109" s="1317"/>
      <c r="AQ109" s="1317"/>
      <c r="AR109" s="1317"/>
      <c r="AS109" s="1317"/>
      <c r="AT109" s="1317"/>
      <c r="BX109" s="2"/>
      <c r="BZ109" s="3"/>
      <c r="CG109" s="40"/>
      <c r="CH109" s="40"/>
      <c r="CI109" s="40"/>
      <c r="CJ109" s="40"/>
    </row>
    <row r="110" spans="1:104" ht="16.350000000000001" customHeight="1" x14ac:dyDescent="0.2">
      <c r="A110" s="1228" t="s">
        <v>160</v>
      </c>
      <c r="B110" s="1410"/>
      <c r="C110" s="1385"/>
      <c r="D110" s="1389"/>
      <c r="E110" s="1389"/>
      <c r="F110" s="1389"/>
      <c r="G110" s="1389"/>
      <c r="H110" s="1389"/>
      <c r="I110" s="1389"/>
      <c r="J110" s="1389"/>
      <c r="K110" s="1389"/>
      <c r="L110" s="1410"/>
      <c r="M110" s="1411"/>
      <c r="N110" s="6"/>
      <c r="O110" s="342"/>
      <c r="P110" s="342"/>
      <c r="Q110" s="342"/>
      <c r="R110" s="235"/>
      <c r="S110" s="235"/>
      <c r="T110" s="235"/>
      <c r="U110" s="235"/>
      <c r="V110" s="235"/>
      <c r="W110" s="235"/>
      <c r="X110" s="235"/>
      <c r="Y110" s="235"/>
      <c r="Z110" s="1364"/>
      <c r="AA110" s="1317"/>
      <c r="AB110" s="1317"/>
      <c r="AC110" s="1317"/>
      <c r="AD110" s="1317"/>
      <c r="AE110" s="1317"/>
      <c r="AF110" s="1317"/>
      <c r="AG110" s="1317"/>
      <c r="AH110" s="1317"/>
      <c r="AI110" s="1317"/>
      <c r="AJ110" s="1317"/>
      <c r="AK110" s="1317"/>
      <c r="AL110" s="1317"/>
      <c r="AM110" s="1317"/>
      <c r="AN110" s="1317"/>
      <c r="AO110" s="1317"/>
      <c r="AP110" s="1317"/>
      <c r="AQ110" s="1317"/>
      <c r="AR110" s="1317"/>
      <c r="AS110" s="1317"/>
      <c r="AT110" s="1317"/>
      <c r="BX110" s="2"/>
      <c r="BZ110" s="3"/>
      <c r="CG110" s="40"/>
      <c r="CH110" s="40"/>
      <c r="CI110" s="40"/>
      <c r="CJ110" s="40"/>
    </row>
    <row r="111" spans="1:104" ht="16.350000000000001" customHeight="1" x14ac:dyDescent="0.2">
      <c r="A111" s="109" t="s">
        <v>161</v>
      </c>
      <c r="B111" s="327"/>
      <c r="C111" s="353"/>
      <c r="D111" s="324"/>
      <c r="E111" s="324"/>
      <c r="F111" s="324"/>
      <c r="G111" s="324"/>
      <c r="H111" s="324"/>
      <c r="I111" s="324"/>
      <c r="J111" s="324"/>
      <c r="K111" s="324"/>
      <c r="L111" s="327"/>
      <c r="M111" s="354"/>
      <c r="N111" s="346"/>
      <c r="O111" s="342"/>
      <c r="P111" s="342"/>
      <c r="Q111" s="342"/>
      <c r="R111" s="235"/>
      <c r="S111" s="235"/>
      <c r="T111" s="235"/>
      <c r="U111" s="235"/>
      <c r="V111" s="235"/>
      <c r="W111" s="235"/>
      <c r="X111" s="235"/>
      <c r="Y111" s="235"/>
      <c r="Z111" s="1364"/>
      <c r="AA111" s="1317"/>
      <c r="AB111" s="1317"/>
      <c r="AC111" s="1317"/>
      <c r="AD111" s="1317"/>
      <c r="AE111" s="1317"/>
      <c r="AF111" s="1317"/>
      <c r="AG111" s="1317"/>
      <c r="AH111" s="1317"/>
      <c r="AI111" s="1317"/>
      <c r="AJ111" s="1317"/>
      <c r="AK111" s="1317"/>
      <c r="AL111" s="1317"/>
      <c r="AM111" s="1317"/>
      <c r="AN111" s="1317"/>
      <c r="AO111" s="1317"/>
      <c r="AP111" s="1317"/>
      <c r="AQ111" s="1317"/>
      <c r="AR111" s="1317"/>
      <c r="AS111" s="1317"/>
      <c r="AT111" s="1317"/>
      <c r="BX111" s="2"/>
      <c r="BZ111" s="3"/>
      <c r="CG111" s="40"/>
      <c r="CH111" s="40"/>
      <c r="CI111" s="40"/>
      <c r="CJ111" s="40"/>
    </row>
    <row r="112" spans="1:104" ht="16.350000000000001" customHeight="1" x14ac:dyDescent="0.2">
      <c r="A112" s="232" t="s">
        <v>162</v>
      </c>
      <c r="B112" s="355"/>
      <c r="C112" s="326"/>
      <c r="D112" s="356"/>
      <c r="E112" s="356"/>
      <c r="F112" s="356"/>
      <c r="G112" s="356"/>
      <c r="H112" s="356"/>
      <c r="I112" s="356"/>
      <c r="J112" s="356"/>
      <c r="K112" s="356"/>
      <c r="L112" s="355"/>
      <c r="M112" s="322"/>
      <c r="N112" s="1412"/>
      <c r="O112" s="342"/>
      <c r="P112" s="342"/>
      <c r="Q112" s="342"/>
      <c r="R112" s="235"/>
      <c r="S112" s="235"/>
      <c r="T112" s="235"/>
      <c r="U112" s="235"/>
      <c r="V112" s="235"/>
      <c r="W112" s="235"/>
      <c r="X112" s="235"/>
      <c r="Y112" s="235"/>
      <c r="Z112" s="1364"/>
      <c r="AA112" s="1317"/>
      <c r="AB112" s="1317"/>
      <c r="AC112" s="1317"/>
      <c r="AD112" s="1317"/>
      <c r="AE112" s="1317"/>
      <c r="AF112" s="1317"/>
      <c r="AG112" s="1317"/>
      <c r="AH112" s="1317"/>
      <c r="AI112" s="1317"/>
      <c r="AJ112" s="1317"/>
      <c r="AK112" s="1317"/>
      <c r="AL112" s="1317"/>
      <c r="AM112" s="1317"/>
      <c r="AN112" s="1317"/>
      <c r="AO112" s="1317"/>
      <c r="AP112" s="1317"/>
      <c r="AQ112" s="1317"/>
      <c r="AR112" s="1317"/>
      <c r="AS112" s="1317"/>
      <c r="AT112" s="1317"/>
      <c r="BX112" s="2"/>
      <c r="BZ112" s="3"/>
      <c r="CG112" s="40"/>
      <c r="CH112" s="40"/>
      <c r="CI112" s="40"/>
      <c r="CJ112" s="40"/>
    </row>
    <row r="113" spans="1:88" ht="31.35" customHeight="1" x14ac:dyDescent="0.2">
      <c r="A113" s="10" t="s">
        <v>163</v>
      </c>
      <c r="B113" s="360"/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1413"/>
      <c r="AP113" s="1413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CG113" s="40"/>
      <c r="CH113" s="40"/>
      <c r="CI113" s="40"/>
      <c r="CJ113" s="40"/>
    </row>
    <row r="114" spans="1:88" ht="16.350000000000001" customHeight="1" x14ac:dyDescent="0.2">
      <c r="A114" s="3042" t="s">
        <v>164</v>
      </c>
      <c r="B114" s="2721" t="s">
        <v>4</v>
      </c>
      <c r="C114" s="2763"/>
      <c r="D114" s="2703"/>
      <c r="E114" s="3049" t="s">
        <v>5</v>
      </c>
      <c r="F114" s="3050"/>
      <c r="G114" s="3050"/>
      <c r="H114" s="3050"/>
      <c r="I114" s="3050"/>
      <c r="J114" s="3050"/>
      <c r="K114" s="3050"/>
      <c r="L114" s="3050"/>
      <c r="M114" s="3050"/>
      <c r="N114" s="3050"/>
      <c r="O114" s="3050"/>
      <c r="P114" s="3050"/>
      <c r="Q114" s="3050"/>
      <c r="R114" s="3050"/>
      <c r="S114" s="3050"/>
      <c r="T114" s="3050"/>
      <c r="U114" s="3050"/>
      <c r="V114" s="3050"/>
      <c r="W114" s="3050"/>
      <c r="X114" s="3050"/>
      <c r="Y114" s="3050"/>
      <c r="Z114" s="3050"/>
      <c r="AA114" s="3050"/>
      <c r="AB114" s="3050"/>
      <c r="AC114" s="3050"/>
      <c r="AD114" s="3050"/>
      <c r="AE114" s="3050"/>
      <c r="AF114" s="3050"/>
      <c r="AG114" s="3050"/>
      <c r="AH114" s="3050"/>
      <c r="AI114" s="3050"/>
      <c r="AJ114" s="3050"/>
      <c r="AK114" s="3050"/>
      <c r="AL114" s="3050"/>
      <c r="AM114" s="3050"/>
      <c r="AN114" s="3061"/>
      <c r="AO114" s="2703" t="s">
        <v>6</v>
      </c>
      <c r="AP114" s="2705" t="s">
        <v>165</v>
      </c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CG114" s="40"/>
      <c r="CH114" s="40"/>
      <c r="CI114" s="40"/>
      <c r="CJ114" s="40"/>
    </row>
    <row r="115" spans="1:88" ht="16.350000000000001" customHeight="1" x14ac:dyDescent="0.2">
      <c r="A115" s="2692"/>
      <c r="B115" s="3093"/>
      <c r="C115" s="2698"/>
      <c r="D115" s="3084"/>
      <c r="E115" s="3049" t="s">
        <v>11</v>
      </c>
      <c r="F115" s="3051"/>
      <c r="G115" s="3049" t="s">
        <v>12</v>
      </c>
      <c r="H115" s="3051"/>
      <c r="I115" s="3049" t="s">
        <v>13</v>
      </c>
      <c r="J115" s="3051"/>
      <c r="K115" s="3049" t="s">
        <v>14</v>
      </c>
      <c r="L115" s="3051"/>
      <c r="M115" s="3049" t="s">
        <v>15</v>
      </c>
      <c r="N115" s="3051"/>
      <c r="O115" s="3049" t="s">
        <v>16</v>
      </c>
      <c r="P115" s="3051"/>
      <c r="Q115" s="3050" t="s">
        <v>17</v>
      </c>
      <c r="R115" s="3051"/>
      <c r="S115" s="3049" t="s">
        <v>18</v>
      </c>
      <c r="T115" s="3051"/>
      <c r="U115" s="3049" t="s">
        <v>19</v>
      </c>
      <c r="V115" s="3051"/>
      <c r="W115" s="3049" t="s">
        <v>20</v>
      </c>
      <c r="X115" s="3051"/>
      <c r="Y115" s="3049" t="s">
        <v>21</v>
      </c>
      <c r="Z115" s="3051"/>
      <c r="AA115" s="3049" t="s">
        <v>22</v>
      </c>
      <c r="AB115" s="3051"/>
      <c r="AC115" s="3049" t="s">
        <v>23</v>
      </c>
      <c r="AD115" s="3051"/>
      <c r="AE115" s="3049" t="s">
        <v>24</v>
      </c>
      <c r="AF115" s="3051"/>
      <c r="AG115" s="3049" t="s">
        <v>25</v>
      </c>
      <c r="AH115" s="3051"/>
      <c r="AI115" s="3049" t="s">
        <v>26</v>
      </c>
      <c r="AJ115" s="3051"/>
      <c r="AK115" s="3049" t="s">
        <v>27</v>
      </c>
      <c r="AL115" s="3051"/>
      <c r="AM115" s="3050" t="s">
        <v>28</v>
      </c>
      <c r="AN115" s="3061"/>
      <c r="AO115" s="2703"/>
      <c r="AP115" s="2705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CG115" s="40"/>
      <c r="CH115" s="40"/>
      <c r="CI115" s="40"/>
      <c r="CJ115" s="40"/>
    </row>
    <row r="116" spans="1:88" ht="16.350000000000001" customHeight="1" x14ac:dyDescent="0.2">
      <c r="A116" s="3092"/>
      <c r="B116" s="1283" t="s">
        <v>29</v>
      </c>
      <c r="C116" s="1341" t="s">
        <v>30</v>
      </c>
      <c r="D116" s="1414" t="s">
        <v>31</v>
      </c>
      <c r="E116" s="1415" t="s">
        <v>30</v>
      </c>
      <c r="F116" s="1307" t="s">
        <v>31</v>
      </c>
      <c r="G116" s="1415" t="s">
        <v>30</v>
      </c>
      <c r="H116" s="1307" t="s">
        <v>31</v>
      </c>
      <c r="I116" s="1415" t="s">
        <v>30</v>
      </c>
      <c r="J116" s="1307" t="s">
        <v>31</v>
      </c>
      <c r="K116" s="1415" t="s">
        <v>30</v>
      </c>
      <c r="L116" s="1307" t="s">
        <v>31</v>
      </c>
      <c r="M116" s="1415" t="s">
        <v>30</v>
      </c>
      <c r="N116" s="1307" t="s">
        <v>31</v>
      </c>
      <c r="O116" s="1415" t="s">
        <v>30</v>
      </c>
      <c r="P116" s="1307" t="s">
        <v>31</v>
      </c>
      <c r="Q116" s="1415" t="s">
        <v>30</v>
      </c>
      <c r="R116" s="1307" t="s">
        <v>31</v>
      </c>
      <c r="S116" s="1415" t="s">
        <v>30</v>
      </c>
      <c r="T116" s="1307" t="s">
        <v>31</v>
      </c>
      <c r="U116" s="1415" t="s">
        <v>30</v>
      </c>
      <c r="V116" s="1307" t="s">
        <v>31</v>
      </c>
      <c r="W116" s="1415" t="s">
        <v>30</v>
      </c>
      <c r="X116" s="1307" t="s">
        <v>31</v>
      </c>
      <c r="Y116" s="1415" t="s">
        <v>30</v>
      </c>
      <c r="Z116" s="1307" t="s">
        <v>31</v>
      </c>
      <c r="AA116" s="1415" t="s">
        <v>30</v>
      </c>
      <c r="AB116" s="1307" t="s">
        <v>31</v>
      </c>
      <c r="AC116" s="1415" t="s">
        <v>30</v>
      </c>
      <c r="AD116" s="1307" t="s">
        <v>31</v>
      </c>
      <c r="AE116" s="1415" t="s">
        <v>30</v>
      </c>
      <c r="AF116" s="1307" t="s">
        <v>31</v>
      </c>
      <c r="AG116" s="1415" t="s">
        <v>30</v>
      </c>
      <c r="AH116" s="1307" t="s">
        <v>31</v>
      </c>
      <c r="AI116" s="1415" t="s">
        <v>30</v>
      </c>
      <c r="AJ116" s="1307" t="s">
        <v>31</v>
      </c>
      <c r="AK116" s="1415" t="s">
        <v>30</v>
      </c>
      <c r="AL116" s="1307" t="s">
        <v>31</v>
      </c>
      <c r="AM116" s="1415" t="s">
        <v>30</v>
      </c>
      <c r="AN116" s="1342" t="s">
        <v>31</v>
      </c>
      <c r="AO116" s="3084"/>
      <c r="AP116" s="3085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CG116" s="40"/>
      <c r="CH116" s="40"/>
      <c r="CI116" s="40"/>
      <c r="CJ116" s="40"/>
    </row>
    <row r="117" spans="1:88" ht="16.350000000000001" customHeight="1" x14ac:dyDescent="0.2">
      <c r="A117" s="363" t="s">
        <v>166</v>
      </c>
      <c r="B117" s="109">
        <f>SUM(C117:D117)</f>
        <v>0</v>
      </c>
      <c r="C117" s="364">
        <f>SUM(E117+G117+I117+K117+M117+O117+Q117+S117+U117+W117+Y117+AA117+AC117+AE117+AG117+AI117+AK117+AM117)</f>
        <v>0</v>
      </c>
      <c r="D117" s="365">
        <f>SUM(F117+H117+J117+L117+N117+P117+R117+T117+V117+X117+Z117+AB117+AD117+AF117+AH117+AJ117+AL117+AN117)</f>
        <v>0</v>
      </c>
      <c r="E117" s="65"/>
      <c r="F117" s="190"/>
      <c r="G117" s="65"/>
      <c r="H117" s="366"/>
      <c r="I117" s="65"/>
      <c r="J117" s="366"/>
      <c r="K117" s="65"/>
      <c r="L117" s="366"/>
      <c r="M117" s="65"/>
      <c r="N117" s="366"/>
      <c r="O117" s="65"/>
      <c r="P117" s="366"/>
      <c r="Q117" s="367"/>
      <c r="R117" s="366"/>
      <c r="S117" s="65"/>
      <c r="T117" s="366"/>
      <c r="U117" s="65"/>
      <c r="V117" s="366"/>
      <c r="W117" s="65"/>
      <c r="X117" s="366"/>
      <c r="Y117" s="65"/>
      <c r="Z117" s="366"/>
      <c r="AA117" s="65"/>
      <c r="AB117" s="366"/>
      <c r="AC117" s="65"/>
      <c r="AD117" s="366"/>
      <c r="AE117" s="65"/>
      <c r="AF117" s="366"/>
      <c r="AG117" s="65"/>
      <c r="AH117" s="366"/>
      <c r="AI117" s="65"/>
      <c r="AJ117" s="366"/>
      <c r="AK117" s="65"/>
      <c r="AL117" s="366"/>
      <c r="AM117" s="368"/>
      <c r="AN117" s="369"/>
      <c r="AO117" s="112"/>
      <c r="AP117" s="112"/>
      <c r="AQ117" s="162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8"/>
      <c r="BD117" s="8"/>
      <c r="BE117" s="8"/>
      <c r="BF117" s="8"/>
      <c r="CA117" s="39"/>
      <c r="CB117" s="39"/>
      <c r="CC117" s="39"/>
      <c r="CG117" s="40">
        <v>0</v>
      </c>
      <c r="CH117" s="40">
        <v>0</v>
      </c>
      <c r="CI117" s="40">
        <v>0</v>
      </c>
      <c r="CJ117" s="40"/>
    </row>
    <row r="118" spans="1:88" ht="16.350000000000001" customHeight="1" x14ac:dyDescent="0.2">
      <c r="A118" s="363" t="s">
        <v>167</v>
      </c>
      <c r="B118" s="109">
        <f>SUM(C118:D118)</f>
        <v>0</v>
      </c>
      <c r="C118" s="364">
        <f t="shared" ref="C118:D119" si="12">SUM(E118+G118+I118+K118+M118+O118+Q118+S118+U118+W118+Y118+AA118+AC118+AE118+AG118+AI118+AK118+AM118)</f>
        <v>0</v>
      </c>
      <c r="D118" s="365">
        <f t="shared" si="12"/>
        <v>0</v>
      </c>
      <c r="E118" s="45"/>
      <c r="F118" s="46"/>
      <c r="G118" s="45"/>
      <c r="H118" s="47"/>
      <c r="I118" s="45"/>
      <c r="J118" s="47"/>
      <c r="K118" s="45"/>
      <c r="L118" s="47"/>
      <c r="M118" s="45"/>
      <c r="N118" s="47"/>
      <c r="O118" s="45"/>
      <c r="P118" s="47"/>
      <c r="Q118" s="110"/>
      <c r="R118" s="47"/>
      <c r="S118" s="45"/>
      <c r="T118" s="47"/>
      <c r="U118" s="45"/>
      <c r="V118" s="47"/>
      <c r="W118" s="45"/>
      <c r="X118" s="47"/>
      <c r="Y118" s="45"/>
      <c r="Z118" s="47"/>
      <c r="AA118" s="45"/>
      <c r="AB118" s="47"/>
      <c r="AC118" s="45"/>
      <c r="AD118" s="47"/>
      <c r="AE118" s="45"/>
      <c r="AF118" s="47"/>
      <c r="AG118" s="45"/>
      <c r="AH118" s="47"/>
      <c r="AI118" s="45"/>
      <c r="AJ118" s="47"/>
      <c r="AK118" s="45"/>
      <c r="AL118" s="47"/>
      <c r="AM118" s="111"/>
      <c r="AN118" s="55"/>
      <c r="AO118" s="52"/>
      <c r="AP118" s="52"/>
      <c r="AQ118" s="162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8"/>
      <c r="BD118" s="8"/>
      <c r="BE118" s="8"/>
      <c r="BF118" s="8"/>
      <c r="CG118" s="40">
        <v>0</v>
      </c>
      <c r="CH118" s="40">
        <v>0</v>
      </c>
      <c r="CI118" s="40">
        <v>0</v>
      </c>
      <c r="CJ118" s="40"/>
    </row>
    <row r="119" spans="1:88" ht="16.350000000000001" customHeight="1" x14ac:dyDescent="0.2">
      <c r="A119" s="1416" t="s">
        <v>168</v>
      </c>
      <c r="B119" s="232">
        <f>SUM(C119:D119)</f>
        <v>0</v>
      </c>
      <c r="C119" s="371">
        <f t="shared" si="12"/>
        <v>0</v>
      </c>
      <c r="D119" s="372">
        <f t="shared" si="12"/>
        <v>0</v>
      </c>
      <c r="E119" s="88"/>
      <c r="F119" s="89"/>
      <c r="G119" s="88"/>
      <c r="H119" s="87"/>
      <c r="I119" s="88"/>
      <c r="J119" s="87"/>
      <c r="K119" s="88"/>
      <c r="L119" s="87"/>
      <c r="M119" s="88"/>
      <c r="N119" s="87"/>
      <c r="O119" s="88"/>
      <c r="P119" s="87"/>
      <c r="Q119" s="126"/>
      <c r="R119" s="87"/>
      <c r="S119" s="88"/>
      <c r="T119" s="87"/>
      <c r="U119" s="88"/>
      <c r="V119" s="87"/>
      <c r="W119" s="88"/>
      <c r="X119" s="87"/>
      <c r="Y119" s="88"/>
      <c r="Z119" s="87"/>
      <c r="AA119" s="88"/>
      <c r="AB119" s="87"/>
      <c r="AC119" s="88"/>
      <c r="AD119" s="87"/>
      <c r="AE119" s="88"/>
      <c r="AF119" s="87"/>
      <c r="AG119" s="88"/>
      <c r="AH119" s="87"/>
      <c r="AI119" s="88"/>
      <c r="AJ119" s="87"/>
      <c r="AK119" s="88"/>
      <c r="AL119" s="87"/>
      <c r="AM119" s="127"/>
      <c r="AN119" s="92"/>
      <c r="AO119" s="94"/>
      <c r="AP119" s="94"/>
      <c r="AQ119" s="162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8"/>
      <c r="BD119" s="8"/>
      <c r="BE119" s="8"/>
      <c r="BF119" s="8"/>
      <c r="CG119" s="40">
        <v>0</v>
      </c>
      <c r="CH119" s="40">
        <v>0</v>
      </c>
      <c r="CI119" s="40">
        <v>0</v>
      </c>
      <c r="CJ119" s="40"/>
    </row>
    <row r="120" spans="1:88" ht="31.35" customHeight="1" x14ac:dyDescent="0.2">
      <c r="A120" s="9" t="s">
        <v>169</v>
      </c>
      <c r="B120" s="373"/>
      <c r="C120" s="373"/>
      <c r="D120" s="6"/>
      <c r="E120" s="373"/>
      <c r="F120" s="6"/>
      <c r="G120" s="6"/>
      <c r="H120" s="6"/>
      <c r="I120" s="6"/>
      <c r="J120" s="6"/>
      <c r="K120" s="6"/>
      <c r="L120" s="374"/>
      <c r="M120" s="374"/>
      <c r="N120" s="374"/>
      <c r="O120" s="374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CG120" s="40"/>
      <c r="CH120" s="40"/>
      <c r="CI120" s="40"/>
      <c r="CJ120" s="40"/>
    </row>
    <row r="121" spans="1:88" ht="16.350000000000001" customHeight="1" x14ac:dyDescent="0.2">
      <c r="A121" s="3031" t="s">
        <v>170</v>
      </c>
      <c r="B121" s="2924"/>
      <c r="C121" s="3031" t="s">
        <v>32</v>
      </c>
      <c r="D121" s="2926"/>
      <c r="E121" s="2924"/>
      <c r="F121" s="3049" t="s">
        <v>171</v>
      </c>
      <c r="G121" s="3050"/>
      <c r="H121" s="3050"/>
      <c r="I121" s="3050"/>
      <c r="J121" s="3050"/>
      <c r="K121" s="3050"/>
      <c r="L121" s="3050"/>
      <c r="M121" s="3050"/>
      <c r="N121" s="3050"/>
      <c r="O121" s="3061"/>
      <c r="P121" s="2927" t="s">
        <v>7</v>
      </c>
      <c r="Q121" s="2924" t="s">
        <v>8</v>
      </c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CG121" s="40"/>
      <c r="CH121" s="40"/>
      <c r="CI121" s="40"/>
      <c r="CJ121" s="40"/>
    </row>
    <row r="122" spans="1:88" ht="24" customHeight="1" x14ac:dyDescent="0.2">
      <c r="A122" s="2785"/>
      <c r="B122" s="2777"/>
      <c r="C122" s="3103"/>
      <c r="D122" s="2788"/>
      <c r="E122" s="3099"/>
      <c r="F122" s="3049" t="s">
        <v>172</v>
      </c>
      <c r="G122" s="3051"/>
      <c r="H122" s="3049" t="s">
        <v>173</v>
      </c>
      <c r="I122" s="3051"/>
      <c r="J122" s="3056" t="s">
        <v>174</v>
      </c>
      <c r="K122" s="3057"/>
      <c r="L122" s="3056" t="s">
        <v>175</v>
      </c>
      <c r="M122" s="3057"/>
      <c r="N122" s="3049" t="s">
        <v>176</v>
      </c>
      <c r="O122" s="3061"/>
      <c r="P122" s="2774"/>
      <c r="Q122" s="2777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CG122" s="40"/>
      <c r="CH122" s="40"/>
      <c r="CI122" s="40"/>
      <c r="CJ122" s="40"/>
    </row>
    <row r="123" spans="1:88" ht="22.5" customHeight="1" x14ac:dyDescent="0.2">
      <c r="A123" s="3103"/>
      <c r="B123" s="3099"/>
      <c r="C123" s="1417" t="s">
        <v>29</v>
      </c>
      <c r="D123" s="1418" t="s">
        <v>30</v>
      </c>
      <c r="E123" s="1419" t="s">
        <v>31</v>
      </c>
      <c r="F123" s="1417" t="s">
        <v>30</v>
      </c>
      <c r="G123" s="1419" t="s">
        <v>31</v>
      </c>
      <c r="H123" s="1417" t="s">
        <v>30</v>
      </c>
      <c r="I123" s="1419" t="s">
        <v>31</v>
      </c>
      <c r="J123" s="1417" t="s">
        <v>30</v>
      </c>
      <c r="K123" s="1419" t="s">
        <v>31</v>
      </c>
      <c r="L123" s="1417" t="s">
        <v>30</v>
      </c>
      <c r="M123" s="1419" t="s">
        <v>31</v>
      </c>
      <c r="N123" s="1417" t="s">
        <v>30</v>
      </c>
      <c r="O123" s="1420" t="s">
        <v>31</v>
      </c>
      <c r="P123" s="3097"/>
      <c r="Q123" s="3099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CG123" s="40"/>
      <c r="CH123" s="40"/>
      <c r="CI123" s="40"/>
      <c r="CJ123" s="40"/>
    </row>
    <row r="124" spans="1:88" ht="16.350000000000001" customHeight="1" x14ac:dyDescent="0.2">
      <c r="A124" s="3021" t="s">
        <v>177</v>
      </c>
      <c r="B124" s="1206" t="s">
        <v>178</v>
      </c>
      <c r="C124" s="1207">
        <f t="shared" ref="C124:C130" si="13">SUM(D124:E124)</f>
        <v>0</v>
      </c>
      <c r="D124" s="1208">
        <f>SUM(F124+H124+J124+L124+N124)</f>
        <v>0</v>
      </c>
      <c r="E124" s="382">
        <f>SUM(G124+I124+K124+M124+O124)</f>
        <v>0</v>
      </c>
      <c r="F124" s="1421"/>
      <c r="G124" s="1422"/>
      <c r="H124" s="1421"/>
      <c r="I124" s="1422"/>
      <c r="J124" s="1421"/>
      <c r="K124" s="1422"/>
      <c r="L124" s="1421"/>
      <c r="M124" s="1422"/>
      <c r="N124" s="1421"/>
      <c r="O124" s="1423"/>
      <c r="P124" s="1424"/>
      <c r="Q124" s="1422"/>
      <c r="R124" s="3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CG124" s="40">
        <v>0</v>
      </c>
      <c r="CH124" s="40">
        <v>0</v>
      </c>
      <c r="CI124" s="40">
        <v>0</v>
      </c>
      <c r="CJ124" s="40">
        <v>0</v>
      </c>
    </row>
    <row r="125" spans="1:88" ht="16.350000000000001" customHeight="1" x14ac:dyDescent="0.2">
      <c r="A125" s="2721"/>
      <c r="B125" s="387" t="s">
        <v>179</v>
      </c>
      <c r="C125" s="388">
        <f>SUM(D125:E125)</f>
        <v>0</v>
      </c>
      <c r="D125" s="389">
        <f t="shared" ref="D125:E130" si="14">SUM(F125+H125+J125+L125+N125)</f>
        <v>0</v>
      </c>
      <c r="E125" s="390">
        <f t="shared" si="14"/>
        <v>0</v>
      </c>
      <c r="F125" s="1213"/>
      <c r="G125" s="1214"/>
      <c r="H125" s="1213"/>
      <c r="I125" s="1214"/>
      <c r="J125" s="1213"/>
      <c r="K125" s="1214"/>
      <c r="L125" s="1213"/>
      <c r="M125" s="1214"/>
      <c r="N125" s="1213"/>
      <c r="O125" s="1215"/>
      <c r="P125" s="1216"/>
      <c r="Q125" s="1214"/>
      <c r="R125" s="3"/>
      <c r="CG125" s="40"/>
      <c r="CH125" s="40"/>
      <c r="CI125" s="40"/>
      <c r="CJ125" s="40"/>
    </row>
    <row r="126" spans="1:88" ht="30.75" customHeight="1" thickBot="1" x14ac:dyDescent="0.3">
      <c r="A126" s="2768"/>
      <c r="B126" s="395" t="s">
        <v>180</v>
      </c>
      <c r="C126" s="396">
        <f t="shared" si="13"/>
        <v>0</v>
      </c>
      <c r="D126" s="397">
        <f>SUM(F126+H126+J126+L126+N126)</f>
        <v>0</v>
      </c>
      <c r="E126" s="398">
        <f t="shared" si="14"/>
        <v>0</v>
      </c>
      <c r="F126" s="1217"/>
      <c r="G126" s="1218"/>
      <c r="H126" s="1217"/>
      <c r="I126" s="1218"/>
      <c r="J126" s="1217"/>
      <c r="K126" s="1218"/>
      <c r="L126" s="1217"/>
      <c r="M126" s="1218"/>
      <c r="N126" s="1217"/>
      <c r="O126" s="1219"/>
      <c r="P126" s="1220"/>
      <c r="Q126" s="1218"/>
      <c r="R126" s="3"/>
      <c r="CG126" s="40"/>
      <c r="CH126" s="40"/>
      <c r="CI126" s="40"/>
      <c r="CJ126" s="40"/>
    </row>
    <row r="127" spans="1:88" ht="16.350000000000001" customHeight="1" thickTop="1" x14ac:dyDescent="0.2">
      <c r="A127" s="2769" t="s">
        <v>181</v>
      </c>
      <c r="B127" s="26" t="s">
        <v>72</v>
      </c>
      <c r="C127" s="403">
        <f t="shared" si="13"/>
        <v>0</v>
      </c>
      <c r="D127" s="404">
        <f t="shared" si="14"/>
        <v>0</v>
      </c>
      <c r="E127" s="382">
        <f t="shared" si="14"/>
        <v>0</v>
      </c>
      <c r="F127" s="1421"/>
      <c r="G127" s="1422"/>
      <c r="H127" s="1421"/>
      <c r="I127" s="1422"/>
      <c r="J127" s="1421"/>
      <c r="K127" s="1422"/>
      <c r="L127" s="1421"/>
      <c r="M127" s="1422"/>
      <c r="N127" s="1421"/>
      <c r="O127" s="1423"/>
      <c r="P127" s="1424"/>
      <c r="Q127" s="1422"/>
      <c r="R127" s="3"/>
      <c r="CG127" s="40"/>
      <c r="CH127" s="40"/>
      <c r="CI127" s="40"/>
      <c r="CJ127" s="40"/>
    </row>
    <row r="128" spans="1:88" ht="16.350000000000001" customHeight="1" x14ac:dyDescent="0.2">
      <c r="A128" s="2705"/>
      <c r="B128" s="26" t="s">
        <v>182</v>
      </c>
      <c r="C128" s="403">
        <f t="shared" si="13"/>
        <v>0</v>
      </c>
      <c r="D128" s="404">
        <f t="shared" si="14"/>
        <v>0</v>
      </c>
      <c r="E128" s="382">
        <f t="shared" si="14"/>
        <v>0</v>
      </c>
      <c r="F128" s="1421"/>
      <c r="G128" s="1422"/>
      <c r="H128" s="1421"/>
      <c r="I128" s="1422"/>
      <c r="J128" s="1421"/>
      <c r="K128" s="1422"/>
      <c r="L128" s="1421"/>
      <c r="M128" s="1422"/>
      <c r="N128" s="1421"/>
      <c r="O128" s="1423"/>
      <c r="P128" s="1424"/>
      <c r="Q128" s="1422"/>
      <c r="R128" s="3"/>
      <c r="CG128" s="40"/>
      <c r="CH128" s="40"/>
      <c r="CI128" s="40"/>
      <c r="CJ128" s="40"/>
    </row>
    <row r="129" spans="1:88" ht="16.350000000000001" customHeight="1" x14ac:dyDescent="0.2">
      <c r="A129" s="2705"/>
      <c r="B129" s="41" t="s">
        <v>183</v>
      </c>
      <c r="C129" s="388">
        <f t="shared" si="13"/>
        <v>0</v>
      </c>
      <c r="D129" s="389">
        <f t="shared" si="14"/>
        <v>0</v>
      </c>
      <c r="E129" s="390">
        <f t="shared" si="14"/>
        <v>0</v>
      </c>
      <c r="F129" s="1213"/>
      <c r="G129" s="1214"/>
      <c r="H129" s="1213"/>
      <c r="I129" s="1214"/>
      <c r="J129" s="1213"/>
      <c r="K129" s="1214"/>
      <c r="L129" s="1213"/>
      <c r="M129" s="1214"/>
      <c r="N129" s="1213"/>
      <c r="O129" s="1215"/>
      <c r="P129" s="1216"/>
      <c r="Q129" s="1214"/>
      <c r="R129" s="3"/>
      <c r="CG129" s="40"/>
      <c r="CH129" s="40"/>
      <c r="CI129" s="40"/>
      <c r="CJ129" s="40"/>
    </row>
    <row r="130" spans="1:88" ht="16.350000000000001" customHeight="1" x14ac:dyDescent="0.2">
      <c r="A130" s="3085"/>
      <c r="B130" s="405" t="s">
        <v>109</v>
      </c>
      <c r="C130" s="406">
        <f t="shared" si="13"/>
        <v>0</v>
      </c>
      <c r="D130" s="407">
        <f t="shared" si="14"/>
        <v>0</v>
      </c>
      <c r="E130" s="408">
        <f t="shared" si="14"/>
        <v>0</v>
      </c>
      <c r="F130" s="1221"/>
      <c r="G130" s="1222"/>
      <c r="H130" s="1221"/>
      <c r="I130" s="1222"/>
      <c r="J130" s="1221"/>
      <c r="K130" s="1222"/>
      <c r="L130" s="1221"/>
      <c r="M130" s="1222"/>
      <c r="N130" s="1221"/>
      <c r="O130" s="1223"/>
      <c r="P130" s="1224"/>
      <c r="Q130" s="1222"/>
      <c r="R130" s="3"/>
      <c r="CG130" s="40"/>
      <c r="CH130" s="40"/>
      <c r="CI130" s="40"/>
      <c r="CJ130" s="40"/>
    </row>
    <row r="131" spans="1:88" ht="27" customHeight="1" x14ac:dyDescent="0.25">
      <c r="A131" s="9" t="s">
        <v>184</v>
      </c>
      <c r="B131" s="413"/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CG131" s="40"/>
      <c r="CH131" s="40"/>
      <c r="CI131" s="40"/>
      <c r="CJ131" s="40"/>
    </row>
    <row r="132" spans="1:88" ht="16.5" customHeight="1" x14ac:dyDescent="0.2">
      <c r="A132" s="3094" t="s">
        <v>49</v>
      </c>
      <c r="B132" s="3094" t="s">
        <v>185</v>
      </c>
      <c r="C132" s="3096" t="s">
        <v>29</v>
      </c>
      <c r="D132" s="3096" t="s">
        <v>30</v>
      </c>
      <c r="E132" s="3098" t="s">
        <v>31</v>
      </c>
      <c r="F132" s="3100" t="s">
        <v>186</v>
      </c>
      <c r="G132" s="3101"/>
      <c r="H132" s="3101"/>
      <c r="I132" s="3101"/>
      <c r="J132" s="3101"/>
      <c r="K132" s="3101"/>
      <c r="L132" s="3101"/>
      <c r="M132" s="3101"/>
      <c r="N132" s="3101"/>
      <c r="O132" s="3101"/>
      <c r="P132" s="3101"/>
      <c r="Q132" s="3101"/>
      <c r="R132" s="3101"/>
      <c r="S132" s="3101"/>
      <c r="T132" s="3101"/>
      <c r="U132" s="3101"/>
      <c r="V132" s="3101"/>
      <c r="W132" s="3101"/>
      <c r="X132" s="3101"/>
      <c r="Y132" s="3101"/>
      <c r="Z132" s="3101"/>
      <c r="AA132" s="3101"/>
      <c r="AB132" s="3101"/>
      <c r="AC132" s="3101"/>
      <c r="AD132" s="3101"/>
      <c r="AE132" s="3101"/>
      <c r="AF132" s="3101"/>
      <c r="AG132" s="3101"/>
      <c r="AH132" s="3101"/>
      <c r="AI132" s="3101"/>
      <c r="AJ132" s="3101"/>
      <c r="AK132" s="3101"/>
      <c r="AL132" s="3101"/>
      <c r="AM132" s="3102"/>
      <c r="AN132" s="3096" t="s">
        <v>7</v>
      </c>
      <c r="AO132" s="3098" t="s">
        <v>8</v>
      </c>
      <c r="CG132" s="40"/>
      <c r="CH132" s="40"/>
      <c r="CI132" s="40"/>
      <c r="CJ132" s="40"/>
    </row>
    <row r="133" spans="1:88" ht="15" customHeight="1" x14ac:dyDescent="0.2">
      <c r="A133" s="2771"/>
      <c r="B133" s="2771"/>
      <c r="C133" s="2774"/>
      <c r="D133" s="2774"/>
      <c r="E133" s="2777"/>
      <c r="F133" s="3056" t="s">
        <v>187</v>
      </c>
      <c r="G133" s="3058"/>
      <c r="H133" s="3056" t="s">
        <v>188</v>
      </c>
      <c r="I133" s="3058"/>
      <c r="J133" s="3056" t="s">
        <v>189</v>
      </c>
      <c r="K133" s="3058"/>
      <c r="L133" s="3056" t="s">
        <v>190</v>
      </c>
      <c r="M133" s="3058"/>
      <c r="N133" s="3056" t="s">
        <v>191</v>
      </c>
      <c r="O133" s="3058"/>
      <c r="P133" s="3056" t="s">
        <v>192</v>
      </c>
      <c r="Q133" s="3057"/>
      <c r="R133" s="3056" t="s">
        <v>193</v>
      </c>
      <c r="S133" s="3057"/>
      <c r="T133" s="3056" t="s">
        <v>194</v>
      </c>
      <c r="U133" s="3057"/>
      <c r="V133" s="3056" t="s">
        <v>195</v>
      </c>
      <c r="W133" s="3057"/>
      <c r="X133" s="3056" t="s">
        <v>196</v>
      </c>
      <c r="Y133" s="3057"/>
      <c r="Z133" s="3056" t="s">
        <v>197</v>
      </c>
      <c r="AA133" s="3057"/>
      <c r="AB133" s="3056" t="s">
        <v>198</v>
      </c>
      <c r="AC133" s="3057"/>
      <c r="AD133" s="3056" t="s">
        <v>199</v>
      </c>
      <c r="AE133" s="3057"/>
      <c r="AF133" s="3056" t="s">
        <v>200</v>
      </c>
      <c r="AG133" s="3057"/>
      <c r="AH133" s="3056" t="s">
        <v>201</v>
      </c>
      <c r="AI133" s="3057"/>
      <c r="AJ133" s="3056" t="s">
        <v>202</v>
      </c>
      <c r="AK133" s="3057"/>
      <c r="AL133" s="3056" t="s">
        <v>203</v>
      </c>
      <c r="AM133" s="3104"/>
      <c r="AN133" s="2774"/>
      <c r="AO133" s="2777"/>
      <c r="CG133" s="40"/>
      <c r="CH133" s="40"/>
      <c r="CI133" s="40"/>
      <c r="CJ133" s="40"/>
    </row>
    <row r="134" spans="1:88" ht="15.75" customHeight="1" x14ac:dyDescent="0.2">
      <c r="A134" s="3095"/>
      <c r="B134" s="3095"/>
      <c r="C134" s="3097"/>
      <c r="D134" s="3097"/>
      <c r="E134" s="3099"/>
      <c r="F134" s="1415" t="s">
        <v>204</v>
      </c>
      <c r="G134" s="1425" t="s">
        <v>31</v>
      </c>
      <c r="H134" s="1415" t="s">
        <v>204</v>
      </c>
      <c r="I134" s="1425" t="s">
        <v>31</v>
      </c>
      <c r="J134" s="1415" t="s">
        <v>204</v>
      </c>
      <c r="K134" s="1425" t="s">
        <v>31</v>
      </c>
      <c r="L134" s="1415" t="s">
        <v>204</v>
      </c>
      <c r="M134" s="1425" t="s">
        <v>31</v>
      </c>
      <c r="N134" s="1415" t="s">
        <v>204</v>
      </c>
      <c r="O134" s="1425" t="s">
        <v>31</v>
      </c>
      <c r="P134" s="1415" t="s">
        <v>204</v>
      </c>
      <c r="Q134" s="1425" t="s">
        <v>31</v>
      </c>
      <c r="R134" s="1415" t="s">
        <v>204</v>
      </c>
      <c r="S134" s="1425" t="s">
        <v>31</v>
      </c>
      <c r="T134" s="1415" t="s">
        <v>204</v>
      </c>
      <c r="U134" s="1425" t="s">
        <v>31</v>
      </c>
      <c r="V134" s="1415" t="s">
        <v>204</v>
      </c>
      <c r="W134" s="1425" t="s">
        <v>31</v>
      </c>
      <c r="X134" s="1415" t="s">
        <v>204</v>
      </c>
      <c r="Y134" s="1425" t="s">
        <v>31</v>
      </c>
      <c r="Z134" s="1415" t="s">
        <v>204</v>
      </c>
      <c r="AA134" s="1425" t="s">
        <v>31</v>
      </c>
      <c r="AB134" s="1415" t="s">
        <v>204</v>
      </c>
      <c r="AC134" s="1425" t="s">
        <v>31</v>
      </c>
      <c r="AD134" s="1415" t="s">
        <v>204</v>
      </c>
      <c r="AE134" s="1425" t="s">
        <v>31</v>
      </c>
      <c r="AF134" s="1415" t="s">
        <v>204</v>
      </c>
      <c r="AG134" s="1425" t="s">
        <v>31</v>
      </c>
      <c r="AH134" s="1415" t="s">
        <v>204</v>
      </c>
      <c r="AI134" s="1425" t="s">
        <v>31</v>
      </c>
      <c r="AJ134" s="1415" t="s">
        <v>204</v>
      </c>
      <c r="AK134" s="1425" t="s">
        <v>31</v>
      </c>
      <c r="AL134" s="1415" t="s">
        <v>204</v>
      </c>
      <c r="AM134" s="1426" t="s">
        <v>31</v>
      </c>
      <c r="AN134" s="3097"/>
      <c r="AO134" s="3099"/>
      <c r="CG134" s="40"/>
      <c r="CH134" s="40"/>
      <c r="CI134" s="40"/>
      <c r="CJ134" s="40"/>
    </row>
    <row r="135" spans="1:88" x14ac:dyDescent="0.2">
      <c r="A135" s="3021" t="s">
        <v>72</v>
      </c>
      <c r="B135" s="1228" t="s">
        <v>205</v>
      </c>
      <c r="C135" s="1207">
        <f>SUM(D135:E135)</f>
        <v>0</v>
      </c>
      <c r="D135" s="1208">
        <f>+F135+H135+J135+L135+N135+P135+R135+T135+V135+X135+Z135+AB135+AD135+AF135+AH135+AJ135+AL135</f>
        <v>0</v>
      </c>
      <c r="E135" s="1229">
        <f>+G135+I135+K135+M135+O135+Q135+S135+U135+W135+Y135+AA135+AC135+AE135+AG135+AI135+AK135+AM135</f>
        <v>0</v>
      </c>
      <c r="F135" s="1230"/>
      <c r="G135" s="1231"/>
      <c r="H135" s="1230"/>
      <c r="I135" s="1231"/>
      <c r="J135" s="1230"/>
      <c r="K135" s="1231"/>
      <c r="L135" s="1230"/>
      <c r="M135" s="1231"/>
      <c r="N135" s="1230"/>
      <c r="O135" s="1231"/>
      <c r="P135" s="1230"/>
      <c r="Q135" s="1231"/>
      <c r="R135" s="1230"/>
      <c r="S135" s="1231"/>
      <c r="T135" s="1230"/>
      <c r="U135" s="1231"/>
      <c r="V135" s="1230"/>
      <c r="W135" s="1231"/>
      <c r="X135" s="1230"/>
      <c r="Y135" s="1231"/>
      <c r="Z135" s="1230"/>
      <c r="AA135" s="1231"/>
      <c r="AB135" s="1230"/>
      <c r="AC135" s="1231"/>
      <c r="AD135" s="1230"/>
      <c r="AE135" s="1231"/>
      <c r="AF135" s="1230"/>
      <c r="AG135" s="1231"/>
      <c r="AH135" s="1230"/>
      <c r="AI135" s="1231"/>
      <c r="AJ135" s="1230"/>
      <c r="AK135" s="1231"/>
      <c r="AL135" s="1230"/>
      <c r="AM135" s="1232"/>
      <c r="AN135" s="1233"/>
      <c r="AO135" s="1231"/>
      <c r="AP135" s="3"/>
      <c r="CG135" s="5">
        <v>0</v>
      </c>
      <c r="CH135" s="5">
        <v>0</v>
      </c>
      <c r="CI135" s="5">
        <v>0</v>
      </c>
      <c r="CJ135" s="5">
        <v>0</v>
      </c>
    </row>
    <row r="136" spans="1:88" x14ac:dyDescent="0.2">
      <c r="A136" s="2705"/>
      <c r="B136" s="109" t="s">
        <v>206</v>
      </c>
      <c r="C136" s="388">
        <f>SUM(D136:E136)</f>
        <v>0</v>
      </c>
      <c r="D136" s="389">
        <f t="shared" ref="D136:E148" si="15">+F136+H136+J136+L136+N136+P136+R136+T136+V136+X136+Z136+AB136+AD136+AF136+AH136+AJ136+AL136</f>
        <v>0</v>
      </c>
      <c r="E136" s="363">
        <f t="shared" si="15"/>
        <v>0</v>
      </c>
      <c r="F136" s="65"/>
      <c r="G136" s="190"/>
      <c r="H136" s="65"/>
      <c r="I136" s="190"/>
      <c r="J136" s="65"/>
      <c r="K136" s="190"/>
      <c r="L136" s="65"/>
      <c r="M136" s="190"/>
      <c r="N136" s="65"/>
      <c r="O136" s="190"/>
      <c r="P136" s="65"/>
      <c r="Q136" s="190"/>
      <c r="R136" s="65"/>
      <c r="S136" s="190"/>
      <c r="T136" s="65"/>
      <c r="U136" s="190"/>
      <c r="V136" s="65"/>
      <c r="W136" s="190"/>
      <c r="X136" s="65"/>
      <c r="Y136" s="190"/>
      <c r="Z136" s="65"/>
      <c r="AA136" s="190"/>
      <c r="AB136" s="65"/>
      <c r="AC136" s="190"/>
      <c r="AD136" s="65"/>
      <c r="AE136" s="190"/>
      <c r="AF136" s="65"/>
      <c r="AG136" s="190"/>
      <c r="AH136" s="65"/>
      <c r="AI136" s="190"/>
      <c r="AJ136" s="65"/>
      <c r="AK136" s="190"/>
      <c r="AL136" s="65"/>
      <c r="AM136" s="420"/>
      <c r="AN136" s="367"/>
      <c r="AO136" s="190"/>
      <c r="AP136" s="3"/>
    </row>
    <row r="137" spans="1:88" x14ac:dyDescent="0.2">
      <c r="A137" s="2705"/>
      <c r="B137" s="109" t="s">
        <v>207</v>
      </c>
      <c r="C137" s="388">
        <f t="shared" ref="C137:C148" si="16">SUM(D137:E137)</f>
        <v>0</v>
      </c>
      <c r="D137" s="389">
        <f t="shared" si="15"/>
        <v>0</v>
      </c>
      <c r="E137" s="363">
        <f t="shared" si="15"/>
        <v>0</v>
      </c>
      <c r="F137" s="45"/>
      <c r="G137" s="46"/>
      <c r="H137" s="45"/>
      <c r="I137" s="46"/>
      <c r="J137" s="45"/>
      <c r="K137" s="46"/>
      <c r="L137" s="45"/>
      <c r="M137" s="46"/>
      <c r="N137" s="45"/>
      <c r="O137" s="46"/>
      <c r="P137" s="45"/>
      <c r="Q137" s="46"/>
      <c r="R137" s="45"/>
      <c r="S137" s="46"/>
      <c r="T137" s="45"/>
      <c r="U137" s="46"/>
      <c r="V137" s="45"/>
      <c r="W137" s="46"/>
      <c r="X137" s="45"/>
      <c r="Y137" s="46"/>
      <c r="Z137" s="45"/>
      <c r="AA137" s="46"/>
      <c r="AB137" s="45"/>
      <c r="AC137" s="46"/>
      <c r="AD137" s="45"/>
      <c r="AE137" s="46"/>
      <c r="AF137" s="45"/>
      <c r="AG137" s="46"/>
      <c r="AH137" s="45"/>
      <c r="AI137" s="46"/>
      <c r="AJ137" s="45"/>
      <c r="AK137" s="46"/>
      <c r="AL137" s="45"/>
      <c r="AM137" s="421"/>
      <c r="AN137" s="110"/>
      <c r="AO137" s="46"/>
      <c r="AP137" s="3"/>
    </row>
    <row r="138" spans="1:88" x14ac:dyDescent="0.2">
      <c r="A138" s="2705"/>
      <c r="B138" s="109" t="s">
        <v>208</v>
      </c>
      <c r="C138" s="388">
        <f t="shared" si="16"/>
        <v>0</v>
      </c>
      <c r="D138" s="389">
        <f t="shared" si="15"/>
        <v>0</v>
      </c>
      <c r="E138" s="363">
        <f t="shared" si="15"/>
        <v>0</v>
      </c>
      <c r="F138" s="45"/>
      <c r="G138" s="46"/>
      <c r="H138" s="45"/>
      <c r="I138" s="46"/>
      <c r="J138" s="45"/>
      <c r="K138" s="46"/>
      <c r="L138" s="45"/>
      <c r="M138" s="46"/>
      <c r="N138" s="45"/>
      <c r="O138" s="46"/>
      <c r="P138" s="45"/>
      <c r="Q138" s="46"/>
      <c r="R138" s="45"/>
      <c r="S138" s="46"/>
      <c r="T138" s="45"/>
      <c r="U138" s="46"/>
      <c r="V138" s="45"/>
      <c r="W138" s="46"/>
      <c r="X138" s="45"/>
      <c r="Y138" s="46"/>
      <c r="Z138" s="45"/>
      <c r="AA138" s="46"/>
      <c r="AB138" s="45"/>
      <c r="AC138" s="46"/>
      <c r="AD138" s="45"/>
      <c r="AE138" s="46"/>
      <c r="AF138" s="45"/>
      <c r="AG138" s="46"/>
      <c r="AH138" s="45"/>
      <c r="AI138" s="46"/>
      <c r="AJ138" s="45"/>
      <c r="AK138" s="46"/>
      <c r="AL138" s="45"/>
      <c r="AM138" s="421"/>
      <c r="AN138" s="110"/>
      <c r="AO138" s="46"/>
      <c r="AP138" s="3"/>
    </row>
    <row r="139" spans="1:88" x14ac:dyDescent="0.2">
      <c r="A139" s="2705"/>
      <c r="B139" s="422" t="s">
        <v>209</v>
      </c>
      <c r="C139" s="388">
        <f t="shared" si="16"/>
        <v>0</v>
      </c>
      <c r="D139" s="389">
        <f t="shared" si="15"/>
        <v>0</v>
      </c>
      <c r="E139" s="363">
        <f t="shared" si="15"/>
        <v>0</v>
      </c>
      <c r="F139" s="45"/>
      <c r="G139" s="46"/>
      <c r="H139" s="45"/>
      <c r="I139" s="46"/>
      <c r="J139" s="45"/>
      <c r="K139" s="46"/>
      <c r="L139" s="45"/>
      <c r="M139" s="46"/>
      <c r="N139" s="45"/>
      <c r="O139" s="46"/>
      <c r="P139" s="45"/>
      <c r="Q139" s="46"/>
      <c r="R139" s="45"/>
      <c r="S139" s="46"/>
      <c r="T139" s="45"/>
      <c r="U139" s="46"/>
      <c r="V139" s="45"/>
      <c r="W139" s="46"/>
      <c r="X139" s="45"/>
      <c r="Y139" s="46"/>
      <c r="Z139" s="45"/>
      <c r="AA139" s="46"/>
      <c r="AB139" s="45"/>
      <c r="AC139" s="46"/>
      <c r="AD139" s="45"/>
      <c r="AE139" s="46"/>
      <c r="AF139" s="45"/>
      <c r="AG139" s="46"/>
      <c r="AH139" s="45"/>
      <c r="AI139" s="46"/>
      <c r="AJ139" s="45"/>
      <c r="AK139" s="46"/>
      <c r="AL139" s="45"/>
      <c r="AM139" s="421"/>
      <c r="AN139" s="110"/>
      <c r="AO139" s="46"/>
      <c r="AP139" s="3"/>
    </row>
    <row r="140" spans="1:88" x14ac:dyDescent="0.2">
      <c r="A140" s="2705"/>
      <c r="B140" s="109" t="s">
        <v>210</v>
      </c>
      <c r="C140" s="388">
        <f t="shared" si="16"/>
        <v>0</v>
      </c>
      <c r="D140" s="389">
        <f t="shared" si="15"/>
        <v>0</v>
      </c>
      <c r="E140" s="363">
        <f t="shared" si="15"/>
        <v>0</v>
      </c>
      <c r="F140" s="79"/>
      <c r="G140" s="73"/>
      <c r="H140" s="79"/>
      <c r="I140" s="73"/>
      <c r="J140" s="79"/>
      <c r="K140" s="73"/>
      <c r="L140" s="79"/>
      <c r="M140" s="73"/>
      <c r="N140" s="79"/>
      <c r="O140" s="73"/>
      <c r="P140" s="79"/>
      <c r="Q140" s="73"/>
      <c r="R140" s="79"/>
      <c r="S140" s="73"/>
      <c r="T140" s="79"/>
      <c r="U140" s="73"/>
      <c r="V140" s="79"/>
      <c r="W140" s="73"/>
      <c r="X140" s="79"/>
      <c r="Y140" s="73"/>
      <c r="Z140" s="79"/>
      <c r="AA140" s="73"/>
      <c r="AB140" s="79"/>
      <c r="AC140" s="73"/>
      <c r="AD140" s="79"/>
      <c r="AE140" s="73"/>
      <c r="AF140" s="79"/>
      <c r="AG140" s="73"/>
      <c r="AH140" s="79"/>
      <c r="AI140" s="73"/>
      <c r="AJ140" s="79"/>
      <c r="AK140" s="73"/>
      <c r="AL140" s="79"/>
      <c r="AM140" s="423"/>
      <c r="AN140" s="424"/>
      <c r="AO140" s="73"/>
      <c r="AP140" s="3"/>
    </row>
    <row r="141" spans="1:88" x14ac:dyDescent="0.2">
      <c r="A141" s="2705"/>
      <c r="B141" s="109" t="s">
        <v>211</v>
      </c>
      <c r="C141" s="388">
        <f t="shared" si="16"/>
        <v>0</v>
      </c>
      <c r="D141" s="389">
        <f t="shared" si="15"/>
        <v>0</v>
      </c>
      <c r="E141" s="363">
        <f t="shared" si="15"/>
        <v>0</v>
      </c>
      <c r="F141" s="79"/>
      <c r="G141" s="73"/>
      <c r="H141" s="79"/>
      <c r="I141" s="73"/>
      <c r="J141" s="79"/>
      <c r="K141" s="73"/>
      <c r="L141" s="79"/>
      <c r="M141" s="73"/>
      <c r="N141" s="79"/>
      <c r="O141" s="73"/>
      <c r="P141" s="79"/>
      <c r="Q141" s="73"/>
      <c r="R141" s="79"/>
      <c r="S141" s="73"/>
      <c r="T141" s="79"/>
      <c r="U141" s="73"/>
      <c r="V141" s="79"/>
      <c r="W141" s="73"/>
      <c r="X141" s="79"/>
      <c r="Y141" s="73"/>
      <c r="Z141" s="79"/>
      <c r="AA141" s="73"/>
      <c r="AB141" s="79"/>
      <c r="AC141" s="73"/>
      <c r="AD141" s="79"/>
      <c r="AE141" s="73"/>
      <c r="AF141" s="79"/>
      <c r="AG141" s="73"/>
      <c r="AH141" s="79"/>
      <c r="AI141" s="73"/>
      <c r="AJ141" s="79"/>
      <c r="AK141" s="73"/>
      <c r="AL141" s="79"/>
      <c r="AM141" s="423"/>
      <c r="AN141" s="424"/>
      <c r="AO141" s="73"/>
      <c r="AP141" s="3"/>
    </row>
    <row r="142" spans="1:88" x14ac:dyDescent="0.2">
      <c r="A142" s="3105"/>
      <c r="B142" s="232" t="s">
        <v>212</v>
      </c>
      <c r="C142" s="406">
        <f t="shared" si="16"/>
        <v>0</v>
      </c>
      <c r="D142" s="407">
        <f t="shared" si="15"/>
        <v>0</v>
      </c>
      <c r="E142" s="427">
        <f t="shared" si="15"/>
        <v>0</v>
      </c>
      <c r="F142" s="88"/>
      <c r="G142" s="89"/>
      <c r="H142" s="88"/>
      <c r="I142" s="89"/>
      <c r="J142" s="88"/>
      <c r="K142" s="89"/>
      <c r="L142" s="88"/>
      <c r="M142" s="89"/>
      <c r="N142" s="88"/>
      <c r="O142" s="89"/>
      <c r="P142" s="88"/>
      <c r="Q142" s="89"/>
      <c r="R142" s="88"/>
      <c r="S142" s="89"/>
      <c r="T142" s="88"/>
      <c r="U142" s="89"/>
      <c r="V142" s="88"/>
      <c r="W142" s="89"/>
      <c r="X142" s="88"/>
      <c r="Y142" s="89"/>
      <c r="Z142" s="88"/>
      <c r="AA142" s="89"/>
      <c r="AB142" s="88"/>
      <c r="AC142" s="89"/>
      <c r="AD142" s="88"/>
      <c r="AE142" s="89"/>
      <c r="AF142" s="88"/>
      <c r="AG142" s="89"/>
      <c r="AH142" s="88"/>
      <c r="AI142" s="89"/>
      <c r="AJ142" s="88"/>
      <c r="AK142" s="89"/>
      <c r="AL142" s="88"/>
      <c r="AM142" s="428"/>
      <c r="AN142" s="126"/>
      <c r="AO142" s="89"/>
      <c r="AP142" s="3"/>
    </row>
    <row r="143" spans="1:88" x14ac:dyDescent="0.2">
      <c r="A143" s="3021" t="s">
        <v>183</v>
      </c>
      <c r="B143" s="1427" t="s">
        <v>213</v>
      </c>
      <c r="C143" s="1428">
        <f t="shared" si="16"/>
        <v>2</v>
      </c>
      <c r="D143" s="1429">
        <f t="shared" si="15"/>
        <v>0</v>
      </c>
      <c r="E143" s="1430">
        <f t="shared" si="15"/>
        <v>2</v>
      </c>
      <c r="F143" s="1431"/>
      <c r="G143" s="1432"/>
      <c r="H143" s="1431"/>
      <c r="I143" s="1432"/>
      <c r="J143" s="1431"/>
      <c r="K143" s="1432"/>
      <c r="L143" s="1431"/>
      <c r="M143" s="1432"/>
      <c r="N143" s="1431"/>
      <c r="O143" s="1432"/>
      <c r="P143" s="1431"/>
      <c r="Q143" s="1432"/>
      <c r="R143" s="1431"/>
      <c r="S143" s="1432"/>
      <c r="T143" s="1431"/>
      <c r="U143" s="1432"/>
      <c r="V143" s="1431"/>
      <c r="W143" s="1432"/>
      <c r="X143" s="1431"/>
      <c r="Y143" s="1432"/>
      <c r="Z143" s="1431"/>
      <c r="AA143" s="1432"/>
      <c r="AB143" s="1431"/>
      <c r="AC143" s="1432">
        <v>1</v>
      </c>
      <c r="AD143" s="1431"/>
      <c r="AE143" s="1432"/>
      <c r="AF143" s="1431"/>
      <c r="AG143" s="1432"/>
      <c r="AH143" s="1431"/>
      <c r="AI143" s="1432"/>
      <c r="AJ143" s="1431"/>
      <c r="AK143" s="1432"/>
      <c r="AL143" s="1431"/>
      <c r="AM143" s="1433">
        <v>1</v>
      </c>
      <c r="AN143" s="1434"/>
      <c r="AO143" s="1432"/>
      <c r="AP143" s="3"/>
    </row>
    <row r="144" spans="1:88" x14ac:dyDescent="0.2">
      <c r="A144" s="2705"/>
      <c r="B144" s="109" t="s">
        <v>207</v>
      </c>
      <c r="C144" s="388">
        <f t="shared" si="16"/>
        <v>8</v>
      </c>
      <c r="D144" s="389">
        <f t="shared" si="15"/>
        <v>1</v>
      </c>
      <c r="E144" s="363">
        <f>+G144+I144+K144+M144+O144+Q144+S144+U144+W144+Y144+AA144+AC144+AE144+AG144+AI144+AK144+AM144</f>
        <v>7</v>
      </c>
      <c r="F144" s="45"/>
      <c r="G144" s="46"/>
      <c r="H144" s="45"/>
      <c r="I144" s="46"/>
      <c r="J144" s="45"/>
      <c r="K144" s="46"/>
      <c r="L144" s="45"/>
      <c r="M144" s="46"/>
      <c r="N144" s="45"/>
      <c r="O144" s="46"/>
      <c r="P144" s="45"/>
      <c r="Q144" s="46"/>
      <c r="R144" s="45"/>
      <c r="S144" s="46"/>
      <c r="T144" s="45"/>
      <c r="U144" s="46">
        <v>1</v>
      </c>
      <c r="V144" s="45"/>
      <c r="W144" s="46">
        <v>1</v>
      </c>
      <c r="X144" s="45"/>
      <c r="Y144" s="46"/>
      <c r="Z144" s="45"/>
      <c r="AA144" s="46">
        <v>1</v>
      </c>
      <c r="AB144" s="45"/>
      <c r="AC144" s="46">
        <v>2</v>
      </c>
      <c r="AD144" s="45"/>
      <c r="AE144" s="46"/>
      <c r="AF144" s="45"/>
      <c r="AG144" s="46">
        <v>1</v>
      </c>
      <c r="AH144" s="45"/>
      <c r="AI144" s="46"/>
      <c r="AJ144" s="45"/>
      <c r="AK144" s="46"/>
      <c r="AL144" s="45">
        <v>1</v>
      </c>
      <c r="AM144" s="421">
        <v>1</v>
      </c>
      <c r="AN144" s="110"/>
      <c r="AO144" s="46"/>
      <c r="AP144" s="3"/>
    </row>
    <row r="145" spans="1:109" x14ac:dyDescent="0.2">
      <c r="A145" s="2705"/>
      <c r="B145" s="109" t="s">
        <v>208</v>
      </c>
      <c r="C145" s="388">
        <f>SUM(D145:E145)</f>
        <v>14</v>
      </c>
      <c r="D145" s="389">
        <f t="shared" si="15"/>
        <v>7</v>
      </c>
      <c r="E145" s="363">
        <f t="shared" si="15"/>
        <v>7</v>
      </c>
      <c r="F145" s="45"/>
      <c r="G145" s="46"/>
      <c r="H145" s="45"/>
      <c r="I145" s="46"/>
      <c r="J145" s="45">
        <v>1</v>
      </c>
      <c r="K145" s="46"/>
      <c r="L145" s="45"/>
      <c r="M145" s="46"/>
      <c r="N145" s="45"/>
      <c r="O145" s="46"/>
      <c r="P145" s="45"/>
      <c r="Q145" s="46"/>
      <c r="R145" s="45">
        <v>3</v>
      </c>
      <c r="S145" s="46">
        <v>1</v>
      </c>
      <c r="T145" s="45">
        <v>1</v>
      </c>
      <c r="U145" s="46">
        <v>2</v>
      </c>
      <c r="V145" s="45">
        <v>1</v>
      </c>
      <c r="W145" s="46">
        <v>2</v>
      </c>
      <c r="X145" s="45"/>
      <c r="Y145" s="46">
        <v>1</v>
      </c>
      <c r="Z145" s="45"/>
      <c r="AA145" s="46"/>
      <c r="AB145" s="45"/>
      <c r="AC145" s="46"/>
      <c r="AD145" s="45">
        <v>1</v>
      </c>
      <c r="AE145" s="46"/>
      <c r="AF145" s="45"/>
      <c r="AG145" s="46"/>
      <c r="AH145" s="45"/>
      <c r="AI145" s="46"/>
      <c r="AJ145" s="45"/>
      <c r="AK145" s="46">
        <v>1</v>
      </c>
      <c r="AL145" s="45"/>
      <c r="AM145" s="421"/>
      <c r="AN145" s="110"/>
      <c r="AO145" s="46">
        <v>2</v>
      </c>
      <c r="AP145" s="3"/>
    </row>
    <row r="146" spans="1:109" x14ac:dyDescent="0.2">
      <c r="A146" s="2705"/>
      <c r="B146" s="422" t="s">
        <v>209</v>
      </c>
      <c r="C146" s="388">
        <f t="shared" si="16"/>
        <v>0</v>
      </c>
      <c r="D146" s="389">
        <f>+F146+H146+J146+L146+N146+P146+R146+T146+V146+X146+Z146+AB146+AD146+AF146+AH146+AJ146+AL146</f>
        <v>0</v>
      </c>
      <c r="E146" s="363">
        <f t="shared" si="15"/>
        <v>0</v>
      </c>
      <c r="F146" s="45"/>
      <c r="G146" s="46"/>
      <c r="H146" s="45"/>
      <c r="I146" s="46"/>
      <c r="J146" s="45"/>
      <c r="K146" s="46"/>
      <c r="L146" s="45"/>
      <c r="M146" s="46"/>
      <c r="N146" s="45"/>
      <c r="O146" s="46"/>
      <c r="P146" s="45"/>
      <c r="Q146" s="46"/>
      <c r="R146" s="45"/>
      <c r="S146" s="46"/>
      <c r="T146" s="45"/>
      <c r="U146" s="46"/>
      <c r="V146" s="45"/>
      <c r="W146" s="46"/>
      <c r="X146" s="45"/>
      <c r="Y146" s="46"/>
      <c r="Z146" s="45"/>
      <c r="AA146" s="46"/>
      <c r="AB146" s="45"/>
      <c r="AC146" s="46"/>
      <c r="AD146" s="45"/>
      <c r="AE146" s="46"/>
      <c r="AF146" s="45"/>
      <c r="AG146" s="46"/>
      <c r="AH146" s="45"/>
      <c r="AI146" s="46"/>
      <c r="AJ146" s="45"/>
      <c r="AK146" s="46"/>
      <c r="AL146" s="45"/>
      <c r="AM146" s="421"/>
      <c r="AN146" s="110"/>
      <c r="AO146" s="46"/>
      <c r="AP146" s="3"/>
    </row>
    <row r="147" spans="1:109" x14ac:dyDescent="0.2">
      <c r="A147" s="2705"/>
      <c r="B147" s="109" t="s">
        <v>210</v>
      </c>
      <c r="C147" s="433">
        <f t="shared" si="16"/>
        <v>0</v>
      </c>
      <c r="D147" s="434">
        <f t="shared" si="15"/>
        <v>0</v>
      </c>
      <c r="E147" s="435">
        <f t="shared" si="15"/>
        <v>0</v>
      </c>
      <c r="F147" s="79"/>
      <c r="G147" s="73"/>
      <c r="H147" s="79"/>
      <c r="I147" s="73"/>
      <c r="J147" s="79"/>
      <c r="K147" s="73"/>
      <c r="L147" s="79"/>
      <c r="M147" s="73"/>
      <c r="N147" s="79"/>
      <c r="O147" s="73"/>
      <c r="P147" s="79"/>
      <c r="Q147" s="73"/>
      <c r="R147" s="79"/>
      <c r="S147" s="73"/>
      <c r="T147" s="79"/>
      <c r="U147" s="73"/>
      <c r="V147" s="79"/>
      <c r="W147" s="73"/>
      <c r="X147" s="79"/>
      <c r="Y147" s="73"/>
      <c r="Z147" s="79"/>
      <c r="AA147" s="73"/>
      <c r="AB147" s="79"/>
      <c r="AC147" s="73"/>
      <c r="AD147" s="79"/>
      <c r="AE147" s="73"/>
      <c r="AF147" s="79"/>
      <c r="AG147" s="73"/>
      <c r="AH147" s="79"/>
      <c r="AI147" s="73"/>
      <c r="AJ147" s="79"/>
      <c r="AK147" s="73"/>
      <c r="AL147" s="79"/>
      <c r="AM147" s="423"/>
      <c r="AN147" s="424"/>
      <c r="AO147" s="73"/>
      <c r="AP147" s="3"/>
    </row>
    <row r="148" spans="1:109" x14ac:dyDescent="0.2">
      <c r="A148" s="3105"/>
      <c r="B148" s="232" t="s">
        <v>212</v>
      </c>
      <c r="C148" s="406">
        <f t="shared" si="16"/>
        <v>0</v>
      </c>
      <c r="D148" s="407">
        <f t="shared" si="15"/>
        <v>0</v>
      </c>
      <c r="E148" s="427">
        <f t="shared" si="15"/>
        <v>0</v>
      </c>
      <c r="F148" s="88"/>
      <c r="G148" s="89"/>
      <c r="H148" s="88"/>
      <c r="I148" s="89"/>
      <c r="J148" s="88"/>
      <c r="K148" s="89"/>
      <c r="L148" s="88"/>
      <c r="M148" s="89"/>
      <c r="N148" s="88"/>
      <c r="O148" s="89"/>
      <c r="P148" s="88"/>
      <c r="Q148" s="89"/>
      <c r="R148" s="88"/>
      <c r="S148" s="89"/>
      <c r="T148" s="88"/>
      <c r="U148" s="89"/>
      <c r="V148" s="88"/>
      <c r="W148" s="89"/>
      <c r="X148" s="88"/>
      <c r="Y148" s="89"/>
      <c r="Z148" s="88"/>
      <c r="AA148" s="89"/>
      <c r="AB148" s="88"/>
      <c r="AC148" s="89"/>
      <c r="AD148" s="88"/>
      <c r="AE148" s="89"/>
      <c r="AF148" s="88"/>
      <c r="AG148" s="89"/>
      <c r="AH148" s="88"/>
      <c r="AI148" s="89"/>
      <c r="AJ148" s="88"/>
      <c r="AK148" s="89"/>
      <c r="AL148" s="88"/>
      <c r="AM148" s="428"/>
      <c r="AN148" s="126"/>
      <c r="AO148" s="89"/>
      <c r="AP148" s="3"/>
    </row>
    <row r="149" spans="1:109" ht="21.75" customHeight="1" x14ac:dyDescent="0.25">
      <c r="A149" s="9" t="s">
        <v>214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13"/>
    </row>
    <row r="150" spans="1:109" ht="17.25" customHeight="1" x14ac:dyDescent="0.2">
      <c r="A150" s="3021" t="s">
        <v>215</v>
      </c>
      <c r="B150" s="3038" t="s">
        <v>32</v>
      </c>
      <c r="C150" s="3107" t="s">
        <v>186</v>
      </c>
      <c r="D150" s="3108"/>
      <c r="E150" s="3108"/>
      <c r="F150" s="3108"/>
      <c r="G150" s="3108"/>
      <c r="H150" s="3108"/>
      <c r="I150" s="3108"/>
      <c r="J150" s="3108"/>
      <c r="K150" s="3108"/>
      <c r="L150" s="3108"/>
      <c r="M150" s="3108"/>
      <c r="N150" s="3108"/>
      <c r="O150" s="3108"/>
      <c r="P150" s="3108"/>
      <c r="Q150" s="3108"/>
      <c r="R150" s="3108"/>
      <c r="S150" s="3109"/>
      <c r="T150" s="3110" t="s">
        <v>7</v>
      </c>
      <c r="U150" s="3111" t="s">
        <v>8</v>
      </c>
      <c r="BX150" s="2"/>
      <c r="BY150" s="2"/>
      <c r="BZ150" s="2"/>
      <c r="CA150" s="2"/>
      <c r="CB150" s="2"/>
      <c r="CC150" s="3"/>
      <c r="CD150" s="3"/>
      <c r="CE150" s="4"/>
      <c r="DA150" s="5"/>
      <c r="DB150" s="5"/>
      <c r="DC150" s="5"/>
      <c r="DD150" s="5"/>
      <c r="DE150" s="5"/>
    </row>
    <row r="151" spans="1:109" ht="24" customHeight="1" x14ac:dyDescent="0.2">
      <c r="A151" s="3105"/>
      <c r="B151" s="3106"/>
      <c r="C151" s="1435" t="s">
        <v>216</v>
      </c>
      <c r="D151" s="1436" t="s">
        <v>217</v>
      </c>
      <c r="E151" s="1436" t="s">
        <v>218</v>
      </c>
      <c r="F151" s="1436" t="s">
        <v>69</v>
      </c>
      <c r="G151" s="1436" t="s">
        <v>219</v>
      </c>
      <c r="H151" s="1436" t="s">
        <v>220</v>
      </c>
      <c r="I151" s="1436" t="s">
        <v>221</v>
      </c>
      <c r="J151" s="1436" t="s">
        <v>222</v>
      </c>
      <c r="K151" s="1436" t="s">
        <v>223</v>
      </c>
      <c r="L151" s="1436" t="s">
        <v>224</v>
      </c>
      <c r="M151" s="1436" t="s">
        <v>225</v>
      </c>
      <c r="N151" s="1436" t="s">
        <v>226</v>
      </c>
      <c r="O151" s="1436" t="s">
        <v>227</v>
      </c>
      <c r="P151" s="1436" t="s">
        <v>228</v>
      </c>
      <c r="Q151" s="1436" t="s">
        <v>229</v>
      </c>
      <c r="R151" s="1436" t="s">
        <v>230</v>
      </c>
      <c r="S151" s="1437" t="s">
        <v>231</v>
      </c>
      <c r="T151" s="3110"/>
      <c r="U151" s="3111"/>
      <c r="BX151" s="2"/>
      <c r="BY151" s="2"/>
      <c r="BZ151" s="2"/>
      <c r="CA151" s="2"/>
      <c r="CB151" s="2"/>
      <c r="CC151" s="3"/>
      <c r="CD151" s="3"/>
      <c r="CE151" s="4"/>
      <c r="DA151" s="5"/>
      <c r="DB151" s="5"/>
      <c r="DC151" s="5"/>
      <c r="DD151" s="5"/>
      <c r="DE151" s="5"/>
    </row>
    <row r="152" spans="1:109" ht="29.25" customHeight="1" x14ac:dyDescent="0.2">
      <c r="A152" s="1438" t="s">
        <v>232</v>
      </c>
      <c r="B152" s="1439">
        <f>SUM(C152:S152)</f>
        <v>139</v>
      </c>
      <c r="C152" s="88">
        <v>0</v>
      </c>
      <c r="D152" s="145">
        <v>0</v>
      </c>
      <c r="E152" s="145">
        <v>1</v>
      </c>
      <c r="F152" s="145">
        <v>0</v>
      </c>
      <c r="G152" s="145">
        <v>5</v>
      </c>
      <c r="H152" s="145">
        <v>2</v>
      </c>
      <c r="I152" s="145">
        <v>3</v>
      </c>
      <c r="J152" s="145">
        <v>5</v>
      </c>
      <c r="K152" s="145">
        <v>4</v>
      </c>
      <c r="L152" s="145">
        <v>5</v>
      </c>
      <c r="M152" s="145">
        <v>11</v>
      </c>
      <c r="N152" s="145">
        <v>12</v>
      </c>
      <c r="O152" s="145">
        <v>12</v>
      </c>
      <c r="P152" s="145">
        <v>28</v>
      </c>
      <c r="Q152" s="145">
        <v>10</v>
      </c>
      <c r="R152" s="145">
        <v>12</v>
      </c>
      <c r="S152" s="428">
        <v>29</v>
      </c>
      <c r="T152" s="126">
        <v>0</v>
      </c>
      <c r="U152" s="167">
        <v>1</v>
      </c>
      <c r="BX152" s="2"/>
      <c r="BY152" s="2"/>
      <c r="BZ152" s="2"/>
      <c r="CA152" s="2"/>
      <c r="CB152" s="2"/>
      <c r="CC152" s="3"/>
      <c r="CD152" s="3"/>
      <c r="CE152" s="4"/>
      <c r="CG152" s="5" t="s">
        <v>233</v>
      </c>
      <c r="CL152" s="5">
        <v>0</v>
      </c>
      <c r="CM152" s="5">
        <v>1</v>
      </c>
      <c r="CN152" s="5">
        <v>0</v>
      </c>
      <c r="CO152" s="5">
        <v>0</v>
      </c>
      <c r="DA152" s="5"/>
      <c r="DB152" s="5"/>
      <c r="DC152" s="5"/>
      <c r="DD152" s="5"/>
      <c r="DE152" s="5"/>
    </row>
    <row r="204" spans="1:104" hidden="1" x14ac:dyDescent="0.2"/>
    <row r="205" spans="1:104" hidden="1" x14ac:dyDescent="0.2"/>
    <row r="206" spans="1:104" s="442" customFormat="1" ht="18.75" hidden="1" customHeight="1" x14ac:dyDescent="0.2">
      <c r="A206" s="442">
        <f>SUM(B12:D12,B31:B44,B48:B49,B54,B57,C82:E82,B96:B98,B106:F106,B110:B112,B117:B119,C124:C130,C83:C85,B77,B72:B73,B63:G64)</f>
        <v>57079</v>
      </c>
      <c r="B206" s="442">
        <f>SUM(CG13:CJ134)</f>
        <v>0</v>
      </c>
      <c r="BX206" s="443"/>
      <c r="BY206" s="443"/>
      <c r="BZ206" s="443"/>
      <c r="CA206" s="443"/>
      <c r="CB206" s="443"/>
      <c r="CC206" s="443"/>
      <c r="CD206" s="443"/>
      <c r="CE206" s="443"/>
      <c r="CF206" s="443"/>
      <c r="CG206" s="443"/>
      <c r="CH206" s="443"/>
      <c r="CI206" s="443"/>
      <c r="CJ206" s="443"/>
      <c r="CK206" s="443"/>
      <c r="CL206" s="443"/>
      <c r="CM206" s="443"/>
      <c r="CN206" s="443"/>
      <c r="CO206" s="443"/>
      <c r="CP206" s="443"/>
      <c r="CQ206" s="443"/>
      <c r="CR206" s="443"/>
      <c r="CS206" s="443"/>
      <c r="CT206" s="443"/>
      <c r="CU206" s="443"/>
      <c r="CV206" s="443"/>
      <c r="CW206" s="443"/>
      <c r="CX206" s="443"/>
      <c r="CY206" s="443"/>
      <c r="CZ206" s="443"/>
    </row>
    <row r="207" spans="1:104" hidden="1" x14ac:dyDescent="0.2"/>
    <row r="208" spans="1:104" hidden="1" x14ac:dyDescent="0.2"/>
  </sheetData>
  <mergeCells count="200">
    <mergeCell ref="A135:A142"/>
    <mergeCell ref="A143:A148"/>
    <mergeCell ref="A150:A151"/>
    <mergeCell ref="B150:B151"/>
    <mergeCell ref="C150:S150"/>
    <mergeCell ref="T150:T151"/>
    <mergeCell ref="U150:U151"/>
    <mergeCell ref="X133:Y133"/>
    <mergeCell ref="Z133:AA133"/>
    <mergeCell ref="AO132:AO134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AJ133:AK133"/>
    <mergeCell ref="AL133:AM133"/>
    <mergeCell ref="AB133:AC133"/>
    <mergeCell ref="AD133:AE133"/>
    <mergeCell ref="AF133:AG133"/>
    <mergeCell ref="AH133:AI133"/>
    <mergeCell ref="A114:A116"/>
    <mergeCell ref="B114:D115"/>
    <mergeCell ref="N122:O122"/>
    <mergeCell ref="A124:A126"/>
    <mergeCell ref="A127:A130"/>
    <mergeCell ref="A132:A134"/>
    <mergeCell ref="B132:B134"/>
    <mergeCell ref="C132:C134"/>
    <mergeCell ref="D132:D134"/>
    <mergeCell ref="E132:E134"/>
    <mergeCell ref="F132:AM132"/>
    <mergeCell ref="V133:W133"/>
    <mergeCell ref="A121:B123"/>
    <mergeCell ref="C121:E122"/>
    <mergeCell ref="F121:O121"/>
    <mergeCell ref="P121:P123"/>
    <mergeCell ref="Q121:Q123"/>
    <mergeCell ref="F122:G122"/>
    <mergeCell ref="H122:I122"/>
    <mergeCell ref="J122:K122"/>
    <mergeCell ref="L122:M122"/>
    <mergeCell ref="E114:AN114"/>
    <mergeCell ref="AN132:AN134"/>
    <mergeCell ref="AO114:AO116"/>
    <mergeCell ref="AP114:AP116"/>
    <mergeCell ref="E115:F115"/>
    <mergeCell ref="G115:H115"/>
    <mergeCell ref="I115:J115"/>
    <mergeCell ref="K115:L115"/>
    <mergeCell ref="M115:N115"/>
    <mergeCell ref="J100:J102"/>
    <mergeCell ref="K100:L101"/>
    <mergeCell ref="M100:N101"/>
    <mergeCell ref="AM115:AN115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108:A109"/>
    <mergeCell ref="B108:B109"/>
    <mergeCell ref="C108:L108"/>
    <mergeCell ref="M108:M109"/>
    <mergeCell ref="F87:F88"/>
    <mergeCell ref="A89:F89"/>
    <mergeCell ref="A95:F95"/>
    <mergeCell ref="A99:F99"/>
    <mergeCell ref="A100:A102"/>
    <mergeCell ref="B100:E101"/>
    <mergeCell ref="F100:I101"/>
    <mergeCell ref="A83:A84"/>
    <mergeCell ref="A87:A88"/>
    <mergeCell ref="B87:B88"/>
    <mergeCell ref="C87:C88"/>
    <mergeCell ref="D87:D88"/>
    <mergeCell ref="E87:E88"/>
    <mergeCell ref="X80:Y80"/>
    <mergeCell ref="Z80:AA80"/>
    <mergeCell ref="AB80:AC80"/>
    <mergeCell ref="AJ79:AJ81"/>
    <mergeCell ref="AK79:AK81"/>
    <mergeCell ref="F80:G80"/>
    <mergeCell ref="H80:I80"/>
    <mergeCell ref="J80:K80"/>
    <mergeCell ref="L80:M80"/>
    <mergeCell ref="N80:O80"/>
    <mergeCell ref="P80:Q80"/>
    <mergeCell ref="R80:S80"/>
    <mergeCell ref="T80:U80"/>
    <mergeCell ref="A78:G78"/>
    <mergeCell ref="A79:A81"/>
    <mergeCell ref="B79:B81"/>
    <mergeCell ref="C79:E80"/>
    <mergeCell ref="F79:AI79"/>
    <mergeCell ref="V80:W80"/>
    <mergeCell ref="AD80:AE80"/>
    <mergeCell ref="AF80:AG80"/>
    <mergeCell ref="AH80:AI80"/>
    <mergeCell ref="A66:A67"/>
    <mergeCell ref="B66:C66"/>
    <mergeCell ref="D66:E66"/>
    <mergeCell ref="Q52:Q53"/>
    <mergeCell ref="R52:R53"/>
    <mergeCell ref="A51:A53"/>
    <mergeCell ref="B51:D52"/>
    <mergeCell ref="E51:V51"/>
    <mergeCell ref="A75:A76"/>
    <mergeCell ref="B75:B76"/>
    <mergeCell ref="C75:C76"/>
    <mergeCell ref="D75:D76"/>
    <mergeCell ref="L52:L53"/>
    <mergeCell ref="M52:M53"/>
    <mergeCell ref="N52:N53"/>
    <mergeCell ref="O52:O53"/>
    <mergeCell ref="P52:P53"/>
    <mergeCell ref="A61:A62"/>
    <mergeCell ref="B61:C61"/>
    <mergeCell ref="D61:E61"/>
    <mergeCell ref="F61:G61"/>
    <mergeCell ref="W51:W53"/>
    <mergeCell ref="E52:E53"/>
    <mergeCell ref="F52:F53"/>
    <mergeCell ref="G52:G53"/>
    <mergeCell ref="H52:H53"/>
    <mergeCell ref="I52:I53"/>
    <mergeCell ref="J52:J53"/>
    <mergeCell ref="AM29:AN29"/>
    <mergeCell ref="A46:A47"/>
    <mergeCell ref="B46:B47"/>
    <mergeCell ref="C46:F46"/>
    <mergeCell ref="G46:J46"/>
    <mergeCell ref="L46:R46"/>
    <mergeCell ref="AA29:AB29"/>
    <mergeCell ref="AC29:AD29"/>
    <mergeCell ref="AE29:AF29"/>
    <mergeCell ref="AG29:AH29"/>
    <mergeCell ref="AI29:AJ29"/>
    <mergeCell ref="AK29:AL29"/>
    <mergeCell ref="S52:S53"/>
    <mergeCell ref="T52:T53"/>
    <mergeCell ref="U52:U53"/>
    <mergeCell ref="V52:V53"/>
    <mergeCell ref="K52:K53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A28:A30"/>
    <mergeCell ref="B28:D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errorTitle="Error" error="Favor Ingrese sólo Números." sqref="E13:AS26 E31:AS44 C48:J49 C55:W56 C58:W59 B63:G64 B68:E69 B72:B73 C77:D77 F82:AK85 C90:F94 C96:F98 B103:N105 B110:M112 E117:AP119 F124:Q130 F135:AO148 C152:U152" xr:uid="{951E74ED-D9C1-4D04-923C-BF8006A3BA6D}">
      <formula1>0</formula1>
    </dataValidation>
    <dataValidation type="whole" allowBlank="1" showInputMessage="1" showErrorMessage="1" sqref="C132:E132" xr:uid="{AB8D9887-48DF-42BB-8E2A-4E9C86E8C6CC}">
      <formula1>0</formula1>
      <formula2>1E+30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E20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5.7109375" style="2" customWidth="1"/>
    <col min="2" max="2" width="24" style="2" customWidth="1"/>
    <col min="3" max="3" width="12.5703125" style="2" customWidth="1"/>
    <col min="4" max="4" width="17.28515625" style="2" customWidth="1"/>
    <col min="5" max="5" width="16.28515625" style="2" customWidth="1"/>
    <col min="6" max="6" width="13.85546875" style="2" customWidth="1"/>
    <col min="7" max="7" width="12.28515625" style="2" customWidth="1"/>
    <col min="8" max="8" width="14.5703125" style="2" customWidth="1"/>
    <col min="9" max="9" width="12.28515625" style="2" customWidth="1"/>
    <col min="10" max="10" width="13.28515625" style="2" customWidth="1"/>
    <col min="11" max="11" width="11.42578125" style="2" customWidth="1"/>
    <col min="12" max="12" width="11.42578125" style="2"/>
    <col min="13" max="13" width="11.85546875" style="2" customWidth="1"/>
    <col min="14" max="14" width="13.85546875" style="2" customWidth="1"/>
    <col min="15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5" width="11.42578125" style="2"/>
    <col min="76" max="76" width="11.28515625" style="3" customWidth="1"/>
    <col min="77" max="77" width="11.85546875" style="3" customWidth="1"/>
    <col min="78" max="78" width="10.85546875" style="4" customWidth="1"/>
    <col min="79" max="103" width="10.85546875" style="5" hidden="1" customWidth="1"/>
    <col min="104" max="104" width="6.42578125" style="5" hidden="1" customWidth="1"/>
    <col min="105" max="105" width="10.85546875" style="2" customWidth="1"/>
    <col min="106" max="106" width="11.42578125" style="2" customWidth="1"/>
    <col min="107" max="16384" width="11.42578125" style="2"/>
  </cols>
  <sheetData>
    <row r="1" spans="1:104" ht="16.350000000000001" customHeight="1" x14ac:dyDescent="0.2">
      <c r="A1" s="1" t="s">
        <v>0</v>
      </c>
    </row>
    <row r="2" spans="1:104" ht="16.350000000000001" customHeight="1" x14ac:dyDescent="0.2">
      <c r="A2" s="1" t="str">
        <f>CONCATENATE("COMUNA: ",[7]NOMBRE!B2," - ","( ",[7]NOMBRE!C2,[7]NOMBRE!D2,[7]NOMBRE!E2,[7]NOMBRE!F2,[7]NOMBRE!G2," )")</f>
        <v>COMUNA: LINARES - ( 07401 )</v>
      </c>
    </row>
    <row r="3" spans="1:104" ht="16.350000000000001" customHeight="1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</row>
    <row r="4" spans="1:104" ht="16.350000000000001" customHeight="1" x14ac:dyDescent="0.2">
      <c r="A4" s="1" t="str">
        <f>CONCATENATE("MES: ",[7]NOMBRE!B6," - ","( ",[7]NOMBRE!C6,[7]NOMBRE!D6," )")</f>
        <v>MES: JUNIO - ( 06 )</v>
      </c>
    </row>
    <row r="5" spans="1:104" ht="16.350000000000001" customHeight="1" x14ac:dyDescent="0.2">
      <c r="A5" s="1" t="str">
        <f>CONCATENATE("AÑO: ",[7]NOMBRE!B7)</f>
        <v>AÑO: 2021</v>
      </c>
    </row>
    <row r="6" spans="1:104" ht="15" x14ac:dyDescent="0.2">
      <c r="A6" s="2690" t="s">
        <v>1</v>
      </c>
      <c r="B6" s="2690"/>
      <c r="C6" s="2690"/>
      <c r="D6" s="2690"/>
      <c r="E6" s="2690"/>
      <c r="F6" s="2690"/>
      <c r="G6" s="2690"/>
      <c r="H6" s="2690"/>
      <c r="I6" s="2690"/>
      <c r="J6" s="2690"/>
      <c r="K6" s="2690"/>
      <c r="L6" s="2690"/>
      <c r="M6" s="2690"/>
      <c r="N6" s="2690"/>
      <c r="O6" s="2690"/>
      <c r="P6" s="2690"/>
      <c r="Q6" s="2690"/>
      <c r="R6" s="2690"/>
      <c r="S6" s="2690"/>
      <c r="T6" s="2690"/>
      <c r="U6" s="2690"/>
      <c r="V6" s="2690"/>
      <c r="W6" s="269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04" ht="15" x14ac:dyDescent="0.2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04" ht="31.35" customHeight="1" x14ac:dyDescent="0.2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04" ht="20.100000000000001" customHeight="1" x14ac:dyDescent="0.2">
      <c r="A9" s="3042" t="s">
        <v>3</v>
      </c>
      <c r="B9" s="3044" t="s">
        <v>4</v>
      </c>
      <c r="C9" s="2935"/>
      <c r="D9" s="2936"/>
      <c r="E9" s="3049" t="s">
        <v>5</v>
      </c>
      <c r="F9" s="3050"/>
      <c r="G9" s="3050"/>
      <c r="H9" s="3050"/>
      <c r="I9" s="3050"/>
      <c r="J9" s="3050"/>
      <c r="K9" s="3050"/>
      <c r="L9" s="3050"/>
      <c r="M9" s="3050"/>
      <c r="N9" s="3050"/>
      <c r="O9" s="3050"/>
      <c r="P9" s="3050"/>
      <c r="Q9" s="3050"/>
      <c r="R9" s="3050"/>
      <c r="S9" s="3050"/>
      <c r="T9" s="3050"/>
      <c r="U9" s="3050"/>
      <c r="V9" s="3050"/>
      <c r="W9" s="3050"/>
      <c r="X9" s="3050"/>
      <c r="Y9" s="3050"/>
      <c r="Z9" s="3050"/>
      <c r="AA9" s="3050"/>
      <c r="AB9" s="3050"/>
      <c r="AC9" s="3050"/>
      <c r="AD9" s="3050"/>
      <c r="AE9" s="3050"/>
      <c r="AF9" s="3050"/>
      <c r="AG9" s="3050"/>
      <c r="AH9" s="3050"/>
      <c r="AI9" s="3050"/>
      <c r="AJ9" s="3050"/>
      <c r="AK9" s="3050"/>
      <c r="AL9" s="3050"/>
      <c r="AM9" s="3050"/>
      <c r="AN9" s="3061"/>
      <c r="AO9" s="2936" t="s">
        <v>6</v>
      </c>
      <c r="AP9" s="3021" t="s">
        <v>7</v>
      </c>
      <c r="AQ9" s="3021" t="s">
        <v>8</v>
      </c>
      <c r="AR9" s="2936" t="s">
        <v>9</v>
      </c>
      <c r="AS9" s="2936" t="s">
        <v>10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W9" s="3"/>
      <c r="BY9" s="4"/>
      <c r="CZ9" s="2"/>
    </row>
    <row r="10" spans="1:104" ht="20.100000000000001" customHeight="1" x14ac:dyDescent="0.2">
      <c r="A10" s="2692"/>
      <c r="B10" s="3113"/>
      <c r="C10" s="3114"/>
      <c r="D10" s="3115"/>
      <c r="E10" s="3049" t="s">
        <v>11</v>
      </c>
      <c r="F10" s="3051"/>
      <c r="G10" s="3056" t="s">
        <v>12</v>
      </c>
      <c r="H10" s="3057"/>
      <c r="I10" s="3056" t="s">
        <v>13</v>
      </c>
      <c r="J10" s="3057"/>
      <c r="K10" s="3056" t="s">
        <v>14</v>
      </c>
      <c r="L10" s="3057"/>
      <c r="M10" s="3056" t="s">
        <v>15</v>
      </c>
      <c r="N10" s="3057"/>
      <c r="O10" s="3056" t="s">
        <v>16</v>
      </c>
      <c r="P10" s="3057"/>
      <c r="Q10" s="3056" t="s">
        <v>17</v>
      </c>
      <c r="R10" s="3057"/>
      <c r="S10" s="3056" t="s">
        <v>18</v>
      </c>
      <c r="T10" s="3057"/>
      <c r="U10" s="3056" t="s">
        <v>19</v>
      </c>
      <c r="V10" s="3057"/>
      <c r="W10" s="3056" t="s">
        <v>20</v>
      </c>
      <c r="X10" s="3057"/>
      <c r="Y10" s="3056" t="s">
        <v>21</v>
      </c>
      <c r="Z10" s="3057"/>
      <c r="AA10" s="3056" t="s">
        <v>22</v>
      </c>
      <c r="AB10" s="3057"/>
      <c r="AC10" s="3056" t="s">
        <v>23</v>
      </c>
      <c r="AD10" s="3057"/>
      <c r="AE10" s="3056" t="s">
        <v>24</v>
      </c>
      <c r="AF10" s="3057"/>
      <c r="AG10" s="3056" t="s">
        <v>25</v>
      </c>
      <c r="AH10" s="3057"/>
      <c r="AI10" s="3056" t="s">
        <v>26</v>
      </c>
      <c r="AJ10" s="3057"/>
      <c r="AK10" s="3056" t="s">
        <v>27</v>
      </c>
      <c r="AL10" s="3057"/>
      <c r="AM10" s="3049" t="s">
        <v>28</v>
      </c>
      <c r="AN10" s="3061"/>
      <c r="AO10" s="2703"/>
      <c r="AP10" s="2705"/>
      <c r="AQ10" s="2705"/>
      <c r="AR10" s="2703"/>
      <c r="AS10" s="2703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W10" s="3"/>
      <c r="BY10" s="4"/>
      <c r="CZ10" s="2"/>
    </row>
    <row r="11" spans="1:104" ht="20.100000000000001" customHeight="1" x14ac:dyDescent="0.2">
      <c r="A11" s="3112"/>
      <c r="B11" s="1415" t="s">
        <v>29</v>
      </c>
      <c r="C11" s="1440" t="s">
        <v>30</v>
      </c>
      <c r="D11" s="1307" t="s">
        <v>31</v>
      </c>
      <c r="E11" s="1441" t="s">
        <v>30</v>
      </c>
      <c r="F11" s="1442" t="s">
        <v>31</v>
      </c>
      <c r="G11" s="1441" t="s">
        <v>30</v>
      </c>
      <c r="H11" s="1442" t="s">
        <v>31</v>
      </c>
      <c r="I11" s="1441" t="s">
        <v>30</v>
      </c>
      <c r="J11" s="1442" t="s">
        <v>31</v>
      </c>
      <c r="K11" s="1441" t="s">
        <v>30</v>
      </c>
      <c r="L11" s="1442" t="s">
        <v>31</v>
      </c>
      <c r="M11" s="1441" t="s">
        <v>30</v>
      </c>
      <c r="N11" s="1442" t="s">
        <v>31</v>
      </c>
      <c r="O11" s="1441" t="s">
        <v>30</v>
      </c>
      <c r="P11" s="1442" t="s">
        <v>31</v>
      </c>
      <c r="Q11" s="1441" t="s">
        <v>30</v>
      </c>
      <c r="R11" s="1442" t="s">
        <v>31</v>
      </c>
      <c r="S11" s="1441" t="s">
        <v>30</v>
      </c>
      <c r="T11" s="1442" t="s">
        <v>31</v>
      </c>
      <c r="U11" s="1441" t="s">
        <v>30</v>
      </c>
      <c r="V11" s="1442" t="s">
        <v>31</v>
      </c>
      <c r="W11" s="1441" t="s">
        <v>30</v>
      </c>
      <c r="X11" s="1442" t="s">
        <v>31</v>
      </c>
      <c r="Y11" s="1441" t="s">
        <v>30</v>
      </c>
      <c r="Z11" s="1442" t="s">
        <v>31</v>
      </c>
      <c r="AA11" s="1441" t="s">
        <v>30</v>
      </c>
      <c r="AB11" s="1442" t="s">
        <v>31</v>
      </c>
      <c r="AC11" s="1441" t="s">
        <v>30</v>
      </c>
      <c r="AD11" s="1442" t="s">
        <v>31</v>
      </c>
      <c r="AE11" s="1441" t="s">
        <v>30</v>
      </c>
      <c r="AF11" s="1442" t="s">
        <v>31</v>
      </c>
      <c r="AG11" s="1441" t="s">
        <v>30</v>
      </c>
      <c r="AH11" s="1442" t="s">
        <v>31</v>
      </c>
      <c r="AI11" s="1441" t="s">
        <v>30</v>
      </c>
      <c r="AJ11" s="1442" t="s">
        <v>31</v>
      </c>
      <c r="AK11" s="1441" t="s">
        <v>30</v>
      </c>
      <c r="AL11" s="1442" t="s">
        <v>31</v>
      </c>
      <c r="AM11" s="1441" t="s">
        <v>30</v>
      </c>
      <c r="AN11" s="1443" t="s">
        <v>31</v>
      </c>
      <c r="AO11" s="3115"/>
      <c r="AP11" s="3105"/>
      <c r="AQ11" s="3105"/>
      <c r="AR11" s="3115"/>
      <c r="AS11" s="3115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W11" s="3"/>
      <c r="BY11" s="4"/>
      <c r="CZ11" s="2"/>
    </row>
    <row r="12" spans="1:104" ht="16.350000000000001" customHeight="1" x14ac:dyDescent="0.2">
      <c r="A12" s="1354" t="s">
        <v>32</v>
      </c>
      <c r="B12" s="1444">
        <f>SUM(B13:B26)</f>
        <v>0</v>
      </c>
      <c r="C12" s="1445">
        <f>SUM(C13:C26)</f>
        <v>0</v>
      </c>
      <c r="D12" s="20">
        <f>SUM(D13:D26)</f>
        <v>0</v>
      </c>
      <c r="E12" s="1441">
        <f>SUM(E13:E26)</f>
        <v>0</v>
      </c>
      <c r="F12" s="21">
        <f t="shared" ref="F12:AO12" si="0">SUM(F13:F26)</f>
        <v>0</v>
      </c>
      <c r="G12" s="22">
        <f>SUM(G13:G26)</f>
        <v>0</v>
      </c>
      <c r="H12" s="21">
        <f t="shared" si="0"/>
        <v>0</v>
      </c>
      <c r="I12" s="1441">
        <f t="shared" si="0"/>
        <v>0</v>
      </c>
      <c r="J12" s="21">
        <f t="shared" si="0"/>
        <v>0</v>
      </c>
      <c r="K12" s="1441">
        <f t="shared" si="0"/>
        <v>0</v>
      </c>
      <c r="L12" s="21">
        <f t="shared" si="0"/>
        <v>0</v>
      </c>
      <c r="M12" s="1441">
        <f t="shared" si="0"/>
        <v>0</v>
      </c>
      <c r="N12" s="21">
        <f t="shared" si="0"/>
        <v>0</v>
      </c>
      <c r="O12" s="1441">
        <f t="shared" si="0"/>
        <v>0</v>
      </c>
      <c r="P12" s="21">
        <f t="shared" si="0"/>
        <v>0</v>
      </c>
      <c r="Q12" s="1441">
        <f t="shared" si="0"/>
        <v>0</v>
      </c>
      <c r="R12" s="21">
        <f t="shared" si="0"/>
        <v>0</v>
      </c>
      <c r="S12" s="1441">
        <f t="shared" si="0"/>
        <v>0</v>
      </c>
      <c r="T12" s="21">
        <f t="shared" si="0"/>
        <v>0</v>
      </c>
      <c r="U12" s="1441">
        <f>SUM(U13:U26)</f>
        <v>0</v>
      </c>
      <c r="V12" s="21">
        <f>SUM(V13:V26)</f>
        <v>0</v>
      </c>
      <c r="W12" s="1441">
        <f t="shared" si="0"/>
        <v>0</v>
      </c>
      <c r="X12" s="21">
        <f t="shared" si="0"/>
        <v>0</v>
      </c>
      <c r="Y12" s="1441">
        <f t="shared" si="0"/>
        <v>0</v>
      </c>
      <c r="Z12" s="21">
        <f t="shared" si="0"/>
        <v>0</v>
      </c>
      <c r="AA12" s="1441">
        <f t="shared" si="0"/>
        <v>0</v>
      </c>
      <c r="AB12" s="21">
        <f t="shared" si="0"/>
        <v>0</v>
      </c>
      <c r="AC12" s="1441">
        <f t="shared" si="0"/>
        <v>0</v>
      </c>
      <c r="AD12" s="21">
        <f t="shared" si="0"/>
        <v>0</v>
      </c>
      <c r="AE12" s="1441">
        <f t="shared" si="0"/>
        <v>0</v>
      </c>
      <c r="AF12" s="21">
        <f t="shared" si="0"/>
        <v>0</v>
      </c>
      <c r="AG12" s="1441">
        <f t="shared" si="0"/>
        <v>0</v>
      </c>
      <c r="AH12" s="21">
        <f t="shared" si="0"/>
        <v>0</v>
      </c>
      <c r="AI12" s="1441">
        <f t="shared" si="0"/>
        <v>0</v>
      </c>
      <c r="AJ12" s="21">
        <f t="shared" si="0"/>
        <v>0</v>
      </c>
      <c r="AK12" s="1441">
        <f t="shared" si="0"/>
        <v>0</v>
      </c>
      <c r="AL12" s="21">
        <f t="shared" si="0"/>
        <v>0</v>
      </c>
      <c r="AM12" s="1441">
        <f t="shared" si="0"/>
        <v>0</v>
      </c>
      <c r="AN12" s="23">
        <f t="shared" si="0"/>
        <v>0</v>
      </c>
      <c r="AO12" s="1442">
        <f t="shared" si="0"/>
        <v>0</v>
      </c>
      <c r="AP12" s="24">
        <f>SUM(AP13:AP26)</f>
        <v>0</v>
      </c>
      <c r="AQ12" s="1446">
        <f>SUM(AQ13:AQ26)</f>
        <v>0</v>
      </c>
      <c r="AR12" s="1442">
        <f>SUM(AR13:AR26)</f>
        <v>0</v>
      </c>
      <c r="AS12" s="1442">
        <f>SUM(AS13:AS26)</f>
        <v>0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W12" s="3"/>
      <c r="BY12" s="4"/>
      <c r="CZ12" s="2"/>
    </row>
    <row r="13" spans="1:104" ht="16.350000000000001" customHeight="1" x14ac:dyDescent="0.2">
      <c r="A13" s="26" t="s">
        <v>33</v>
      </c>
      <c r="B13" s="27">
        <f>SUM(C13:D13)</f>
        <v>0</v>
      </c>
      <c r="C13" s="1447">
        <f>SUM(E13+G13+I13+K13+M13+O13+Q13+S13+U13+W13+Y13+AA13+AC13+AE13+AG13+AI13+AK13+AM13)</f>
        <v>0</v>
      </c>
      <c r="D13" s="1448">
        <f>SUM(F13+H13+J13+L13+N13+P13+R13+T13+V13+X13+Z13+AB13+AD13+AF13+AH13+AJ13+AL13+AN13)</f>
        <v>0</v>
      </c>
      <c r="E13" s="1431"/>
      <c r="F13" s="1432"/>
      <c r="G13" s="1431"/>
      <c r="H13" s="1432"/>
      <c r="I13" s="1431"/>
      <c r="J13" s="1449"/>
      <c r="K13" s="1431"/>
      <c r="L13" s="1449"/>
      <c r="M13" s="1431"/>
      <c r="N13" s="1449"/>
      <c r="O13" s="1431"/>
      <c r="P13" s="1449"/>
      <c r="Q13" s="1431"/>
      <c r="R13" s="1449"/>
      <c r="S13" s="1431"/>
      <c r="T13" s="1449"/>
      <c r="U13" s="1431"/>
      <c r="V13" s="1449"/>
      <c r="W13" s="1431"/>
      <c r="X13" s="1449"/>
      <c r="Y13" s="1431"/>
      <c r="Z13" s="1449"/>
      <c r="AA13" s="1431"/>
      <c r="AB13" s="1449"/>
      <c r="AC13" s="1431"/>
      <c r="AD13" s="1449"/>
      <c r="AE13" s="1431"/>
      <c r="AF13" s="1449"/>
      <c r="AG13" s="1431"/>
      <c r="AH13" s="1449"/>
      <c r="AI13" s="1431"/>
      <c r="AJ13" s="1449"/>
      <c r="AK13" s="1431"/>
      <c r="AL13" s="1449"/>
      <c r="AM13" s="1450"/>
      <c r="AN13" s="1451"/>
      <c r="AO13" s="1432"/>
      <c r="AP13" s="1452"/>
      <c r="AQ13" s="1452"/>
      <c r="AR13" s="1453"/>
      <c r="AS13" s="1453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8"/>
      <c r="BE13" s="8"/>
      <c r="BF13" s="8"/>
      <c r="BW13" s="3"/>
      <c r="BY13" s="4"/>
      <c r="CA13" s="39"/>
      <c r="CG13" s="40">
        <v>0</v>
      </c>
      <c r="CH13" s="40"/>
      <c r="CI13" s="40">
        <v>0</v>
      </c>
      <c r="CJ13" s="40">
        <v>0</v>
      </c>
      <c r="CZ13" s="2"/>
    </row>
    <row r="14" spans="1:104" ht="16.350000000000001" customHeight="1" x14ac:dyDescent="0.2">
      <c r="A14" s="41" t="s">
        <v>34</v>
      </c>
      <c r="B14" s="42">
        <f t="shared" ref="B14:B26" si="1">SUM(C14:D14)</f>
        <v>0</v>
      </c>
      <c r="C14" s="43">
        <f>SUM(E14+G14+I14)</f>
        <v>0</v>
      </c>
      <c r="D14" s="44">
        <f>SUM(F14+H14+J14)</f>
        <v>0</v>
      </c>
      <c r="E14" s="45"/>
      <c r="F14" s="46"/>
      <c r="G14" s="45"/>
      <c r="H14" s="46"/>
      <c r="I14" s="45"/>
      <c r="J14" s="47"/>
      <c r="K14" s="48"/>
      <c r="L14" s="49"/>
      <c r="M14" s="48"/>
      <c r="N14" s="49"/>
      <c r="O14" s="48"/>
      <c r="P14" s="49"/>
      <c r="Q14" s="48"/>
      <c r="R14" s="49"/>
      <c r="S14" s="48"/>
      <c r="T14" s="49"/>
      <c r="U14" s="48"/>
      <c r="V14" s="49"/>
      <c r="W14" s="48"/>
      <c r="X14" s="49"/>
      <c r="Y14" s="48"/>
      <c r="Z14" s="49"/>
      <c r="AA14" s="48"/>
      <c r="AB14" s="49"/>
      <c r="AC14" s="48"/>
      <c r="AD14" s="49"/>
      <c r="AE14" s="48"/>
      <c r="AF14" s="49"/>
      <c r="AG14" s="48"/>
      <c r="AH14" s="49"/>
      <c r="AI14" s="48"/>
      <c r="AJ14" s="49"/>
      <c r="AK14" s="48"/>
      <c r="AL14" s="49"/>
      <c r="AM14" s="48"/>
      <c r="AN14" s="50"/>
      <c r="AO14" s="46"/>
      <c r="AP14" s="51"/>
      <c r="AQ14" s="51"/>
      <c r="AR14" s="52"/>
      <c r="AS14" s="52"/>
      <c r="AT14" s="37"/>
      <c r="AU14" s="38"/>
      <c r="AV14" s="38"/>
      <c r="AW14" s="38"/>
      <c r="AX14" s="38"/>
      <c r="AY14" s="38"/>
      <c r="AZ14" s="38"/>
      <c r="BA14" s="38"/>
      <c r="BB14" s="38"/>
      <c r="BC14" s="38"/>
      <c r="BD14" s="8"/>
      <c r="BE14" s="8"/>
      <c r="BF14" s="8"/>
      <c r="BW14" s="3"/>
      <c r="BY14" s="4"/>
      <c r="CA14" s="39"/>
      <c r="CG14" s="40">
        <v>0</v>
      </c>
      <c r="CH14" s="40"/>
      <c r="CI14" s="40">
        <v>0</v>
      </c>
      <c r="CJ14" s="40">
        <v>0</v>
      </c>
      <c r="CZ14" s="2"/>
    </row>
    <row r="15" spans="1:104" ht="16.350000000000001" customHeight="1" x14ac:dyDescent="0.2">
      <c r="A15" s="53" t="s">
        <v>35</v>
      </c>
      <c r="B15" s="42">
        <f t="shared" si="1"/>
        <v>0</v>
      </c>
      <c r="C15" s="43">
        <f>SUM(E15+G15+I15+K15+M15+O15+Q15+S15+U15+W15+Y15+AA15+AC15+AE15+AG15+AI15+AK15+AM15)</f>
        <v>0</v>
      </c>
      <c r="D15" s="44">
        <f>SUM(F15+H15+J15+L15+N15+P15+R15+T15+V15+X15+Z15+AB15+AD15+AF15+AH15+AJ15+AL15+AN15)</f>
        <v>0</v>
      </c>
      <c r="E15" s="45"/>
      <c r="F15" s="46"/>
      <c r="G15" s="45"/>
      <c r="H15" s="46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47"/>
      <c r="W15" s="45"/>
      <c r="X15" s="47"/>
      <c r="Y15" s="45"/>
      <c r="Z15" s="47"/>
      <c r="AA15" s="45"/>
      <c r="AB15" s="47"/>
      <c r="AC15" s="45"/>
      <c r="AD15" s="47"/>
      <c r="AE15" s="45"/>
      <c r="AF15" s="47"/>
      <c r="AG15" s="45"/>
      <c r="AH15" s="47"/>
      <c r="AI15" s="45"/>
      <c r="AJ15" s="47"/>
      <c r="AK15" s="45"/>
      <c r="AL15" s="47"/>
      <c r="AM15" s="54"/>
      <c r="AN15" s="55"/>
      <c r="AO15" s="46"/>
      <c r="AP15" s="51"/>
      <c r="AQ15" s="51"/>
      <c r="AR15" s="52"/>
      <c r="AS15" s="52"/>
      <c r="AT15" s="37"/>
      <c r="AU15" s="38"/>
      <c r="AV15" s="38"/>
      <c r="AW15" s="38"/>
      <c r="AX15" s="38"/>
      <c r="AY15" s="38"/>
      <c r="AZ15" s="38"/>
      <c r="BA15" s="38"/>
      <c r="BB15" s="38"/>
      <c r="BC15" s="38"/>
      <c r="BD15" s="8"/>
      <c r="BE15" s="8"/>
      <c r="BF15" s="8"/>
      <c r="BW15" s="3"/>
      <c r="BY15" s="4"/>
      <c r="CA15" s="39"/>
      <c r="CG15" s="40">
        <v>0</v>
      </c>
      <c r="CH15" s="40"/>
      <c r="CI15" s="40">
        <v>0</v>
      </c>
      <c r="CJ15" s="40">
        <v>0</v>
      </c>
      <c r="CZ15" s="2"/>
    </row>
    <row r="16" spans="1:104" ht="16.350000000000001" customHeight="1" x14ac:dyDescent="0.2">
      <c r="A16" s="56" t="s">
        <v>36</v>
      </c>
      <c r="B16" s="57">
        <f t="shared" si="1"/>
        <v>0</v>
      </c>
      <c r="C16" s="58">
        <f>SUM(I16+K16+M16+O16+Q16+S16+U16+W16+Y16+AA16+AC16+AE16+AG16+AI16+AK16+AM16)</f>
        <v>0</v>
      </c>
      <c r="D16" s="59">
        <f>SUM(J16+L16+N16+P16+R16+T16+V16+X16+Z16+AB16+AD16+AF16+AH16+AJ16+AL16+AN16)</f>
        <v>0</v>
      </c>
      <c r="E16" s="48"/>
      <c r="F16" s="49"/>
      <c r="G16" s="60"/>
      <c r="H16" s="61"/>
      <c r="I16" s="45"/>
      <c r="J16" s="47"/>
      <c r="K16" s="45"/>
      <c r="L16" s="47"/>
      <c r="M16" s="45"/>
      <c r="N16" s="47"/>
      <c r="O16" s="45"/>
      <c r="P16" s="47"/>
      <c r="Q16" s="45"/>
      <c r="R16" s="47"/>
      <c r="S16" s="45"/>
      <c r="T16" s="47"/>
      <c r="U16" s="45"/>
      <c r="V16" s="47"/>
      <c r="W16" s="45"/>
      <c r="X16" s="47"/>
      <c r="Y16" s="45"/>
      <c r="Z16" s="47"/>
      <c r="AA16" s="45"/>
      <c r="AB16" s="47"/>
      <c r="AC16" s="45"/>
      <c r="AD16" s="47"/>
      <c r="AE16" s="45"/>
      <c r="AF16" s="47"/>
      <c r="AG16" s="45"/>
      <c r="AH16" s="47"/>
      <c r="AI16" s="45"/>
      <c r="AJ16" s="47"/>
      <c r="AK16" s="45"/>
      <c r="AL16" s="47"/>
      <c r="AM16" s="54"/>
      <c r="AN16" s="55"/>
      <c r="AO16" s="46"/>
      <c r="AP16" s="51"/>
      <c r="AQ16" s="51"/>
      <c r="AR16" s="52"/>
      <c r="AS16" s="52"/>
      <c r="AT16" s="37"/>
      <c r="AU16" s="38"/>
      <c r="AV16" s="38"/>
      <c r="AW16" s="38"/>
      <c r="AX16" s="38"/>
      <c r="AY16" s="38"/>
      <c r="AZ16" s="38"/>
      <c r="BA16" s="38"/>
      <c r="BB16" s="38"/>
      <c r="BC16" s="38"/>
      <c r="BD16" s="8"/>
      <c r="BE16" s="8"/>
      <c r="BF16" s="8"/>
      <c r="BW16" s="3"/>
      <c r="BY16" s="4"/>
      <c r="CA16" s="39"/>
      <c r="CG16" s="40">
        <v>0</v>
      </c>
      <c r="CH16" s="40"/>
      <c r="CI16" s="40">
        <v>0</v>
      </c>
      <c r="CJ16" s="40">
        <v>0</v>
      </c>
      <c r="CZ16" s="2"/>
    </row>
    <row r="17" spans="1:104" ht="16.350000000000001" customHeight="1" x14ac:dyDescent="0.2">
      <c r="A17" s="62" t="s">
        <v>37</v>
      </c>
      <c r="B17" s="42">
        <f t="shared" si="1"/>
        <v>0</v>
      </c>
      <c r="C17" s="43">
        <f>SUM(U17+W17+Y17+AA17+AC17+AE17+AG17+AI17+AK17+AM17)</f>
        <v>0</v>
      </c>
      <c r="D17" s="44">
        <f>SUM(V17+X17+Z17+AB17+AD17+AF17+AH17+AJ17+AL17+AN17)</f>
        <v>0</v>
      </c>
      <c r="E17" s="48"/>
      <c r="F17" s="63"/>
      <c r="G17" s="48"/>
      <c r="H17" s="63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5"/>
      <c r="V17" s="47"/>
      <c r="W17" s="45"/>
      <c r="X17" s="47"/>
      <c r="Y17" s="45"/>
      <c r="Z17" s="47"/>
      <c r="AA17" s="45"/>
      <c r="AB17" s="47"/>
      <c r="AC17" s="45"/>
      <c r="AD17" s="47"/>
      <c r="AE17" s="45"/>
      <c r="AF17" s="47"/>
      <c r="AG17" s="45"/>
      <c r="AH17" s="47"/>
      <c r="AI17" s="45"/>
      <c r="AJ17" s="47"/>
      <c r="AK17" s="45"/>
      <c r="AL17" s="47"/>
      <c r="AM17" s="54"/>
      <c r="AN17" s="55"/>
      <c r="AO17" s="46"/>
      <c r="AP17" s="51"/>
      <c r="AQ17" s="51"/>
      <c r="AR17" s="52"/>
      <c r="AS17" s="52"/>
      <c r="AT17" s="37"/>
      <c r="AU17" s="38"/>
      <c r="AV17" s="38"/>
      <c r="AW17" s="38"/>
      <c r="AX17" s="38"/>
      <c r="AY17" s="38"/>
      <c r="AZ17" s="38"/>
      <c r="BA17" s="38"/>
      <c r="BB17" s="38"/>
      <c r="BC17" s="38"/>
      <c r="BD17" s="8"/>
      <c r="BE17" s="8"/>
      <c r="BF17" s="8"/>
      <c r="BW17" s="3"/>
      <c r="BY17" s="4"/>
      <c r="CA17" s="39"/>
      <c r="CG17" s="40">
        <v>0</v>
      </c>
      <c r="CH17" s="40"/>
      <c r="CI17" s="40">
        <v>0</v>
      </c>
      <c r="CJ17" s="40">
        <v>0</v>
      </c>
      <c r="CZ17" s="2"/>
    </row>
    <row r="18" spans="1:104" ht="16.350000000000001" customHeight="1" x14ac:dyDescent="0.2">
      <c r="A18" s="64" t="s">
        <v>38</v>
      </c>
      <c r="B18" s="42">
        <f t="shared" si="1"/>
        <v>0</v>
      </c>
      <c r="C18" s="43">
        <f>SUM(E18+G18+I18+K18+M18+O18+Q18+S18+U18+W18+Y18+AA18+AC18+AE18+AG18+AI18+AK18+AM18)</f>
        <v>0</v>
      </c>
      <c r="D18" s="44">
        <f>SUM(F18+H18+J18+L18+N18+P18+R18+T18+V18+X18+Z18+AB18+AD18+AF18+AH18+AJ18+AL18+AN18)</f>
        <v>0</v>
      </c>
      <c r="E18" s="45"/>
      <c r="F18" s="46"/>
      <c r="G18" s="45"/>
      <c r="H18" s="46"/>
      <c r="I18" s="45"/>
      <c r="J18" s="47"/>
      <c r="K18" s="65"/>
      <c r="L18" s="47"/>
      <c r="M18" s="45"/>
      <c r="N18" s="47"/>
      <c r="O18" s="45"/>
      <c r="P18" s="47"/>
      <c r="Q18" s="45"/>
      <c r="R18" s="47"/>
      <c r="S18" s="45"/>
      <c r="T18" s="47"/>
      <c r="U18" s="45"/>
      <c r="V18" s="47"/>
      <c r="W18" s="45"/>
      <c r="X18" s="47"/>
      <c r="Y18" s="45"/>
      <c r="Z18" s="47"/>
      <c r="AA18" s="45"/>
      <c r="AB18" s="47"/>
      <c r="AC18" s="45"/>
      <c r="AD18" s="47"/>
      <c r="AE18" s="45"/>
      <c r="AF18" s="47"/>
      <c r="AG18" s="45"/>
      <c r="AH18" s="47"/>
      <c r="AI18" s="45"/>
      <c r="AJ18" s="47"/>
      <c r="AK18" s="45"/>
      <c r="AL18" s="47"/>
      <c r="AM18" s="54"/>
      <c r="AN18" s="55"/>
      <c r="AO18" s="46"/>
      <c r="AP18" s="51"/>
      <c r="AQ18" s="51"/>
      <c r="AR18" s="52"/>
      <c r="AS18" s="52"/>
      <c r="AT18" s="37"/>
      <c r="AU18" s="38"/>
      <c r="AV18" s="38"/>
      <c r="AW18" s="38"/>
      <c r="AX18" s="38"/>
      <c r="AY18" s="38"/>
      <c r="AZ18" s="38"/>
      <c r="BA18" s="38"/>
      <c r="BB18" s="38"/>
      <c r="BC18" s="38"/>
      <c r="BD18" s="8"/>
      <c r="BE18" s="8"/>
      <c r="BF18" s="8"/>
      <c r="BW18" s="3"/>
      <c r="BY18" s="4"/>
      <c r="CA18" s="39"/>
      <c r="CG18" s="40">
        <v>0</v>
      </c>
      <c r="CH18" s="40"/>
      <c r="CI18" s="40">
        <v>0</v>
      </c>
      <c r="CJ18" s="40">
        <v>0</v>
      </c>
      <c r="CZ18" s="2"/>
    </row>
    <row r="19" spans="1:104" ht="16.350000000000001" customHeight="1" x14ac:dyDescent="0.2">
      <c r="A19" s="66" t="s">
        <v>39</v>
      </c>
      <c r="B19" s="42">
        <f>SUM(C19:D19)</f>
        <v>0</v>
      </c>
      <c r="C19" s="67"/>
      <c r="D19" s="68">
        <f>SUM(L19+N19+P19+R19+T19+V19+X19+Z19+AB19+AD19+AF19)</f>
        <v>0</v>
      </c>
      <c r="E19" s="60"/>
      <c r="F19" s="61"/>
      <c r="G19" s="60"/>
      <c r="H19" s="61"/>
      <c r="I19" s="60"/>
      <c r="J19" s="69"/>
      <c r="K19" s="48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0"/>
      <c r="AA19" s="71"/>
      <c r="AB19" s="70"/>
      <c r="AC19" s="71"/>
      <c r="AD19" s="70"/>
      <c r="AE19" s="71"/>
      <c r="AF19" s="70"/>
      <c r="AG19" s="60"/>
      <c r="AH19" s="69"/>
      <c r="AI19" s="60"/>
      <c r="AJ19" s="69"/>
      <c r="AK19" s="60"/>
      <c r="AL19" s="69"/>
      <c r="AM19" s="72"/>
      <c r="AN19" s="50"/>
      <c r="AO19" s="73"/>
      <c r="AP19" s="74"/>
      <c r="AQ19" s="74"/>
      <c r="AR19" s="75"/>
      <c r="AS19" s="75"/>
      <c r="AT19" s="37"/>
      <c r="AU19" s="38"/>
      <c r="AV19" s="38"/>
      <c r="AW19" s="38"/>
      <c r="AX19" s="38"/>
      <c r="AY19" s="38"/>
      <c r="AZ19" s="38"/>
      <c r="BA19" s="38"/>
      <c r="BB19" s="38"/>
      <c r="BC19" s="38"/>
      <c r="BD19" s="8"/>
      <c r="BE19" s="8"/>
      <c r="BF19" s="8"/>
      <c r="BW19" s="3"/>
      <c r="BY19" s="4"/>
      <c r="CA19" s="39"/>
      <c r="CG19" s="40">
        <v>0</v>
      </c>
      <c r="CH19" s="40"/>
      <c r="CI19" s="40">
        <v>0</v>
      </c>
      <c r="CJ19" s="40">
        <v>0</v>
      </c>
      <c r="CZ19" s="2"/>
    </row>
    <row r="20" spans="1:104" ht="16.350000000000001" customHeight="1" x14ac:dyDescent="0.2">
      <c r="A20" s="66" t="s">
        <v>40</v>
      </c>
      <c r="B20" s="42">
        <f>SUM(C20:D20)</f>
        <v>0</v>
      </c>
      <c r="C20" s="67"/>
      <c r="D20" s="44">
        <f>SUM(F20+H20+J20+L20+N20+P20+R20+T20+V20+X20+Z20+AB20+AD20+AF20+AH20+AJ20+AL20+AN20)</f>
        <v>0</v>
      </c>
      <c r="E20" s="60"/>
      <c r="F20" s="46"/>
      <c r="G20" s="60"/>
      <c r="H20" s="46"/>
      <c r="I20" s="60"/>
      <c r="J20" s="70"/>
      <c r="K20" s="60"/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71"/>
      <c r="X20" s="70"/>
      <c r="Y20" s="71"/>
      <c r="Z20" s="70"/>
      <c r="AA20" s="71"/>
      <c r="AB20" s="70"/>
      <c r="AC20" s="71"/>
      <c r="AD20" s="70"/>
      <c r="AE20" s="71"/>
      <c r="AF20" s="70"/>
      <c r="AG20" s="71"/>
      <c r="AH20" s="70"/>
      <c r="AI20" s="71"/>
      <c r="AJ20" s="70"/>
      <c r="AK20" s="71"/>
      <c r="AL20" s="70"/>
      <c r="AM20" s="71"/>
      <c r="AN20" s="76"/>
      <c r="AO20" s="73"/>
      <c r="AP20" s="74"/>
      <c r="AQ20" s="74"/>
      <c r="AR20" s="75"/>
      <c r="AS20" s="75"/>
      <c r="AT20" s="37"/>
      <c r="AU20" s="38"/>
      <c r="AV20" s="38"/>
      <c r="AW20" s="38"/>
      <c r="AX20" s="38"/>
      <c r="AY20" s="38"/>
      <c r="AZ20" s="38"/>
      <c r="BA20" s="38"/>
      <c r="BB20" s="38"/>
      <c r="BC20" s="38"/>
      <c r="BD20" s="8"/>
      <c r="BE20" s="8"/>
      <c r="BF20" s="8"/>
      <c r="BW20" s="3"/>
      <c r="BY20" s="4"/>
      <c r="CA20" s="39"/>
      <c r="CG20" s="40">
        <v>0</v>
      </c>
      <c r="CH20" s="40"/>
      <c r="CI20" s="40">
        <v>0</v>
      </c>
      <c r="CJ20" s="40">
        <v>0</v>
      </c>
      <c r="CZ20" s="2"/>
    </row>
    <row r="21" spans="1:104" ht="16.350000000000001" customHeight="1" x14ac:dyDescent="0.2">
      <c r="A21" s="66" t="s">
        <v>41</v>
      </c>
      <c r="B21" s="77">
        <f t="shared" si="1"/>
        <v>0</v>
      </c>
      <c r="C21" s="78">
        <f>SUM(O21+Q21+S21+U21+W21+Y21+AA21)</f>
        <v>0</v>
      </c>
      <c r="D21" s="44">
        <f>SUM(P21+R21+T21+V21+X21+Z21+AB21)</f>
        <v>0</v>
      </c>
      <c r="E21" s="60"/>
      <c r="F21" s="61"/>
      <c r="G21" s="60"/>
      <c r="H21" s="61"/>
      <c r="I21" s="60"/>
      <c r="J21" s="69"/>
      <c r="K21" s="48"/>
      <c r="L21" s="69"/>
      <c r="M21" s="60"/>
      <c r="N21" s="69"/>
      <c r="O21" s="79"/>
      <c r="P21" s="70"/>
      <c r="Q21" s="79"/>
      <c r="R21" s="70"/>
      <c r="S21" s="79"/>
      <c r="T21" s="70"/>
      <c r="U21" s="79"/>
      <c r="V21" s="70"/>
      <c r="W21" s="79"/>
      <c r="X21" s="70"/>
      <c r="Y21" s="79"/>
      <c r="Z21" s="70"/>
      <c r="AA21" s="79"/>
      <c r="AB21" s="70"/>
      <c r="AC21" s="60"/>
      <c r="AD21" s="69"/>
      <c r="AE21" s="60"/>
      <c r="AF21" s="69"/>
      <c r="AG21" s="71"/>
      <c r="AH21" s="69"/>
      <c r="AI21" s="60"/>
      <c r="AJ21" s="69"/>
      <c r="AK21" s="60"/>
      <c r="AL21" s="69"/>
      <c r="AM21" s="72"/>
      <c r="AN21" s="50"/>
      <c r="AO21" s="73"/>
      <c r="AP21" s="74"/>
      <c r="AQ21" s="74"/>
      <c r="AR21" s="75"/>
      <c r="AS21" s="75"/>
      <c r="AT21" s="37"/>
      <c r="AU21" s="38"/>
      <c r="AV21" s="38"/>
      <c r="AW21" s="38"/>
      <c r="AX21" s="38"/>
      <c r="AY21" s="38"/>
      <c r="AZ21" s="38"/>
      <c r="BA21" s="38"/>
      <c r="BB21" s="38"/>
      <c r="BC21" s="38"/>
      <c r="BD21" s="8"/>
      <c r="BE21" s="8"/>
      <c r="BF21" s="8"/>
      <c r="BW21" s="3"/>
      <c r="BY21" s="4"/>
      <c r="CA21" s="39"/>
      <c r="CG21" s="40">
        <v>0</v>
      </c>
      <c r="CH21" s="40"/>
      <c r="CI21" s="40">
        <v>0</v>
      </c>
      <c r="CJ21" s="40">
        <v>0</v>
      </c>
      <c r="CZ21" s="2"/>
    </row>
    <row r="22" spans="1:104" ht="16.350000000000001" customHeight="1" x14ac:dyDescent="0.2">
      <c r="A22" s="66" t="s">
        <v>42</v>
      </c>
      <c r="B22" s="77">
        <f t="shared" si="1"/>
        <v>0</v>
      </c>
      <c r="C22" s="78">
        <f>SUM(E22+G22+I22+K22+M22+O22+Q22+S22+U22+W22+Y22+AA22+AC22+AE22+AG22+AI22+AK22+AM22)</f>
        <v>0</v>
      </c>
      <c r="D22" s="68">
        <f>SUM(F22+H22+J22+L22+N22+P22+R22+T22+V22+X22+Z22+AB22+AD22+AF22+AH22+AJ22+AL22+AN22)</f>
        <v>0</v>
      </c>
      <c r="E22" s="79"/>
      <c r="F22" s="73"/>
      <c r="G22" s="79"/>
      <c r="H22" s="73"/>
      <c r="I22" s="79"/>
      <c r="J22" s="70"/>
      <c r="K22" s="65"/>
      <c r="L22" s="70"/>
      <c r="M22" s="79"/>
      <c r="N22" s="70"/>
      <c r="O22" s="79"/>
      <c r="P22" s="70"/>
      <c r="Q22" s="79"/>
      <c r="R22" s="70"/>
      <c r="S22" s="79"/>
      <c r="T22" s="70"/>
      <c r="U22" s="79"/>
      <c r="V22" s="70"/>
      <c r="W22" s="79"/>
      <c r="X22" s="70"/>
      <c r="Y22" s="79"/>
      <c r="Z22" s="70"/>
      <c r="AA22" s="79"/>
      <c r="AB22" s="70"/>
      <c r="AC22" s="79"/>
      <c r="AD22" s="70"/>
      <c r="AE22" s="79"/>
      <c r="AF22" s="70"/>
      <c r="AG22" s="79"/>
      <c r="AH22" s="70"/>
      <c r="AI22" s="79"/>
      <c r="AJ22" s="70"/>
      <c r="AK22" s="79"/>
      <c r="AL22" s="70"/>
      <c r="AM22" s="80"/>
      <c r="AN22" s="76"/>
      <c r="AO22" s="73"/>
      <c r="AP22" s="74"/>
      <c r="AQ22" s="74"/>
      <c r="AR22" s="75"/>
      <c r="AS22" s="75"/>
      <c r="AT22" s="37"/>
      <c r="AU22" s="38"/>
      <c r="AV22" s="38"/>
      <c r="AW22" s="38"/>
      <c r="AX22" s="38"/>
      <c r="AY22" s="38"/>
      <c r="AZ22" s="38"/>
      <c r="BA22" s="38"/>
      <c r="BB22" s="38"/>
      <c r="BC22" s="38"/>
      <c r="BD22" s="8"/>
      <c r="BE22" s="8"/>
      <c r="BF22" s="8"/>
      <c r="BW22" s="3"/>
      <c r="BY22" s="4"/>
      <c r="CG22" s="40">
        <v>0</v>
      </c>
      <c r="CH22" s="40"/>
      <c r="CI22" s="40">
        <v>0</v>
      </c>
      <c r="CJ22" s="40">
        <v>0</v>
      </c>
      <c r="CZ22" s="2"/>
    </row>
    <row r="23" spans="1:104" ht="16.350000000000001" customHeight="1" x14ac:dyDescent="0.2">
      <c r="A23" s="62" t="s">
        <v>43</v>
      </c>
      <c r="B23" s="77">
        <f t="shared" si="1"/>
        <v>0</v>
      </c>
      <c r="C23" s="78">
        <f>SUM(E23+G23+I23+K23+M23+O23+Q23+S23+U23+W23+Y23+AA23+AC23+AE23+AG23+AI23+AK23+AM23)</f>
        <v>0</v>
      </c>
      <c r="D23" s="68">
        <f>SUM(F23+H23+J23+L23+N23+P23+R23+T23+V23+X23+Z23+AB23+AD23+AF23+AH23+AJ23+AL23+AN23)</f>
        <v>0</v>
      </c>
      <c r="E23" s="79"/>
      <c r="F23" s="73"/>
      <c r="G23" s="79"/>
      <c r="H23" s="73"/>
      <c r="I23" s="79"/>
      <c r="J23" s="70"/>
      <c r="K23" s="65"/>
      <c r="L23" s="70"/>
      <c r="M23" s="79"/>
      <c r="N23" s="70"/>
      <c r="O23" s="79"/>
      <c r="P23" s="70"/>
      <c r="Q23" s="79"/>
      <c r="R23" s="70"/>
      <c r="S23" s="79"/>
      <c r="T23" s="70"/>
      <c r="U23" s="79"/>
      <c r="V23" s="70"/>
      <c r="W23" s="79"/>
      <c r="X23" s="70"/>
      <c r="Y23" s="79"/>
      <c r="Z23" s="70"/>
      <c r="AA23" s="79"/>
      <c r="AB23" s="70"/>
      <c r="AC23" s="79"/>
      <c r="AD23" s="70"/>
      <c r="AE23" s="79"/>
      <c r="AF23" s="70"/>
      <c r="AG23" s="79"/>
      <c r="AH23" s="70"/>
      <c r="AI23" s="79"/>
      <c r="AJ23" s="70"/>
      <c r="AK23" s="79"/>
      <c r="AL23" s="70"/>
      <c r="AM23" s="80"/>
      <c r="AN23" s="76"/>
      <c r="AO23" s="73"/>
      <c r="AP23" s="74"/>
      <c r="AQ23" s="74"/>
      <c r="AR23" s="75"/>
      <c r="AS23" s="75"/>
      <c r="AT23" s="37"/>
      <c r="AU23" s="38"/>
      <c r="AV23" s="38"/>
      <c r="AW23" s="38"/>
      <c r="AX23" s="38"/>
      <c r="AY23" s="38"/>
      <c r="AZ23" s="38"/>
      <c r="BA23" s="38"/>
      <c r="BB23" s="38"/>
      <c r="BC23" s="38"/>
      <c r="BD23" s="8"/>
      <c r="BE23" s="8"/>
      <c r="BF23" s="8"/>
      <c r="BW23" s="3"/>
      <c r="BY23" s="4"/>
      <c r="CG23" s="40">
        <v>0</v>
      </c>
      <c r="CH23" s="40"/>
      <c r="CI23" s="40">
        <v>0</v>
      </c>
      <c r="CJ23" s="40">
        <v>0</v>
      </c>
      <c r="CZ23" s="2"/>
    </row>
    <row r="24" spans="1:104" ht="16.350000000000001" customHeight="1" x14ac:dyDescent="0.2">
      <c r="A24" s="62" t="s">
        <v>44</v>
      </c>
      <c r="B24" s="42">
        <f t="shared" si="1"/>
        <v>0</v>
      </c>
      <c r="C24" s="43">
        <f>SUM(G24+I24+K24+M24+O24+Q24+S24+U24+W24+Y24+AA24+AC24+AE24+AG24+AI24+AK24+AM24)</f>
        <v>0</v>
      </c>
      <c r="D24" s="44">
        <f>SUM(H24+J24+L24+N24+P24+R24+T24+V24+X24+Z24+AB24+AD24+AF24+AH24+AJ24+AL24+AN24)</f>
        <v>0</v>
      </c>
      <c r="E24" s="48"/>
      <c r="F24" s="49"/>
      <c r="G24" s="79"/>
      <c r="H24" s="73"/>
      <c r="I24" s="79"/>
      <c r="J24" s="70"/>
      <c r="K24" s="65"/>
      <c r="L24" s="70"/>
      <c r="M24" s="79"/>
      <c r="N24" s="70"/>
      <c r="O24" s="79"/>
      <c r="P24" s="70"/>
      <c r="Q24" s="79"/>
      <c r="R24" s="70"/>
      <c r="S24" s="79"/>
      <c r="T24" s="70"/>
      <c r="U24" s="79"/>
      <c r="V24" s="70"/>
      <c r="W24" s="79"/>
      <c r="X24" s="70"/>
      <c r="Y24" s="79"/>
      <c r="Z24" s="70"/>
      <c r="AA24" s="79"/>
      <c r="AB24" s="70"/>
      <c r="AC24" s="79"/>
      <c r="AD24" s="70"/>
      <c r="AE24" s="79"/>
      <c r="AF24" s="70"/>
      <c r="AG24" s="79"/>
      <c r="AH24" s="70"/>
      <c r="AI24" s="79"/>
      <c r="AJ24" s="70"/>
      <c r="AK24" s="79"/>
      <c r="AL24" s="70"/>
      <c r="AM24" s="80"/>
      <c r="AN24" s="76"/>
      <c r="AO24" s="73"/>
      <c r="AP24" s="74"/>
      <c r="AQ24" s="74"/>
      <c r="AR24" s="75"/>
      <c r="AS24" s="75"/>
      <c r="AT24" s="37"/>
      <c r="AU24" s="38"/>
      <c r="AV24" s="38"/>
      <c r="AW24" s="38"/>
      <c r="AX24" s="38"/>
      <c r="AY24" s="38"/>
      <c r="AZ24" s="38"/>
      <c r="BA24" s="38"/>
      <c r="BB24" s="38"/>
      <c r="BC24" s="38"/>
      <c r="BD24" s="8"/>
      <c r="BE24" s="8"/>
      <c r="BF24" s="8"/>
      <c r="BW24" s="3"/>
      <c r="BY24" s="4"/>
      <c r="CG24" s="40">
        <v>0</v>
      </c>
      <c r="CH24" s="40"/>
      <c r="CI24" s="40">
        <v>0</v>
      </c>
      <c r="CJ24" s="40">
        <v>0</v>
      </c>
      <c r="CZ24" s="2"/>
    </row>
    <row r="25" spans="1:104" ht="16.350000000000001" customHeight="1" x14ac:dyDescent="0.2">
      <c r="A25" s="62" t="s">
        <v>45</v>
      </c>
      <c r="B25" s="42">
        <f t="shared" si="1"/>
        <v>0</v>
      </c>
      <c r="C25" s="43">
        <f>SUM(M25+O25+Q25+S25+U25+W25+Y25+AA25+AC25+AE25+AG25+AI25+AK25+AM25)</f>
        <v>0</v>
      </c>
      <c r="D25" s="44">
        <f>SUM(N25+P25+R25+T25+V25+X25+Z25+AB25+AD25+AF25+AH25+AJ25+AL25+AN25)</f>
        <v>0</v>
      </c>
      <c r="E25" s="81"/>
      <c r="F25" s="69"/>
      <c r="G25" s="60"/>
      <c r="H25" s="61"/>
      <c r="I25" s="60"/>
      <c r="J25" s="61"/>
      <c r="K25" s="60"/>
      <c r="L25" s="61"/>
      <c r="M25" s="79"/>
      <c r="N25" s="70"/>
      <c r="O25" s="79"/>
      <c r="P25" s="70"/>
      <c r="Q25" s="79"/>
      <c r="R25" s="70"/>
      <c r="S25" s="79"/>
      <c r="T25" s="70"/>
      <c r="U25" s="79"/>
      <c r="V25" s="70"/>
      <c r="W25" s="79"/>
      <c r="X25" s="70"/>
      <c r="Y25" s="79"/>
      <c r="Z25" s="70"/>
      <c r="AA25" s="79"/>
      <c r="AB25" s="70"/>
      <c r="AC25" s="79"/>
      <c r="AD25" s="70"/>
      <c r="AE25" s="79"/>
      <c r="AF25" s="70"/>
      <c r="AG25" s="79"/>
      <c r="AH25" s="70"/>
      <c r="AI25" s="79"/>
      <c r="AJ25" s="70"/>
      <c r="AK25" s="79"/>
      <c r="AL25" s="70"/>
      <c r="AM25" s="80"/>
      <c r="AN25" s="76"/>
      <c r="AO25" s="73"/>
      <c r="AP25" s="74"/>
      <c r="AQ25" s="74"/>
      <c r="AR25" s="75"/>
      <c r="AS25" s="75"/>
      <c r="AT25" s="37"/>
      <c r="AU25" s="38"/>
      <c r="AV25" s="38"/>
      <c r="AW25" s="38"/>
      <c r="AX25" s="38"/>
      <c r="AY25" s="38"/>
      <c r="AZ25" s="38"/>
      <c r="BA25" s="38"/>
      <c r="BB25" s="38"/>
      <c r="BC25" s="38"/>
      <c r="BD25" s="8"/>
      <c r="BE25" s="8"/>
      <c r="BF25" s="8"/>
      <c r="BW25" s="3"/>
      <c r="BY25" s="4"/>
      <c r="CG25" s="40">
        <v>0</v>
      </c>
      <c r="CH25" s="40"/>
      <c r="CI25" s="40">
        <v>0</v>
      </c>
      <c r="CJ25" s="40">
        <v>0</v>
      </c>
      <c r="CZ25" s="2"/>
    </row>
    <row r="26" spans="1:104" ht="16.350000000000001" customHeight="1" x14ac:dyDescent="0.2">
      <c r="A26" s="82" t="s">
        <v>46</v>
      </c>
      <c r="B26" s="1454">
        <f t="shared" si="1"/>
        <v>0</v>
      </c>
      <c r="C26" s="1455">
        <f>SUM(E26+G26+I26+K26+M26+O26+Q26+S26+U26+W26+Y26+AA26+AC26+AE26+AG26+AI26+AK26+AM26)</f>
        <v>0</v>
      </c>
      <c r="D26" s="1456">
        <f>SUM(F26+H26+J26+L26+N26+P26+R26+T26+V26+X26+Z26+AB26+AD26+AF26+AH26+AJ26+AL26+AN26)</f>
        <v>0</v>
      </c>
      <c r="E26" s="1457"/>
      <c r="F26" s="87"/>
      <c r="G26" s="88"/>
      <c r="H26" s="89"/>
      <c r="I26" s="88"/>
      <c r="J26" s="87"/>
      <c r="K26" s="1458"/>
      <c r="L26" s="87"/>
      <c r="M26" s="88"/>
      <c r="N26" s="87"/>
      <c r="O26" s="88"/>
      <c r="P26" s="87"/>
      <c r="Q26" s="88"/>
      <c r="R26" s="87"/>
      <c r="S26" s="88"/>
      <c r="T26" s="87"/>
      <c r="U26" s="88"/>
      <c r="V26" s="87"/>
      <c r="W26" s="88"/>
      <c r="X26" s="87"/>
      <c r="Y26" s="88"/>
      <c r="Z26" s="87"/>
      <c r="AA26" s="88"/>
      <c r="AB26" s="87"/>
      <c r="AC26" s="88"/>
      <c r="AD26" s="87"/>
      <c r="AE26" s="88"/>
      <c r="AF26" s="87"/>
      <c r="AG26" s="88"/>
      <c r="AH26" s="87"/>
      <c r="AI26" s="88"/>
      <c r="AJ26" s="87"/>
      <c r="AK26" s="88"/>
      <c r="AL26" s="87"/>
      <c r="AM26" s="91"/>
      <c r="AN26" s="92"/>
      <c r="AO26" s="89"/>
      <c r="AP26" s="93"/>
      <c r="AQ26" s="93"/>
      <c r="AR26" s="94"/>
      <c r="AS26" s="94"/>
      <c r="AT26" s="37"/>
      <c r="AU26" s="38"/>
      <c r="AV26" s="38"/>
      <c r="AW26" s="38"/>
      <c r="AX26" s="38"/>
      <c r="AY26" s="38"/>
      <c r="AZ26" s="38"/>
      <c r="BA26" s="38"/>
      <c r="BB26" s="38"/>
      <c r="BC26" s="38"/>
      <c r="BD26" s="8"/>
      <c r="BE26" s="8"/>
      <c r="BF26" s="8"/>
      <c r="BW26" s="3"/>
      <c r="BY26" s="4"/>
      <c r="CG26" s="40">
        <v>0</v>
      </c>
      <c r="CH26" s="40"/>
      <c r="CI26" s="40">
        <v>0</v>
      </c>
      <c r="CJ26" s="40">
        <v>0</v>
      </c>
      <c r="CZ26" s="2"/>
    </row>
    <row r="27" spans="1:104" ht="31.35" customHeight="1" x14ac:dyDescent="0.2">
      <c r="A27" s="9" t="s">
        <v>47</v>
      </c>
      <c r="B27" s="10"/>
      <c r="C27" s="10"/>
      <c r="D27" s="10"/>
      <c r="E27" s="10"/>
      <c r="F27" s="1459"/>
      <c r="G27" s="1459" t="s">
        <v>48</v>
      </c>
      <c r="H27" s="1460"/>
      <c r="I27" s="1460"/>
      <c r="J27" s="1459"/>
      <c r="K27" s="1459"/>
      <c r="L27" s="1459"/>
      <c r="M27" s="1459"/>
      <c r="N27" s="1459"/>
      <c r="O27" s="1459"/>
      <c r="P27" s="1459"/>
      <c r="Q27" s="1459"/>
      <c r="R27" s="1459"/>
      <c r="S27" s="1459"/>
      <c r="T27" s="1459"/>
      <c r="U27" s="1459"/>
      <c r="V27" s="1459"/>
      <c r="W27" s="1459"/>
      <c r="X27" s="1459"/>
      <c r="Y27" s="1461"/>
      <c r="Z27" s="1461"/>
      <c r="AA27" s="1461"/>
      <c r="AB27" s="1461"/>
      <c r="AC27" s="1461"/>
      <c r="AD27" s="1461"/>
      <c r="AE27" s="1461"/>
      <c r="AF27" s="1461"/>
      <c r="AG27" s="1461"/>
      <c r="AH27" s="1461"/>
      <c r="AI27" s="1461"/>
      <c r="AJ27" s="1461"/>
      <c r="AK27" s="1461"/>
      <c r="AL27" s="1461"/>
      <c r="AM27" s="1461"/>
      <c r="AN27" s="1461"/>
      <c r="AO27" s="1461"/>
      <c r="AP27" s="915"/>
      <c r="AQ27" s="916"/>
      <c r="AR27" s="10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CG27" s="40"/>
      <c r="CH27" s="40"/>
      <c r="CI27" s="40"/>
      <c r="CJ27" s="40"/>
    </row>
    <row r="28" spans="1:104" ht="20.100000000000001" customHeight="1" x14ac:dyDescent="0.2">
      <c r="A28" s="3042" t="s">
        <v>49</v>
      </c>
      <c r="B28" s="3044" t="s">
        <v>4</v>
      </c>
      <c r="C28" s="2935"/>
      <c r="D28" s="2936"/>
      <c r="E28" s="3049" t="s">
        <v>5</v>
      </c>
      <c r="F28" s="3050"/>
      <c r="G28" s="3050"/>
      <c r="H28" s="3050"/>
      <c r="I28" s="3050"/>
      <c r="J28" s="3050"/>
      <c r="K28" s="3050"/>
      <c r="L28" s="3050"/>
      <c r="M28" s="3050"/>
      <c r="N28" s="3050"/>
      <c r="O28" s="3050"/>
      <c r="P28" s="3050"/>
      <c r="Q28" s="3050"/>
      <c r="R28" s="3050"/>
      <c r="S28" s="3050"/>
      <c r="T28" s="3050"/>
      <c r="U28" s="3050"/>
      <c r="V28" s="3050"/>
      <c r="W28" s="3050"/>
      <c r="X28" s="3050"/>
      <c r="Y28" s="3050"/>
      <c r="Z28" s="3050"/>
      <c r="AA28" s="3050"/>
      <c r="AB28" s="3050"/>
      <c r="AC28" s="3050"/>
      <c r="AD28" s="3050"/>
      <c r="AE28" s="3050"/>
      <c r="AF28" s="3050"/>
      <c r="AG28" s="3050"/>
      <c r="AH28" s="3050"/>
      <c r="AI28" s="3050"/>
      <c r="AJ28" s="3050"/>
      <c r="AK28" s="3050"/>
      <c r="AL28" s="3050"/>
      <c r="AM28" s="3050"/>
      <c r="AN28" s="3061"/>
      <c r="AO28" s="2936" t="s">
        <v>6</v>
      </c>
      <c r="AP28" s="3021" t="s">
        <v>7</v>
      </c>
      <c r="AQ28" s="3021" t="s">
        <v>8</v>
      </c>
      <c r="AR28" s="3021" t="s">
        <v>50</v>
      </c>
      <c r="AS28" s="2936" t="s">
        <v>9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X28" s="2"/>
      <c r="CG28" s="40"/>
      <c r="CH28" s="40"/>
      <c r="CI28" s="40"/>
      <c r="CJ28" s="40"/>
    </row>
    <row r="29" spans="1:104" ht="20.100000000000001" customHeight="1" x14ac:dyDescent="0.2">
      <c r="A29" s="2692"/>
      <c r="B29" s="3113"/>
      <c r="C29" s="3114"/>
      <c r="D29" s="3115"/>
      <c r="E29" s="3049" t="s">
        <v>11</v>
      </c>
      <c r="F29" s="3051"/>
      <c r="G29" s="3049" t="s">
        <v>12</v>
      </c>
      <c r="H29" s="3051"/>
      <c r="I29" s="3049" t="s">
        <v>13</v>
      </c>
      <c r="J29" s="3051"/>
      <c r="K29" s="3049" t="s">
        <v>14</v>
      </c>
      <c r="L29" s="3051"/>
      <c r="M29" s="3049" t="s">
        <v>15</v>
      </c>
      <c r="N29" s="3051"/>
      <c r="O29" s="3049" t="s">
        <v>16</v>
      </c>
      <c r="P29" s="3051"/>
      <c r="Q29" s="3050" t="s">
        <v>17</v>
      </c>
      <c r="R29" s="3051"/>
      <c r="S29" s="3049" t="s">
        <v>18</v>
      </c>
      <c r="T29" s="3051"/>
      <c r="U29" s="3049" t="s">
        <v>19</v>
      </c>
      <c r="V29" s="3051"/>
      <c r="W29" s="3049" t="s">
        <v>20</v>
      </c>
      <c r="X29" s="3051"/>
      <c r="Y29" s="3049" t="s">
        <v>21</v>
      </c>
      <c r="Z29" s="3051"/>
      <c r="AA29" s="3049" t="s">
        <v>22</v>
      </c>
      <c r="AB29" s="3051"/>
      <c r="AC29" s="3050" t="s">
        <v>23</v>
      </c>
      <c r="AD29" s="3051"/>
      <c r="AE29" s="3049" t="s">
        <v>24</v>
      </c>
      <c r="AF29" s="3051"/>
      <c r="AG29" s="3050" t="s">
        <v>25</v>
      </c>
      <c r="AH29" s="3051"/>
      <c r="AI29" s="3049" t="s">
        <v>26</v>
      </c>
      <c r="AJ29" s="3051"/>
      <c r="AK29" s="3050" t="s">
        <v>27</v>
      </c>
      <c r="AL29" s="3051"/>
      <c r="AM29" s="3050" t="s">
        <v>28</v>
      </c>
      <c r="AN29" s="3061"/>
      <c r="AO29" s="2703"/>
      <c r="AP29" s="2705"/>
      <c r="AQ29" s="2705"/>
      <c r="AR29" s="2705"/>
      <c r="AS29" s="2703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X29" s="2"/>
      <c r="CG29" s="40"/>
      <c r="CH29" s="40"/>
      <c r="CI29" s="40"/>
      <c r="CJ29" s="40"/>
    </row>
    <row r="30" spans="1:104" ht="20.100000000000001" customHeight="1" x14ac:dyDescent="0.2">
      <c r="A30" s="3112"/>
      <c r="B30" s="1415" t="s">
        <v>29</v>
      </c>
      <c r="C30" s="1440" t="s">
        <v>30</v>
      </c>
      <c r="D30" s="1462" t="s">
        <v>31</v>
      </c>
      <c r="E30" s="1415" t="s">
        <v>30</v>
      </c>
      <c r="F30" s="917" t="s">
        <v>31</v>
      </c>
      <c r="G30" s="1415" t="s">
        <v>30</v>
      </c>
      <c r="H30" s="917" t="s">
        <v>31</v>
      </c>
      <c r="I30" s="1415" t="s">
        <v>30</v>
      </c>
      <c r="J30" s="917" t="s">
        <v>31</v>
      </c>
      <c r="K30" s="1415" t="s">
        <v>30</v>
      </c>
      <c r="L30" s="917" t="s">
        <v>31</v>
      </c>
      <c r="M30" s="1415" t="s">
        <v>30</v>
      </c>
      <c r="N30" s="917" t="s">
        <v>31</v>
      </c>
      <c r="O30" s="1415" t="s">
        <v>30</v>
      </c>
      <c r="P30" s="917" t="s">
        <v>31</v>
      </c>
      <c r="Q30" s="1415" t="s">
        <v>30</v>
      </c>
      <c r="R30" s="917" t="s">
        <v>31</v>
      </c>
      <c r="S30" s="1415" t="s">
        <v>30</v>
      </c>
      <c r="T30" s="917" t="s">
        <v>31</v>
      </c>
      <c r="U30" s="1415" t="s">
        <v>30</v>
      </c>
      <c r="V30" s="917" t="s">
        <v>31</v>
      </c>
      <c r="W30" s="1415" t="s">
        <v>30</v>
      </c>
      <c r="X30" s="917" t="s">
        <v>31</v>
      </c>
      <c r="Y30" s="1415" t="s">
        <v>30</v>
      </c>
      <c r="Z30" s="917" t="s">
        <v>31</v>
      </c>
      <c r="AA30" s="1415" t="s">
        <v>30</v>
      </c>
      <c r="AB30" s="917" t="s">
        <v>31</v>
      </c>
      <c r="AC30" s="1415" t="s">
        <v>30</v>
      </c>
      <c r="AD30" s="917" t="s">
        <v>31</v>
      </c>
      <c r="AE30" s="1415" t="s">
        <v>30</v>
      </c>
      <c r="AF30" s="917" t="s">
        <v>31</v>
      </c>
      <c r="AG30" s="1415" t="s">
        <v>30</v>
      </c>
      <c r="AH30" s="917" t="s">
        <v>31</v>
      </c>
      <c r="AI30" s="1415" t="s">
        <v>30</v>
      </c>
      <c r="AJ30" s="917" t="s">
        <v>31</v>
      </c>
      <c r="AK30" s="1341" t="s">
        <v>30</v>
      </c>
      <c r="AL30" s="917" t="s">
        <v>31</v>
      </c>
      <c r="AM30" s="1415" t="s">
        <v>30</v>
      </c>
      <c r="AN30" s="918" t="s">
        <v>31</v>
      </c>
      <c r="AO30" s="3115"/>
      <c r="AP30" s="3105"/>
      <c r="AQ30" s="3105"/>
      <c r="AR30" s="3105"/>
      <c r="AS30" s="3115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X30" s="2"/>
      <c r="CG30" s="40"/>
      <c r="CH30" s="40"/>
      <c r="CI30" s="40"/>
      <c r="CJ30" s="40"/>
    </row>
    <row r="31" spans="1:104" ht="16.350000000000001" customHeight="1" x14ac:dyDescent="0.2">
      <c r="A31" s="1427" t="s">
        <v>51</v>
      </c>
      <c r="B31" s="1463">
        <f t="shared" ref="B31:B44" si="2">SUM(C31:D31)</f>
        <v>0</v>
      </c>
      <c r="C31" s="1447">
        <f>SUM(E31+G31+I31+K31+M31+O31+Q31+S31+U31+W31+Y31+AA31+AC31+AE31+AG31+AI31+AK31+AM31)</f>
        <v>0</v>
      </c>
      <c r="D31" s="1448">
        <f>SUM(F31+H31+J31+L31+N31+P31+R31+T31+V31+X31+Z31+AB31+AD31+AF31+AH31+AJ31+AL31+AN31)</f>
        <v>0</v>
      </c>
      <c r="E31" s="1431"/>
      <c r="F31" s="1432"/>
      <c r="G31" s="1431"/>
      <c r="H31" s="1449"/>
      <c r="I31" s="1431"/>
      <c r="J31" s="1449"/>
      <c r="K31" s="1431"/>
      <c r="L31" s="1449"/>
      <c r="M31" s="1431"/>
      <c r="N31" s="1449"/>
      <c r="O31" s="1431"/>
      <c r="P31" s="1449"/>
      <c r="Q31" s="1434"/>
      <c r="R31" s="1449"/>
      <c r="S31" s="1431"/>
      <c r="T31" s="1449"/>
      <c r="U31" s="1431"/>
      <c r="V31" s="1449"/>
      <c r="W31" s="1431"/>
      <c r="X31" s="1449"/>
      <c r="Y31" s="1431"/>
      <c r="Z31" s="1449"/>
      <c r="AA31" s="1431"/>
      <c r="AB31" s="1449"/>
      <c r="AC31" s="1434"/>
      <c r="AD31" s="1449"/>
      <c r="AE31" s="1431"/>
      <c r="AF31" s="1449"/>
      <c r="AG31" s="1434"/>
      <c r="AH31" s="1449"/>
      <c r="AI31" s="1431"/>
      <c r="AJ31" s="1449"/>
      <c r="AK31" s="1434"/>
      <c r="AL31" s="1449"/>
      <c r="AM31" s="1464"/>
      <c r="AN31" s="1451"/>
      <c r="AO31" s="1453"/>
      <c r="AP31" s="1452"/>
      <c r="AQ31" s="1452"/>
      <c r="AR31" s="1452"/>
      <c r="AS31" s="1453"/>
      <c r="AT31" s="37"/>
      <c r="AU31" s="38"/>
      <c r="AV31" s="38"/>
      <c r="AW31" s="38"/>
      <c r="AX31" s="38"/>
      <c r="AY31" s="38"/>
      <c r="AZ31" s="38"/>
      <c r="BA31" s="38"/>
      <c r="BB31" s="38"/>
      <c r="BC31" s="8"/>
      <c r="BD31" s="8"/>
      <c r="BE31" s="8"/>
      <c r="BF31" s="8"/>
      <c r="BG31" s="8"/>
      <c r="BX31" s="2"/>
      <c r="CA31" s="39"/>
      <c r="CB31" s="39"/>
      <c r="CG31" s="40">
        <v>0</v>
      </c>
      <c r="CH31" s="40">
        <v>0</v>
      </c>
      <c r="CI31" s="40"/>
      <c r="CJ31" s="40"/>
    </row>
    <row r="32" spans="1:104" ht="16.350000000000001" customHeight="1" x14ac:dyDescent="0.2">
      <c r="A32" s="109" t="s">
        <v>52</v>
      </c>
      <c r="B32" s="42">
        <f t="shared" si="2"/>
        <v>0</v>
      </c>
      <c r="C32" s="43">
        <f t="shared" ref="C32:D33" si="3">SUM(E32+G32+I32+K32+M32+O32+Q32+S32+U32+W32+Y32+AA32+AC32+AE32+AG32+AI32+AK32+AM32)</f>
        <v>0</v>
      </c>
      <c r="D32" s="44">
        <f t="shared" si="3"/>
        <v>0</v>
      </c>
      <c r="E32" s="45"/>
      <c r="F32" s="46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110"/>
      <c r="R32" s="47"/>
      <c r="S32" s="45"/>
      <c r="T32" s="47"/>
      <c r="U32" s="45"/>
      <c r="V32" s="47"/>
      <c r="W32" s="45"/>
      <c r="X32" s="47"/>
      <c r="Y32" s="45"/>
      <c r="Z32" s="47"/>
      <c r="AA32" s="45"/>
      <c r="AB32" s="47"/>
      <c r="AC32" s="110"/>
      <c r="AD32" s="47"/>
      <c r="AE32" s="45"/>
      <c r="AF32" s="47"/>
      <c r="AG32" s="110"/>
      <c r="AH32" s="47"/>
      <c r="AI32" s="45"/>
      <c r="AJ32" s="47"/>
      <c r="AK32" s="110"/>
      <c r="AL32" s="47"/>
      <c r="AM32" s="111"/>
      <c r="AN32" s="55"/>
      <c r="AO32" s="112"/>
      <c r="AP32" s="113"/>
      <c r="AQ32" s="113"/>
      <c r="AR32" s="113"/>
      <c r="AS32" s="112"/>
      <c r="AT32" s="37"/>
      <c r="AU32" s="38"/>
      <c r="AV32" s="38"/>
      <c r="AW32" s="38"/>
      <c r="AX32" s="38"/>
      <c r="AY32" s="38"/>
      <c r="AZ32" s="38"/>
      <c r="BA32" s="38"/>
      <c r="BB32" s="38"/>
      <c r="BC32" s="8"/>
      <c r="BD32" s="8"/>
      <c r="BE32" s="8"/>
      <c r="BF32" s="8"/>
      <c r="BG32" s="8"/>
      <c r="BX32" s="2"/>
      <c r="CB32" s="39"/>
      <c r="CG32" s="40">
        <v>0</v>
      </c>
      <c r="CH32" s="40">
        <v>0</v>
      </c>
      <c r="CI32" s="40"/>
      <c r="CJ32" s="40"/>
    </row>
    <row r="33" spans="1:88" ht="16.350000000000001" customHeight="1" x14ac:dyDescent="0.2">
      <c r="A33" s="114" t="s">
        <v>53</v>
      </c>
      <c r="B33" s="42">
        <f t="shared" si="2"/>
        <v>0</v>
      </c>
      <c r="C33" s="43">
        <f t="shared" si="3"/>
        <v>0</v>
      </c>
      <c r="D33" s="68">
        <f t="shared" si="3"/>
        <v>0</v>
      </c>
      <c r="E33" s="45"/>
      <c r="F33" s="46"/>
      <c r="G33" s="45"/>
      <c r="H33" s="47"/>
      <c r="I33" s="45"/>
      <c r="J33" s="47"/>
      <c r="K33" s="45"/>
      <c r="L33" s="47"/>
      <c r="M33" s="45"/>
      <c r="N33" s="47"/>
      <c r="O33" s="45"/>
      <c r="P33" s="47"/>
      <c r="Q33" s="110"/>
      <c r="R33" s="47"/>
      <c r="S33" s="45"/>
      <c r="T33" s="47"/>
      <c r="U33" s="45"/>
      <c r="V33" s="47"/>
      <c r="W33" s="45"/>
      <c r="X33" s="47"/>
      <c r="Y33" s="45"/>
      <c r="Z33" s="47"/>
      <c r="AA33" s="45"/>
      <c r="AB33" s="47"/>
      <c r="AC33" s="110"/>
      <c r="AD33" s="47"/>
      <c r="AE33" s="45"/>
      <c r="AF33" s="47"/>
      <c r="AG33" s="110"/>
      <c r="AH33" s="47"/>
      <c r="AI33" s="45"/>
      <c r="AJ33" s="47"/>
      <c r="AK33" s="110"/>
      <c r="AL33" s="47"/>
      <c r="AM33" s="111"/>
      <c r="AN33" s="55"/>
      <c r="AO33" s="52"/>
      <c r="AP33" s="51"/>
      <c r="AQ33" s="51"/>
      <c r="AR33" s="51"/>
      <c r="AS33" s="52"/>
      <c r="AT33" s="37"/>
      <c r="AU33" s="38"/>
      <c r="AV33" s="38"/>
      <c r="AW33" s="38"/>
      <c r="AX33" s="38"/>
      <c r="AY33" s="38"/>
      <c r="AZ33" s="38"/>
      <c r="BA33" s="38"/>
      <c r="BB33" s="38"/>
      <c r="BC33" s="8"/>
      <c r="BD33" s="8"/>
      <c r="BE33" s="8"/>
      <c r="BF33" s="8"/>
      <c r="BG33" s="8"/>
      <c r="BX33" s="2"/>
      <c r="CB33" s="39"/>
      <c r="CG33" s="40">
        <v>0</v>
      </c>
      <c r="CH33" s="40">
        <v>0</v>
      </c>
      <c r="CI33" s="40"/>
      <c r="CJ33" s="40"/>
    </row>
    <row r="34" spans="1:88" ht="16.350000000000001" customHeight="1" x14ac:dyDescent="0.2">
      <c r="A34" s="114" t="s">
        <v>54</v>
      </c>
      <c r="B34" s="42">
        <f t="shared" si="2"/>
        <v>0</v>
      </c>
      <c r="C34" s="43">
        <f>SUM(O34+Q34+S34+U34+W34+Y34+AA34)</f>
        <v>0</v>
      </c>
      <c r="D34" s="68">
        <f>SUM(P34+R34+T34+V34+X34+Z34+AB34)</f>
        <v>0</v>
      </c>
      <c r="E34" s="60"/>
      <c r="F34" s="61"/>
      <c r="G34" s="60"/>
      <c r="H34" s="69"/>
      <c r="I34" s="60"/>
      <c r="J34" s="69"/>
      <c r="K34" s="60"/>
      <c r="L34" s="69"/>
      <c r="M34" s="60"/>
      <c r="N34" s="69"/>
      <c r="O34" s="45"/>
      <c r="P34" s="47"/>
      <c r="Q34" s="110"/>
      <c r="R34" s="47"/>
      <c r="S34" s="45"/>
      <c r="T34" s="47"/>
      <c r="U34" s="45"/>
      <c r="V34" s="47"/>
      <c r="W34" s="45"/>
      <c r="X34" s="47"/>
      <c r="Y34" s="45"/>
      <c r="Z34" s="47"/>
      <c r="AA34" s="45"/>
      <c r="AB34" s="70"/>
      <c r="AC34" s="115"/>
      <c r="AD34" s="69"/>
      <c r="AE34" s="60"/>
      <c r="AF34" s="69"/>
      <c r="AG34" s="115"/>
      <c r="AH34" s="69"/>
      <c r="AI34" s="60"/>
      <c r="AJ34" s="69"/>
      <c r="AK34" s="115"/>
      <c r="AL34" s="69"/>
      <c r="AM34" s="116"/>
      <c r="AN34" s="50"/>
      <c r="AO34" s="52"/>
      <c r="AP34" s="51"/>
      <c r="AQ34" s="51"/>
      <c r="AR34" s="51"/>
      <c r="AS34" s="52"/>
      <c r="AT34" s="37"/>
      <c r="AU34" s="38"/>
      <c r="AV34" s="38"/>
      <c r="AW34" s="38"/>
      <c r="AX34" s="38"/>
      <c r="AY34" s="38"/>
      <c r="AZ34" s="38"/>
      <c r="BA34" s="38"/>
      <c r="BB34" s="38"/>
      <c r="BC34" s="8"/>
      <c r="BD34" s="8"/>
      <c r="BE34" s="8"/>
      <c r="BF34" s="8"/>
      <c r="BG34" s="8"/>
      <c r="BX34" s="2"/>
      <c r="CB34" s="39"/>
      <c r="CG34" s="40">
        <v>0</v>
      </c>
      <c r="CH34" s="40">
        <v>0</v>
      </c>
      <c r="CI34" s="40"/>
      <c r="CJ34" s="40"/>
    </row>
    <row r="35" spans="1:88" ht="16.350000000000001" customHeight="1" x14ac:dyDescent="0.2">
      <c r="A35" s="114" t="s">
        <v>55</v>
      </c>
      <c r="B35" s="42">
        <f>SUM(C35:D35)</f>
        <v>0</v>
      </c>
      <c r="C35" s="43">
        <f>SUM(E35+G35+I35+K35+M35+O35+Q35+S35+U35+W35+Y35+AA35+AC35+AE35+AG35+AI35+AK35+AM35)</f>
        <v>0</v>
      </c>
      <c r="D35" s="68">
        <f t="shared" ref="C35:D44" si="4">SUM(F35+H35+J35+L35+N35+P35+R35+T35+V35+X35+Z35+AB35+AD35+AF35+AH35+AJ35+AL35+AN35)</f>
        <v>0</v>
      </c>
      <c r="E35" s="45"/>
      <c r="F35" s="46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110"/>
      <c r="R35" s="47"/>
      <c r="S35" s="45"/>
      <c r="T35" s="47"/>
      <c r="U35" s="45"/>
      <c r="V35" s="47"/>
      <c r="W35" s="45"/>
      <c r="X35" s="47"/>
      <c r="Y35" s="45"/>
      <c r="Z35" s="47"/>
      <c r="AA35" s="45"/>
      <c r="AB35" s="47"/>
      <c r="AC35" s="110"/>
      <c r="AD35" s="47"/>
      <c r="AE35" s="45"/>
      <c r="AF35" s="47"/>
      <c r="AG35" s="110"/>
      <c r="AH35" s="47"/>
      <c r="AI35" s="45"/>
      <c r="AJ35" s="47"/>
      <c r="AK35" s="110"/>
      <c r="AL35" s="47"/>
      <c r="AM35" s="111"/>
      <c r="AN35" s="55"/>
      <c r="AO35" s="112"/>
      <c r="AP35" s="113"/>
      <c r="AQ35" s="113"/>
      <c r="AR35" s="113"/>
      <c r="AS35" s="112"/>
      <c r="AT35" s="37"/>
      <c r="AU35" s="38"/>
      <c r="AV35" s="38"/>
      <c r="AW35" s="38"/>
      <c r="AX35" s="38"/>
      <c r="AY35" s="38"/>
      <c r="AZ35" s="38"/>
      <c r="BA35" s="38"/>
      <c r="BB35" s="38"/>
      <c r="BC35" s="8"/>
      <c r="BD35" s="8"/>
      <c r="BE35" s="8"/>
      <c r="BF35" s="8"/>
      <c r="BG35" s="8"/>
      <c r="BX35" s="2"/>
      <c r="CB35" s="39"/>
      <c r="CG35" s="40">
        <v>0</v>
      </c>
      <c r="CH35" s="40">
        <v>0</v>
      </c>
      <c r="CI35" s="40"/>
      <c r="CJ35" s="40"/>
    </row>
    <row r="36" spans="1:88" ht="16.350000000000001" customHeight="1" x14ac:dyDescent="0.2">
      <c r="A36" s="114" t="s">
        <v>56</v>
      </c>
      <c r="B36" s="117">
        <f>SUM(C36:D36)</f>
        <v>0</v>
      </c>
      <c r="C36" s="118">
        <f>SUM(K36+M36+O36+Q36+S36+U36+W36+Y36+AA36+AC36+AE36+AG36+AI36+AK36+AM36)</f>
        <v>0</v>
      </c>
      <c r="D36" s="68">
        <f>SUM(L36+N36+P36+R36+T36+V36+X36+Z36+AB36+AD36+AF36+AH36+AJ36+AL36+AN36)</f>
        <v>0</v>
      </c>
      <c r="E36" s="448"/>
      <c r="F36" s="449"/>
      <c r="G36" s="448"/>
      <c r="H36" s="450"/>
      <c r="I36" s="448"/>
      <c r="J36" s="450"/>
      <c r="K36" s="45"/>
      <c r="L36" s="47"/>
      <c r="M36" s="45"/>
      <c r="N36" s="47"/>
      <c r="O36" s="45"/>
      <c r="P36" s="47"/>
      <c r="Q36" s="110"/>
      <c r="R36" s="47"/>
      <c r="S36" s="45"/>
      <c r="T36" s="47"/>
      <c r="U36" s="45"/>
      <c r="V36" s="47"/>
      <c r="W36" s="45"/>
      <c r="X36" s="47"/>
      <c r="Y36" s="45"/>
      <c r="Z36" s="47"/>
      <c r="AA36" s="45"/>
      <c r="AB36" s="47"/>
      <c r="AC36" s="110"/>
      <c r="AD36" s="47"/>
      <c r="AE36" s="45"/>
      <c r="AF36" s="47"/>
      <c r="AG36" s="110"/>
      <c r="AH36" s="47"/>
      <c r="AI36" s="45"/>
      <c r="AJ36" s="47"/>
      <c r="AK36" s="110"/>
      <c r="AL36" s="47"/>
      <c r="AM36" s="111"/>
      <c r="AN36" s="55"/>
      <c r="AO36" s="112"/>
      <c r="AP36" s="113"/>
      <c r="AQ36" s="113"/>
      <c r="AR36" s="113"/>
      <c r="AS36" s="112"/>
      <c r="AT36" s="37"/>
      <c r="AU36" s="38"/>
      <c r="AV36" s="38"/>
      <c r="AW36" s="38"/>
      <c r="AX36" s="38"/>
      <c r="AY36" s="38"/>
      <c r="AZ36" s="38"/>
      <c r="BA36" s="38"/>
      <c r="BB36" s="38"/>
      <c r="BC36" s="8"/>
      <c r="BD36" s="8"/>
      <c r="BE36" s="8"/>
      <c r="BF36" s="8"/>
      <c r="BG36" s="8"/>
      <c r="BX36" s="2"/>
      <c r="CB36" s="39"/>
      <c r="CG36" s="40">
        <v>0</v>
      </c>
      <c r="CH36" s="40">
        <v>0</v>
      </c>
      <c r="CI36" s="40"/>
      <c r="CJ36" s="40"/>
    </row>
    <row r="37" spans="1:88" ht="16.350000000000001" customHeight="1" x14ac:dyDescent="0.2">
      <c r="A37" s="62" t="s">
        <v>57</v>
      </c>
      <c r="B37" s="42">
        <f t="shared" si="2"/>
        <v>0</v>
      </c>
      <c r="C37" s="43">
        <f t="shared" si="4"/>
        <v>0</v>
      </c>
      <c r="D37" s="44">
        <f t="shared" si="4"/>
        <v>0</v>
      </c>
      <c r="E37" s="45"/>
      <c r="F37" s="46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110"/>
      <c r="R37" s="47"/>
      <c r="S37" s="45"/>
      <c r="T37" s="47"/>
      <c r="U37" s="45"/>
      <c r="V37" s="47"/>
      <c r="W37" s="45"/>
      <c r="X37" s="47"/>
      <c r="Y37" s="45"/>
      <c r="Z37" s="47"/>
      <c r="AA37" s="45"/>
      <c r="AB37" s="47"/>
      <c r="AC37" s="110"/>
      <c r="AD37" s="47"/>
      <c r="AE37" s="45"/>
      <c r="AF37" s="47"/>
      <c r="AG37" s="110"/>
      <c r="AH37" s="47"/>
      <c r="AI37" s="45"/>
      <c r="AJ37" s="47"/>
      <c r="AK37" s="110"/>
      <c r="AL37" s="47"/>
      <c r="AM37" s="111"/>
      <c r="AN37" s="55"/>
      <c r="AO37" s="52"/>
      <c r="AP37" s="51"/>
      <c r="AQ37" s="51"/>
      <c r="AR37" s="51"/>
      <c r="AS37" s="52"/>
      <c r="AT37" s="37"/>
      <c r="AU37" s="38"/>
      <c r="AV37" s="38"/>
      <c r="AW37" s="38"/>
      <c r="AX37" s="38"/>
      <c r="AY37" s="38"/>
      <c r="AZ37" s="38"/>
      <c r="BA37" s="38"/>
      <c r="BB37" s="38"/>
      <c r="BC37" s="8"/>
      <c r="BD37" s="8"/>
      <c r="BE37" s="8"/>
      <c r="BF37" s="8"/>
      <c r="BG37" s="8"/>
      <c r="BX37" s="2"/>
      <c r="CG37" s="40">
        <v>0</v>
      </c>
      <c r="CH37" s="40">
        <v>0</v>
      </c>
      <c r="CI37" s="40"/>
      <c r="CJ37" s="40"/>
    </row>
    <row r="38" spans="1:88" ht="16.350000000000001" customHeight="1" x14ac:dyDescent="0.2">
      <c r="A38" s="62" t="s">
        <v>58</v>
      </c>
      <c r="B38" s="42">
        <f>SUM(C38:D38)</f>
        <v>0</v>
      </c>
      <c r="C38" s="43">
        <f>SUM(E38+G38+I38+K38+M38+O38+Q38+S38+U38+W38+Y38+AA38+AC38+AE38+AG38+AI38+AK38+AM38)</f>
        <v>0</v>
      </c>
      <c r="D38" s="44">
        <f>SUM(F38+H38+J38+L38+N38+P38+R38+T38+V38+X38+Z38+AB38+AD38+AF38+AH38+AJ38+AL38+AN38)</f>
        <v>0</v>
      </c>
      <c r="E38" s="45"/>
      <c r="F38" s="46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110"/>
      <c r="R38" s="47"/>
      <c r="S38" s="45"/>
      <c r="T38" s="47"/>
      <c r="U38" s="45"/>
      <c r="V38" s="47"/>
      <c r="W38" s="45"/>
      <c r="X38" s="47"/>
      <c r="Y38" s="45"/>
      <c r="Z38" s="47"/>
      <c r="AA38" s="45"/>
      <c r="AB38" s="47"/>
      <c r="AC38" s="110"/>
      <c r="AD38" s="47"/>
      <c r="AE38" s="45"/>
      <c r="AF38" s="47"/>
      <c r="AG38" s="110"/>
      <c r="AH38" s="47"/>
      <c r="AI38" s="45"/>
      <c r="AJ38" s="47"/>
      <c r="AK38" s="110"/>
      <c r="AL38" s="47"/>
      <c r="AM38" s="111"/>
      <c r="AN38" s="55"/>
      <c r="AO38" s="52"/>
      <c r="AP38" s="51"/>
      <c r="AQ38" s="51"/>
      <c r="AR38" s="51"/>
      <c r="AS38" s="52"/>
      <c r="AT38" s="37"/>
      <c r="AU38" s="38"/>
      <c r="AV38" s="38"/>
      <c r="AW38" s="38"/>
      <c r="AX38" s="38"/>
      <c r="AY38" s="38"/>
      <c r="AZ38" s="38"/>
      <c r="BA38" s="38"/>
      <c r="BB38" s="38"/>
      <c r="BC38" s="8"/>
      <c r="BD38" s="8"/>
      <c r="BE38" s="8"/>
      <c r="BF38" s="8"/>
      <c r="BG38" s="8"/>
      <c r="BX38" s="2"/>
      <c r="CG38" s="40"/>
      <c r="CH38" s="40"/>
      <c r="CI38" s="40"/>
      <c r="CJ38" s="40"/>
    </row>
    <row r="39" spans="1:88" ht="16.350000000000001" customHeight="1" x14ac:dyDescent="0.2">
      <c r="A39" s="62" t="s">
        <v>59</v>
      </c>
      <c r="B39" s="42">
        <f>SUM(C39:D39)</f>
        <v>0</v>
      </c>
      <c r="C39" s="43">
        <f>SUM(E39+G39+I39+K39+M39+O39+Q39+S39+U39+W39+Y39+AA39+AC39+AE39+AG39+AI39+AK39+AM39)</f>
        <v>0</v>
      </c>
      <c r="D39" s="44">
        <f>SUM(F39+H39+J39+L39+N39+P39+R39+T39+V39+X39+Z39+AB39+AD39+AF39+AH39+AJ39+AL39+AN39)</f>
        <v>0</v>
      </c>
      <c r="E39" s="45"/>
      <c r="F39" s="46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110"/>
      <c r="R39" s="47"/>
      <c r="S39" s="45"/>
      <c r="T39" s="47"/>
      <c r="U39" s="45"/>
      <c r="V39" s="47"/>
      <c r="W39" s="45"/>
      <c r="X39" s="47"/>
      <c r="Y39" s="45"/>
      <c r="Z39" s="47"/>
      <c r="AA39" s="45"/>
      <c r="AB39" s="47"/>
      <c r="AC39" s="110"/>
      <c r="AD39" s="47"/>
      <c r="AE39" s="45"/>
      <c r="AF39" s="47"/>
      <c r="AG39" s="110"/>
      <c r="AH39" s="47"/>
      <c r="AI39" s="45"/>
      <c r="AJ39" s="47"/>
      <c r="AK39" s="110"/>
      <c r="AL39" s="47"/>
      <c r="AM39" s="111"/>
      <c r="AN39" s="55"/>
      <c r="AO39" s="52"/>
      <c r="AP39" s="51"/>
      <c r="AQ39" s="51"/>
      <c r="AR39" s="51"/>
      <c r="AS39" s="52"/>
      <c r="AT39" s="37"/>
      <c r="AU39" s="38"/>
      <c r="AV39" s="38"/>
      <c r="AW39" s="38"/>
      <c r="AX39" s="38"/>
      <c r="AY39" s="38"/>
      <c r="AZ39" s="38"/>
      <c r="BA39" s="38"/>
      <c r="BB39" s="38"/>
      <c r="BC39" s="8"/>
      <c r="BD39" s="8"/>
      <c r="BE39" s="8"/>
      <c r="BF39" s="8"/>
      <c r="BG39" s="8"/>
      <c r="BX39" s="2"/>
      <c r="CG39" s="40"/>
      <c r="CH39" s="40"/>
      <c r="CI39" s="40"/>
      <c r="CJ39" s="40"/>
    </row>
    <row r="40" spans="1:88" ht="16.350000000000001" customHeight="1" x14ac:dyDescent="0.2">
      <c r="A40" s="62" t="s">
        <v>60</v>
      </c>
      <c r="B40" s="42">
        <f t="shared" si="2"/>
        <v>0</v>
      </c>
      <c r="C40" s="43">
        <f t="shared" si="4"/>
        <v>0</v>
      </c>
      <c r="D40" s="44">
        <f t="shared" si="4"/>
        <v>0</v>
      </c>
      <c r="E40" s="45"/>
      <c r="F40" s="46"/>
      <c r="G40" s="45"/>
      <c r="H40" s="47"/>
      <c r="I40" s="45"/>
      <c r="J40" s="47"/>
      <c r="K40" s="45"/>
      <c r="L40" s="47"/>
      <c r="M40" s="45"/>
      <c r="N40" s="47"/>
      <c r="O40" s="45"/>
      <c r="P40" s="47"/>
      <c r="Q40" s="110"/>
      <c r="R40" s="47"/>
      <c r="S40" s="45"/>
      <c r="T40" s="47"/>
      <c r="U40" s="45"/>
      <c r="V40" s="47"/>
      <c r="W40" s="45"/>
      <c r="X40" s="47"/>
      <c r="Y40" s="45"/>
      <c r="Z40" s="47"/>
      <c r="AA40" s="45"/>
      <c r="AB40" s="47"/>
      <c r="AC40" s="110"/>
      <c r="AD40" s="47"/>
      <c r="AE40" s="45"/>
      <c r="AF40" s="47"/>
      <c r="AG40" s="110"/>
      <c r="AH40" s="47"/>
      <c r="AI40" s="45"/>
      <c r="AJ40" s="47"/>
      <c r="AK40" s="110"/>
      <c r="AL40" s="47"/>
      <c r="AM40" s="111"/>
      <c r="AN40" s="55"/>
      <c r="AO40" s="52"/>
      <c r="AP40" s="51"/>
      <c r="AQ40" s="51"/>
      <c r="AR40" s="51"/>
      <c r="AS40" s="52"/>
      <c r="AT40" s="37"/>
      <c r="AU40" s="38"/>
      <c r="AV40" s="38"/>
      <c r="AW40" s="38"/>
      <c r="AX40" s="38"/>
      <c r="AY40" s="38"/>
      <c r="AZ40" s="38"/>
      <c r="BA40" s="38"/>
      <c r="BB40" s="38"/>
      <c r="BC40" s="8"/>
      <c r="BD40" s="8"/>
      <c r="BE40" s="8"/>
      <c r="BF40" s="8"/>
      <c r="BG40" s="8"/>
      <c r="BX40" s="2"/>
      <c r="CG40" s="40"/>
      <c r="CH40" s="40"/>
      <c r="CI40" s="40"/>
      <c r="CJ40" s="40"/>
    </row>
    <row r="41" spans="1:88" ht="16.350000000000001" customHeight="1" x14ac:dyDescent="0.2">
      <c r="A41" s="62" t="s">
        <v>61</v>
      </c>
      <c r="B41" s="42">
        <f t="shared" si="2"/>
        <v>0</v>
      </c>
      <c r="C41" s="43">
        <f t="shared" si="4"/>
        <v>0</v>
      </c>
      <c r="D41" s="44">
        <f t="shared" si="4"/>
        <v>0</v>
      </c>
      <c r="E41" s="45"/>
      <c r="F41" s="46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110"/>
      <c r="R41" s="47"/>
      <c r="S41" s="45"/>
      <c r="T41" s="47"/>
      <c r="U41" s="45"/>
      <c r="V41" s="47"/>
      <c r="W41" s="45"/>
      <c r="X41" s="47"/>
      <c r="Y41" s="45"/>
      <c r="Z41" s="47"/>
      <c r="AA41" s="45"/>
      <c r="AB41" s="47"/>
      <c r="AC41" s="110"/>
      <c r="AD41" s="47"/>
      <c r="AE41" s="45"/>
      <c r="AF41" s="47"/>
      <c r="AG41" s="110"/>
      <c r="AH41" s="47"/>
      <c r="AI41" s="45"/>
      <c r="AJ41" s="47"/>
      <c r="AK41" s="110"/>
      <c r="AL41" s="47"/>
      <c r="AM41" s="111"/>
      <c r="AN41" s="55"/>
      <c r="AO41" s="75"/>
      <c r="AP41" s="74"/>
      <c r="AQ41" s="74"/>
      <c r="AR41" s="74"/>
      <c r="AS41" s="75"/>
      <c r="AT41" s="37"/>
      <c r="AU41" s="38"/>
      <c r="AV41" s="38"/>
      <c r="AW41" s="38"/>
      <c r="AX41" s="38"/>
      <c r="AY41" s="38"/>
      <c r="AZ41" s="38"/>
      <c r="BA41" s="38"/>
      <c r="BB41" s="38"/>
      <c r="BC41" s="8"/>
      <c r="BD41" s="8"/>
      <c r="BE41" s="8"/>
      <c r="BF41" s="8"/>
      <c r="BG41" s="8"/>
      <c r="BX41" s="2"/>
      <c r="CG41" s="40"/>
      <c r="CH41" s="40"/>
      <c r="CI41" s="40"/>
      <c r="CJ41" s="40"/>
    </row>
    <row r="42" spans="1:88" ht="16.350000000000001" customHeight="1" x14ac:dyDescent="0.2">
      <c r="A42" s="62" t="s">
        <v>62</v>
      </c>
      <c r="B42" s="42">
        <f t="shared" si="2"/>
        <v>0</v>
      </c>
      <c r="C42" s="43">
        <f t="shared" si="4"/>
        <v>0</v>
      </c>
      <c r="D42" s="44">
        <f t="shared" si="4"/>
        <v>0</v>
      </c>
      <c r="E42" s="45"/>
      <c r="F42" s="46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110"/>
      <c r="R42" s="47"/>
      <c r="S42" s="45"/>
      <c r="T42" s="47"/>
      <c r="U42" s="45"/>
      <c r="V42" s="47"/>
      <c r="W42" s="45"/>
      <c r="X42" s="47"/>
      <c r="Y42" s="45"/>
      <c r="Z42" s="47"/>
      <c r="AA42" s="45"/>
      <c r="AB42" s="47"/>
      <c r="AC42" s="110"/>
      <c r="AD42" s="47"/>
      <c r="AE42" s="45"/>
      <c r="AF42" s="47"/>
      <c r="AG42" s="110"/>
      <c r="AH42" s="47"/>
      <c r="AI42" s="45"/>
      <c r="AJ42" s="47"/>
      <c r="AK42" s="110"/>
      <c r="AL42" s="47"/>
      <c r="AM42" s="111"/>
      <c r="AN42" s="55"/>
      <c r="AO42" s="75"/>
      <c r="AP42" s="74"/>
      <c r="AQ42" s="74"/>
      <c r="AR42" s="74"/>
      <c r="AS42" s="75"/>
      <c r="AT42" s="37"/>
      <c r="AU42" s="38"/>
      <c r="AV42" s="38"/>
      <c r="AW42" s="38"/>
      <c r="AX42" s="38"/>
      <c r="AY42" s="38"/>
      <c r="AZ42" s="38"/>
      <c r="BA42" s="38"/>
      <c r="BB42" s="38"/>
      <c r="BC42" s="8"/>
      <c r="BD42" s="8"/>
      <c r="BE42" s="8"/>
      <c r="BF42" s="8"/>
      <c r="BG42" s="8"/>
      <c r="BX42" s="2"/>
      <c r="CG42" s="40"/>
      <c r="CH42" s="40"/>
      <c r="CI42" s="40"/>
      <c r="CJ42" s="40"/>
    </row>
    <row r="43" spans="1:88" ht="16.350000000000001" customHeight="1" x14ac:dyDescent="0.2">
      <c r="A43" s="62" t="s">
        <v>63</v>
      </c>
      <c r="B43" s="42">
        <f t="shared" si="2"/>
        <v>0</v>
      </c>
      <c r="C43" s="43">
        <f t="shared" si="4"/>
        <v>0</v>
      </c>
      <c r="D43" s="44">
        <f t="shared" si="4"/>
        <v>0</v>
      </c>
      <c r="E43" s="45"/>
      <c r="F43" s="46"/>
      <c r="G43" s="45"/>
      <c r="H43" s="47"/>
      <c r="I43" s="45"/>
      <c r="J43" s="47"/>
      <c r="K43" s="45"/>
      <c r="L43" s="47"/>
      <c r="M43" s="45"/>
      <c r="N43" s="47"/>
      <c r="O43" s="45"/>
      <c r="P43" s="47"/>
      <c r="Q43" s="110"/>
      <c r="R43" s="47"/>
      <c r="S43" s="45"/>
      <c r="T43" s="47"/>
      <c r="U43" s="45"/>
      <c r="V43" s="47"/>
      <c r="W43" s="45"/>
      <c r="X43" s="47"/>
      <c r="Y43" s="45"/>
      <c r="Z43" s="47"/>
      <c r="AA43" s="45"/>
      <c r="AB43" s="47"/>
      <c r="AC43" s="110"/>
      <c r="AD43" s="47"/>
      <c r="AE43" s="45"/>
      <c r="AF43" s="47"/>
      <c r="AG43" s="110"/>
      <c r="AH43" s="47"/>
      <c r="AI43" s="45"/>
      <c r="AJ43" s="47"/>
      <c r="AK43" s="110"/>
      <c r="AL43" s="47"/>
      <c r="AM43" s="111"/>
      <c r="AN43" s="55"/>
      <c r="AO43" s="75"/>
      <c r="AP43" s="74"/>
      <c r="AQ43" s="74"/>
      <c r="AR43" s="74"/>
      <c r="AS43" s="75"/>
      <c r="AT43" s="37"/>
      <c r="AU43" s="38"/>
      <c r="AV43" s="38"/>
      <c r="AW43" s="38"/>
      <c r="AX43" s="38"/>
      <c r="AY43" s="38"/>
      <c r="AZ43" s="38"/>
      <c r="BA43" s="38"/>
      <c r="BB43" s="38"/>
      <c r="BC43" s="8"/>
      <c r="BD43" s="8"/>
      <c r="BE43" s="8"/>
      <c r="BF43" s="8"/>
      <c r="BG43" s="8"/>
      <c r="BX43" s="2"/>
      <c r="CG43" s="40"/>
      <c r="CH43" s="40"/>
      <c r="CI43" s="40"/>
      <c r="CJ43" s="40"/>
    </row>
    <row r="44" spans="1:88" ht="16.350000000000001" customHeight="1" x14ac:dyDescent="0.2">
      <c r="A44" s="122" t="s">
        <v>64</v>
      </c>
      <c r="B44" s="123">
        <f t="shared" si="2"/>
        <v>0</v>
      </c>
      <c r="C44" s="124">
        <f t="shared" si="4"/>
        <v>0</v>
      </c>
      <c r="D44" s="125">
        <f t="shared" si="4"/>
        <v>0</v>
      </c>
      <c r="E44" s="88"/>
      <c r="F44" s="89"/>
      <c r="G44" s="88"/>
      <c r="H44" s="87"/>
      <c r="I44" s="88"/>
      <c r="J44" s="87"/>
      <c r="K44" s="88"/>
      <c r="L44" s="87"/>
      <c r="M44" s="88"/>
      <c r="N44" s="87"/>
      <c r="O44" s="88"/>
      <c r="P44" s="87"/>
      <c r="Q44" s="126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126"/>
      <c r="AD44" s="87"/>
      <c r="AE44" s="88"/>
      <c r="AF44" s="87"/>
      <c r="AG44" s="126"/>
      <c r="AH44" s="87"/>
      <c r="AI44" s="88"/>
      <c r="AJ44" s="87"/>
      <c r="AK44" s="126"/>
      <c r="AL44" s="87"/>
      <c r="AM44" s="127"/>
      <c r="AN44" s="92"/>
      <c r="AO44" s="94"/>
      <c r="AP44" s="93"/>
      <c r="AQ44" s="93"/>
      <c r="AR44" s="93"/>
      <c r="AS44" s="94"/>
      <c r="AT44" s="37"/>
      <c r="AU44" s="38"/>
      <c r="AV44" s="38"/>
      <c r="AW44" s="38"/>
      <c r="AX44" s="38"/>
      <c r="AY44" s="38"/>
      <c r="AZ44" s="38"/>
      <c r="BA44" s="38"/>
      <c r="BB44" s="38"/>
      <c r="BC44" s="8"/>
      <c r="BD44" s="8"/>
      <c r="BE44" s="8"/>
      <c r="BF44" s="8"/>
      <c r="BG44" s="8"/>
      <c r="BX44" s="2"/>
      <c r="CG44" s="40"/>
      <c r="CH44" s="40"/>
      <c r="CI44" s="40"/>
      <c r="CJ44" s="40"/>
    </row>
    <row r="45" spans="1:88" ht="31.35" customHeight="1" x14ac:dyDescent="0.2">
      <c r="A45" s="9" t="s">
        <v>65</v>
      </c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28"/>
      <c r="AP45" s="129"/>
      <c r="AQ45" s="1465"/>
      <c r="AR45" s="1466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CG45" s="40"/>
      <c r="CH45" s="40"/>
      <c r="CI45" s="40"/>
      <c r="CJ45" s="40"/>
    </row>
    <row r="46" spans="1:88" ht="16.350000000000001" customHeight="1" x14ac:dyDescent="0.25">
      <c r="A46" s="3042" t="s">
        <v>49</v>
      </c>
      <c r="B46" s="3021" t="s">
        <v>4</v>
      </c>
      <c r="C46" s="3056" t="s">
        <v>66</v>
      </c>
      <c r="D46" s="3058"/>
      <c r="E46" s="3058"/>
      <c r="F46" s="3057"/>
      <c r="G46" s="3056" t="s">
        <v>67</v>
      </c>
      <c r="H46" s="3058"/>
      <c r="I46" s="3058"/>
      <c r="J46" s="3057"/>
      <c r="K46" s="6"/>
      <c r="L46" s="2711"/>
      <c r="M46" s="2711"/>
      <c r="N46" s="2711"/>
      <c r="O46" s="2711"/>
      <c r="P46" s="2711"/>
      <c r="Q46" s="2711"/>
      <c r="R46" s="2711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467"/>
      <c r="AR46" s="133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CG46" s="40"/>
      <c r="CH46" s="40"/>
      <c r="CI46" s="40"/>
      <c r="CJ46" s="40"/>
    </row>
    <row r="47" spans="1:88" ht="27.75" customHeight="1" x14ac:dyDescent="0.2">
      <c r="A47" s="3092"/>
      <c r="B47" s="3085"/>
      <c r="C47" s="1418" t="s">
        <v>68</v>
      </c>
      <c r="D47" s="1418" t="s">
        <v>69</v>
      </c>
      <c r="E47" s="1440" t="s">
        <v>70</v>
      </c>
      <c r="F47" s="1307" t="s">
        <v>71</v>
      </c>
      <c r="G47" s="1418" t="s">
        <v>68</v>
      </c>
      <c r="H47" s="1418" t="s">
        <v>69</v>
      </c>
      <c r="I47" s="1440" t="s">
        <v>70</v>
      </c>
      <c r="J47" s="1307" t="s">
        <v>71</v>
      </c>
      <c r="K47" s="6"/>
      <c r="L47" s="1468"/>
      <c r="M47" s="1468"/>
      <c r="N47" s="1469"/>
      <c r="O47" s="1468"/>
      <c r="P47" s="1468"/>
      <c r="Q47" s="1468"/>
      <c r="R47" s="1468"/>
      <c r="S47" s="1468"/>
      <c r="T47" s="1468"/>
      <c r="U47" s="1468"/>
      <c r="V47" s="1468"/>
      <c r="W47" s="1468"/>
      <c r="X47" s="1468"/>
      <c r="Y47" s="1468"/>
      <c r="Z47" s="1468"/>
      <c r="AA47" s="1468"/>
      <c r="AB47" s="1468"/>
      <c r="AC47" s="1468"/>
      <c r="AD47" s="1468"/>
      <c r="AE47" s="1468"/>
      <c r="AF47" s="1468"/>
      <c r="AG47" s="1468"/>
      <c r="AH47" s="1468"/>
      <c r="AI47" s="1468"/>
      <c r="AJ47" s="1468"/>
      <c r="AK47" s="1468"/>
      <c r="AL47" s="1468"/>
      <c r="AM47" s="1468"/>
      <c r="AN47" s="1468"/>
      <c r="AO47" s="1468"/>
      <c r="AP47" s="1468"/>
      <c r="AQ47" s="1470"/>
      <c r="AR47" s="1470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CG47" s="40"/>
      <c r="CH47" s="40"/>
      <c r="CI47" s="40"/>
      <c r="CJ47" s="40"/>
    </row>
    <row r="48" spans="1:88" ht="16.350000000000001" customHeight="1" x14ac:dyDescent="0.2">
      <c r="A48" s="138" t="s">
        <v>72</v>
      </c>
      <c r="B48" s="139">
        <f>SUM(C48:J48)</f>
        <v>0</v>
      </c>
      <c r="C48" s="1431"/>
      <c r="D48" s="1471"/>
      <c r="E48" s="1471"/>
      <c r="F48" s="1432"/>
      <c r="G48" s="1431"/>
      <c r="H48" s="1471"/>
      <c r="I48" s="1471"/>
      <c r="J48" s="1449"/>
      <c r="K48" s="141"/>
      <c r="L48" s="1468"/>
      <c r="M48" s="1468"/>
      <c r="N48" s="1472"/>
      <c r="O48" s="1468"/>
      <c r="P48" s="1468"/>
      <c r="Q48" s="1468"/>
      <c r="R48" s="1468"/>
      <c r="S48" s="1468"/>
      <c r="T48" s="1468"/>
      <c r="U48" s="1468"/>
      <c r="V48" s="1468"/>
      <c r="W48" s="1468"/>
      <c r="X48" s="1473"/>
      <c r="Y48" s="1473"/>
      <c r="Z48" s="1473"/>
      <c r="AA48" s="1473"/>
      <c r="AB48" s="1473"/>
      <c r="AC48" s="1473"/>
      <c r="AD48" s="1473"/>
      <c r="AE48" s="1473"/>
      <c r="AF48" s="1473"/>
      <c r="AG48" s="1473"/>
      <c r="AH48" s="1473"/>
      <c r="AI48" s="1473"/>
      <c r="AJ48" s="1473"/>
      <c r="AK48" s="1473"/>
      <c r="AL48" s="1473"/>
      <c r="AM48" s="1473"/>
      <c r="AN48" s="1473"/>
      <c r="AO48" s="1473"/>
      <c r="AP48" s="1473"/>
      <c r="AQ48" s="1470"/>
      <c r="AR48" s="1470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CG48" s="40"/>
      <c r="CH48" s="40"/>
      <c r="CI48" s="40"/>
      <c r="CJ48" s="40"/>
    </row>
    <row r="49" spans="1:88" ht="16.350000000000001" customHeight="1" x14ac:dyDescent="0.2">
      <c r="A49" s="82" t="s">
        <v>73</v>
      </c>
      <c r="B49" s="144">
        <f>SUM(C49:J49)</f>
        <v>0</v>
      </c>
      <c r="C49" s="88"/>
      <c r="D49" s="145"/>
      <c r="E49" s="145"/>
      <c r="F49" s="89"/>
      <c r="G49" s="88"/>
      <c r="H49" s="145"/>
      <c r="I49" s="145"/>
      <c r="J49" s="87"/>
      <c r="K49" s="141"/>
      <c r="L49" s="1468"/>
      <c r="M49" s="1468"/>
      <c r="N49" s="1474"/>
      <c r="O49" s="1468"/>
      <c r="P49" s="1468"/>
      <c r="Q49" s="1468"/>
      <c r="R49" s="1468"/>
      <c r="S49" s="1468"/>
      <c r="T49" s="1468"/>
      <c r="U49" s="1468"/>
      <c r="V49" s="1468"/>
      <c r="W49" s="1468"/>
      <c r="X49" s="1473"/>
      <c r="Y49" s="1473"/>
      <c r="Z49" s="1473"/>
      <c r="AA49" s="1473"/>
      <c r="AB49" s="1473"/>
      <c r="AC49" s="1473"/>
      <c r="AD49" s="1473"/>
      <c r="AE49" s="1473"/>
      <c r="AF49" s="1473"/>
      <c r="AG49" s="1473"/>
      <c r="AH49" s="1473"/>
      <c r="AI49" s="1473"/>
      <c r="AJ49" s="1473"/>
      <c r="AK49" s="1473"/>
      <c r="AL49" s="1473"/>
      <c r="AM49" s="1473"/>
      <c r="AN49" s="1473"/>
      <c r="AO49" s="1473"/>
      <c r="AP49" s="1473"/>
      <c r="AQ49" s="1470"/>
      <c r="AR49" s="1470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CG49" s="40"/>
      <c r="CH49" s="40"/>
      <c r="CI49" s="40"/>
      <c r="CJ49" s="40"/>
    </row>
    <row r="50" spans="1:88" ht="31.35" customHeight="1" x14ac:dyDescent="0.2">
      <c r="A50" s="147" t="s">
        <v>74</v>
      </c>
      <c r="B50" s="147"/>
      <c r="C50" s="147"/>
      <c r="D50" s="147"/>
      <c r="E50" s="147"/>
      <c r="F50" s="147"/>
      <c r="G50" s="1475"/>
      <c r="H50" s="1475"/>
      <c r="I50" s="1475"/>
      <c r="J50" s="1475"/>
      <c r="K50" s="1475"/>
      <c r="L50" s="1475"/>
      <c r="M50" s="1475"/>
      <c r="N50" s="1475"/>
      <c r="O50" s="1476"/>
      <c r="P50" s="147"/>
      <c r="Q50" s="1475"/>
      <c r="R50" s="1475"/>
      <c r="S50" s="1476"/>
      <c r="T50" s="147"/>
      <c r="U50" s="1475"/>
      <c r="V50" s="1476"/>
      <c r="W50" s="14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1473"/>
      <c r="AM50" s="1392"/>
      <c r="AN50" s="1392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CG50" s="40"/>
      <c r="CH50" s="40"/>
      <c r="CI50" s="40"/>
      <c r="CJ50" s="40"/>
    </row>
    <row r="51" spans="1:88" ht="16.350000000000001" customHeight="1" x14ac:dyDescent="0.2">
      <c r="A51" s="3042" t="s">
        <v>75</v>
      </c>
      <c r="B51" s="3044" t="s">
        <v>32</v>
      </c>
      <c r="C51" s="2935"/>
      <c r="D51" s="2936"/>
      <c r="E51" s="3049" t="s">
        <v>5</v>
      </c>
      <c r="F51" s="3050"/>
      <c r="G51" s="3050"/>
      <c r="H51" s="3050"/>
      <c r="I51" s="3050"/>
      <c r="J51" s="3050"/>
      <c r="K51" s="3050"/>
      <c r="L51" s="3050"/>
      <c r="M51" s="3050"/>
      <c r="N51" s="3050"/>
      <c r="O51" s="3050"/>
      <c r="P51" s="3050"/>
      <c r="Q51" s="3050"/>
      <c r="R51" s="3050"/>
      <c r="S51" s="3050"/>
      <c r="T51" s="3050"/>
      <c r="U51" s="3050"/>
      <c r="V51" s="3051"/>
      <c r="W51" s="3021" t="s">
        <v>6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CG51" s="40"/>
      <c r="CH51" s="40"/>
      <c r="CI51" s="40"/>
      <c r="CJ51" s="40"/>
    </row>
    <row r="52" spans="1:88" ht="16.350000000000001" customHeight="1" x14ac:dyDescent="0.2">
      <c r="A52" s="2692"/>
      <c r="B52" s="3093"/>
      <c r="C52" s="2698"/>
      <c r="D52" s="3084"/>
      <c r="E52" s="3021" t="s">
        <v>11</v>
      </c>
      <c r="F52" s="2935" t="s">
        <v>12</v>
      </c>
      <c r="G52" s="3021" t="s">
        <v>13</v>
      </c>
      <c r="H52" s="2935" t="s">
        <v>14</v>
      </c>
      <c r="I52" s="3021" t="s">
        <v>15</v>
      </c>
      <c r="J52" s="2935" t="s">
        <v>16</v>
      </c>
      <c r="K52" s="3021" t="s">
        <v>17</v>
      </c>
      <c r="L52" s="2935" t="s">
        <v>18</v>
      </c>
      <c r="M52" s="3021" t="s">
        <v>19</v>
      </c>
      <c r="N52" s="2935" t="s">
        <v>20</v>
      </c>
      <c r="O52" s="3021" t="s">
        <v>21</v>
      </c>
      <c r="P52" s="2935" t="s">
        <v>22</v>
      </c>
      <c r="Q52" s="3021" t="s">
        <v>23</v>
      </c>
      <c r="R52" s="2935" t="s">
        <v>24</v>
      </c>
      <c r="S52" s="3021" t="s">
        <v>25</v>
      </c>
      <c r="T52" s="2935" t="s">
        <v>26</v>
      </c>
      <c r="U52" s="3021" t="s">
        <v>27</v>
      </c>
      <c r="V52" s="2936" t="s">
        <v>28</v>
      </c>
      <c r="W52" s="270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CG52" s="40"/>
      <c r="CH52" s="40"/>
      <c r="CI52" s="40"/>
      <c r="CJ52" s="40"/>
    </row>
    <row r="53" spans="1:88" ht="16.350000000000001" customHeight="1" x14ac:dyDescent="0.2">
      <c r="A53" s="3092"/>
      <c r="B53" s="1283" t="s">
        <v>29</v>
      </c>
      <c r="C53" s="482" t="s">
        <v>30</v>
      </c>
      <c r="D53" s="1283" t="s">
        <v>31</v>
      </c>
      <c r="E53" s="3085"/>
      <c r="F53" s="2698"/>
      <c r="G53" s="3085"/>
      <c r="H53" s="2698"/>
      <c r="I53" s="3085"/>
      <c r="J53" s="2698"/>
      <c r="K53" s="3085"/>
      <c r="L53" s="2698"/>
      <c r="M53" s="3085"/>
      <c r="N53" s="2698"/>
      <c r="O53" s="3085"/>
      <c r="P53" s="2698"/>
      <c r="Q53" s="3085"/>
      <c r="R53" s="2698"/>
      <c r="S53" s="3085"/>
      <c r="T53" s="2698"/>
      <c r="U53" s="3085"/>
      <c r="V53" s="3084"/>
      <c r="W53" s="3085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CG53" s="40"/>
      <c r="CH53" s="40"/>
      <c r="CI53" s="40"/>
      <c r="CJ53" s="40"/>
    </row>
    <row r="54" spans="1:88" ht="16.350000000000001" customHeight="1" x14ac:dyDescent="0.2">
      <c r="A54" s="1477" t="s">
        <v>76</v>
      </c>
      <c r="B54" s="1478">
        <f>SUM(B55:B56)</f>
        <v>0</v>
      </c>
      <c r="C54" s="1479">
        <f>SUM(C55:C56)</f>
        <v>0</v>
      </c>
      <c r="D54" s="1480">
        <f t="shared" ref="D54:W54" si="5">SUM(D55:D56)</f>
        <v>0</v>
      </c>
      <c r="E54" s="1427">
        <f t="shared" si="5"/>
        <v>0</v>
      </c>
      <c r="F54" s="1481">
        <f t="shared" si="5"/>
        <v>0</v>
      </c>
      <c r="G54" s="1427">
        <f t="shared" si="5"/>
        <v>0</v>
      </c>
      <c r="H54" s="1481">
        <f t="shared" si="5"/>
        <v>0</v>
      </c>
      <c r="I54" s="1427">
        <f t="shared" si="5"/>
        <v>0</v>
      </c>
      <c r="J54" s="1481">
        <f t="shared" si="5"/>
        <v>0</v>
      </c>
      <c r="K54" s="1427">
        <f t="shared" si="5"/>
        <v>0</v>
      </c>
      <c r="L54" s="1481">
        <f t="shared" si="5"/>
        <v>0</v>
      </c>
      <c r="M54" s="1427">
        <f t="shared" si="5"/>
        <v>0</v>
      </c>
      <c r="N54" s="1481">
        <f t="shared" si="5"/>
        <v>0</v>
      </c>
      <c r="O54" s="1427">
        <f t="shared" si="5"/>
        <v>0</v>
      </c>
      <c r="P54" s="1481">
        <f t="shared" si="5"/>
        <v>0</v>
      </c>
      <c r="Q54" s="1427">
        <f t="shared" si="5"/>
        <v>0</v>
      </c>
      <c r="R54" s="1481">
        <f t="shared" si="5"/>
        <v>0</v>
      </c>
      <c r="S54" s="1427">
        <f t="shared" si="5"/>
        <v>0</v>
      </c>
      <c r="T54" s="1481">
        <f t="shared" si="5"/>
        <v>0</v>
      </c>
      <c r="U54" s="1427">
        <f t="shared" si="5"/>
        <v>0</v>
      </c>
      <c r="V54" s="1481">
        <f t="shared" si="5"/>
        <v>0</v>
      </c>
      <c r="W54" s="1427">
        <f t="shared" si="5"/>
        <v>0</v>
      </c>
      <c r="X54" s="100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CG54" s="40">
        <v>0</v>
      </c>
      <c r="CH54" s="40">
        <v>0</v>
      </c>
      <c r="CI54" s="40">
        <v>0</v>
      </c>
      <c r="CJ54" s="40"/>
    </row>
    <row r="55" spans="1:88" ht="16.350000000000001" customHeight="1" x14ac:dyDescent="0.2">
      <c r="A55" s="53" t="s">
        <v>72</v>
      </c>
      <c r="B55" s="158">
        <f>SUM(E55:V55)</f>
        <v>0</v>
      </c>
      <c r="C55" s="1482"/>
      <c r="D55" s="1483"/>
      <c r="E55" s="161"/>
      <c r="F55" s="111"/>
      <c r="G55" s="161"/>
      <c r="H55" s="111"/>
      <c r="I55" s="161"/>
      <c r="J55" s="111"/>
      <c r="K55" s="161"/>
      <c r="L55" s="111"/>
      <c r="M55" s="161"/>
      <c r="N55" s="111"/>
      <c r="O55" s="161"/>
      <c r="P55" s="111"/>
      <c r="Q55" s="161"/>
      <c r="R55" s="111"/>
      <c r="S55" s="161"/>
      <c r="T55" s="111"/>
      <c r="U55" s="161"/>
      <c r="V55" s="111"/>
      <c r="W55" s="161"/>
      <c r="X55" s="162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8"/>
      <c r="AK55" s="8"/>
      <c r="CA55" s="39"/>
      <c r="CC55" s="39"/>
      <c r="CG55" s="40">
        <v>0</v>
      </c>
      <c r="CH55" s="40">
        <v>0</v>
      </c>
      <c r="CI55" s="40">
        <v>0</v>
      </c>
      <c r="CJ55" s="40"/>
    </row>
    <row r="56" spans="1:88" ht="16.350000000000001" customHeight="1" x14ac:dyDescent="0.2">
      <c r="A56" s="163" t="s">
        <v>77</v>
      </c>
      <c r="B56" s="164">
        <f>SUM(E56:V56)</f>
        <v>0</v>
      </c>
      <c r="C56" s="1484"/>
      <c r="D56" s="1485"/>
      <c r="E56" s="167"/>
      <c r="F56" s="127"/>
      <c r="G56" s="167"/>
      <c r="H56" s="127"/>
      <c r="I56" s="167"/>
      <c r="J56" s="127"/>
      <c r="K56" s="167"/>
      <c r="L56" s="127"/>
      <c r="M56" s="167"/>
      <c r="N56" s="127"/>
      <c r="O56" s="167"/>
      <c r="P56" s="127"/>
      <c r="Q56" s="167"/>
      <c r="R56" s="127"/>
      <c r="S56" s="167"/>
      <c r="T56" s="127"/>
      <c r="U56" s="167"/>
      <c r="V56" s="127"/>
      <c r="W56" s="167"/>
      <c r="X56" s="162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8"/>
      <c r="AK56" s="8"/>
      <c r="CG56" s="40">
        <v>0</v>
      </c>
      <c r="CH56" s="40">
        <v>0</v>
      </c>
      <c r="CI56" s="40">
        <v>0</v>
      </c>
      <c r="CJ56" s="40"/>
    </row>
    <row r="57" spans="1:88" ht="16.350000000000001" customHeight="1" x14ac:dyDescent="0.2">
      <c r="A57" s="168" t="s">
        <v>78</v>
      </c>
      <c r="B57" s="169">
        <f>SUM(B58:B59)</f>
        <v>0</v>
      </c>
      <c r="C57" s="170">
        <f t="shared" ref="C57:W57" si="6">SUM(C58:C59)</f>
        <v>0</v>
      </c>
      <c r="D57" s="171">
        <f t="shared" si="6"/>
        <v>0</v>
      </c>
      <c r="E57" s="114">
        <f t="shared" si="6"/>
        <v>0</v>
      </c>
      <c r="F57" s="172">
        <f t="shared" si="6"/>
        <v>0</v>
      </c>
      <c r="G57" s="114">
        <f t="shared" si="6"/>
        <v>0</v>
      </c>
      <c r="H57" s="172">
        <f t="shared" si="6"/>
        <v>0</v>
      </c>
      <c r="I57" s="114">
        <f t="shared" si="6"/>
        <v>0</v>
      </c>
      <c r="J57" s="172">
        <f t="shared" si="6"/>
        <v>0</v>
      </c>
      <c r="K57" s="114">
        <f t="shared" si="6"/>
        <v>0</v>
      </c>
      <c r="L57" s="172">
        <f t="shared" si="6"/>
        <v>0</v>
      </c>
      <c r="M57" s="114">
        <f t="shared" si="6"/>
        <v>0</v>
      </c>
      <c r="N57" s="172">
        <f t="shared" si="6"/>
        <v>0</v>
      </c>
      <c r="O57" s="114">
        <f t="shared" si="6"/>
        <v>0</v>
      </c>
      <c r="P57" s="172">
        <f t="shared" si="6"/>
        <v>0</v>
      </c>
      <c r="Q57" s="114">
        <f t="shared" si="6"/>
        <v>0</v>
      </c>
      <c r="R57" s="172">
        <f t="shared" si="6"/>
        <v>0</v>
      </c>
      <c r="S57" s="114">
        <f t="shared" si="6"/>
        <v>0</v>
      </c>
      <c r="T57" s="172">
        <f t="shared" si="6"/>
        <v>0</v>
      </c>
      <c r="U57" s="114">
        <f t="shared" si="6"/>
        <v>0</v>
      </c>
      <c r="V57" s="172">
        <f t="shared" si="6"/>
        <v>0</v>
      </c>
      <c r="W57" s="1427">
        <f t="shared" si="6"/>
        <v>0</v>
      </c>
      <c r="X57" s="100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CG57" s="40">
        <v>0</v>
      </c>
      <c r="CH57" s="40">
        <v>0</v>
      </c>
      <c r="CI57" s="40">
        <v>0</v>
      </c>
      <c r="CJ57" s="40"/>
    </row>
    <row r="58" spans="1:88" ht="16.350000000000001" customHeight="1" x14ac:dyDescent="0.2">
      <c r="A58" s="53" t="s">
        <v>72</v>
      </c>
      <c r="B58" s="158">
        <f>SUM(E58:V58)</f>
        <v>0</v>
      </c>
      <c r="C58" s="1482"/>
      <c r="D58" s="1483"/>
      <c r="E58" s="161"/>
      <c r="F58" s="111"/>
      <c r="G58" s="161"/>
      <c r="H58" s="111"/>
      <c r="I58" s="161"/>
      <c r="J58" s="111"/>
      <c r="K58" s="161"/>
      <c r="L58" s="111"/>
      <c r="M58" s="161"/>
      <c r="N58" s="111"/>
      <c r="O58" s="161"/>
      <c r="P58" s="111"/>
      <c r="Q58" s="161"/>
      <c r="R58" s="111"/>
      <c r="S58" s="161"/>
      <c r="T58" s="111"/>
      <c r="U58" s="161"/>
      <c r="V58" s="111"/>
      <c r="W58" s="161"/>
      <c r="X58" s="162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8"/>
      <c r="AK58" s="8"/>
      <c r="CG58" s="40">
        <v>0</v>
      </c>
      <c r="CH58" s="40">
        <v>0</v>
      </c>
      <c r="CI58" s="40">
        <v>0</v>
      </c>
      <c r="CJ58" s="40"/>
    </row>
    <row r="59" spans="1:88" ht="16.350000000000001" customHeight="1" x14ac:dyDescent="0.2">
      <c r="A59" s="163" t="s">
        <v>77</v>
      </c>
      <c r="B59" s="164">
        <f>SUM(E59:V59)</f>
        <v>0</v>
      </c>
      <c r="C59" s="1484"/>
      <c r="D59" s="1484"/>
      <c r="E59" s="167"/>
      <c r="F59" s="127"/>
      <c r="G59" s="167"/>
      <c r="H59" s="127"/>
      <c r="I59" s="167"/>
      <c r="J59" s="127"/>
      <c r="K59" s="167"/>
      <c r="L59" s="127"/>
      <c r="M59" s="167"/>
      <c r="N59" s="127"/>
      <c r="O59" s="167"/>
      <c r="P59" s="127"/>
      <c r="Q59" s="167"/>
      <c r="R59" s="127"/>
      <c r="S59" s="167"/>
      <c r="T59" s="127"/>
      <c r="U59" s="167"/>
      <c r="V59" s="127"/>
      <c r="W59" s="167"/>
      <c r="X59" s="16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8"/>
      <c r="AK59" s="8"/>
      <c r="CG59" s="40">
        <v>0</v>
      </c>
      <c r="CH59" s="40">
        <v>0</v>
      </c>
      <c r="CI59" s="40">
        <v>0</v>
      </c>
      <c r="CJ59" s="40"/>
    </row>
    <row r="60" spans="1:88" ht="31.35" customHeight="1" x14ac:dyDescent="0.2">
      <c r="A60" s="147" t="s">
        <v>79</v>
      </c>
      <c r="B60" s="147"/>
      <c r="C60" s="147"/>
      <c r="D60" s="147"/>
      <c r="E60" s="147"/>
      <c r="F60" s="9"/>
      <c r="G60" s="9"/>
      <c r="H60" s="173"/>
      <c r="I60" s="173"/>
      <c r="J60" s="1294"/>
      <c r="K60" s="1295"/>
      <c r="L60" s="1486"/>
      <c r="M60" s="1295"/>
      <c r="N60" s="6"/>
      <c r="O60" s="6"/>
      <c r="P60" s="6"/>
      <c r="Q60" s="6"/>
      <c r="R60" s="6"/>
      <c r="S60" s="6"/>
      <c r="T60" s="6"/>
      <c r="U60" s="6"/>
      <c r="V60" s="6"/>
      <c r="W60" s="6"/>
      <c r="X60" s="177"/>
      <c r="Y60" s="177"/>
      <c r="Z60" s="177"/>
      <c r="AA60" s="1487"/>
      <c r="AB60" s="1488"/>
      <c r="AC60" s="1487"/>
      <c r="AD60" s="177"/>
      <c r="AE60" s="1488"/>
      <c r="AF60" s="1487"/>
      <c r="AG60" s="1487"/>
      <c r="AH60" s="1487"/>
      <c r="AI60" s="1488"/>
      <c r="AJ60" s="100"/>
      <c r="AK60" s="180"/>
      <c r="AL60" s="1473"/>
      <c r="AM60" s="1392"/>
      <c r="AN60" s="1392"/>
      <c r="CG60" s="40"/>
      <c r="CH60" s="40"/>
      <c r="CI60" s="40"/>
      <c r="CJ60" s="40"/>
    </row>
    <row r="61" spans="1:88" ht="16.350000000000001" customHeight="1" x14ac:dyDescent="0.2">
      <c r="A61" s="3021" t="s">
        <v>75</v>
      </c>
      <c r="B61" s="3056" t="s">
        <v>80</v>
      </c>
      <c r="C61" s="3057"/>
      <c r="D61" s="3056" t="s">
        <v>81</v>
      </c>
      <c r="E61" s="3058"/>
      <c r="F61" s="3021" t="s">
        <v>82</v>
      </c>
      <c r="G61" s="3021"/>
      <c r="H61" s="100"/>
      <c r="I61" s="10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28"/>
      <c r="V61" s="1489"/>
      <c r="W61" s="128"/>
      <c r="X61" s="1490"/>
      <c r="Y61" s="1490"/>
      <c r="Z61" s="1490"/>
      <c r="AA61" s="1487"/>
      <c r="AB61" s="1490"/>
      <c r="AC61" s="1487"/>
      <c r="AD61" s="1490"/>
      <c r="AE61" s="1487"/>
      <c r="AF61" s="1487"/>
      <c r="AG61" s="1491"/>
      <c r="AH61" s="1487"/>
      <c r="AI61" s="1491"/>
      <c r="AJ61" s="1490"/>
      <c r="AK61" s="1491"/>
      <c r="AL61" s="1492"/>
      <c r="AM61" s="1493"/>
      <c r="AN61" s="1493"/>
      <c r="CG61" s="40"/>
      <c r="CH61" s="40"/>
      <c r="CI61" s="40"/>
      <c r="CJ61" s="40"/>
    </row>
    <row r="62" spans="1:88" ht="36" customHeight="1" x14ac:dyDescent="0.2">
      <c r="A62" s="3085"/>
      <c r="B62" s="1415" t="s">
        <v>83</v>
      </c>
      <c r="C62" s="1425" t="s">
        <v>84</v>
      </c>
      <c r="D62" s="1415" t="s">
        <v>83</v>
      </c>
      <c r="E62" s="1494" t="s">
        <v>84</v>
      </c>
      <c r="F62" s="1415" t="s">
        <v>83</v>
      </c>
      <c r="G62" s="1307" t="s">
        <v>84</v>
      </c>
      <c r="H62" s="6" t="s">
        <v>85</v>
      </c>
      <c r="I62" s="6"/>
      <c r="J62" s="1495"/>
      <c r="K62" s="1468"/>
      <c r="L62" s="1468"/>
      <c r="M62" s="1468"/>
      <c r="N62" s="1468"/>
      <c r="O62" s="1468"/>
      <c r="P62" s="1468"/>
      <c r="Q62" s="1473"/>
      <c r="R62" s="1473"/>
      <c r="S62" s="1473"/>
      <c r="T62" s="1473"/>
      <c r="U62" s="1473"/>
      <c r="V62" s="1473"/>
      <c r="W62" s="1473"/>
      <c r="X62" s="1473"/>
      <c r="Y62" s="1473"/>
      <c r="Z62" s="1473"/>
      <c r="AA62" s="1473"/>
      <c r="AB62" s="1473"/>
      <c r="AC62" s="1473"/>
      <c r="AD62" s="1473"/>
      <c r="AE62" s="1473"/>
      <c r="AF62" s="1473"/>
      <c r="AG62" s="1473"/>
      <c r="AH62" s="1473"/>
      <c r="AI62" s="1473"/>
      <c r="AJ62" s="1473"/>
      <c r="AK62" s="1473"/>
      <c r="AL62" s="1473"/>
      <c r="AM62" s="1473"/>
      <c r="AN62" s="1473"/>
      <c r="AO62" s="1473"/>
      <c r="AP62" s="1468"/>
      <c r="AQ62" s="1392"/>
      <c r="AR62" s="1392"/>
      <c r="CG62" s="40"/>
      <c r="CH62" s="40"/>
      <c r="CI62" s="40"/>
      <c r="CJ62" s="40"/>
    </row>
    <row r="63" spans="1:88" ht="16.350000000000001" customHeight="1" x14ac:dyDescent="0.2">
      <c r="A63" s="1496" t="s">
        <v>86</v>
      </c>
      <c r="B63" s="1431"/>
      <c r="C63" s="1449"/>
      <c r="D63" s="1431"/>
      <c r="E63" s="1449"/>
      <c r="F63" s="65"/>
      <c r="G63" s="190"/>
      <c r="H63" s="162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1491"/>
      <c r="U63" s="1491"/>
      <c r="V63" s="1473"/>
      <c r="W63" s="1473"/>
      <c r="X63" s="1473"/>
      <c r="Y63" s="1473"/>
      <c r="Z63" s="1473"/>
      <c r="AA63" s="1473"/>
      <c r="AB63" s="1473"/>
      <c r="AC63" s="1473"/>
      <c r="AD63" s="1473"/>
      <c r="AE63" s="1473"/>
      <c r="AF63" s="1473"/>
      <c r="AG63" s="1473"/>
      <c r="AH63" s="1473"/>
      <c r="AI63" s="1473"/>
      <c r="AJ63" s="1473"/>
      <c r="AK63" s="1473"/>
      <c r="AL63" s="1473"/>
      <c r="AM63" s="1473"/>
      <c r="AN63" s="1473"/>
      <c r="AO63" s="1473"/>
      <c r="AP63" s="1392"/>
      <c r="AQ63" s="1392"/>
      <c r="AR63" s="1392"/>
      <c r="CA63" s="39"/>
      <c r="CB63" s="39"/>
      <c r="CC63" s="39"/>
      <c r="CG63" s="40">
        <f>IF(B63&lt;C63,1,0)</f>
        <v>0</v>
      </c>
      <c r="CH63" s="40">
        <f>IF(D63&lt;E63,1,0)</f>
        <v>0</v>
      </c>
      <c r="CI63" s="40">
        <f>IF(F63&lt;G63,1,0)</f>
        <v>0</v>
      </c>
      <c r="CJ63" s="40"/>
    </row>
    <row r="64" spans="1:88" ht="25.35" customHeight="1" x14ac:dyDescent="0.2">
      <c r="A64" s="1497" t="s">
        <v>87</v>
      </c>
      <c r="B64" s="1498"/>
      <c r="C64" s="1499"/>
      <c r="D64" s="1498"/>
      <c r="E64" s="1499"/>
      <c r="F64" s="1498"/>
      <c r="G64" s="1500"/>
      <c r="H64" s="162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1491"/>
      <c r="U64" s="1491"/>
      <c r="V64" s="1473"/>
      <c r="W64" s="1473"/>
      <c r="X64" s="1473"/>
      <c r="Y64" s="1473"/>
      <c r="Z64" s="1473"/>
      <c r="AA64" s="1473"/>
      <c r="AB64" s="1473"/>
      <c r="AC64" s="1473"/>
      <c r="AD64" s="1473"/>
      <c r="AE64" s="1473"/>
      <c r="AF64" s="1473"/>
      <c r="AG64" s="1473"/>
      <c r="AH64" s="1473"/>
      <c r="AI64" s="1473"/>
      <c r="AJ64" s="1473"/>
      <c r="AK64" s="1473"/>
      <c r="AL64" s="1473"/>
      <c r="AM64" s="1473"/>
      <c r="AN64" s="1473"/>
      <c r="AO64" s="1473"/>
      <c r="AP64" s="1392"/>
      <c r="AQ64" s="1392"/>
      <c r="AR64" s="1392"/>
      <c r="CA64" s="39"/>
      <c r="CB64" s="39"/>
      <c r="CC64" s="39"/>
      <c r="CG64" s="40">
        <f>IF(B64&lt;C64,1,0)</f>
        <v>0</v>
      </c>
      <c r="CH64" s="40">
        <f>IF(D64&lt;E64,1,0)</f>
        <v>0</v>
      </c>
      <c r="CI64" s="40">
        <f>IF(F64&lt;G64,1,0)</f>
        <v>0</v>
      </c>
      <c r="CJ64" s="40"/>
    </row>
    <row r="65" spans="1:88" ht="25.35" customHeight="1" x14ac:dyDescent="0.2">
      <c r="A65" s="9" t="s">
        <v>88</v>
      </c>
      <c r="B65" s="451"/>
      <c r="C65" s="451"/>
      <c r="D65" s="451"/>
      <c r="E65" s="451"/>
      <c r="F65" s="451"/>
      <c r="G65" s="451"/>
      <c r="H65" s="452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1491"/>
      <c r="U65" s="1491"/>
      <c r="V65" s="1473"/>
      <c r="W65" s="1473"/>
      <c r="X65" s="1473"/>
      <c r="Y65" s="1473"/>
      <c r="Z65" s="1473"/>
      <c r="AA65" s="1473"/>
      <c r="AB65" s="1473"/>
      <c r="AC65" s="1473"/>
      <c r="AD65" s="1473"/>
      <c r="AE65" s="1473"/>
      <c r="AF65" s="1473"/>
      <c r="AG65" s="1473"/>
      <c r="AH65" s="1473"/>
      <c r="AI65" s="1473"/>
      <c r="AJ65" s="1473"/>
      <c r="AK65" s="1473"/>
      <c r="AL65" s="1473"/>
      <c r="AM65" s="1473"/>
      <c r="AN65" s="1473"/>
      <c r="AO65" s="1473"/>
      <c r="AP65" s="1392"/>
      <c r="AQ65" s="1392"/>
      <c r="AR65" s="1392"/>
      <c r="CA65" s="39"/>
      <c r="CB65" s="39"/>
      <c r="CC65" s="39"/>
      <c r="CG65" s="40"/>
      <c r="CH65" s="40"/>
      <c r="CI65" s="40"/>
      <c r="CJ65" s="40"/>
    </row>
    <row r="66" spans="1:88" ht="25.35" customHeight="1" x14ac:dyDescent="0.2">
      <c r="A66" s="3116" t="s">
        <v>75</v>
      </c>
      <c r="B66" s="3116" t="s">
        <v>89</v>
      </c>
      <c r="C66" s="3116"/>
      <c r="D66" s="3116" t="s">
        <v>90</v>
      </c>
      <c r="E66" s="3116"/>
      <c r="F66" s="451"/>
      <c r="G66" s="451"/>
      <c r="H66" s="452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1491"/>
      <c r="U66" s="1491"/>
      <c r="V66" s="1473"/>
      <c r="W66" s="1473"/>
      <c r="X66" s="1473"/>
      <c r="Y66" s="1473"/>
      <c r="Z66" s="1473"/>
      <c r="AA66" s="1473"/>
      <c r="AB66" s="1473"/>
      <c r="AC66" s="1473"/>
      <c r="AD66" s="1473"/>
      <c r="AE66" s="1473"/>
      <c r="AF66" s="1473"/>
      <c r="AG66" s="1473"/>
      <c r="AH66" s="1473"/>
      <c r="AI66" s="1473"/>
      <c r="AJ66" s="1473"/>
      <c r="AK66" s="1473"/>
      <c r="AL66" s="1473"/>
      <c r="AM66" s="1473"/>
      <c r="AN66" s="1473"/>
      <c r="AO66" s="1473"/>
      <c r="AP66" s="1392"/>
      <c r="AQ66" s="1392"/>
      <c r="AR66" s="1392"/>
      <c r="CA66" s="39"/>
      <c r="CB66" s="39"/>
      <c r="CC66" s="39"/>
      <c r="CG66" s="40"/>
      <c r="CH66" s="40"/>
      <c r="CI66" s="40"/>
      <c r="CJ66" s="40"/>
    </row>
    <row r="67" spans="1:88" ht="28.5" customHeight="1" x14ac:dyDescent="0.2">
      <c r="A67" s="3116"/>
      <c r="B67" s="1501" t="s">
        <v>91</v>
      </c>
      <c r="C67" s="1314" t="s">
        <v>84</v>
      </c>
      <c r="D67" s="1501" t="s">
        <v>91</v>
      </c>
      <c r="E67" s="1314" t="s">
        <v>84</v>
      </c>
      <c r="F67" s="451"/>
      <c r="G67" s="451"/>
      <c r="H67" s="452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1502"/>
      <c r="U67" s="1502"/>
      <c r="V67" s="1503"/>
      <c r="W67" s="1503"/>
      <c r="X67" s="1503"/>
      <c r="Y67" s="1503"/>
      <c r="Z67" s="1503"/>
      <c r="AA67" s="1503"/>
      <c r="AB67" s="1503"/>
      <c r="AC67" s="1503"/>
      <c r="AD67" s="1503"/>
      <c r="AE67" s="1503"/>
      <c r="AF67" s="1503"/>
      <c r="AG67" s="1503"/>
      <c r="AH67" s="1503"/>
      <c r="AI67" s="1503"/>
      <c r="AJ67" s="1503"/>
      <c r="AK67" s="1503"/>
      <c r="AL67" s="1503"/>
      <c r="AM67" s="1503"/>
      <c r="AN67" s="1503"/>
      <c r="AO67" s="1503"/>
      <c r="AP67" s="1504"/>
      <c r="AQ67" s="1504"/>
      <c r="AR67" s="1504"/>
      <c r="CA67" s="39"/>
      <c r="CB67" s="39"/>
      <c r="CC67" s="39"/>
      <c r="CG67" s="40"/>
      <c r="CH67" s="40"/>
      <c r="CI67" s="40"/>
      <c r="CJ67" s="40"/>
    </row>
    <row r="68" spans="1:88" ht="25.35" customHeight="1" x14ac:dyDescent="0.2">
      <c r="A68" s="1318" t="s">
        <v>86</v>
      </c>
      <c r="B68" s="1319"/>
      <c r="C68" s="1320"/>
      <c r="D68" s="1321"/>
      <c r="E68" s="1322"/>
      <c r="F68" s="451"/>
      <c r="G68" s="451"/>
      <c r="H68" s="452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1502"/>
      <c r="U68" s="1502"/>
      <c r="V68" s="1503"/>
      <c r="W68" s="1503"/>
      <c r="X68" s="1503"/>
      <c r="Y68" s="1503"/>
      <c r="Z68" s="1503"/>
      <c r="AA68" s="1503"/>
      <c r="AB68" s="1503"/>
      <c r="AC68" s="1503"/>
      <c r="AD68" s="1503"/>
      <c r="AE68" s="1503"/>
      <c r="AF68" s="1503"/>
      <c r="AG68" s="1503"/>
      <c r="AH68" s="1503"/>
      <c r="AI68" s="1503"/>
      <c r="AJ68" s="1503"/>
      <c r="AK68" s="1503"/>
      <c r="AL68" s="1503"/>
      <c r="AM68" s="1503"/>
      <c r="AN68" s="1503"/>
      <c r="AO68" s="1503"/>
      <c r="AP68" s="1504"/>
      <c r="AQ68" s="1504"/>
      <c r="AR68" s="1504"/>
      <c r="CA68" s="39"/>
      <c r="CB68" s="39"/>
      <c r="CC68" s="39"/>
      <c r="CG68" s="40"/>
      <c r="CH68" s="40"/>
      <c r="CI68" s="40"/>
      <c r="CJ68" s="40"/>
    </row>
    <row r="69" spans="1:88" ht="25.35" customHeight="1" x14ac:dyDescent="0.2">
      <c r="A69" s="207" t="s">
        <v>92</v>
      </c>
      <c r="B69" s="208"/>
      <c r="C69" s="209"/>
      <c r="D69" s="210"/>
      <c r="E69" s="211"/>
      <c r="F69" s="451"/>
      <c r="G69" s="451"/>
      <c r="H69" s="452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1502"/>
      <c r="U69" s="1502"/>
      <c r="V69" s="1503"/>
      <c r="W69" s="1503"/>
      <c r="X69" s="1503"/>
      <c r="Y69" s="1503"/>
      <c r="Z69" s="1503"/>
      <c r="AA69" s="1503"/>
      <c r="AB69" s="1503"/>
      <c r="AC69" s="1503"/>
      <c r="AD69" s="1503"/>
      <c r="AE69" s="1503"/>
      <c r="AF69" s="1503"/>
      <c r="AG69" s="1503"/>
      <c r="AH69" s="1503"/>
      <c r="AI69" s="1503"/>
      <c r="AJ69" s="1503"/>
      <c r="AK69" s="1503"/>
      <c r="AL69" s="1503"/>
      <c r="AM69" s="1503"/>
      <c r="AN69" s="1503"/>
      <c r="AO69" s="1503"/>
      <c r="AP69" s="1504"/>
      <c r="AQ69" s="1504"/>
      <c r="AR69" s="1504"/>
      <c r="CA69" s="39"/>
      <c r="CB69" s="39"/>
      <c r="CC69" s="39"/>
      <c r="CG69" s="40"/>
      <c r="CH69" s="40"/>
      <c r="CI69" s="40"/>
      <c r="CJ69" s="40"/>
    </row>
    <row r="70" spans="1:88" ht="31.35" customHeight="1" x14ac:dyDescent="0.2">
      <c r="A70" s="147" t="s">
        <v>93</v>
      </c>
      <c r="B70" s="10"/>
      <c r="C70" s="10"/>
      <c r="D70" s="10"/>
      <c r="E70" s="213"/>
      <c r="F70" s="213"/>
      <c r="G70" s="213"/>
      <c r="H70" s="100"/>
      <c r="I70" s="100"/>
      <c r="J70" s="1502"/>
      <c r="K70" s="1502"/>
      <c r="L70" s="1502"/>
      <c r="M70" s="1502"/>
      <c r="N70" s="1502"/>
      <c r="O70" s="1502"/>
      <c r="P70" s="1502"/>
      <c r="Q70" s="1502"/>
      <c r="R70" s="1502"/>
      <c r="S70" s="1502"/>
      <c r="T70" s="1502"/>
      <c r="U70" s="1502"/>
      <c r="V70" s="1505"/>
      <c r="W70" s="1505"/>
      <c r="X70" s="1503"/>
      <c r="Y70" s="1503"/>
      <c r="Z70" s="1503"/>
      <c r="AA70" s="1503"/>
      <c r="AB70" s="1503"/>
      <c r="AC70" s="1503"/>
      <c r="AD70" s="1503"/>
      <c r="AE70" s="1503"/>
      <c r="AF70" s="1503"/>
      <c r="AG70" s="1503"/>
      <c r="AH70" s="1503"/>
      <c r="AI70" s="1503"/>
      <c r="AJ70" s="1503"/>
      <c r="AK70" s="1503"/>
      <c r="AL70" s="1503"/>
      <c r="AM70" s="1503"/>
      <c r="AN70" s="1503"/>
      <c r="AO70" s="1503"/>
      <c r="AP70" s="1504"/>
      <c r="AQ70" s="1504"/>
      <c r="AR70" s="1504"/>
      <c r="CG70" s="40"/>
      <c r="CH70" s="40"/>
      <c r="CI70" s="40"/>
      <c r="CJ70" s="40"/>
    </row>
    <row r="71" spans="1:88" ht="16.350000000000001" customHeight="1" x14ac:dyDescent="0.2">
      <c r="A71" s="1324" t="s">
        <v>49</v>
      </c>
      <c r="B71" s="1324" t="s">
        <v>32</v>
      </c>
      <c r="C71" s="216"/>
      <c r="D71" s="217"/>
      <c r="E71" s="217"/>
      <c r="F71" s="217"/>
      <c r="G71" s="217"/>
      <c r="H71" s="100"/>
      <c r="I71" s="100"/>
      <c r="J71" s="1502"/>
      <c r="K71" s="1502"/>
      <c r="L71" s="1506"/>
      <c r="M71" s="1506"/>
      <c r="N71" s="1502"/>
      <c r="O71" s="1502"/>
      <c r="P71" s="1502"/>
      <c r="Q71" s="1502"/>
      <c r="R71" s="1502"/>
      <c r="S71" s="1502"/>
      <c r="T71" s="1502"/>
      <c r="U71" s="1502"/>
      <c r="V71" s="1505"/>
      <c r="W71" s="1505"/>
      <c r="X71" s="1503"/>
      <c r="Y71" s="1503"/>
      <c r="Z71" s="1503"/>
      <c r="AA71" s="1503"/>
      <c r="AB71" s="1503"/>
      <c r="AC71" s="1503"/>
      <c r="AD71" s="1503"/>
      <c r="AE71" s="1503"/>
      <c r="AF71" s="1503"/>
      <c r="AG71" s="1503"/>
      <c r="AH71" s="1503"/>
      <c r="AI71" s="1503"/>
      <c r="AJ71" s="1503"/>
      <c r="AK71" s="1503"/>
      <c r="AL71" s="1503"/>
      <c r="AM71" s="1503"/>
      <c r="AN71" s="1503"/>
      <c r="AO71" s="1503"/>
      <c r="AP71" s="1504"/>
      <c r="AQ71" s="1504"/>
      <c r="AR71" s="1504"/>
      <c r="CG71" s="40"/>
      <c r="CH71" s="40"/>
      <c r="CI71" s="40"/>
      <c r="CJ71" s="40"/>
    </row>
    <row r="72" spans="1:88" ht="16.350000000000001" customHeight="1" x14ac:dyDescent="0.2">
      <c r="A72" s="1507" t="s">
        <v>72</v>
      </c>
      <c r="B72" s="1508"/>
      <c r="C72" s="216"/>
      <c r="D72" s="217"/>
      <c r="E72" s="217"/>
      <c r="F72" s="217"/>
      <c r="G72" s="217"/>
      <c r="H72" s="6"/>
      <c r="I72" s="128"/>
      <c r="J72" s="1505"/>
      <c r="K72" s="1505"/>
      <c r="L72" s="1509"/>
      <c r="M72" s="1509"/>
      <c r="N72" s="1505"/>
      <c r="O72" s="1505"/>
      <c r="P72" s="1505"/>
      <c r="Q72" s="1505"/>
      <c r="R72" s="1505"/>
      <c r="S72" s="1505"/>
      <c r="T72" s="1505"/>
      <c r="U72" s="1505"/>
      <c r="V72" s="1505"/>
      <c r="W72" s="1505"/>
      <c r="X72" s="1503"/>
      <c r="Y72" s="1503"/>
      <c r="Z72" s="1503"/>
      <c r="AA72" s="1503"/>
      <c r="AB72" s="1503"/>
      <c r="AC72" s="1503"/>
      <c r="AD72" s="1503"/>
      <c r="AE72" s="1503"/>
      <c r="AF72" s="1503"/>
      <c r="AG72" s="1503"/>
      <c r="AH72" s="1503"/>
      <c r="AI72" s="1503"/>
      <c r="AJ72" s="1503"/>
      <c r="AK72" s="1503"/>
      <c r="AL72" s="1503"/>
      <c r="AM72" s="1503"/>
      <c r="AN72" s="1503"/>
      <c r="AO72" s="1503"/>
      <c r="AP72" s="1504"/>
      <c r="AQ72" s="1504"/>
      <c r="AR72" s="1504"/>
      <c r="CG72" s="40"/>
      <c r="CH72" s="40"/>
      <c r="CI72" s="40"/>
      <c r="CJ72" s="40"/>
    </row>
    <row r="73" spans="1:88" ht="16.350000000000001" customHeight="1" x14ac:dyDescent="0.2">
      <c r="A73" s="82" t="s">
        <v>94</v>
      </c>
      <c r="B73" s="93"/>
      <c r="C73" s="9"/>
      <c r="D73" s="222"/>
      <c r="E73" s="9"/>
      <c r="F73" s="1510"/>
      <c r="G73" s="224"/>
      <c r="H73" s="6"/>
      <c r="I73" s="6"/>
      <c r="J73" s="1505"/>
      <c r="K73" s="1505"/>
      <c r="L73" s="1505"/>
      <c r="M73" s="1505"/>
      <c r="N73" s="1505"/>
      <c r="O73" s="1505"/>
      <c r="P73" s="1505"/>
      <c r="Q73" s="1505"/>
      <c r="R73" s="1505"/>
      <c r="S73" s="1505"/>
      <c r="T73" s="1505"/>
      <c r="U73" s="1505"/>
      <c r="V73" s="1505"/>
      <c r="W73" s="1505"/>
      <c r="X73" s="1503"/>
      <c r="Y73" s="1503"/>
      <c r="Z73" s="1503"/>
      <c r="AA73" s="1503"/>
      <c r="AB73" s="1503"/>
      <c r="AC73" s="1503"/>
      <c r="AD73" s="1503"/>
      <c r="AE73" s="1503"/>
      <c r="AF73" s="1503"/>
      <c r="AG73" s="1503"/>
      <c r="AH73" s="1503"/>
      <c r="AI73" s="1503"/>
      <c r="AJ73" s="1503"/>
      <c r="AK73" s="1503"/>
      <c r="AL73" s="1503"/>
      <c r="AM73" s="1503"/>
      <c r="AN73" s="1503"/>
      <c r="AO73" s="1503"/>
      <c r="AP73" s="1504"/>
      <c r="AQ73" s="1504"/>
      <c r="AR73" s="1504"/>
      <c r="CG73" s="40"/>
      <c r="CH73" s="40"/>
      <c r="CI73" s="40"/>
      <c r="CJ73" s="40"/>
    </row>
    <row r="74" spans="1:88" ht="31.35" customHeight="1" x14ac:dyDescent="0.2">
      <c r="A74" s="9" t="s">
        <v>95</v>
      </c>
      <c r="B74" s="9"/>
      <c r="C74" s="1511"/>
      <c r="D74" s="1511"/>
      <c r="E74" s="6"/>
      <c r="F74" s="6"/>
      <c r="G74" s="6"/>
      <c r="H74" s="6"/>
      <c r="I74" s="6"/>
      <c r="J74" s="1505"/>
      <c r="K74" s="1505"/>
      <c r="L74" s="1505"/>
      <c r="M74" s="1505"/>
      <c r="N74" s="1505"/>
      <c r="O74" s="1505"/>
      <c r="P74" s="1505"/>
      <c r="Q74" s="1505"/>
      <c r="R74" s="1505"/>
      <c r="S74" s="1505"/>
      <c r="T74" s="1505"/>
      <c r="U74" s="1505"/>
      <c r="V74" s="1505"/>
      <c r="W74" s="1512"/>
      <c r="X74" s="1503"/>
      <c r="Y74" s="1503"/>
      <c r="Z74" s="1503"/>
      <c r="AA74" s="1503"/>
      <c r="AB74" s="1503"/>
      <c r="AC74" s="1503"/>
      <c r="AD74" s="1503"/>
      <c r="AE74" s="1503"/>
      <c r="AF74" s="1513"/>
      <c r="AG74" s="1503"/>
      <c r="AH74" s="1514"/>
      <c r="AI74" s="1503"/>
      <c r="AJ74" s="1503"/>
      <c r="AK74" s="1503"/>
      <c r="AL74" s="1503"/>
      <c r="AM74" s="1503"/>
      <c r="AN74" s="1503"/>
      <c r="AO74" s="1503"/>
      <c r="AP74" s="1504"/>
      <c r="AQ74" s="1504"/>
      <c r="AR74" s="1504"/>
      <c r="CG74" s="40"/>
      <c r="CH74" s="40"/>
      <c r="CI74" s="40"/>
      <c r="CJ74" s="40"/>
    </row>
    <row r="75" spans="1:88" ht="16.350000000000001" customHeight="1" x14ac:dyDescent="0.2">
      <c r="A75" s="3042" t="s">
        <v>96</v>
      </c>
      <c r="B75" s="3021" t="s">
        <v>32</v>
      </c>
      <c r="C75" s="3052" t="s">
        <v>97</v>
      </c>
      <c r="D75" s="3054" t="s">
        <v>98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1503"/>
      <c r="Y75" s="1503"/>
      <c r="Z75" s="1503"/>
      <c r="AA75" s="1503"/>
      <c r="AB75" s="1503"/>
      <c r="AC75" s="1503"/>
      <c r="AD75" s="1503"/>
      <c r="AE75" s="1503"/>
      <c r="AF75" s="1513"/>
      <c r="AG75" s="1503"/>
      <c r="AH75" s="1503"/>
      <c r="AI75" s="1503"/>
      <c r="AJ75" s="1503"/>
      <c r="AK75" s="1503"/>
      <c r="AL75" s="1503"/>
      <c r="AM75" s="1503"/>
      <c r="AN75" s="1503"/>
      <c r="AO75" s="1503"/>
      <c r="AP75" s="1504"/>
      <c r="AQ75" s="1504"/>
      <c r="AR75" s="1504"/>
      <c r="CG75" s="40"/>
      <c r="CH75" s="40"/>
      <c r="CI75" s="40"/>
      <c r="CJ75" s="40"/>
    </row>
    <row r="76" spans="1:88" ht="16.350000000000001" customHeight="1" x14ac:dyDescent="0.2">
      <c r="A76" s="3092"/>
      <c r="B76" s="3085"/>
      <c r="C76" s="3117"/>
      <c r="D76" s="3118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1503"/>
      <c r="Y76" s="1503"/>
      <c r="Z76" s="1503"/>
      <c r="AA76" s="1503"/>
      <c r="AB76" s="1503"/>
      <c r="AC76" s="1503"/>
      <c r="AD76" s="1503"/>
      <c r="AE76" s="1503"/>
      <c r="AF76" s="1515"/>
      <c r="AG76" s="1516"/>
      <c r="AH76" s="1516"/>
      <c r="AI76" s="1503"/>
      <c r="AJ76" s="1503"/>
      <c r="AK76" s="1503"/>
      <c r="AL76" s="1503"/>
      <c r="AM76" s="1503"/>
      <c r="AN76" s="1503"/>
      <c r="AO76" s="1503"/>
      <c r="AP76" s="1504"/>
      <c r="AQ76" s="1504"/>
      <c r="AR76" s="1504"/>
      <c r="CG76" s="40"/>
      <c r="CH76" s="40"/>
      <c r="CI76" s="40"/>
      <c r="CJ76" s="40"/>
    </row>
    <row r="77" spans="1:88" ht="25.5" customHeight="1" x14ac:dyDescent="0.2">
      <c r="A77" s="1335" t="s">
        <v>99</v>
      </c>
      <c r="B77" s="232">
        <f>SUM(C77:D77)</f>
        <v>0</v>
      </c>
      <c r="C77" s="1517"/>
      <c r="D77" s="1518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1505"/>
      <c r="AJ77" s="1505"/>
      <c r="AK77" s="1505"/>
      <c r="AL77" s="1505"/>
      <c r="AM77" s="1505"/>
      <c r="AN77" s="1505"/>
      <c r="AO77" s="1505"/>
      <c r="AP77" s="1504"/>
      <c r="AQ77" s="1504"/>
      <c r="AR77" s="1504"/>
      <c r="CG77" s="40"/>
      <c r="CH77" s="40"/>
      <c r="CI77" s="40"/>
      <c r="CJ77" s="40"/>
    </row>
    <row r="78" spans="1:88" ht="31.35" customHeight="1" x14ac:dyDescent="0.2">
      <c r="A78" s="2717" t="s">
        <v>100</v>
      </c>
      <c r="B78" s="2717"/>
      <c r="C78" s="2717"/>
      <c r="D78" s="2717"/>
      <c r="E78" s="2717"/>
      <c r="F78" s="2717"/>
      <c r="G78" s="2717"/>
      <c r="H78" s="10"/>
      <c r="I78" s="10"/>
      <c r="J78" s="10"/>
      <c r="K78" s="10"/>
      <c r="L78" s="10"/>
      <c r="M78" s="10"/>
      <c r="N78" s="6"/>
      <c r="O78" s="6"/>
      <c r="P78" s="6"/>
      <c r="Q78" s="235"/>
      <c r="R78" s="235"/>
      <c r="S78" s="235"/>
      <c r="T78" s="235"/>
      <c r="U78" s="235"/>
      <c r="V78" s="235"/>
      <c r="W78" s="6"/>
      <c r="X78" s="235"/>
      <c r="Y78" s="235"/>
      <c r="Z78" s="236"/>
      <c r="AA78" s="1519"/>
      <c r="AB78" s="1519"/>
      <c r="AC78" s="1519"/>
      <c r="AD78" s="1519"/>
      <c r="AE78" s="1520"/>
      <c r="AF78" s="1520"/>
      <c r="AG78" s="1520"/>
      <c r="AH78" s="1521"/>
      <c r="AI78" s="1504"/>
      <c r="AJ78" s="1504"/>
      <c r="AK78" s="1504"/>
      <c r="AL78" s="1504"/>
      <c r="AM78" s="1504"/>
      <c r="AN78" s="1504"/>
      <c r="AO78" s="1504"/>
      <c r="AP78" s="1504"/>
      <c r="AQ78" s="1504"/>
      <c r="AR78" s="1504"/>
      <c r="CG78" s="40"/>
      <c r="CH78" s="40"/>
      <c r="CI78" s="40"/>
      <c r="CJ78" s="40"/>
    </row>
    <row r="79" spans="1:88" ht="16.350000000000001" customHeight="1" x14ac:dyDescent="0.2">
      <c r="A79" s="3059" t="s">
        <v>49</v>
      </c>
      <c r="B79" s="3044" t="s">
        <v>101</v>
      </c>
      <c r="C79" s="3044" t="s">
        <v>32</v>
      </c>
      <c r="D79" s="2935"/>
      <c r="E79" s="2936"/>
      <c r="F79" s="3049" t="s">
        <v>5</v>
      </c>
      <c r="G79" s="3050"/>
      <c r="H79" s="3050"/>
      <c r="I79" s="3050"/>
      <c r="J79" s="3050"/>
      <c r="K79" s="3050"/>
      <c r="L79" s="3050"/>
      <c r="M79" s="3050"/>
      <c r="N79" s="3050"/>
      <c r="O79" s="3050"/>
      <c r="P79" s="3050"/>
      <c r="Q79" s="3050"/>
      <c r="R79" s="3050"/>
      <c r="S79" s="3050"/>
      <c r="T79" s="3050"/>
      <c r="U79" s="3050"/>
      <c r="V79" s="3050"/>
      <c r="W79" s="3050"/>
      <c r="X79" s="3050"/>
      <c r="Y79" s="3050"/>
      <c r="Z79" s="3050"/>
      <c r="AA79" s="3050"/>
      <c r="AB79" s="3050"/>
      <c r="AC79" s="3050"/>
      <c r="AD79" s="3050"/>
      <c r="AE79" s="3050"/>
      <c r="AF79" s="3050"/>
      <c r="AG79" s="3050"/>
      <c r="AH79" s="3050"/>
      <c r="AI79" s="3061"/>
      <c r="AJ79" s="3062" t="s">
        <v>102</v>
      </c>
      <c r="AK79" s="2936" t="s">
        <v>103</v>
      </c>
      <c r="AL79" s="1522"/>
      <c r="AM79" s="1522"/>
      <c r="AN79" s="1522"/>
      <c r="AO79" s="1522"/>
      <c r="AP79" s="1522"/>
      <c r="AQ79" s="1522"/>
      <c r="AR79" s="1522"/>
      <c r="AS79" s="1523"/>
      <c r="AT79" s="1523"/>
      <c r="BX79" s="2"/>
      <c r="BY79" s="2"/>
      <c r="BZ79" s="3"/>
      <c r="CG79" s="40"/>
      <c r="CH79" s="40"/>
      <c r="CI79" s="40"/>
      <c r="CJ79" s="40"/>
    </row>
    <row r="80" spans="1:88" ht="16.350000000000001" customHeight="1" x14ac:dyDescent="0.2">
      <c r="A80" s="2719"/>
      <c r="B80" s="2721"/>
      <c r="C80" s="3093"/>
      <c r="D80" s="2698"/>
      <c r="E80" s="3084"/>
      <c r="F80" s="3120" t="s">
        <v>104</v>
      </c>
      <c r="G80" s="3121"/>
      <c r="H80" s="3120" t="s">
        <v>105</v>
      </c>
      <c r="I80" s="3121"/>
      <c r="J80" s="3120" t="s">
        <v>13</v>
      </c>
      <c r="K80" s="3121"/>
      <c r="L80" s="3120" t="s">
        <v>14</v>
      </c>
      <c r="M80" s="3121"/>
      <c r="N80" s="3120" t="s">
        <v>106</v>
      </c>
      <c r="O80" s="3121"/>
      <c r="P80" s="3120">
        <v>19</v>
      </c>
      <c r="Q80" s="3121"/>
      <c r="R80" s="3120" t="s">
        <v>16</v>
      </c>
      <c r="S80" s="3121"/>
      <c r="T80" s="3120" t="s">
        <v>17</v>
      </c>
      <c r="U80" s="3121"/>
      <c r="V80" s="3120" t="s">
        <v>18</v>
      </c>
      <c r="W80" s="3121"/>
      <c r="X80" s="3120" t="s">
        <v>19</v>
      </c>
      <c r="Y80" s="3121"/>
      <c r="Z80" s="3120" t="s">
        <v>20</v>
      </c>
      <c r="AA80" s="3121"/>
      <c r="AB80" s="3120" t="s">
        <v>21</v>
      </c>
      <c r="AC80" s="3121"/>
      <c r="AD80" s="3120" t="s">
        <v>22</v>
      </c>
      <c r="AE80" s="3121"/>
      <c r="AF80" s="3120" t="s">
        <v>23</v>
      </c>
      <c r="AG80" s="3121"/>
      <c r="AH80" s="3120" t="s">
        <v>24</v>
      </c>
      <c r="AI80" s="3122"/>
      <c r="AJ80" s="2723"/>
      <c r="AK80" s="2703"/>
      <c r="AL80" s="1522"/>
      <c r="AM80" s="1524"/>
      <c r="AN80" s="1522"/>
      <c r="AO80" s="1522"/>
      <c r="AP80" s="1522"/>
      <c r="AQ80" s="1522"/>
      <c r="AR80" s="1522"/>
      <c r="AS80" s="1523"/>
      <c r="AT80" s="1523"/>
      <c r="BX80" s="2"/>
      <c r="BY80" s="2"/>
      <c r="BZ80" s="3"/>
      <c r="CG80" s="40"/>
      <c r="CH80" s="40"/>
      <c r="CI80" s="40"/>
      <c r="CJ80" s="40"/>
    </row>
    <row r="81" spans="1:88" ht="24.75" customHeight="1" x14ac:dyDescent="0.2">
      <c r="A81" s="3119"/>
      <c r="B81" s="3093"/>
      <c r="C81" s="1525" t="s">
        <v>29</v>
      </c>
      <c r="D81" s="1526" t="s">
        <v>30</v>
      </c>
      <c r="E81" s="1527" t="s">
        <v>31</v>
      </c>
      <c r="F81" s="1525" t="s">
        <v>30</v>
      </c>
      <c r="G81" s="1527" t="s">
        <v>31</v>
      </c>
      <c r="H81" s="1528" t="s">
        <v>30</v>
      </c>
      <c r="I81" s="1527" t="s">
        <v>31</v>
      </c>
      <c r="J81" s="1525" t="s">
        <v>30</v>
      </c>
      <c r="K81" s="1527" t="s">
        <v>31</v>
      </c>
      <c r="L81" s="1525" t="s">
        <v>30</v>
      </c>
      <c r="M81" s="1527" t="s">
        <v>31</v>
      </c>
      <c r="N81" s="1525" t="s">
        <v>30</v>
      </c>
      <c r="O81" s="1527" t="s">
        <v>31</v>
      </c>
      <c r="P81" s="1525" t="s">
        <v>30</v>
      </c>
      <c r="Q81" s="1527" t="s">
        <v>31</v>
      </c>
      <c r="R81" s="1525" t="s">
        <v>30</v>
      </c>
      <c r="S81" s="1527" t="s">
        <v>31</v>
      </c>
      <c r="T81" s="1525" t="s">
        <v>30</v>
      </c>
      <c r="U81" s="1527" t="s">
        <v>31</v>
      </c>
      <c r="V81" s="1525" t="s">
        <v>30</v>
      </c>
      <c r="W81" s="1527" t="s">
        <v>31</v>
      </c>
      <c r="X81" s="1525" t="s">
        <v>30</v>
      </c>
      <c r="Y81" s="1527" t="s">
        <v>31</v>
      </c>
      <c r="Z81" s="1525" t="s">
        <v>30</v>
      </c>
      <c r="AA81" s="1527" t="s">
        <v>31</v>
      </c>
      <c r="AB81" s="1525" t="s">
        <v>30</v>
      </c>
      <c r="AC81" s="1527" t="s">
        <v>31</v>
      </c>
      <c r="AD81" s="1525" t="s">
        <v>30</v>
      </c>
      <c r="AE81" s="1527" t="s">
        <v>31</v>
      </c>
      <c r="AF81" s="1525" t="s">
        <v>30</v>
      </c>
      <c r="AG81" s="1527" t="s">
        <v>31</v>
      </c>
      <c r="AH81" s="1525" t="s">
        <v>30</v>
      </c>
      <c r="AI81" s="1529" t="s">
        <v>31</v>
      </c>
      <c r="AJ81" s="3123"/>
      <c r="AK81" s="3084"/>
      <c r="AL81" s="1522"/>
      <c r="AM81" s="1524"/>
      <c r="AN81" s="1522"/>
      <c r="AO81" s="1522"/>
      <c r="AP81" s="1522"/>
      <c r="AQ81" s="1522"/>
      <c r="AR81" s="1522"/>
      <c r="AS81" s="1523"/>
      <c r="AT81" s="1523"/>
      <c r="BX81" s="2"/>
      <c r="BY81" s="2"/>
      <c r="BZ81" s="3"/>
      <c r="CG81" s="40"/>
      <c r="CH81" s="40"/>
      <c r="CI81" s="40"/>
      <c r="CJ81" s="40"/>
    </row>
    <row r="82" spans="1:88" ht="16.350000000000001" customHeight="1" x14ac:dyDescent="0.2">
      <c r="A82" s="1530" t="s">
        <v>107</v>
      </c>
      <c r="B82" s="244" t="s">
        <v>108</v>
      </c>
      <c r="C82" s="1531">
        <f>SUM(D82:E82)</f>
        <v>0</v>
      </c>
      <c r="D82" s="1532">
        <f>SUM(F82,H82,J82,L82,N82,P82,R82,T82,V82,X82,Z82,AB82,AD82,AF82,AH82)</f>
        <v>0</v>
      </c>
      <c r="E82" s="1533">
        <f>SUM(G82,I82,K82,M82,O82,Q82,S82,U82,W82,Y82,AA82,AC82,AE82,AG82,AI82)</f>
        <v>0</v>
      </c>
      <c r="F82" s="1534"/>
      <c r="G82" s="1535"/>
      <c r="H82" s="1536"/>
      <c r="I82" s="1535"/>
      <c r="J82" s="1534"/>
      <c r="K82" s="1537"/>
      <c r="L82" s="1534"/>
      <c r="M82" s="1537"/>
      <c r="N82" s="1534"/>
      <c r="O82" s="1537"/>
      <c r="P82" s="1534"/>
      <c r="Q82" s="1537"/>
      <c r="R82" s="1534"/>
      <c r="S82" s="1537"/>
      <c r="T82" s="1534"/>
      <c r="U82" s="1537"/>
      <c r="V82" s="1534"/>
      <c r="W82" s="1537"/>
      <c r="X82" s="1534"/>
      <c r="Y82" s="1537"/>
      <c r="Z82" s="1534"/>
      <c r="AA82" s="1537"/>
      <c r="AB82" s="1534"/>
      <c r="AC82" s="1537"/>
      <c r="AD82" s="1534"/>
      <c r="AE82" s="1537"/>
      <c r="AF82" s="1534"/>
      <c r="AG82" s="1537"/>
      <c r="AH82" s="1534"/>
      <c r="AI82" s="1538"/>
      <c r="AJ82" s="1539"/>
      <c r="AK82" s="1535"/>
      <c r="AL82" s="1540"/>
      <c r="AM82" s="1524"/>
      <c r="AN82" s="1522"/>
      <c r="AO82" s="1522"/>
      <c r="AP82" s="1522"/>
      <c r="AQ82" s="1522"/>
      <c r="AR82" s="1522"/>
      <c r="AS82" s="1523"/>
      <c r="AT82" s="1523"/>
      <c r="BX82" s="2"/>
      <c r="BY82" s="2"/>
      <c r="BZ82" s="3"/>
      <c r="CG82" s="40">
        <v>0</v>
      </c>
      <c r="CH82" s="40">
        <v>0</v>
      </c>
      <c r="CI82" s="40"/>
      <c r="CJ82" s="40"/>
    </row>
    <row r="83" spans="1:88" ht="16.350000000000001" customHeight="1" x14ac:dyDescent="0.2">
      <c r="A83" s="3124" t="s">
        <v>109</v>
      </c>
      <c r="B83" s="1541" t="s">
        <v>110</v>
      </c>
      <c r="C83" s="27">
        <f>SUM(D83:E83)</f>
        <v>0</v>
      </c>
      <c r="D83" s="256">
        <f t="shared" ref="D83:E85" si="7">SUM(F83,H83,J83,L83,N83,P83,R83,T83,V83,X83,Z83,AB83,AD83,AF83,AH83)</f>
        <v>0</v>
      </c>
      <c r="E83" s="256">
        <f t="shared" si="7"/>
        <v>0</v>
      </c>
      <c r="F83" s="257"/>
      <c r="G83" s="258"/>
      <c r="H83" s="259"/>
      <c r="I83" s="258"/>
      <c r="J83" s="257"/>
      <c r="K83" s="260"/>
      <c r="L83" s="257"/>
      <c r="M83" s="260"/>
      <c r="N83" s="257"/>
      <c r="O83" s="260"/>
      <c r="P83" s="257"/>
      <c r="Q83" s="260"/>
      <c r="R83" s="257"/>
      <c r="S83" s="260"/>
      <c r="T83" s="257"/>
      <c r="U83" s="260"/>
      <c r="V83" s="257"/>
      <c r="W83" s="260"/>
      <c r="X83" s="257"/>
      <c r="Y83" s="260"/>
      <c r="Z83" s="257"/>
      <c r="AA83" s="260"/>
      <c r="AB83" s="257"/>
      <c r="AC83" s="260"/>
      <c r="AD83" s="257"/>
      <c r="AE83" s="260"/>
      <c r="AF83" s="257"/>
      <c r="AG83" s="260"/>
      <c r="AH83" s="257"/>
      <c r="AI83" s="261"/>
      <c r="AJ83" s="262"/>
      <c r="AK83" s="258"/>
      <c r="AL83" s="1540"/>
      <c r="AM83" s="1524"/>
      <c r="AN83" s="1522"/>
      <c r="AO83" s="1522"/>
      <c r="AP83" s="1522"/>
      <c r="AQ83" s="1522"/>
      <c r="AR83" s="1522"/>
      <c r="AS83" s="1523"/>
      <c r="AT83" s="1523"/>
      <c r="BX83" s="2"/>
      <c r="BY83" s="2"/>
      <c r="BZ83" s="3"/>
      <c r="CG83" s="40">
        <v>0</v>
      </c>
      <c r="CH83" s="40">
        <v>0</v>
      </c>
      <c r="CI83" s="40"/>
      <c r="CJ83" s="40"/>
    </row>
    <row r="84" spans="1:88" ht="25.35" customHeight="1" x14ac:dyDescent="0.2">
      <c r="A84" s="3124"/>
      <c r="B84" s="263" t="s">
        <v>111</v>
      </c>
      <c r="C84" s="77">
        <f>SUM(D84:E84)</f>
        <v>0</v>
      </c>
      <c r="D84" s="256">
        <f t="shared" si="7"/>
        <v>0</v>
      </c>
      <c r="E84" s="256">
        <f t="shared" si="7"/>
        <v>0</v>
      </c>
      <c r="F84" s="264"/>
      <c r="G84" s="265"/>
      <c r="H84" s="266"/>
      <c r="I84" s="265"/>
      <c r="J84" s="264"/>
      <c r="K84" s="267"/>
      <c r="L84" s="264"/>
      <c r="M84" s="267"/>
      <c r="N84" s="264"/>
      <c r="O84" s="267"/>
      <c r="P84" s="264"/>
      <c r="Q84" s="267"/>
      <c r="R84" s="264"/>
      <c r="S84" s="267"/>
      <c r="T84" s="264"/>
      <c r="U84" s="267"/>
      <c r="V84" s="264"/>
      <c r="W84" s="267"/>
      <c r="X84" s="264"/>
      <c r="Y84" s="267"/>
      <c r="Z84" s="264"/>
      <c r="AA84" s="267"/>
      <c r="AB84" s="264"/>
      <c r="AC84" s="267"/>
      <c r="AD84" s="264"/>
      <c r="AE84" s="267"/>
      <c r="AF84" s="264"/>
      <c r="AG84" s="267"/>
      <c r="AH84" s="264"/>
      <c r="AI84" s="268"/>
      <c r="AJ84" s="269"/>
      <c r="AK84" s="265"/>
      <c r="AL84" s="1540"/>
      <c r="AM84" s="1524"/>
      <c r="AN84" s="1522"/>
      <c r="AO84" s="1522"/>
      <c r="AP84" s="1522"/>
      <c r="AQ84" s="1522"/>
      <c r="AR84" s="1522"/>
      <c r="AS84" s="1523"/>
      <c r="AT84" s="1523"/>
      <c r="BX84" s="2"/>
      <c r="BY84" s="2"/>
      <c r="BZ84" s="3"/>
      <c r="CG84" s="40"/>
      <c r="CH84" s="40"/>
      <c r="CI84" s="40"/>
      <c r="CJ84" s="40"/>
    </row>
    <row r="85" spans="1:88" ht="16.350000000000001" customHeight="1" x14ac:dyDescent="0.2">
      <c r="A85" s="1542" t="s">
        <v>60</v>
      </c>
      <c r="B85" s="1543" t="s">
        <v>112</v>
      </c>
      <c r="C85" s="1531">
        <f>SUM(D85:E85)</f>
        <v>0</v>
      </c>
      <c r="D85" s="1532">
        <f t="shared" si="7"/>
        <v>0</v>
      </c>
      <c r="E85" s="1533">
        <f t="shared" si="7"/>
        <v>0</v>
      </c>
      <c r="F85" s="1544"/>
      <c r="G85" s="1545"/>
      <c r="H85" s="1546"/>
      <c r="I85" s="1545"/>
      <c r="J85" s="1544"/>
      <c r="K85" s="1547"/>
      <c r="L85" s="1544"/>
      <c r="M85" s="1547"/>
      <c r="N85" s="1544"/>
      <c r="O85" s="1547"/>
      <c r="P85" s="1544"/>
      <c r="Q85" s="1547"/>
      <c r="R85" s="1544"/>
      <c r="S85" s="1547"/>
      <c r="T85" s="1544"/>
      <c r="U85" s="1547"/>
      <c r="V85" s="1544"/>
      <c r="W85" s="1547"/>
      <c r="X85" s="1544"/>
      <c r="Y85" s="1547"/>
      <c r="Z85" s="1544"/>
      <c r="AA85" s="1547"/>
      <c r="AB85" s="1544"/>
      <c r="AC85" s="1547"/>
      <c r="AD85" s="1544"/>
      <c r="AE85" s="1547"/>
      <c r="AF85" s="1544"/>
      <c r="AG85" s="1547"/>
      <c r="AH85" s="1544"/>
      <c r="AI85" s="1548"/>
      <c r="AJ85" s="1549"/>
      <c r="AK85" s="1545"/>
      <c r="AL85" s="1540"/>
      <c r="AM85" s="1524"/>
      <c r="AN85" s="1522"/>
      <c r="AO85" s="1522"/>
      <c r="AP85" s="1522"/>
      <c r="AQ85" s="1522"/>
      <c r="AR85" s="1522"/>
      <c r="AS85" s="1523"/>
      <c r="AT85" s="1523"/>
      <c r="BX85" s="2"/>
      <c r="BY85" s="2"/>
      <c r="BZ85" s="3"/>
      <c r="CG85" s="40"/>
      <c r="CH85" s="40"/>
      <c r="CI85" s="40"/>
      <c r="CJ85" s="40"/>
    </row>
    <row r="86" spans="1:88" ht="31.35" customHeight="1" x14ac:dyDescent="0.2">
      <c r="A86" s="9" t="s">
        <v>113</v>
      </c>
      <c r="B86" s="6"/>
      <c r="C86" s="1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35"/>
      <c r="R86" s="235"/>
      <c r="S86" s="235"/>
      <c r="T86" s="235"/>
      <c r="U86" s="235"/>
      <c r="V86" s="235"/>
      <c r="W86" s="6"/>
      <c r="X86" s="235"/>
      <c r="Y86" s="235"/>
      <c r="Z86" s="1550"/>
      <c r="AA86" s="236"/>
      <c r="AB86" s="1551"/>
      <c r="AC86" s="1551"/>
      <c r="AD86" s="1551"/>
      <c r="AE86" s="1551"/>
      <c r="AF86" s="1551"/>
      <c r="AG86" s="1523"/>
      <c r="AH86" s="128"/>
      <c r="AI86" s="1522"/>
      <c r="AJ86" s="1522"/>
      <c r="AK86" s="1522"/>
      <c r="AL86" s="1522"/>
      <c r="AM86" s="1522"/>
      <c r="AN86" s="1522"/>
      <c r="AO86" s="1522"/>
      <c r="AP86" s="1522"/>
      <c r="AQ86" s="1523"/>
      <c r="AR86" s="1523"/>
      <c r="CG86" s="40"/>
      <c r="CH86" s="40"/>
      <c r="CI86" s="40"/>
      <c r="CJ86" s="40"/>
    </row>
    <row r="87" spans="1:88" ht="16.350000000000001" customHeight="1" x14ac:dyDescent="0.2">
      <c r="A87" s="3124" t="s">
        <v>96</v>
      </c>
      <c r="B87" s="3125" t="s">
        <v>32</v>
      </c>
      <c r="C87" s="3125" t="s">
        <v>114</v>
      </c>
      <c r="D87" s="3126" t="s">
        <v>115</v>
      </c>
      <c r="E87" s="3127" t="s">
        <v>116</v>
      </c>
      <c r="F87" s="3125" t="s">
        <v>117</v>
      </c>
      <c r="G87" s="6"/>
      <c r="H87" s="1524"/>
      <c r="I87" s="1524"/>
      <c r="J87" s="1524"/>
      <c r="K87" s="1524"/>
      <c r="L87" s="1524"/>
      <c r="M87" s="1524"/>
      <c r="N87" s="1524"/>
      <c r="O87" s="1524"/>
      <c r="P87" s="1552"/>
      <c r="Q87" s="1552"/>
      <c r="R87" s="1552"/>
      <c r="S87" s="1552"/>
      <c r="T87" s="1552"/>
      <c r="U87" s="1552"/>
      <c r="V87" s="1552"/>
      <c r="W87" s="1524"/>
      <c r="X87" s="1552"/>
      <c r="Y87" s="1523"/>
      <c r="Z87" s="1523"/>
      <c r="AA87" s="1523"/>
      <c r="AB87" s="1523"/>
      <c r="AC87" s="1523"/>
      <c r="AD87" s="1523"/>
      <c r="AE87" s="1523"/>
      <c r="AF87" s="1523"/>
      <c r="AG87" s="1523"/>
      <c r="AH87" s="1522"/>
      <c r="AI87" s="1522"/>
      <c r="AJ87" s="1522"/>
      <c r="AK87" s="1522"/>
      <c r="AL87" s="1522"/>
      <c r="AM87" s="1522"/>
      <c r="AN87" s="1522"/>
      <c r="AO87" s="1522"/>
      <c r="AP87" s="1522"/>
      <c r="AQ87" s="1523"/>
      <c r="AR87" s="1523"/>
      <c r="CG87" s="40"/>
      <c r="CH87" s="40"/>
      <c r="CI87" s="40"/>
      <c r="CJ87" s="40"/>
    </row>
    <row r="88" spans="1:88" ht="45.75" customHeight="1" x14ac:dyDescent="0.2">
      <c r="A88" s="3124"/>
      <c r="B88" s="3125"/>
      <c r="C88" s="3125"/>
      <c r="D88" s="3126"/>
      <c r="E88" s="3127"/>
      <c r="F88" s="3125"/>
      <c r="G88" s="6"/>
      <c r="H88" s="1524"/>
      <c r="I88" s="1524"/>
      <c r="J88" s="1524"/>
      <c r="K88" s="1524"/>
      <c r="L88" s="1524"/>
      <c r="M88" s="1524"/>
      <c r="N88" s="1524"/>
      <c r="O88" s="1524"/>
      <c r="P88" s="1552"/>
      <c r="Q88" s="1552"/>
      <c r="R88" s="1552"/>
      <c r="S88" s="1552"/>
      <c r="T88" s="1552"/>
      <c r="U88" s="1552"/>
      <c r="V88" s="1552"/>
      <c r="W88" s="1524"/>
      <c r="X88" s="1552"/>
      <c r="Y88" s="1523"/>
      <c r="Z88" s="1523"/>
      <c r="AA88" s="1523"/>
      <c r="AB88" s="1523"/>
      <c r="AC88" s="1523"/>
      <c r="AD88" s="1523"/>
      <c r="AE88" s="1523"/>
      <c r="AF88" s="1523"/>
      <c r="AG88" s="1523"/>
      <c r="AH88" s="1522"/>
      <c r="AI88" s="1522"/>
      <c r="AJ88" s="1522"/>
      <c r="AK88" s="1522"/>
      <c r="AL88" s="1522"/>
      <c r="AM88" s="1522"/>
      <c r="AN88" s="1522"/>
      <c r="AO88" s="1522"/>
      <c r="AP88" s="1522"/>
      <c r="AQ88" s="1523"/>
      <c r="AR88" s="1523"/>
      <c r="CG88" s="40"/>
      <c r="CH88" s="40"/>
      <c r="CI88" s="40"/>
      <c r="CJ88" s="40"/>
    </row>
    <row r="89" spans="1:88" ht="16.350000000000001" customHeight="1" x14ac:dyDescent="0.2">
      <c r="A89" s="3134" t="s">
        <v>118</v>
      </c>
      <c r="B89" s="3135"/>
      <c r="C89" s="3135"/>
      <c r="D89" s="3135"/>
      <c r="E89" s="3135"/>
      <c r="F89" s="3136"/>
      <c r="G89" s="6"/>
      <c r="H89" s="1505"/>
      <c r="I89" s="1505"/>
      <c r="J89" s="1505"/>
      <c r="K89" s="1505"/>
      <c r="L89" s="1505"/>
      <c r="M89" s="1505"/>
      <c r="N89" s="1505"/>
      <c r="O89" s="1505"/>
      <c r="P89" s="1553"/>
      <c r="Q89" s="1553"/>
      <c r="R89" s="1553"/>
      <c r="S89" s="1553"/>
      <c r="T89" s="1553"/>
      <c r="U89" s="1553"/>
      <c r="V89" s="1553"/>
      <c r="W89" s="1505"/>
      <c r="X89" s="1553"/>
      <c r="Y89" s="1504"/>
      <c r="Z89" s="1504"/>
      <c r="AA89" s="1504"/>
      <c r="AB89" s="1504"/>
      <c r="AC89" s="1504"/>
      <c r="AD89" s="1504"/>
      <c r="AE89" s="1504"/>
      <c r="AF89" s="1504"/>
      <c r="AG89" s="1504"/>
      <c r="AH89" s="1503"/>
      <c r="AI89" s="1503"/>
      <c r="AJ89" s="1503"/>
      <c r="AK89" s="1503"/>
      <c r="AL89" s="1503"/>
      <c r="AM89" s="1503"/>
      <c r="AN89" s="1503"/>
      <c r="AO89" s="1503"/>
      <c r="AP89" s="1503"/>
      <c r="AQ89" s="1504"/>
      <c r="AR89" s="1504"/>
      <c r="CG89" s="40"/>
      <c r="CH89" s="40"/>
      <c r="CI89" s="40"/>
      <c r="CJ89" s="40"/>
    </row>
    <row r="90" spans="1:88" ht="16.350000000000001" customHeight="1" x14ac:dyDescent="0.2">
      <c r="A90" s="1554" t="s">
        <v>119</v>
      </c>
      <c r="B90" s="1555">
        <f>SUM(C90:D90)</f>
        <v>211</v>
      </c>
      <c r="C90" s="1556">
        <v>57</v>
      </c>
      <c r="D90" s="1557">
        <v>154</v>
      </c>
      <c r="E90" s="1558">
        <v>211</v>
      </c>
      <c r="F90" s="1556"/>
      <c r="G90" s="6"/>
      <c r="H90" s="1524"/>
      <c r="I90" s="1524"/>
      <c r="J90" s="1524"/>
      <c r="K90" s="1524"/>
      <c r="L90" s="1524"/>
      <c r="M90" s="1524"/>
      <c r="N90" s="1524"/>
      <c r="O90" s="1524"/>
      <c r="P90" s="1552"/>
      <c r="Q90" s="1552"/>
      <c r="R90" s="1552"/>
      <c r="S90" s="1552"/>
      <c r="T90" s="1552"/>
      <c r="U90" s="1552"/>
      <c r="V90" s="1552"/>
      <c r="W90" s="1524"/>
      <c r="X90" s="1552"/>
      <c r="Y90" s="1523"/>
      <c r="Z90" s="1523"/>
      <c r="AA90" s="1523"/>
      <c r="AB90" s="1523"/>
      <c r="AC90" s="1523"/>
      <c r="AD90" s="1523"/>
      <c r="AE90" s="1523"/>
      <c r="AF90" s="1523"/>
      <c r="AG90" s="1523"/>
      <c r="AH90" s="1522"/>
      <c r="AI90" s="1522"/>
      <c r="AJ90" s="1522"/>
      <c r="AK90" s="1522"/>
      <c r="AL90" s="1522"/>
      <c r="AM90" s="1522"/>
      <c r="AN90" s="1522"/>
      <c r="AO90" s="1522"/>
      <c r="AP90" s="1522"/>
      <c r="AQ90" s="1523"/>
      <c r="AR90" s="1523"/>
      <c r="CG90" s="40"/>
      <c r="CH90" s="40"/>
      <c r="CI90" s="40"/>
      <c r="CJ90" s="40"/>
    </row>
    <row r="91" spans="1:88" ht="16.350000000000001" customHeight="1" x14ac:dyDescent="0.2">
      <c r="A91" s="283" t="s">
        <v>120</v>
      </c>
      <c r="B91" s="263">
        <f>SUM(C91:D91)</f>
        <v>0</v>
      </c>
      <c r="C91" s="161"/>
      <c r="D91" s="284"/>
      <c r="E91" s="46"/>
      <c r="F91" s="161"/>
      <c r="G91" s="6"/>
      <c r="H91" s="1505"/>
      <c r="I91" s="1505"/>
      <c r="J91" s="1505"/>
      <c r="K91" s="1505"/>
      <c r="L91" s="1505"/>
      <c r="M91" s="1505"/>
      <c r="N91" s="1505"/>
      <c r="O91" s="1505"/>
      <c r="P91" s="1553"/>
      <c r="Q91" s="1553"/>
      <c r="R91" s="1553"/>
      <c r="S91" s="1553"/>
      <c r="T91" s="1553"/>
      <c r="U91" s="1553"/>
      <c r="V91" s="1553"/>
      <c r="W91" s="1505"/>
      <c r="X91" s="1553"/>
      <c r="Y91" s="1504"/>
      <c r="Z91" s="1504"/>
      <c r="AA91" s="1504"/>
      <c r="AB91" s="1504"/>
      <c r="AC91" s="1504"/>
      <c r="AD91" s="1504"/>
      <c r="AE91" s="1504"/>
      <c r="AF91" s="1504"/>
      <c r="AG91" s="1504"/>
      <c r="AH91" s="1503"/>
      <c r="AI91" s="1503"/>
      <c r="AJ91" s="1503"/>
      <c r="AK91" s="1503"/>
      <c r="AL91" s="1503"/>
      <c r="AM91" s="1503"/>
      <c r="AN91" s="1503"/>
      <c r="AO91" s="1503"/>
      <c r="AP91" s="1503"/>
      <c r="AQ91" s="1504"/>
      <c r="AR91" s="1504"/>
      <c r="CG91" s="40"/>
      <c r="CH91" s="40"/>
      <c r="CI91" s="40"/>
      <c r="CJ91" s="40"/>
    </row>
    <row r="92" spans="1:88" ht="16.350000000000001" customHeight="1" x14ac:dyDescent="0.2">
      <c r="A92" s="283" t="s">
        <v>121</v>
      </c>
      <c r="B92" s="263">
        <f>SUM(C92:D92)</f>
        <v>0</v>
      </c>
      <c r="C92" s="161"/>
      <c r="D92" s="284"/>
      <c r="E92" s="46"/>
      <c r="F92" s="161"/>
      <c r="G92" s="6"/>
      <c r="H92" s="1505"/>
      <c r="I92" s="1505"/>
      <c r="J92" s="1505"/>
      <c r="K92" s="1505"/>
      <c r="L92" s="1505"/>
      <c r="M92" s="1505"/>
      <c r="N92" s="1505"/>
      <c r="O92" s="1505"/>
      <c r="P92" s="1553"/>
      <c r="Q92" s="1553"/>
      <c r="R92" s="1553"/>
      <c r="S92" s="1553"/>
      <c r="T92" s="1553"/>
      <c r="U92" s="1553"/>
      <c r="V92" s="1553"/>
      <c r="W92" s="1505"/>
      <c r="X92" s="1553"/>
      <c r="Y92" s="1504"/>
      <c r="Z92" s="1504"/>
      <c r="AA92" s="1504"/>
      <c r="AB92" s="1504"/>
      <c r="AC92" s="1504"/>
      <c r="AD92" s="1504"/>
      <c r="AE92" s="1504"/>
      <c r="AF92" s="1504"/>
      <c r="AG92" s="1504"/>
      <c r="AH92" s="1503"/>
      <c r="AI92" s="1503"/>
      <c r="AJ92" s="1503"/>
      <c r="AK92" s="1503"/>
      <c r="AL92" s="1503"/>
      <c r="AM92" s="1503"/>
      <c r="AN92" s="1503"/>
      <c r="AO92" s="1503"/>
      <c r="AP92" s="1503"/>
      <c r="AQ92" s="1504"/>
      <c r="AR92" s="1504"/>
      <c r="CG92" s="40"/>
      <c r="CH92" s="40"/>
      <c r="CI92" s="40"/>
      <c r="CJ92" s="40"/>
    </row>
    <row r="93" spans="1:88" ht="16.350000000000001" customHeight="1" x14ac:dyDescent="0.2">
      <c r="A93" s="283" t="s">
        <v>122</v>
      </c>
      <c r="B93" s="263">
        <f>SUM(C93:D93)</f>
        <v>0</v>
      </c>
      <c r="C93" s="161"/>
      <c r="D93" s="284"/>
      <c r="E93" s="46"/>
      <c r="F93" s="161"/>
      <c r="G93" s="6"/>
      <c r="H93" s="1505"/>
      <c r="I93" s="1505"/>
      <c r="J93" s="1505"/>
      <c r="K93" s="1505"/>
      <c r="L93" s="1505"/>
      <c r="M93" s="1505"/>
      <c r="N93" s="1505"/>
      <c r="O93" s="1505"/>
      <c r="P93" s="1553"/>
      <c r="Q93" s="1553"/>
      <c r="R93" s="1553"/>
      <c r="S93" s="1553"/>
      <c r="T93" s="1553"/>
      <c r="U93" s="1553"/>
      <c r="V93" s="1553"/>
      <c r="W93" s="1505"/>
      <c r="X93" s="1553"/>
      <c r="Y93" s="1504"/>
      <c r="Z93" s="1504"/>
      <c r="AA93" s="1504"/>
      <c r="AB93" s="1504"/>
      <c r="AC93" s="1504"/>
      <c r="AD93" s="1504"/>
      <c r="AE93" s="1504"/>
      <c r="AF93" s="1504"/>
      <c r="AG93" s="1504"/>
      <c r="AH93" s="1503"/>
      <c r="AI93" s="1503"/>
      <c r="AJ93" s="1503"/>
      <c r="AK93" s="1503"/>
      <c r="AL93" s="1503"/>
      <c r="AM93" s="1503"/>
      <c r="AN93" s="1503"/>
      <c r="AO93" s="1503"/>
      <c r="AP93" s="1503"/>
      <c r="AQ93" s="1504"/>
      <c r="AR93" s="1504"/>
      <c r="CG93" s="40"/>
      <c r="CH93" s="40"/>
      <c r="CI93" s="40"/>
      <c r="CJ93" s="40"/>
    </row>
    <row r="94" spans="1:88" ht="16.350000000000001" customHeight="1" x14ac:dyDescent="0.2">
      <c r="A94" s="285" t="s">
        <v>123</v>
      </c>
      <c r="B94" s="286">
        <f>SUM(C94:D94)</f>
        <v>14</v>
      </c>
      <c r="C94" s="287"/>
      <c r="D94" s="1559">
        <v>14</v>
      </c>
      <c r="E94" s="190">
        <v>14</v>
      </c>
      <c r="F94" s="287"/>
      <c r="G94" s="6"/>
      <c r="H94" s="1505"/>
      <c r="I94" s="1505"/>
      <c r="J94" s="1505"/>
      <c r="K94" s="1505"/>
      <c r="L94" s="1505"/>
      <c r="M94" s="1505"/>
      <c r="N94" s="1505"/>
      <c r="O94" s="1505"/>
      <c r="P94" s="1553"/>
      <c r="Q94" s="1553"/>
      <c r="R94" s="1553"/>
      <c r="S94" s="1553"/>
      <c r="T94" s="1553"/>
      <c r="U94" s="1553"/>
      <c r="V94" s="1553"/>
      <c r="W94" s="1505"/>
      <c r="X94" s="1553"/>
      <c r="Y94" s="1504"/>
      <c r="Z94" s="1504"/>
      <c r="AA94" s="1504"/>
      <c r="AB94" s="1504"/>
      <c r="AC94" s="1504"/>
      <c r="AD94" s="1504"/>
      <c r="AE94" s="1504"/>
      <c r="AF94" s="1504"/>
      <c r="AG94" s="1504"/>
      <c r="AH94" s="1503"/>
      <c r="AI94" s="1503"/>
      <c r="AJ94" s="1503"/>
      <c r="AK94" s="1503"/>
      <c r="AL94" s="1503"/>
      <c r="AM94" s="1503"/>
      <c r="AN94" s="1503"/>
      <c r="AO94" s="1503"/>
      <c r="AP94" s="1503"/>
      <c r="AQ94" s="1504"/>
      <c r="AR94" s="1504"/>
      <c r="CG94" s="40"/>
      <c r="CH94" s="40"/>
      <c r="CI94" s="40"/>
      <c r="CJ94" s="40"/>
    </row>
    <row r="95" spans="1:88" ht="16.350000000000001" customHeight="1" x14ac:dyDescent="0.2">
      <c r="A95" s="3134" t="s">
        <v>124</v>
      </c>
      <c r="B95" s="3135"/>
      <c r="C95" s="3135"/>
      <c r="D95" s="3135"/>
      <c r="E95" s="3135"/>
      <c r="F95" s="3136"/>
      <c r="G95" s="6"/>
      <c r="H95" s="1505"/>
      <c r="I95" s="1505"/>
      <c r="J95" s="1505"/>
      <c r="K95" s="1505"/>
      <c r="L95" s="1505"/>
      <c r="M95" s="1505"/>
      <c r="N95" s="1505"/>
      <c r="O95" s="1505"/>
      <c r="P95" s="1553"/>
      <c r="Q95" s="1553"/>
      <c r="R95" s="1553"/>
      <c r="S95" s="1553"/>
      <c r="T95" s="1553"/>
      <c r="U95" s="1553"/>
      <c r="V95" s="1553"/>
      <c r="W95" s="1505"/>
      <c r="X95" s="1553"/>
      <c r="Y95" s="1504"/>
      <c r="Z95" s="1504"/>
      <c r="AA95" s="1504"/>
      <c r="AB95" s="1504"/>
      <c r="AC95" s="1504"/>
      <c r="AD95" s="1504"/>
      <c r="AE95" s="1504"/>
      <c r="AF95" s="1504"/>
      <c r="AG95" s="1504"/>
      <c r="AH95" s="1503"/>
      <c r="AI95" s="1503"/>
      <c r="AJ95" s="1503"/>
      <c r="AK95" s="1503"/>
      <c r="AL95" s="1503"/>
      <c r="AM95" s="1503"/>
      <c r="AN95" s="1503"/>
      <c r="AO95" s="1503"/>
      <c r="AP95" s="1503"/>
      <c r="AQ95" s="1504"/>
      <c r="AR95" s="1504"/>
      <c r="CG95" s="40"/>
      <c r="CH95" s="40"/>
      <c r="CI95" s="40"/>
      <c r="CJ95" s="40"/>
    </row>
    <row r="96" spans="1:88" ht="16.350000000000001" customHeight="1" x14ac:dyDescent="0.2">
      <c r="A96" s="1560" t="s">
        <v>125</v>
      </c>
      <c r="B96" s="1561">
        <f>SUM(C96:D96)</f>
        <v>3</v>
      </c>
      <c r="C96" s="1556"/>
      <c r="D96" s="1557">
        <v>3</v>
      </c>
      <c r="E96" s="1558">
        <v>3</v>
      </c>
      <c r="F96" s="1556"/>
      <c r="G96" s="6"/>
      <c r="H96" s="1524"/>
      <c r="I96" s="1524"/>
      <c r="J96" s="1524"/>
      <c r="K96" s="1524"/>
      <c r="L96" s="1524"/>
      <c r="M96" s="1524"/>
      <c r="N96" s="1524"/>
      <c r="O96" s="1524"/>
      <c r="P96" s="1552"/>
      <c r="Q96" s="1552"/>
      <c r="R96" s="1552"/>
      <c r="S96" s="1552"/>
      <c r="T96" s="1552"/>
      <c r="U96" s="1552"/>
      <c r="V96" s="1552"/>
      <c r="W96" s="1524"/>
      <c r="X96" s="1552"/>
      <c r="Y96" s="1523"/>
      <c r="Z96" s="1523"/>
      <c r="AA96" s="1523"/>
      <c r="AB96" s="1523"/>
      <c r="AC96" s="1523"/>
      <c r="AD96" s="1523"/>
      <c r="AE96" s="1523"/>
      <c r="AF96" s="1523"/>
      <c r="AG96" s="1523"/>
      <c r="AH96" s="1523"/>
      <c r="AI96" s="1523"/>
      <c r="AJ96" s="1523"/>
      <c r="AK96" s="1523"/>
      <c r="AL96" s="1523"/>
      <c r="AM96" s="1523"/>
      <c r="AN96" s="1523"/>
      <c r="AO96" s="1523"/>
      <c r="AP96" s="1523"/>
      <c r="AQ96" s="1523"/>
      <c r="AR96" s="1523"/>
      <c r="CG96" s="40"/>
      <c r="CH96" s="40"/>
      <c r="CI96" s="40"/>
      <c r="CJ96" s="40"/>
    </row>
    <row r="97" spans="1:104" ht="16.350000000000001" customHeight="1" x14ac:dyDescent="0.2">
      <c r="A97" s="290" t="s">
        <v>126</v>
      </c>
      <c r="B97" s="291">
        <f>SUM(C97:D97)</f>
        <v>1</v>
      </c>
      <c r="C97" s="161"/>
      <c r="D97" s="284">
        <v>1</v>
      </c>
      <c r="E97" s="46">
        <v>1</v>
      </c>
      <c r="F97" s="161"/>
      <c r="G97" s="6"/>
      <c r="H97" s="1524"/>
      <c r="I97" s="1524"/>
      <c r="J97" s="1524"/>
      <c r="K97" s="1524"/>
      <c r="L97" s="1524"/>
      <c r="M97" s="1524"/>
      <c r="N97" s="1524"/>
      <c r="O97" s="1524"/>
      <c r="P97" s="1552"/>
      <c r="Q97" s="1552"/>
      <c r="R97" s="1552"/>
      <c r="S97" s="1552"/>
      <c r="T97" s="1552"/>
      <c r="U97" s="1552"/>
      <c r="V97" s="1552"/>
      <c r="W97" s="1524"/>
      <c r="X97" s="1552"/>
      <c r="Y97" s="1523"/>
      <c r="Z97" s="1523"/>
      <c r="AA97" s="1523"/>
      <c r="AB97" s="1523"/>
      <c r="AC97" s="1523"/>
      <c r="AD97" s="1523"/>
      <c r="AE97" s="1523"/>
      <c r="AF97" s="1523"/>
      <c r="AG97" s="1523"/>
      <c r="AH97" s="1523"/>
      <c r="AI97" s="1523"/>
      <c r="AJ97" s="1523"/>
      <c r="AK97" s="1523"/>
      <c r="AL97" s="1523"/>
      <c r="AM97" s="1523"/>
      <c r="AN97" s="1523"/>
      <c r="AO97" s="1523"/>
      <c r="AP97" s="1523"/>
      <c r="AQ97" s="1523"/>
      <c r="AR97" s="1523"/>
      <c r="CG97" s="40"/>
      <c r="CH97" s="40"/>
      <c r="CI97" s="40"/>
      <c r="CJ97" s="40"/>
    </row>
    <row r="98" spans="1:104" ht="24.75" customHeight="1" x14ac:dyDescent="0.2">
      <c r="A98" s="1497" t="s">
        <v>127</v>
      </c>
      <c r="B98" s="292">
        <f>SUM(C98:D98)</f>
        <v>0</v>
      </c>
      <c r="C98" s="1562"/>
      <c r="D98" s="1559"/>
      <c r="E98" s="1500"/>
      <c r="F98" s="1562"/>
      <c r="G98" s="6"/>
      <c r="H98" s="1524"/>
      <c r="I98" s="1524"/>
      <c r="J98" s="1524"/>
      <c r="K98" s="1524"/>
      <c r="L98" s="1524"/>
      <c r="M98" s="1524"/>
      <c r="N98" s="1524"/>
      <c r="O98" s="1524"/>
      <c r="P98" s="1552"/>
      <c r="Q98" s="1552"/>
      <c r="R98" s="1552"/>
      <c r="S98" s="1552"/>
      <c r="T98" s="1552"/>
      <c r="U98" s="1552"/>
      <c r="V98" s="1552"/>
      <c r="W98" s="1524"/>
      <c r="X98" s="1552"/>
      <c r="Y98" s="1523"/>
      <c r="Z98" s="1523"/>
      <c r="AA98" s="1523"/>
      <c r="AB98" s="1523"/>
      <c r="AC98" s="1523"/>
      <c r="AD98" s="1523"/>
      <c r="AE98" s="1523"/>
      <c r="AF98" s="1523"/>
      <c r="AG98" s="1523"/>
      <c r="AH98" s="1523"/>
      <c r="AI98" s="1523"/>
      <c r="AJ98" s="1523"/>
      <c r="AK98" s="1523"/>
      <c r="AL98" s="1523"/>
      <c r="AM98" s="1523"/>
      <c r="AN98" s="1523"/>
      <c r="AO98" s="1523"/>
      <c r="AP98" s="1523"/>
      <c r="AQ98" s="1523"/>
      <c r="AR98" s="1523"/>
      <c r="CG98" s="40"/>
      <c r="CH98" s="40"/>
      <c r="CI98" s="40"/>
      <c r="CJ98" s="40"/>
    </row>
    <row r="99" spans="1:104" s="8" customFormat="1" ht="31.35" customHeight="1" x14ac:dyDescent="0.2">
      <c r="A99" s="2738" t="s">
        <v>128</v>
      </c>
      <c r="B99" s="2738"/>
      <c r="C99" s="2738"/>
      <c r="D99" s="2738"/>
      <c r="E99" s="2738"/>
      <c r="F99" s="2738"/>
      <c r="G99" s="1563"/>
      <c r="H99" s="1563"/>
      <c r="I99" s="1563"/>
      <c r="J99" s="1563"/>
      <c r="K99" s="1563"/>
      <c r="L99" s="1563"/>
      <c r="M99" s="1563"/>
      <c r="N99" s="1563"/>
      <c r="O99" s="1563"/>
      <c r="P99" s="1563"/>
      <c r="Q99" s="1564"/>
      <c r="R99" s="1564"/>
      <c r="S99" s="1564"/>
      <c r="T99" s="1564"/>
      <c r="U99" s="1564"/>
      <c r="V99" s="1564"/>
      <c r="W99" s="1563"/>
      <c r="X99" s="1564"/>
      <c r="Y99" s="1564"/>
      <c r="Z99" s="1564"/>
      <c r="AA99" s="1564"/>
      <c r="AB99" s="1564"/>
      <c r="AC99" s="1564"/>
      <c r="AD99" s="1564"/>
      <c r="AE99" s="1564"/>
      <c r="AF99" s="1564"/>
      <c r="AG99" s="1564"/>
      <c r="AH99" s="1564"/>
      <c r="AI99" s="1564"/>
      <c r="AJ99" s="1564"/>
      <c r="AK99" s="1564"/>
      <c r="AL99" s="1564"/>
      <c r="AM99" s="1564"/>
      <c r="AN99" s="1564"/>
      <c r="AO99" s="1564"/>
      <c r="AP99" s="1564"/>
      <c r="AQ99" s="1564"/>
      <c r="AR99" s="1564"/>
      <c r="BX99" s="4"/>
      <c r="BY99" s="4"/>
      <c r="BZ99" s="4"/>
      <c r="CA99" s="5"/>
      <c r="CB99" s="5"/>
      <c r="CC99" s="5"/>
      <c r="CD99" s="5"/>
      <c r="CE99" s="5"/>
      <c r="CF99" s="5"/>
      <c r="CG99" s="40"/>
      <c r="CH99" s="40"/>
      <c r="CI99" s="40"/>
      <c r="CJ99" s="40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4"/>
    </row>
    <row r="100" spans="1:104" ht="16.350000000000001" customHeight="1" x14ac:dyDescent="0.2">
      <c r="A100" s="3137" t="s">
        <v>129</v>
      </c>
      <c r="B100" s="3138" t="s">
        <v>130</v>
      </c>
      <c r="C100" s="3139"/>
      <c r="D100" s="3139"/>
      <c r="E100" s="3140"/>
      <c r="F100" s="3138" t="s">
        <v>131</v>
      </c>
      <c r="G100" s="3139"/>
      <c r="H100" s="3139"/>
      <c r="I100" s="3140"/>
      <c r="J100" s="3143" t="s">
        <v>132</v>
      </c>
      <c r="K100" s="3144" t="s">
        <v>133</v>
      </c>
      <c r="L100" s="3145"/>
      <c r="M100" s="3144" t="s">
        <v>134</v>
      </c>
      <c r="N100" s="3145"/>
      <c r="O100" s="6"/>
      <c r="P100" s="235"/>
      <c r="Q100" s="235"/>
      <c r="R100" s="235"/>
      <c r="S100" s="235"/>
      <c r="T100" s="235"/>
      <c r="U100" s="235"/>
      <c r="V100" s="6"/>
      <c r="W100" s="235"/>
      <c r="X100" s="1565"/>
      <c r="Y100" s="1521"/>
      <c r="Z100" s="1521"/>
      <c r="AA100" s="1521"/>
      <c r="AB100" s="1521"/>
      <c r="AC100" s="1521"/>
      <c r="AD100" s="1521"/>
      <c r="AE100" s="1521"/>
      <c r="AF100" s="1521"/>
      <c r="AG100" s="1521"/>
      <c r="AH100" s="1521"/>
      <c r="AI100" s="1504"/>
      <c r="AJ100" s="1504"/>
      <c r="AK100" s="1504"/>
      <c r="AL100" s="1504"/>
      <c r="AM100" s="1504"/>
      <c r="AN100" s="1504"/>
      <c r="AO100" s="1504"/>
      <c r="AP100" s="1504"/>
      <c r="AQ100" s="1504"/>
      <c r="AR100" s="1504"/>
      <c r="CG100" s="40"/>
      <c r="CH100" s="40"/>
      <c r="CI100" s="40"/>
      <c r="CJ100" s="40"/>
    </row>
    <row r="101" spans="1:104" ht="39" customHeight="1" x14ac:dyDescent="0.2">
      <c r="A101" s="2740"/>
      <c r="B101" s="3082"/>
      <c r="C101" s="2746"/>
      <c r="D101" s="2746"/>
      <c r="E101" s="3141"/>
      <c r="F101" s="2748"/>
      <c r="G101" s="2749"/>
      <c r="H101" s="2749"/>
      <c r="I101" s="2750"/>
      <c r="J101" s="2754"/>
      <c r="K101" s="3090"/>
      <c r="L101" s="3146"/>
      <c r="M101" s="3090"/>
      <c r="N101" s="3146"/>
      <c r="O101" s="6"/>
      <c r="P101" s="235"/>
      <c r="Q101" s="235"/>
      <c r="R101" s="235"/>
      <c r="S101" s="235"/>
      <c r="T101" s="235"/>
      <c r="U101" s="235"/>
      <c r="V101" s="6"/>
      <c r="W101" s="235"/>
      <c r="X101" s="1553"/>
      <c r="Y101" s="1504"/>
      <c r="Z101" s="1504"/>
      <c r="AA101" s="1504"/>
      <c r="AB101" s="1504"/>
      <c r="AC101" s="1504"/>
      <c r="AD101" s="1504"/>
      <c r="AE101" s="1504"/>
      <c r="AF101" s="1504"/>
      <c r="AG101" s="1504"/>
      <c r="AH101" s="1504"/>
      <c r="AI101" s="1504"/>
      <c r="AJ101" s="1504"/>
      <c r="AK101" s="1504"/>
      <c r="AL101" s="1504"/>
      <c r="AM101" s="1504"/>
      <c r="AN101" s="1504"/>
      <c r="AO101" s="1504"/>
      <c r="AP101" s="1504"/>
      <c r="AQ101" s="1504"/>
      <c r="AR101" s="1504"/>
      <c r="CG101" s="40"/>
      <c r="CH101" s="40"/>
      <c r="CI101" s="40"/>
      <c r="CJ101" s="40"/>
    </row>
    <row r="102" spans="1:104" ht="40.5" customHeight="1" x14ac:dyDescent="0.2">
      <c r="A102" s="3078"/>
      <c r="B102" s="1566" t="s">
        <v>135</v>
      </c>
      <c r="C102" s="1567" t="s">
        <v>136</v>
      </c>
      <c r="D102" s="1568" t="s">
        <v>137</v>
      </c>
      <c r="E102" s="1569" t="s">
        <v>138</v>
      </c>
      <c r="F102" s="1570" t="s">
        <v>139</v>
      </c>
      <c r="G102" s="1571" t="s">
        <v>140</v>
      </c>
      <c r="H102" s="1571" t="s">
        <v>137</v>
      </c>
      <c r="I102" s="1569" t="s">
        <v>138</v>
      </c>
      <c r="J102" s="3087"/>
      <c r="K102" s="1566" t="s">
        <v>135</v>
      </c>
      <c r="L102" s="1572" t="s">
        <v>136</v>
      </c>
      <c r="M102" s="1566" t="s">
        <v>139</v>
      </c>
      <c r="N102" s="1572" t="s">
        <v>141</v>
      </c>
      <c r="O102" s="6"/>
      <c r="P102" s="235"/>
      <c r="Q102" s="235"/>
      <c r="R102" s="235"/>
      <c r="S102" s="235"/>
      <c r="T102" s="235"/>
      <c r="U102" s="235"/>
      <c r="V102" s="6"/>
      <c r="W102" s="235"/>
      <c r="X102" s="1573"/>
      <c r="Y102" s="1574"/>
      <c r="Z102" s="1574"/>
      <c r="AA102" s="1574"/>
      <c r="AB102" s="1574"/>
      <c r="AC102" s="1574"/>
      <c r="AD102" s="1574"/>
      <c r="AE102" s="1574"/>
      <c r="AF102" s="1574"/>
      <c r="AG102" s="1574"/>
      <c r="AH102" s="1574"/>
      <c r="AI102" s="1574"/>
      <c r="AJ102" s="1574"/>
      <c r="AK102" s="1574"/>
      <c r="AL102" s="1574"/>
      <c r="AM102" s="1574"/>
      <c r="AN102" s="1574"/>
      <c r="AO102" s="1574"/>
      <c r="AP102" s="1574"/>
      <c r="AQ102" s="1574"/>
      <c r="AR102" s="1574"/>
      <c r="CG102" s="40"/>
      <c r="CH102" s="40"/>
      <c r="CI102" s="40"/>
      <c r="CJ102" s="40"/>
    </row>
    <row r="103" spans="1:104" ht="16.350000000000001" customHeight="1" x14ac:dyDescent="0.2">
      <c r="A103" s="1384" t="s">
        <v>142</v>
      </c>
      <c r="B103" s="1575">
        <v>9629</v>
      </c>
      <c r="C103" s="1576">
        <v>248</v>
      </c>
      <c r="D103" s="1577">
        <v>5765</v>
      </c>
      <c r="E103" s="1578">
        <v>4112</v>
      </c>
      <c r="F103" s="1575">
        <v>30046</v>
      </c>
      <c r="G103" s="1579">
        <v>355</v>
      </c>
      <c r="H103" s="1579">
        <v>17871</v>
      </c>
      <c r="I103" s="1576">
        <v>11820</v>
      </c>
      <c r="J103" s="1580">
        <v>5517</v>
      </c>
      <c r="K103" s="1575"/>
      <c r="L103" s="1580"/>
      <c r="M103" s="1575"/>
      <c r="N103" s="1580"/>
      <c r="O103" s="6" t="str">
        <f>CA103&amp;CB103&amp;CC103&amp;CD103</f>
        <v/>
      </c>
      <c r="P103" s="235"/>
      <c r="Q103" s="235"/>
      <c r="R103" s="235"/>
      <c r="S103" s="235"/>
      <c r="T103" s="235"/>
      <c r="U103" s="235"/>
      <c r="V103" s="6"/>
      <c r="W103" s="235"/>
      <c r="X103" s="1573"/>
      <c r="Y103" s="1574"/>
      <c r="Z103" s="1574"/>
      <c r="AA103" s="1574"/>
      <c r="AB103" s="1574"/>
      <c r="AC103" s="1574"/>
      <c r="AD103" s="1574"/>
      <c r="AE103" s="1574"/>
      <c r="AF103" s="1574"/>
      <c r="AG103" s="1574"/>
      <c r="AH103" s="1574"/>
      <c r="AI103" s="1574"/>
      <c r="AJ103" s="1574"/>
      <c r="AK103" s="1574"/>
      <c r="AL103" s="1574"/>
      <c r="AM103" s="1574"/>
      <c r="AN103" s="1574"/>
      <c r="AO103" s="1574"/>
      <c r="AP103" s="1574"/>
      <c r="AQ103" s="1574"/>
      <c r="AR103" s="1574"/>
      <c r="CA103" s="453" t="str">
        <f>IF(CG103=1,"* Las recetas totales despachadas a pacientes del PSC, deben ser menores o iguales al total de Recetas con Despacho Total. ","")</f>
        <v/>
      </c>
      <c r="CB103" s="453" t="str">
        <f>IF(CH103=1,"* Las recetas parciales despachadas a pacientes del PSC, deben ser menores o iguales al total de Recetas con Despacho Parcial. ","")</f>
        <v/>
      </c>
      <c r="CC103" s="453" t="str">
        <f>IF(CI103=1,"* Las prescripciones emitidas a pacientes del PSC, deben ser menores o iguales a las Prescripciones totales emitidas. ","")</f>
        <v/>
      </c>
      <c r="CD103" s="453" t="str">
        <f>IF(CJ103=1,"* Las prescripciones rechazadas a pacientes del PSC, deben ser menores o iguales a las Prescripciones totales rechazadas. ","")</f>
        <v/>
      </c>
      <c r="CG103" s="454">
        <f>IF(B103&lt;K103,1,0)</f>
        <v>0</v>
      </c>
      <c r="CH103" s="454">
        <f>IF(C103&lt;L103,1,0)</f>
        <v>0</v>
      </c>
      <c r="CI103" s="454">
        <f>IF(F103&lt;M103,1,0)</f>
        <v>0</v>
      </c>
      <c r="CJ103" s="454">
        <f>IF(G103&lt;N103,1,0)</f>
        <v>0</v>
      </c>
    </row>
    <row r="104" spans="1:104" ht="16.350000000000001" customHeight="1" x14ac:dyDescent="0.2">
      <c r="A104" s="310" t="s">
        <v>143</v>
      </c>
      <c r="B104" s="315">
        <v>1257</v>
      </c>
      <c r="C104" s="316">
        <v>83</v>
      </c>
      <c r="D104" s="312">
        <v>1340</v>
      </c>
      <c r="E104" s="314">
        <v>0</v>
      </c>
      <c r="F104" s="315">
        <v>2796</v>
      </c>
      <c r="G104" s="313">
        <v>105</v>
      </c>
      <c r="H104" s="313">
        <v>2691</v>
      </c>
      <c r="I104" s="316">
        <v>0</v>
      </c>
      <c r="J104" s="317">
        <v>1257</v>
      </c>
      <c r="K104" s="318"/>
      <c r="L104" s="319"/>
      <c r="M104" s="318"/>
      <c r="N104" s="319"/>
      <c r="O104" s="6"/>
      <c r="P104" s="235"/>
      <c r="Q104" s="235"/>
      <c r="R104" s="235"/>
      <c r="S104" s="235"/>
      <c r="T104" s="235"/>
      <c r="U104" s="235"/>
      <c r="V104" s="6"/>
      <c r="W104" s="235"/>
      <c r="X104" s="1573"/>
      <c r="Y104" s="1574"/>
      <c r="Z104" s="1574"/>
      <c r="AA104" s="1574"/>
      <c r="AB104" s="1574"/>
      <c r="AC104" s="1574"/>
      <c r="AD104" s="1574"/>
      <c r="AE104" s="1574"/>
      <c r="AF104" s="1574"/>
      <c r="AG104" s="1574"/>
      <c r="AH104" s="1574"/>
      <c r="AI104" s="1574"/>
      <c r="AJ104" s="1574"/>
      <c r="AK104" s="1574"/>
      <c r="AL104" s="1574"/>
      <c r="AM104" s="1574"/>
      <c r="AN104" s="1574"/>
      <c r="AO104" s="1574"/>
      <c r="AP104" s="1574"/>
      <c r="AQ104" s="1574"/>
      <c r="AR104" s="1574"/>
      <c r="CA104" s="453" t="str">
        <f>IF(CG104=1,"* Las recetas totales despachadas a pacientes del PSC, deben ser menores o iguales al total de Recetas con Despacho Total. ","")</f>
        <v/>
      </c>
      <c r="CB104" s="453" t="str">
        <f>IF(CH104=1,"* Las recetas parciales despachadas a pacientes del PSC, deben ser menores o iguales al total de Recetas con Despacho Parcial. ","")</f>
        <v/>
      </c>
      <c r="CC104" s="453" t="str">
        <f>IF(CI104=1,"* Las prescripciones emitidas a pacientes del PSC, deben ser menores o iguales a las Prescripciones totales emitidas. ","")</f>
        <v/>
      </c>
      <c r="CD104" s="453" t="str">
        <f>IF(CJ104=1,"* Las prescripciones rechazadas a pacientes del PSC, deben ser menores o iguales a las Prescripciones totales rechazadas. ","")</f>
        <v/>
      </c>
      <c r="CG104" s="454">
        <f t="shared" ref="CG104:CH105" si="8">IF(B104&lt;K104,1,0)</f>
        <v>0</v>
      </c>
      <c r="CH104" s="454">
        <f t="shared" si="8"/>
        <v>0</v>
      </c>
      <c r="CI104" s="454">
        <f t="shared" ref="CI104:CJ105" si="9">IF(F104&lt;M104,1,0)</f>
        <v>0</v>
      </c>
      <c r="CJ104" s="454">
        <f t="shared" si="9"/>
        <v>0</v>
      </c>
    </row>
    <row r="105" spans="1:104" ht="16.350000000000001" customHeight="1" x14ac:dyDescent="0.2">
      <c r="A105" s="310" t="s">
        <v>144</v>
      </c>
      <c r="B105" s="326">
        <v>813</v>
      </c>
      <c r="C105" s="327">
        <v>0</v>
      </c>
      <c r="D105" s="323">
        <v>813</v>
      </c>
      <c r="E105" s="325">
        <v>0</v>
      </c>
      <c r="F105" s="326">
        <v>813</v>
      </c>
      <c r="G105" s="324">
        <v>0</v>
      </c>
      <c r="H105" s="324">
        <v>813</v>
      </c>
      <c r="I105" s="327">
        <v>0</v>
      </c>
      <c r="J105" s="328">
        <v>813</v>
      </c>
      <c r="K105" s="329"/>
      <c r="L105" s="330"/>
      <c r="M105" s="329"/>
      <c r="N105" s="330"/>
      <c r="O105" s="6"/>
      <c r="P105" s="235"/>
      <c r="Q105" s="235"/>
      <c r="R105" s="235"/>
      <c r="S105" s="235"/>
      <c r="T105" s="235"/>
      <c r="U105" s="235"/>
      <c r="V105" s="6"/>
      <c r="W105" s="235"/>
      <c r="X105" s="1573"/>
      <c r="Y105" s="1574"/>
      <c r="Z105" s="1574"/>
      <c r="AA105" s="1574"/>
      <c r="AB105" s="1574"/>
      <c r="AC105" s="1574"/>
      <c r="AD105" s="1574"/>
      <c r="AE105" s="1574"/>
      <c r="AF105" s="1574"/>
      <c r="AG105" s="1574"/>
      <c r="AH105" s="1574"/>
      <c r="AI105" s="1574"/>
      <c r="AJ105" s="1574"/>
      <c r="AK105" s="1574"/>
      <c r="AL105" s="1574"/>
      <c r="AM105" s="1574"/>
      <c r="AN105" s="1574"/>
      <c r="AO105" s="1574"/>
      <c r="AP105" s="1574"/>
      <c r="AQ105" s="1574"/>
      <c r="AR105" s="1574"/>
      <c r="CA105" s="453" t="str">
        <f>IF(CG105=1,"* Las recetas totales despachadas a pacientes del PSC, deben ser menores o iguales al total de Recetas con Despacho Total. ","")</f>
        <v/>
      </c>
      <c r="CB105" s="453" t="str">
        <f>IF(CH105=1,"* Las recetas parciales despachadas a pacientes del PSC, deben ser menores o iguales al total de Recetas con Despacho Parcial. ","")</f>
        <v/>
      </c>
      <c r="CC105" s="453" t="str">
        <f>IF(CI105=1,"* Las prescripciones emitidas a pacientes del PSC, deben ser menores o iguales a las Prescripciones totales emitidas. ","")</f>
        <v/>
      </c>
      <c r="CD105" s="453" t="str">
        <f>IF(CJ105=1,"* Las prescripciones rechazadas a pacientes del PSC, deben ser menores o iguales a las Prescripciones totales rechazadas. ","")</f>
        <v/>
      </c>
      <c r="CG105" s="454">
        <f t="shared" si="8"/>
        <v>0</v>
      </c>
      <c r="CH105" s="454">
        <f t="shared" si="8"/>
        <v>0</v>
      </c>
      <c r="CI105" s="454">
        <f t="shared" si="9"/>
        <v>0</v>
      </c>
      <c r="CJ105" s="454">
        <f t="shared" si="9"/>
        <v>0</v>
      </c>
    </row>
    <row r="106" spans="1:104" ht="16.350000000000001" customHeight="1" x14ac:dyDescent="0.2">
      <c r="A106" s="1581" t="s">
        <v>32</v>
      </c>
      <c r="B106" s="1582">
        <f>SUM(B103:B105)</f>
        <v>11699</v>
      </c>
      <c r="C106" s="1583">
        <f>SUM(C103:C105)</f>
        <v>331</v>
      </c>
      <c r="D106" s="1584">
        <f t="shared" ref="D106:E106" si="10">SUM(D103:D105)</f>
        <v>7918</v>
      </c>
      <c r="E106" s="1583">
        <f t="shared" si="10"/>
        <v>4112</v>
      </c>
      <c r="F106" s="1582">
        <f>SUM(F103:F105)</f>
        <v>33655</v>
      </c>
      <c r="G106" s="1585">
        <f>SUM(G103:G105)</f>
        <v>460</v>
      </c>
      <c r="H106" s="1585">
        <f t="shared" ref="H106:I106" si="11">SUM(H103:H105)</f>
        <v>21375</v>
      </c>
      <c r="I106" s="1583">
        <f t="shared" si="11"/>
        <v>11820</v>
      </c>
      <c r="J106" s="1586">
        <f>SUM(J103:J105)</f>
        <v>7587</v>
      </c>
      <c r="K106" s="1582">
        <f>+K103</f>
        <v>0</v>
      </c>
      <c r="L106" s="1586">
        <f>+L103</f>
        <v>0</v>
      </c>
      <c r="M106" s="1582">
        <f>+M103</f>
        <v>0</v>
      </c>
      <c r="N106" s="1586">
        <f>+N103</f>
        <v>0</v>
      </c>
      <c r="O106" s="6"/>
      <c r="P106" s="235"/>
      <c r="Q106" s="235"/>
      <c r="R106" s="235"/>
      <c r="S106" s="235"/>
      <c r="T106" s="235"/>
      <c r="U106" s="235"/>
      <c r="V106" s="6"/>
      <c r="W106" s="235"/>
      <c r="X106" s="1587"/>
      <c r="Y106" s="1588"/>
      <c r="Z106" s="1588"/>
      <c r="AA106" s="1588"/>
      <c r="AB106" s="1588"/>
      <c r="AC106" s="1588"/>
      <c r="AD106" s="1588"/>
      <c r="AE106" s="1588"/>
      <c r="AF106" s="1588"/>
      <c r="AG106" s="1588"/>
      <c r="AH106" s="1588"/>
      <c r="AI106" s="1588"/>
      <c r="AJ106" s="1588"/>
      <c r="AK106" s="1588"/>
      <c r="AL106" s="1588"/>
      <c r="AM106" s="1588"/>
      <c r="AN106" s="1588"/>
      <c r="AO106" s="1588"/>
      <c r="AP106" s="1588"/>
      <c r="AQ106" s="1588"/>
      <c r="AR106" s="1588"/>
      <c r="CG106" s="40"/>
      <c r="CH106" s="40"/>
      <c r="CI106" s="40"/>
      <c r="CJ106" s="40"/>
    </row>
    <row r="107" spans="1:104" ht="31.35" customHeight="1" x14ac:dyDescent="0.2">
      <c r="A107" s="9" t="s">
        <v>145</v>
      </c>
      <c r="B107" s="1589"/>
      <c r="C107" s="1590"/>
      <c r="D107" s="342"/>
      <c r="E107" s="1591"/>
      <c r="F107" s="1591"/>
      <c r="G107" s="1592"/>
      <c r="H107" s="1592"/>
      <c r="I107" s="1593"/>
      <c r="J107" s="346"/>
      <c r="K107" s="1593"/>
      <c r="L107" s="346"/>
      <c r="M107" s="6"/>
      <c r="N107" s="6"/>
      <c r="O107" s="6"/>
      <c r="P107" s="6"/>
      <c r="Q107" s="235"/>
      <c r="R107" s="235"/>
      <c r="S107" s="235"/>
      <c r="T107" s="235"/>
      <c r="U107" s="235"/>
      <c r="V107" s="235"/>
      <c r="W107" s="6"/>
      <c r="X107" s="1573"/>
      <c r="Y107" s="1573"/>
      <c r="Z107" s="1574"/>
      <c r="AA107" s="1574"/>
      <c r="AB107" s="1574"/>
      <c r="AC107" s="1574"/>
      <c r="AD107" s="1574"/>
      <c r="AE107" s="1574"/>
      <c r="AF107" s="1574"/>
      <c r="AG107" s="1574"/>
      <c r="AH107" s="1574"/>
      <c r="AI107" s="1574"/>
      <c r="AJ107" s="1574"/>
      <c r="AK107" s="1574"/>
      <c r="AL107" s="1574"/>
      <c r="AM107" s="1574"/>
      <c r="AN107" s="1574"/>
      <c r="AO107" s="1574"/>
      <c r="AP107" s="1574"/>
      <c r="AQ107" s="1574"/>
      <c r="AR107" s="1574"/>
      <c r="CG107" s="40"/>
      <c r="CH107" s="40"/>
      <c r="CI107" s="40"/>
      <c r="CJ107" s="40"/>
    </row>
    <row r="108" spans="1:104" ht="31.35" customHeight="1" x14ac:dyDescent="0.2">
      <c r="A108" s="3128" t="s">
        <v>146</v>
      </c>
      <c r="B108" s="3130" t="s">
        <v>147</v>
      </c>
      <c r="C108" s="3131" t="s">
        <v>148</v>
      </c>
      <c r="D108" s="3132"/>
      <c r="E108" s="3132"/>
      <c r="F108" s="3132"/>
      <c r="G108" s="3132"/>
      <c r="H108" s="3132"/>
      <c r="I108" s="3132"/>
      <c r="J108" s="3132"/>
      <c r="K108" s="3132"/>
      <c r="L108" s="3133"/>
      <c r="M108" s="3130" t="s">
        <v>149</v>
      </c>
      <c r="N108" s="6"/>
      <c r="O108" s="342"/>
      <c r="P108" s="342"/>
      <c r="Q108" s="342"/>
      <c r="R108" s="235"/>
      <c r="S108" s="235"/>
      <c r="T108" s="235"/>
      <c r="U108" s="235"/>
      <c r="V108" s="235"/>
      <c r="W108" s="235"/>
      <c r="X108" s="235"/>
      <c r="Y108" s="235"/>
      <c r="Z108" s="1573"/>
      <c r="AA108" s="1574"/>
      <c r="AB108" s="1574"/>
      <c r="AC108" s="1574"/>
      <c r="AD108" s="1574"/>
      <c r="AE108" s="1574"/>
      <c r="AF108" s="1574"/>
      <c r="AG108" s="1574"/>
      <c r="AH108" s="1574"/>
      <c r="AI108" s="1574"/>
      <c r="AJ108" s="1574"/>
      <c r="AK108" s="1574"/>
      <c r="AL108" s="1574"/>
      <c r="AM108" s="1574"/>
      <c r="AN108" s="1574"/>
      <c r="AO108" s="1574"/>
      <c r="AP108" s="1574"/>
      <c r="AQ108" s="1574"/>
      <c r="AR108" s="1574"/>
      <c r="AS108" s="1574"/>
      <c r="AT108" s="1574"/>
      <c r="BX108" s="2"/>
      <c r="BZ108" s="3"/>
      <c r="CG108" s="40"/>
      <c r="CH108" s="40"/>
      <c r="CI108" s="40"/>
      <c r="CJ108" s="40"/>
    </row>
    <row r="109" spans="1:104" ht="35.25" customHeight="1" x14ac:dyDescent="0.2">
      <c r="A109" s="3129"/>
      <c r="B109" s="3078"/>
      <c r="C109" s="1594" t="s">
        <v>150</v>
      </c>
      <c r="D109" s="1595" t="s">
        <v>151</v>
      </c>
      <c r="E109" s="1595" t="s">
        <v>152</v>
      </c>
      <c r="F109" s="1595" t="s">
        <v>153</v>
      </c>
      <c r="G109" s="1595" t="s">
        <v>154</v>
      </c>
      <c r="H109" s="1596" t="s">
        <v>155</v>
      </c>
      <c r="I109" s="1596" t="s">
        <v>156</v>
      </c>
      <c r="J109" s="1595" t="s">
        <v>157</v>
      </c>
      <c r="K109" s="1596" t="s">
        <v>158</v>
      </c>
      <c r="L109" s="1597" t="s">
        <v>159</v>
      </c>
      <c r="M109" s="3078"/>
      <c r="N109" s="6"/>
      <c r="O109" s="342"/>
      <c r="P109" s="342"/>
      <c r="Q109" s="342"/>
      <c r="R109" s="235"/>
      <c r="S109" s="235"/>
      <c r="T109" s="235"/>
      <c r="U109" s="235"/>
      <c r="V109" s="235"/>
      <c r="W109" s="235"/>
      <c r="X109" s="235"/>
      <c r="Y109" s="235"/>
      <c r="Z109" s="1573"/>
      <c r="AA109" s="1574"/>
      <c r="AB109" s="1574"/>
      <c r="AC109" s="1574"/>
      <c r="AD109" s="1574"/>
      <c r="AE109" s="1574"/>
      <c r="AF109" s="1574"/>
      <c r="AG109" s="1574"/>
      <c r="AH109" s="1574"/>
      <c r="AI109" s="1574"/>
      <c r="AJ109" s="1574"/>
      <c r="AK109" s="1574"/>
      <c r="AL109" s="1574"/>
      <c r="AM109" s="1574"/>
      <c r="AN109" s="1574"/>
      <c r="AO109" s="1574"/>
      <c r="AP109" s="1574"/>
      <c r="AQ109" s="1574"/>
      <c r="AR109" s="1574"/>
      <c r="AS109" s="1574"/>
      <c r="AT109" s="1574"/>
      <c r="BX109" s="2"/>
      <c r="BZ109" s="3"/>
      <c r="CG109" s="40"/>
      <c r="CH109" s="40"/>
      <c r="CI109" s="40"/>
      <c r="CJ109" s="40"/>
    </row>
    <row r="110" spans="1:104" ht="16.350000000000001" customHeight="1" x14ac:dyDescent="0.2">
      <c r="A110" s="1598" t="s">
        <v>160</v>
      </c>
      <c r="B110" s="1599"/>
      <c r="C110" s="1385"/>
      <c r="D110" s="1389"/>
      <c r="E110" s="1389"/>
      <c r="F110" s="1389"/>
      <c r="G110" s="1389"/>
      <c r="H110" s="1389"/>
      <c r="I110" s="1389"/>
      <c r="J110" s="1389"/>
      <c r="K110" s="1389"/>
      <c r="L110" s="1599"/>
      <c r="M110" s="1600"/>
      <c r="N110" s="6"/>
      <c r="O110" s="342"/>
      <c r="P110" s="342"/>
      <c r="Q110" s="342"/>
      <c r="R110" s="235"/>
      <c r="S110" s="235"/>
      <c r="T110" s="235"/>
      <c r="U110" s="235"/>
      <c r="V110" s="235"/>
      <c r="W110" s="235"/>
      <c r="X110" s="235"/>
      <c r="Y110" s="235"/>
      <c r="Z110" s="1573"/>
      <c r="AA110" s="1574"/>
      <c r="AB110" s="1574"/>
      <c r="AC110" s="1574"/>
      <c r="AD110" s="1574"/>
      <c r="AE110" s="1574"/>
      <c r="AF110" s="1574"/>
      <c r="AG110" s="1574"/>
      <c r="AH110" s="1574"/>
      <c r="AI110" s="1574"/>
      <c r="AJ110" s="1574"/>
      <c r="AK110" s="1574"/>
      <c r="AL110" s="1574"/>
      <c r="AM110" s="1574"/>
      <c r="AN110" s="1574"/>
      <c r="AO110" s="1574"/>
      <c r="AP110" s="1574"/>
      <c r="AQ110" s="1574"/>
      <c r="AR110" s="1574"/>
      <c r="AS110" s="1574"/>
      <c r="AT110" s="1574"/>
      <c r="BX110" s="2"/>
      <c r="BZ110" s="3"/>
      <c r="CG110" s="40"/>
      <c r="CH110" s="40"/>
      <c r="CI110" s="40"/>
      <c r="CJ110" s="40"/>
    </row>
    <row r="111" spans="1:104" ht="16.350000000000001" customHeight="1" x14ac:dyDescent="0.2">
      <c r="A111" s="109" t="s">
        <v>161</v>
      </c>
      <c r="B111" s="327"/>
      <c r="C111" s="353"/>
      <c r="D111" s="324"/>
      <c r="E111" s="324"/>
      <c r="F111" s="324"/>
      <c r="G111" s="324"/>
      <c r="H111" s="324"/>
      <c r="I111" s="324"/>
      <c r="J111" s="324"/>
      <c r="K111" s="324"/>
      <c r="L111" s="327"/>
      <c r="M111" s="354"/>
      <c r="N111" s="346"/>
      <c r="O111" s="342"/>
      <c r="P111" s="342"/>
      <c r="Q111" s="342"/>
      <c r="R111" s="235"/>
      <c r="S111" s="235"/>
      <c r="T111" s="235"/>
      <c r="U111" s="235"/>
      <c r="V111" s="235"/>
      <c r="W111" s="235"/>
      <c r="X111" s="235"/>
      <c r="Y111" s="235"/>
      <c r="Z111" s="1573"/>
      <c r="AA111" s="1574"/>
      <c r="AB111" s="1574"/>
      <c r="AC111" s="1574"/>
      <c r="AD111" s="1574"/>
      <c r="AE111" s="1574"/>
      <c r="AF111" s="1574"/>
      <c r="AG111" s="1574"/>
      <c r="AH111" s="1574"/>
      <c r="AI111" s="1574"/>
      <c r="AJ111" s="1574"/>
      <c r="AK111" s="1574"/>
      <c r="AL111" s="1574"/>
      <c r="AM111" s="1574"/>
      <c r="AN111" s="1574"/>
      <c r="AO111" s="1574"/>
      <c r="AP111" s="1574"/>
      <c r="AQ111" s="1574"/>
      <c r="AR111" s="1574"/>
      <c r="AS111" s="1574"/>
      <c r="AT111" s="1574"/>
      <c r="BX111" s="2"/>
      <c r="BZ111" s="3"/>
      <c r="CG111" s="40"/>
      <c r="CH111" s="40"/>
      <c r="CI111" s="40"/>
      <c r="CJ111" s="40"/>
    </row>
    <row r="112" spans="1:104" ht="16.350000000000001" customHeight="1" x14ac:dyDescent="0.2">
      <c r="A112" s="232" t="s">
        <v>162</v>
      </c>
      <c r="B112" s="355"/>
      <c r="C112" s="326"/>
      <c r="D112" s="356"/>
      <c r="E112" s="356"/>
      <c r="F112" s="356"/>
      <c r="G112" s="356"/>
      <c r="H112" s="356"/>
      <c r="I112" s="356"/>
      <c r="J112" s="356"/>
      <c r="K112" s="356"/>
      <c r="L112" s="355"/>
      <c r="M112" s="322"/>
      <c r="N112" s="1601"/>
      <c r="O112" s="342"/>
      <c r="P112" s="342"/>
      <c r="Q112" s="342"/>
      <c r="R112" s="235"/>
      <c r="S112" s="235"/>
      <c r="T112" s="235"/>
      <c r="U112" s="235"/>
      <c r="V112" s="235"/>
      <c r="W112" s="235"/>
      <c r="X112" s="235"/>
      <c r="Y112" s="235"/>
      <c r="Z112" s="1573"/>
      <c r="AA112" s="1574"/>
      <c r="AB112" s="1574"/>
      <c r="AC112" s="1574"/>
      <c r="AD112" s="1574"/>
      <c r="AE112" s="1574"/>
      <c r="AF112" s="1574"/>
      <c r="AG112" s="1574"/>
      <c r="AH112" s="1574"/>
      <c r="AI112" s="1574"/>
      <c r="AJ112" s="1574"/>
      <c r="AK112" s="1574"/>
      <c r="AL112" s="1574"/>
      <c r="AM112" s="1574"/>
      <c r="AN112" s="1574"/>
      <c r="AO112" s="1574"/>
      <c r="AP112" s="1574"/>
      <c r="AQ112" s="1574"/>
      <c r="AR112" s="1574"/>
      <c r="AS112" s="1574"/>
      <c r="AT112" s="1574"/>
      <c r="BX112" s="2"/>
      <c r="BZ112" s="3"/>
      <c r="CG112" s="40"/>
      <c r="CH112" s="40"/>
      <c r="CI112" s="40"/>
      <c r="CJ112" s="40"/>
    </row>
    <row r="113" spans="1:88" ht="31.35" customHeight="1" x14ac:dyDescent="0.2">
      <c r="A113" s="10" t="s">
        <v>163</v>
      </c>
      <c r="B113" s="360"/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1602"/>
      <c r="AP113" s="1602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CG113" s="40"/>
      <c r="CH113" s="40"/>
      <c r="CI113" s="40"/>
      <c r="CJ113" s="40"/>
    </row>
    <row r="114" spans="1:88" ht="16.350000000000001" customHeight="1" x14ac:dyDescent="0.2">
      <c r="A114" s="3148" t="s">
        <v>164</v>
      </c>
      <c r="B114" s="2721" t="s">
        <v>4</v>
      </c>
      <c r="C114" s="2763"/>
      <c r="D114" s="2703"/>
      <c r="E114" s="3120" t="s">
        <v>5</v>
      </c>
      <c r="F114" s="3147"/>
      <c r="G114" s="3147"/>
      <c r="H114" s="3147"/>
      <c r="I114" s="3147"/>
      <c r="J114" s="3147"/>
      <c r="K114" s="3147"/>
      <c r="L114" s="3147"/>
      <c r="M114" s="3147"/>
      <c r="N114" s="3147"/>
      <c r="O114" s="3147"/>
      <c r="P114" s="3147"/>
      <c r="Q114" s="3147"/>
      <c r="R114" s="3147"/>
      <c r="S114" s="3147"/>
      <c r="T114" s="3147"/>
      <c r="U114" s="3147"/>
      <c r="V114" s="3147"/>
      <c r="W114" s="3147"/>
      <c r="X114" s="3147"/>
      <c r="Y114" s="3147"/>
      <c r="Z114" s="3147"/>
      <c r="AA114" s="3147"/>
      <c r="AB114" s="3147"/>
      <c r="AC114" s="3147"/>
      <c r="AD114" s="3147"/>
      <c r="AE114" s="3147"/>
      <c r="AF114" s="3147"/>
      <c r="AG114" s="3147"/>
      <c r="AH114" s="3147"/>
      <c r="AI114" s="3147"/>
      <c r="AJ114" s="3147"/>
      <c r="AK114" s="3147"/>
      <c r="AL114" s="3147"/>
      <c r="AM114" s="3147"/>
      <c r="AN114" s="3122"/>
      <c r="AO114" s="2703" t="s">
        <v>6</v>
      </c>
      <c r="AP114" s="2705" t="s">
        <v>165</v>
      </c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CG114" s="40"/>
      <c r="CH114" s="40"/>
      <c r="CI114" s="40"/>
      <c r="CJ114" s="40"/>
    </row>
    <row r="115" spans="1:88" ht="16.350000000000001" customHeight="1" x14ac:dyDescent="0.2">
      <c r="A115" s="2692"/>
      <c r="B115" s="3113"/>
      <c r="C115" s="2698"/>
      <c r="D115" s="3115"/>
      <c r="E115" s="3120" t="s">
        <v>11</v>
      </c>
      <c r="F115" s="3121"/>
      <c r="G115" s="3120" t="s">
        <v>12</v>
      </c>
      <c r="H115" s="3121"/>
      <c r="I115" s="3120" t="s">
        <v>13</v>
      </c>
      <c r="J115" s="3121"/>
      <c r="K115" s="3120" t="s">
        <v>14</v>
      </c>
      <c r="L115" s="3121"/>
      <c r="M115" s="3120" t="s">
        <v>15</v>
      </c>
      <c r="N115" s="3121"/>
      <c r="O115" s="3120" t="s">
        <v>16</v>
      </c>
      <c r="P115" s="3121"/>
      <c r="Q115" s="3147" t="s">
        <v>17</v>
      </c>
      <c r="R115" s="3121"/>
      <c r="S115" s="3120" t="s">
        <v>18</v>
      </c>
      <c r="T115" s="3121"/>
      <c r="U115" s="3120" t="s">
        <v>19</v>
      </c>
      <c r="V115" s="3121"/>
      <c r="W115" s="3120" t="s">
        <v>20</v>
      </c>
      <c r="X115" s="3121"/>
      <c r="Y115" s="3120" t="s">
        <v>21</v>
      </c>
      <c r="Z115" s="3121"/>
      <c r="AA115" s="3120" t="s">
        <v>22</v>
      </c>
      <c r="AB115" s="3121"/>
      <c r="AC115" s="3120" t="s">
        <v>23</v>
      </c>
      <c r="AD115" s="3121"/>
      <c r="AE115" s="3120" t="s">
        <v>24</v>
      </c>
      <c r="AF115" s="3121"/>
      <c r="AG115" s="3120" t="s">
        <v>25</v>
      </c>
      <c r="AH115" s="3121"/>
      <c r="AI115" s="3120" t="s">
        <v>26</v>
      </c>
      <c r="AJ115" s="3121"/>
      <c r="AK115" s="3120" t="s">
        <v>27</v>
      </c>
      <c r="AL115" s="3121"/>
      <c r="AM115" s="3147" t="s">
        <v>28</v>
      </c>
      <c r="AN115" s="3122"/>
      <c r="AO115" s="2703"/>
      <c r="AP115" s="2705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CG115" s="40"/>
      <c r="CH115" s="40"/>
      <c r="CI115" s="40"/>
      <c r="CJ115" s="40"/>
    </row>
    <row r="116" spans="1:88" ht="16.350000000000001" customHeight="1" x14ac:dyDescent="0.2">
      <c r="A116" s="3149"/>
      <c r="B116" s="1603" t="s">
        <v>29</v>
      </c>
      <c r="C116" s="1528" t="s">
        <v>30</v>
      </c>
      <c r="D116" s="1462" t="s">
        <v>31</v>
      </c>
      <c r="E116" s="1525" t="s">
        <v>30</v>
      </c>
      <c r="F116" s="1527" t="s">
        <v>31</v>
      </c>
      <c r="G116" s="1525" t="s">
        <v>30</v>
      </c>
      <c r="H116" s="1527" t="s">
        <v>31</v>
      </c>
      <c r="I116" s="1525" t="s">
        <v>30</v>
      </c>
      <c r="J116" s="1527" t="s">
        <v>31</v>
      </c>
      <c r="K116" s="1525" t="s">
        <v>30</v>
      </c>
      <c r="L116" s="1527" t="s">
        <v>31</v>
      </c>
      <c r="M116" s="1525" t="s">
        <v>30</v>
      </c>
      <c r="N116" s="1527" t="s">
        <v>31</v>
      </c>
      <c r="O116" s="1525" t="s">
        <v>30</v>
      </c>
      <c r="P116" s="1527" t="s">
        <v>31</v>
      </c>
      <c r="Q116" s="1525" t="s">
        <v>30</v>
      </c>
      <c r="R116" s="1527" t="s">
        <v>31</v>
      </c>
      <c r="S116" s="1525" t="s">
        <v>30</v>
      </c>
      <c r="T116" s="1527" t="s">
        <v>31</v>
      </c>
      <c r="U116" s="1525" t="s">
        <v>30</v>
      </c>
      <c r="V116" s="1527" t="s">
        <v>31</v>
      </c>
      <c r="W116" s="1525" t="s">
        <v>30</v>
      </c>
      <c r="X116" s="1527" t="s">
        <v>31</v>
      </c>
      <c r="Y116" s="1525" t="s">
        <v>30</v>
      </c>
      <c r="Z116" s="1527" t="s">
        <v>31</v>
      </c>
      <c r="AA116" s="1525" t="s">
        <v>30</v>
      </c>
      <c r="AB116" s="1527" t="s">
        <v>31</v>
      </c>
      <c r="AC116" s="1525" t="s">
        <v>30</v>
      </c>
      <c r="AD116" s="1527" t="s">
        <v>31</v>
      </c>
      <c r="AE116" s="1525" t="s">
        <v>30</v>
      </c>
      <c r="AF116" s="1527" t="s">
        <v>31</v>
      </c>
      <c r="AG116" s="1525" t="s">
        <v>30</v>
      </c>
      <c r="AH116" s="1527" t="s">
        <v>31</v>
      </c>
      <c r="AI116" s="1525" t="s">
        <v>30</v>
      </c>
      <c r="AJ116" s="1527" t="s">
        <v>31</v>
      </c>
      <c r="AK116" s="1525" t="s">
        <v>30</v>
      </c>
      <c r="AL116" s="1527" t="s">
        <v>31</v>
      </c>
      <c r="AM116" s="1525" t="s">
        <v>30</v>
      </c>
      <c r="AN116" s="1529" t="s">
        <v>31</v>
      </c>
      <c r="AO116" s="3115"/>
      <c r="AP116" s="3142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CG116" s="40"/>
      <c r="CH116" s="40"/>
      <c r="CI116" s="40"/>
      <c r="CJ116" s="40"/>
    </row>
    <row r="117" spans="1:88" ht="16.350000000000001" customHeight="1" x14ac:dyDescent="0.2">
      <c r="A117" s="363" t="s">
        <v>166</v>
      </c>
      <c r="B117" s="109">
        <f>SUM(C117:D117)</f>
        <v>0</v>
      </c>
      <c r="C117" s="364">
        <f>SUM(E117+G117+I117+K117+M117+O117+Q117+S117+U117+W117+Y117+AA117+AC117+AE117+AG117+AI117+AK117+AM117)</f>
        <v>0</v>
      </c>
      <c r="D117" s="365">
        <f>SUM(F117+H117+J117+L117+N117+P117+R117+T117+V117+X117+Z117+AB117+AD117+AF117+AH117+AJ117+AL117+AN117)</f>
        <v>0</v>
      </c>
      <c r="E117" s="65"/>
      <c r="F117" s="190"/>
      <c r="G117" s="65"/>
      <c r="H117" s="366"/>
      <c r="I117" s="65"/>
      <c r="J117" s="366"/>
      <c r="K117" s="65"/>
      <c r="L117" s="366"/>
      <c r="M117" s="65"/>
      <c r="N117" s="366"/>
      <c r="O117" s="65"/>
      <c r="P117" s="366"/>
      <c r="Q117" s="367"/>
      <c r="R117" s="366"/>
      <c r="S117" s="65"/>
      <c r="T117" s="366"/>
      <c r="U117" s="65"/>
      <c r="V117" s="366"/>
      <c r="W117" s="65"/>
      <c r="X117" s="366"/>
      <c r="Y117" s="65"/>
      <c r="Z117" s="366"/>
      <c r="AA117" s="65"/>
      <c r="AB117" s="366"/>
      <c r="AC117" s="65"/>
      <c r="AD117" s="366"/>
      <c r="AE117" s="65"/>
      <c r="AF117" s="366"/>
      <c r="AG117" s="65"/>
      <c r="AH117" s="366"/>
      <c r="AI117" s="65"/>
      <c r="AJ117" s="366"/>
      <c r="AK117" s="65"/>
      <c r="AL117" s="366"/>
      <c r="AM117" s="368"/>
      <c r="AN117" s="369"/>
      <c r="AO117" s="112"/>
      <c r="AP117" s="112"/>
      <c r="AQ117" s="162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8"/>
      <c r="BD117" s="8"/>
      <c r="BE117" s="8"/>
      <c r="BF117" s="8"/>
      <c r="CA117" s="39"/>
      <c r="CB117" s="39"/>
      <c r="CC117" s="39"/>
      <c r="CG117" s="40">
        <v>0</v>
      </c>
      <c r="CH117" s="40">
        <v>0</v>
      </c>
      <c r="CI117" s="40">
        <v>0</v>
      </c>
      <c r="CJ117" s="40"/>
    </row>
    <row r="118" spans="1:88" ht="16.350000000000001" customHeight="1" x14ac:dyDescent="0.2">
      <c r="A118" s="363" t="s">
        <v>167</v>
      </c>
      <c r="B118" s="109">
        <f>SUM(C118:D118)</f>
        <v>0</v>
      </c>
      <c r="C118" s="364">
        <f t="shared" ref="C118:D119" si="12">SUM(E118+G118+I118+K118+M118+O118+Q118+S118+U118+W118+Y118+AA118+AC118+AE118+AG118+AI118+AK118+AM118)</f>
        <v>0</v>
      </c>
      <c r="D118" s="365">
        <f t="shared" si="12"/>
        <v>0</v>
      </c>
      <c r="E118" s="45"/>
      <c r="F118" s="46"/>
      <c r="G118" s="45"/>
      <c r="H118" s="47"/>
      <c r="I118" s="45"/>
      <c r="J118" s="47"/>
      <c r="K118" s="45"/>
      <c r="L118" s="47"/>
      <c r="M118" s="45"/>
      <c r="N118" s="47"/>
      <c r="O118" s="45"/>
      <c r="P118" s="47"/>
      <c r="Q118" s="110"/>
      <c r="R118" s="47"/>
      <c r="S118" s="45"/>
      <c r="T118" s="47"/>
      <c r="U118" s="45"/>
      <c r="V118" s="47"/>
      <c r="W118" s="45"/>
      <c r="X118" s="47"/>
      <c r="Y118" s="45"/>
      <c r="Z118" s="47"/>
      <c r="AA118" s="45"/>
      <c r="AB118" s="47"/>
      <c r="AC118" s="45"/>
      <c r="AD118" s="47"/>
      <c r="AE118" s="45"/>
      <c r="AF118" s="47"/>
      <c r="AG118" s="45"/>
      <c r="AH118" s="47"/>
      <c r="AI118" s="45"/>
      <c r="AJ118" s="47"/>
      <c r="AK118" s="45"/>
      <c r="AL118" s="47"/>
      <c r="AM118" s="111"/>
      <c r="AN118" s="55"/>
      <c r="AO118" s="52"/>
      <c r="AP118" s="52"/>
      <c r="AQ118" s="162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8"/>
      <c r="BD118" s="8"/>
      <c r="BE118" s="8"/>
      <c r="BF118" s="8"/>
      <c r="CG118" s="40">
        <v>0</v>
      </c>
      <c r="CH118" s="40">
        <v>0</v>
      </c>
      <c r="CI118" s="40">
        <v>0</v>
      </c>
      <c r="CJ118" s="40"/>
    </row>
    <row r="119" spans="1:88" ht="16.350000000000001" customHeight="1" x14ac:dyDescent="0.2">
      <c r="A119" s="1604" t="s">
        <v>168</v>
      </c>
      <c r="B119" s="232">
        <f>SUM(C119:D119)</f>
        <v>0</v>
      </c>
      <c r="C119" s="371">
        <f t="shared" si="12"/>
        <v>0</v>
      </c>
      <c r="D119" s="372">
        <f t="shared" si="12"/>
        <v>0</v>
      </c>
      <c r="E119" s="88"/>
      <c r="F119" s="89"/>
      <c r="G119" s="88"/>
      <c r="H119" s="87"/>
      <c r="I119" s="88"/>
      <c r="J119" s="87"/>
      <c r="K119" s="88"/>
      <c r="L119" s="87"/>
      <c r="M119" s="88"/>
      <c r="N119" s="87"/>
      <c r="O119" s="88"/>
      <c r="P119" s="87"/>
      <c r="Q119" s="126"/>
      <c r="R119" s="87"/>
      <c r="S119" s="88"/>
      <c r="T119" s="87"/>
      <c r="U119" s="88"/>
      <c r="V119" s="87"/>
      <c r="W119" s="88"/>
      <c r="X119" s="87"/>
      <c r="Y119" s="88"/>
      <c r="Z119" s="87"/>
      <c r="AA119" s="88"/>
      <c r="AB119" s="87"/>
      <c r="AC119" s="88"/>
      <c r="AD119" s="87"/>
      <c r="AE119" s="88"/>
      <c r="AF119" s="87"/>
      <c r="AG119" s="88"/>
      <c r="AH119" s="87"/>
      <c r="AI119" s="88"/>
      <c r="AJ119" s="87"/>
      <c r="AK119" s="88"/>
      <c r="AL119" s="87"/>
      <c r="AM119" s="127"/>
      <c r="AN119" s="92"/>
      <c r="AO119" s="94"/>
      <c r="AP119" s="94"/>
      <c r="AQ119" s="162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8"/>
      <c r="BD119" s="8"/>
      <c r="BE119" s="8"/>
      <c r="BF119" s="8"/>
      <c r="CG119" s="40">
        <v>0</v>
      </c>
      <c r="CH119" s="40">
        <v>0</v>
      </c>
      <c r="CI119" s="40">
        <v>0</v>
      </c>
      <c r="CJ119" s="40"/>
    </row>
    <row r="120" spans="1:88" ht="31.35" customHeight="1" x14ac:dyDescent="0.2">
      <c r="A120" s="9" t="s">
        <v>169</v>
      </c>
      <c r="B120" s="373"/>
      <c r="C120" s="373"/>
      <c r="D120" s="6"/>
      <c r="E120" s="373"/>
      <c r="F120" s="6"/>
      <c r="G120" s="6"/>
      <c r="H120" s="6"/>
      <c r="I120" s="6"/>
      <c r="J120" s="6"/>
      <c r="K120" s="6"/>
      <c r="L120" s="374"/>
      <c r="M120" s="374"/>
      <c r="N120" s="374"/>
      <c r="O120" s="374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CG120" s="40"/>
      <c r="CH120" s="40"/>
      <c r="CI120" s="40"/>
      <c r="CJ120" s="40"/>
    </row>
    <row r="121" spans="1:88" ht="16.350000000000001" customHeight="1" x14ac:dyDescent="0.2">
      <c r="A121" s="3165" t="s">
        <v>170</v>
      </c>
      <c r="B121" s="2924"/>
      <c r="C121" s="3165" t="s">
        <v>32</v>
      </c>
      <c r="D121" s="2926"/>
      <c r="E121" s="2924"/>
      <c r="F121" s="3150" t="s">
        <v>171</v>
      </c>
      <c r="G121" s="3167"/>
      <c r="H121" s="3167"/>
      <c r="I121" s="3167"/>
      <c r="J121" s="3167"/>
      <c r="K121" s="3167"/>
      <c r="L121" s="3167"/>
      <c r="M121" s="3167"/>
      <c r="N121" s="3167"/>
      <c r="O121" s="3151"/>
      <c r="P121" s="3168" t="s">
        <v>7</v>
      </c>
      <c r="Q121" s="2924" t="s">
        <v>8</v>
      </c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CG121" s="40"/>
      <c r="CH121" s="40"/>
      <c r="CI121" s="40"/>
      <c r="CJ121" s="40"/>
    </row>
    <row r="122" spans="1:88" ht="24" customHeight="1" x14ac:dyDescent="0.2">
      <c r="A122" s="2785"/>
      <c r="B122" s="2777"/>
      <c r="C122" s="3166"/>
      <c r="D122" s="2788"/>
      <c r="E122" s="3159"/>
      <c r="F122" s="3150" t="s">
        <v>172</v>
      </c>
      <c r="G122" s="3170"/>
      <c r="H122" s="3150" t="s">
        <v>173</v>
      </c>
      <c r="I122" s="3170"/>
      <c r="J122" s="3163" t="s">
        <v>174</v>
      </c>
      <c r="K122" s="3164"/>
      <c r="L122" s="3163" t="s">
        <v>175</v>
      </c>
      <c r="M122" s="3164"/>
      <c r="N122" s="3150" t="s">
        <v>176</v>
      </c>
      <c r="O122" s="3151"/>
      <c r="P122" s="2774"/>
      <c r="Q122" s="2777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CG122" s="40"/>
      <c r="CH122" s="40"/>
      <c r="CI122" s="40"/>
      <c r="CJ122" s="40"/>
    </row>
    <row r="123" spans="1:88" ht="22.5" customHeight="1" x14ac:dyDescent="0.2">
      <c r="A123" s="3166"/>
      <c r="B123" s="3159"/>
      <c r="C123" s="1594" t="s">
        <v>29</v>
      </c>
      <c r="D123" s="1595" t="s">
        <v>30</v>
      </c>
      <c r="E123" s="1605" t="s">
        <v>31</v>
      </c>
      <c r="F123" s="1594" t="s">
        <v>30</v>
      </c>
      <c r="G123" s="1605" t="s">
        <v>31</v>
      </c>
      <c r="H123" s="1594" t="s">
        <v>30</v>
      </c>
      <c r="I123" s="1605" t="s">
        <v>31</v>
      </c>
      <c r="J123" s="1594" t="s">
        <v>30</v>
      </c>
      <c r="K123" s="1605" t="s">
        <v>31</v>
      </c>
      <c r="L123" s="1594" t="s">
        <v>30</v>
      </c>
      <c r="M123" s="1605" t="s">
        <v>31</v>
      </c>
      <c r="N123" s="1594" t="s">
        <v>30</v>
      </c>
      <c r="O123" s="1606" t="s">
        <v>31</v>
      </c>
      <c r="P123" s="3169"/>
      <c r="Q123" s="3159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CG123" s="40"/>
      <c r="CH123" s="40"/>
      <c r="CI123" s="40"/>
      <c r="CJ123" s="40"/>
    </row>
    <row r="124" spans="1:88" ht="16.350000000000001" customHeight="1" x14ac:dyDescent="0.2">
      <c r="A124" s="3152" t="s">
        <v>177</v>
      </c>
      <c r="B124" s="1607" t="s">
        <v>178</v>
      </c>
      <c r="C124" s="1608">
        <f t="shared" ref="C124:C130" si="13">SUM(D124:E124)</f>
        <v>0</v>
      </c>
      <c r="D124" s="1609">
        <f>SUM(F124+H124+J124+L124+N124)</f>
        <v>0</v>
      </c>
      <c r="E124" s="382">
        <f>SUM(G124+I124+K124+M124+O124)</f>
        <v>0</v>
      </c>
      <c r="F124" s="1610"/>
      <c r="G124" s="1611"/>
      <c r="H124" s="1610"/>
      <c r="I124" s="1611"/>
      <c r="J124" s="1610"/>
      <c r="K124" s="1611"/>
      <c r="L124" s="1610"/>
      <c r="M124" s="1611"/>
      <c r="N124" s="1610"/>
      <c r="O124" s="1612"/>
      <c r="P124" s="1613"/>
      <c r="Q124" s="1611"/>
      <c r="R124" s="3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CG124" s="40">
        <v>0</v>
      </c>
      <c r="CH124" s="40">
        <v>0</v>
      </c>
      <c r="CI124" s="40">
        <v>0</v>
      </c>
      <c r="CJ124" s="40">
        <v>0</v>
      </c>
    </row>
    <row r="125" spans="1:88" ht="16.350000000000001" customHeight="1" x14ac:dyDescent="0.2">
      <c r="A125" s="2721"/>
      <c r="B125" s="387" t="s">
        <v>179</v>
      </c>
      <c r="C125" s="388">
        <f>SUM(D125:E125)</f>
        <v>0</v>
      </c>
      <c r="D125" s="389">
        <f t="shared" ref="D125:E130" si="14">SUM(F125+H125+J125+L125+N125)</f>
        <v>0</v>
      </c>
      <c r="E125" s="390">
        <f t="shared" si="14"/>
        <v>0</v>
      </c>
      <c r="F125" s="1614"/>
      <c r="G125" s="1615"/>
      <c r="H125" s="1614"/>
      <c r="I125" s="1615"/>
      <c r="J125" s="1614"/>
      <c r="K125" s="1615"/>
      <c r="L125" s="1614"/>
      <c r="M125" s="1615"/>
      <c r="N125" s="1614"/>
      <c r="O125" s="1616"/>
      <c r="P125" s="1617"/>
      <c r="Q125" s="1615"/>
      <c r="R125" s="3"/>
      <c r="CG125" s="40"/>
      <c r="CH125" s="40"/>
      <c r="CI125" s="40"/>
      <c r="CJ125" s="40"/>
    </row>
    <row r="126" spans="1:88" ht="30.75" customHeight="1" thickBot="1" x14ac:dyDescent="0.3">
      <c r="A126" s="2768"/>
      <c r="B126" s="395" t="s">
        <v>180</v>
      </c>
      <c r="C126" s="396">
        <f t="shared" si="13"/>
        <v>0</v>
      </c>
      <c r="D126" s="397">
        <f>SUM(F126+H126+J126+L126+N126)</f>
        <v>0</v>
      </c>
      <c r="E126" s="398">
        <f t="shared" si="14"/>
        <v>0</v>
      </c>
      <c r="F126" s="1618"/>
      <c r="G126" s="1619"/>
      <c r="H126" s="1618"/>
      <c r="I126" s="1619"/>
      <c r="J126" s="1618"/>
      <c r="K126" s="1619"/>
      <c r="L126" s="1618"/>
      <c r="M126" s="1619"/>
      <c r="N126" s="1618"/>
      <c r="O126" s="1620"/>
      <c r="P126" s="1621"/>
      <c r="Q126" s="1619"/>
      <c r="R126" s="3"/>
      <c r="CG126" s="40"/>
      <c r="CH126" s="40"/>
      <c r="CI126" s="40"/>
      <c r="CJ126" s="40"/>
    </row>
    <row r="127" spans="1:88" ht="16.350000000000001" customHeight="1" thickTop="1" x14ac:dyDescent="0.2">
      <c r="A127" s="2769" t="s">
        <v>181</v>
      </c>
      <c r="B127" s="26" t="s">
        <v>72</v>
      </c>
      <c r="C127" s="403">
        <f t="shared" si="13"/>
        <v>0</v>
      </c>
      <c r="D127" s="404">
        <f t="shared" si="14"/>
        <v>0</v>
      </c>
      <c r="E127" s="382">
        <f t="shared" si="14"/>
        <v>0</v>
      </c>
      <c r="F127" s="1610"/>
      <c r="G127" s="1611"/>
      <c r="H127" s="1610"/>
      <c r="I127" s="1611"/>
      <c r="J127" s="1610"/>
      <c r="K127" s="1611"/>
      <c r="L127" s="1610"/>
      <c r="M127" s="1611"/>
      <c r="N127" s="1610"/>
      <c r="O127" s="1612"/>
      <c r="P127" s="1613"/>
      <c r="Q127" s="1611"/>
      <c r="R127" s="3"/>
      <c r="CG127" s="40"/>
      <c r="CH127" s="40"/>
      <c r="CI127" s="40"/>
      <c r="CJ127" s="40"/>
    </row>
    <row r="128" spans="1:88" ht="16.350000000000001" customHeight="1" x14ac:dyDescent="0.2">
      <c r="A128" s="2705"/>
      <c r="B128" s="26" t="s">
        <v>182</v>
      </c>
      <c r="C128" s="403">
        <f t="shared" si="13"/>
        <v>0</v>
      </c>
      <c r="D128" s="404">
        <f t="shared" si="14"/>
        <v>0</v>
      </c>
      <c r="E128" s="382">
        <f t="shared" si="14"/>
        <v>0</v>
      </c>
      <c r="F128" s="1610"/>
      <c r="G128" s="1611"/>
      <c r="H128" s="1610"/>
      <c r="I128" s="1611"/>
      <c r="J128" s="1610"/>
      <c r="K128" s="1611"/>
      <c r="L128" s="1610"/>
      <c r="M128" s="1611"/>
      <c r="N128" s="1610"/>
      <c r="O128" s="1612"/>
      <c r="P128" s="1613"/>
      <c r="Q128" s="1611"/>
      <c r="R128" s="3"/>
      <c r="CG128" s="40"/>
      <c r="CH128" s="40"/>
      <c r="CI128" s="40"/>
      <c r="CJ128" s="40"/>
    </row>
    <row r="129" spans="1:88" ht="16.350000000000001" customHeight="1" x14ac:dyDescent="0.2">
      <c r="A129" s="2705"/>
      <c r="B129" s="41" t="s">
        <v>183</v>
      </c>
      <c r="C129" s="388">
        <f t="shared" si="13"/>
        <v>0</v>
      </c>
      <c r="D129" s="389">
        <f t="shared" si="14"/>
        <v>0</v>
      </c>
      <c r="E129" s="390">
        <f t="shared" si="14"/>
        <v>0</v>
      </c>
      <c r="F129" s="1614"/>
      <c r="G129" s="1615"/>
      <c r="H129" s="1614"/>
      <c r="I129" s="1615"/>
      <c r="J129" s="1614"/>
      <c r="K129" s="1615"/>
      <c r="L129" s="1614"/>
      <c r="M129" s="1615"/>
      <c r="N129" s="1614"/>
      <c r="O129" s="1616"/>
      <c r="P129" s="1617"/>
      <c r="Q129" s="1615"/>
      <c r="R129" s="3"/>
      <c r="CG129" s="40"/>
      <c r="CH129" s="40"/>
      <c r="CI129" s="40"/>
      <c r="CJ129" s="40"/>
    </row>
    <row r="130" spans="1:88" ht="16.350000000000001" customHeight="1" x14ac:dyDescent="0.2">
      <c r="A130" s="3153"/>
      <c r="B130" s="405" t="s">
        <v>109</v>
      </c>
      <c r="C130" s="406">
        <f t="shared" si="13"/>
        <v>0</v>
      </c>
      <c r="D130" s="407">
        <f t="shared" si="14"/>
        <v>0</v>
      </c>
      <c r="E130" s="408">
        <f t="shared" si="14"/>
        <v>0</v>
      </c>
      <c r="F130" s="1622"/>
      <c r="G130" s="1623"/>
      <c r="H130" s="1622"/>
      <c r="I130" s="1623"/>
      <c r="J130" s="1622"/>
      <c r="K130" s="1623"/>
      <c r="L130" s="1622"/>
      <c r="M130" s="1623"/>
      <c r="N130" s="1622"/>
      <c r="O130" s="1624"/>
      <c r="P130" s="1625"/>
      <c r="Q130" s="1623"/>
      <c r="R130" s="3"/>
      <c r="CG130" s="40"/>
      <c r="CH130" s="40"/>
      <c r="CI130" s="40"/>
      <c r="CJ130" s="40"/>
    </row>
    <row r="131" spans="1:88" ht="27" customHeight="1" x14ac:dyDescent="0.25">
      <c r="A131" s="9" t="s">
        <v>184</v>
      </c>
      <c r="B131" s="413"/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CG131" s="40"/>
      <c r="CH131" s="40"/>
      <c r="CI131" s="40"/>
      <c r="CJ131" s="40"/>
    </row>
    <row r="132" spans="1:88" ht="16.5" customHeight="1" x14ac:dyDescent="0.2">
      <c r="A132" s="3154" t="s">
        <v>49</v>
      </c>
      <c r="B132" s="3154" t="s">
        <v>185</v>
      </c>
      <c r="C132" s="3156" t="s">
        <v>29</v>
      </c>
      <c r="D132" s="3156" t="s">
        <v>30</v>
      </c>
      <c r="E132" s="3158" t="s">
        <v>31</v>
      </c>
      <c r="F132" s="3160" t="s">
        <v>186</v>
      </c>
      <c r="G132" s="3161"/>
      <c r="H132" s="3161"/>
      <c r="I132" s="3161"/>
      <c r="J132" s="3161"/>
      <c r="K132" s="3161"/>
      <c r="L132" s="3161"/>
      <c r="M132" s="3161"/>
      <c r="N132" s="3161"/>
      <c r="O132" s="3161"/>
      <c r="P132" s="3161"/>
      <c r="Q132" s="3161"/>
      <c r="R132" s="3161"/>
      <c r="S132" s="3161"/>
      <c r="T132" s="3161"/>
      <c r="U132" s="3161"/>
      <c r="V132" s="3161"/>
      <c r="W132" s="3161"/>
      <c r="X132" s="3161"/>
      <c r="Y132" s="3161"/>
      <c r="Z132" s="3161"/>
      <c r="AA132" s="3161"/>
      <c r="AB132" s="3161"/>
      <c r="AC132" s="3161"/>
      <c r="AD132" s="3161"/>
      <c r="AE132" s="3161"/>
      <c r="AF132" s="3161"/>
      <c r="AG132" s="3161"/>
      <c r="AH132" s="3161"/>
      <c r="AI132" s="3161"/>
      <c r="AJ132" s="3161"/>
      <c r="AK132" s="3161"/>
      <c r="AL132" s="3161"/>
      <c r="AM132" s="3162"/>
      <c r="AN132" s="3156" t="s">
        <v>7</v>
      </c>
      <c r="AO132" s="3158" t="s">
        <v>8</v>
      </c>
      <c r="CG132" s="40"/>
      <c r="CH132" s="40"/>
      <c r="CI132" s="40"/>
      <c r="CJ132" s="40"/>
    </row>
    <row r="133" spans="1:88" ht="15" customHeight="1" x14ac:dyDescent="0.2">
      <c r="A133" s="2771"/>
      <c r="B133" s="2771"/>
      <c r="C133" s="2774"/>
      <c r="D133" s="2774"/>
      <c r="E133" s="2777"/>
      <c r="F133" s="3163" t="s">
        <v>187</v>
      </c>
      <c r="G133" s="3171"/>
      <c r="H133" s="3163" t="s">
        <v>188</v>
      </c>
      <c r="I133" s="3171"/>
      <c r="J133" s="3163" t="s">
        <v>189</v>
      </c>
      <c r="K133" s="3171"/>
      <c r="L133" s="3163" t="s">
        <v>190</v>
      </c>
      <c r="M133" s="3171"/>
      <c r="N133" s="3163" t="s">
        <v>191</v>
      </c>
      <c r="O133" s="3171"/>
      <c r="P133" s="3163" t="s">
        <v>192</v>
      </c>
      <c r="Q133" s="3164"/>
      <c r="R133" s="3163" t="s">
        <v>193</v>
      </c>
      <c r="S133" s="3164"/>
      <c r="T133" s="3163" t="s">
        <v>194</v>
      </c>
      <c r="U133" s="3164"/>
      <c r="V133" s="3163" t="s">
        <v>195</v>
      </c>
      <c r="W133" s="3164"/>
      <c r="X133" s="3163" t="s">
        <v>196</v>
      </c>
      <c r="Y133" s="3164"/>
      <c r="Z133" s="3163" t="s">
        <v>197</v>
      </c>
      <c r="AA133" s="3164"/>
      <c r="AB133" s="3163" t="s">
        <v>198</v>
      </c>
      <c r="AC133" s="3164"/>
      <c r="AD133" s="3163" t="s">
        <v>199</v>
      </c>
      <c r="AE133" s="3164"/>
      <c r="AF133" s="3163" t="s">
        <v>200</v>
      </c>
      <c r="AG133" s="3164"/>
      <c r="AH133" s="3163" t="s">
        <v>201</v>
      </c>
      <c r="AI133" s="3164"/>
      <c r="AJ133" s="3163" t="s">
        <v>202</v>
      </c>
      <c r="AK133" s="3164"/>
      <c r="AL133" s="3163" t="s">
        <v>203</v>
      </c>
      <c r="AM133" s="3172"/>
      <c r="AN133" s="2774"/>
      <c r="AO133" s="2777"/>
      <c r="CG133" s="40"/>
      <c r="CH133" s="40"/>
      <c r="CI133" s="40"/>
      <c r="CJ133" s="40"/>
    </row>
    <row r="134" spans="1:88" ht="15.75" customHeight="1" x14ac:dyDescent="0.2">
      <c r="A134" s="3155"/>
      <c r="B134" s="3155"/>
      <c r="C134" s="3157"/>
      <c r="D134" s="3157"/>
      <c r="E134" s="3159"/>
      <c r="F134" s="1626" t="s">
        <v>204</v>
      </c>
      <c r="G134" s="1627" t="s">
        <v>31</v>
      </c>
      <c r="H134" s="1626" t="s">
        <v>204</v>
      </c>
      <c r="I134" s="1627" t="s">
        <v>31</v>
      </c>
      <c r="J134" s="1626" t="s">
        <v>204</v>
      </c>
      <c r="K134" s="1627" t="s">
        <v>31</v>
      </c>
      <c r="L134" s="1626" t="s">
        <v>204</v>
      </c>
      <c r="M134" s="1627" t="s">
        <v>31</v>
      </c>
      <c r="N134" s="1626" t="s">
        <v>204</v>
      </c>
      <c r="O134" s="1627" t="s">
        <v>31</v>
      </c>
      <c r="P134" s="1626" t="s">
        <v>204</v>
      </c>
      <c r="Q134" s="1627" t="s">
        <v>31</v>
      </c>
      <c r="R134" s="1626" t="s">
        <v>204</v>
      </c>
      <c r="S134" s="1627" t="s">
        <v>31</v>
      </c>
      <c r="T134" s="1626" t="s">
        <v>204</v>
      </c>
      <c r="U134" s="1627" t="s">
        <v>31</v>
      </c>
      <c r="V134" s="1626" t="s">
        <v>204</v>
      </c>
      <c r="W134" s="1627" t="s">
        <v>31</v>
      </c>
      <c r="X134" s="1626" t="s">
        <v>204</v>
      </c>
      <c r="Y134" s="1627" t="s">
        <v>31</v>
      </c>
      <c r="Z134" s="1626" t="s">
        <v>204</v>
      </c>
      <c r="AA134" s="1627" t="s">
        <v>31</v>
      </c>
      <c r="AB134" s="1626" t="s">
        <v>204</v>
      </c>
      <c r="AC134" s="1627" t="s">
        <v>31</v>
      </c>
      <c r="AD134" s="1626" t="s">
        <v>204</v>
      </c>
      <c r="AE134" s="1627" t="s">
        <v>31</v>
      </c>
      <c r="AF134" s="1626" t="s">
        <v>204</v>
      </c>
      <c r="AG134" s="1627" t="s">
        <v>31</v>
      </c>
      <c r="AH134" s="1626" t="s">
        <v>204</v>
      </c>
      <c r="AI134" s="1627" t="s">
        <v>31</v>
      </c>
      <c r="AJ134" s="1626" t="s">
        <v>204</v>
      </c>
      <c r="AK134" s="1627" t="s">
        <v>31</v>
      </c>
      <c r="AL134" s="1626" t="s">
        <v>204</v>
      </c>
      <c r="AM134" s="1628" t="s">
        <v>31</v>
      </c>
      <c r="AN134" s="3157"/>
      <c r="AO134" s="3159"/>
      <c r="CG134" s="40"/>
      <c r="CH134" s="40"/>
      <c r="CI134" s="40"/>
      <c r="CJ134" s="40"/>
    </row>
    <row r="135" spans="1:88" x14ac:dyDescent="0.2">
      <c r="A135" s="3152" t="s">
        <v>72</v>
      </c>
      <c r="B135" s="1629" t="s">
        <v>205</v>
      </c>
      <c r="C135" s="1630">
        <f>SUM(D135:E135)</f>
        <v>0</v>
      </c>
      <c r="D135" s="1631">
        <f>+F135+H135+J135+L135+N135+P135+R135+T135+V135+X135+Z135+AB135+AD135+AF135+AH135+AJ135+AL135</f>
        <v>0</v>
      </c>
      <c r="E135" s="1632">
        <f>+G135+I135+K135+M135+O135+Q135+S135+U135+W135+Y135+AA135+AC135+AE135+AG135+AI135+AK135+AM135</f>
        <v>0</v>
      </c>
      <c r="F135" s="1633"/>
      <c r="G135" s="1634"/>
      <c r="H135" s="1633"/>
      <c r="I135" s="1634"/>
      <c r="J135" s="1633"/>
      <c r="K135" s="1634"/>
      <c r="L135" s="1633"/>
      <c r="M135" s="1634"/>
      <c r="N135" s="1633"/>
      <c r="O135" s="1634"/>
      <c r="P135" s="1633"/>
      <c r="Q135" s="1634"/>
      <c r="R135" s="1633"/>
      <c r="S135" s="1634"/>
      <c r="T135" s="1633"/>
      <c r="U135" s="1634"/>
      <c r="V135" s="1633"/>
      <c r="W135" s="1634"/>
      <c r="X135" s="1633"/>
      <c r="Y135" s="1634"/>
      <c r="Z135" s="1633"/>
      <c r="AA135" s="1634"/>
      <c r="AB135" s="1633"/>
      <c r="AC135" s="1634"/>
      <c r="AD135" s="1633"/>
      <c r="AE135" s="1634"/>
      <c r="AF135" s="1633"/>
      <c r="AG135" s="1634"/>
      <c r="AH135" s="1633"/>
      <c r="AI135" s="1634"/>
      <c r="AJ135" s="1633"/>
      <c r="AK135" s="1634"/>
      <c r="AL135" s="1633"/>
      <c r="AM135" s="1635"/>
      <c r="AN135" s="1636"/>
      <c r="AO135" s="1634"/>
      <c r="AP135" s="3"/>
      <c r="CG135" s="5">
        <v>0</v>
      </c>
      <c r="CH135" s="5">
        <v>0</v>
      </c>
      <c r="CI135" s="5">
        <v>0</v>
      </c>
      <c r="CJ135" s="5">
        <v>0</v>
      </c>
    </row>
    <row r="136" spans="1:88" x14ac:dyDescent="0.2">
      <c r="A136" s="2705"/>
      <c r="B136" s="109" t="s">
        <v>206</v>
      </c>
      <c r="C136" s="388">
        <f>SUM(D136:E136)</f>
        <v>0</v>
      </c>
      <c r="D136" s="389">
        <f t="shared" ref="D136:E148" si="15">+F136+H136+J136+L136+N136+P136+R136+T136+V136+X136+Z136+AB136+AD136+AF136+AH136+AJ136+AL136</f>
        <v>0</v>
      </c>
      <c r="E136" s="363">
        <f t="shared" si="15"/>
        <v>0</v>
      </c>
      <c r="F136" s="65"/>
      <c r="G136" s="190"/>
      <c r="H136" s="65"/>
      <c r="I136" s="190"/>
      <c r="J136" s="65"/>
      <c r="K136" s="190"/>
      <c r="L136" s="65"/>
      <c r="M136" s="190"/>
      <c r="N136" s="65"/>
      <c r="O136" s="190"/>
      <c r="P136" s="65"/>
      <c r="Q136" s="190"/>
      <c r="R136" s="65"/>
      <c r="S136" s="190"/>
      <c r="T136" s="65"/>
      <c r="U136" s="190"/>
      <c r="V136" s="65"/>
      <c r="W136" s="190"/>
      <c r="X136" s="65"/>
      <c r="Y136" s="190"/>
      <c r="Z136" s="65"/>
      <c r="AA136" s="190"/>
      <c r="AB136" s="65"/>
      <c r="AC136" s="190"/>
      <c r="AD136" s="65"/>
      <c r="AE136" s="190"/>
      <c r="AF136" s="65"/>
      <c r="AG136" s="190"/>
      <c r="AH136" s="65"/>
      <c r="AI136" s="190"/>
      <c r="AJ136" s="65"/>
      <c r="AK136" s="190"/>
      <c r="AL136" s="65"/>
      <c r="AM136" s="420"/>
      <c r="AN136" s="367"/>
      <c r="AO136" s="190"/>
      <c r="AP136" s="3"/>
    </row>
    <row r="137" spans="1:88" x14ac:dyDescent="0.2">
      <c r="A137" s="2705"/>
      <c r="B137" s="109" t="s">
        <v>207</v>
      </c>
      <c r="C137" s="388">
        <f t="shared" ref="C137:C148" si="16">SUM(D137:E137)</f>
        <v>0</v>
      </c>
      <c r="D137" s="389">
        <f t="shared" si="15"/>
        <v>0</v>
      </c>
      <c r="E137" s="363">
        <f t="shared" si="15"/>
        <v>0</v>
      </c>
      <c r="F137" s="45"/>
      <c r="G137" s="46"/>
      <c r="H137" s="45"/>
      <c r="I137" s="46"/>
      <c r="J137" s="45"/>
      <c r="K137" s="46"/>
      <c r="L137" s="45"/>
      <c r="M137" s="46"/>
      <c r="N137" s="45"/>
      <c r="O137" s="46"/>
      <c r="P137" s="45"/>
      <c r="Q137" s="46"/>
      <c r="R137" s="45"/>
      <c r="S137" s="46"/>
      <c r="T137" s="45"/>
      <c r="U137" s="46"/>
      <c r="V137" s="45"/>
      <c r="W137" s="46"/>
      <c r="X137" s="45"/>
      <c r="Y137" s="46"/>
      <c r="Z137" s="45"/>
      <c r="AA137" s="46"/>
      <c r="AB137" s="45"/>
      <c r="AC137" s="46"/>
      <c r="AD137" s="45"/>
      <c r="AE137" s="46"/>
      <c r="AF137" s="45"/>
      <c r="AG137" s="46"/>
      <c r="AH137" s="45"/>
      <c r="AI137" s="46"/>
      <c r="AJ137" s="45"/>
      <c r="AK137" s="46"/>
      <c r="AL137" s="45"/>
      <c r="AM137" s="421"/>
      <c r="AN137" s="110"/>
      <c r="AO137" s="46"/>
      <c r="AP137" s="3"/>
    </row>
    <row r="138" spans="1:88" x14ac:dyDescent="0.2">
      <c r="A138" s="2705"/>
      <c r="B138" s="109" t="s">
        <v>208</v>
      </c>
      <c r="C138" s="388">
        <f t="shared" si="16"/>
        <v>0</v>
      </c>
      <c r="D138" s="389">
        <f t="shared" si="15"/>
        <v>0</v>
      </c>
      <c r="E138" s="363">
        <f t="shared" si="15"/>
        <v>0</v>
      </c>
      <c r="F138" s="45"/>
      <c r="G138" s="46"/>
      <c r="H138" s="45"/>
      <c r="I138" s="46"/>
      <c r="J138" s="45"/>
      <c r="K138" s="46"/>
      <c r="L138" s="45"/>
      <c r="M138" s="46"/>
      <c r="N138" s="45"/>
      <c r="O138" s="46"/>
      <c r="P138" s="45"/>
      <c r="Q138" s="46"/>
      <c r="R138" s="45"/>
      <c r="S138" s="46"/>
      <c r="T138" s="45"/>
      <c r="U138" s="46"/>
      <c r="V138" s="45"/>
      <c r="W138" s="46"/>
      <c r="X138" s="45"/>
      <c r="Y138" s="46"/>
      <c r="Z138" s="45"/>
      <c r="AA138" s="46"/>
      <c r="AB138" s="45"/>
      <c r="AC138" s="46"/>
      <c r="AD138" s="45"/>
      <c r="AE138" s="46"/>
      <c r="AF138" s="45"/>
      <c r="AG138" s="46"/>
      <c r="AH138" s="45"/>
      <c r="AI138" s="46"/>
      <c r="AJ138" s="45"/>
      <c r="AK138" s="46"/>
      <c r="AL138" s="45"/>
      <c r="AM138" s="421"/>
      <c r="AN138" s="110"/>
      <c r="AO138" s="46"/>
      <c r="AP138" s="3"/>
    </row>
    <row r="139" spans="1:88" x14ac:dyDescent="0.2">
      <c r="A139" s="2705"/>
      <c r="B139" s="422" t="s">
        <v>209</v>
      </c>
      <c r="C139" s="388">
        <f t="shared" si="16"/>
        <v>0</v>
      </c>
      <c r="D139" s="389">
        <f t="shared" si="15"/>
        <v>0</v>
      </c>
      <c r="E139" s="363">
        <f t="shared" si="15"/>
        <v>0</v>
      </c>
      <c r="F139" s="45"/>
      <c r="G139" s="46"/>
      <c r="H139" s="45"/>
      <c r="I139" s="46"/>
      <c r="J139" s="45"/>
      <c r="K139" s="46"/>
      <c r="L139" s="45"/>
      <c r="M139" s="46"/>
      <c r="N139" s="45"/>
      <c r="O139" s="46"/>
      <c r="P139" s="45"/>
      <c r="Q139" s="46"/>
      <c r="R139" s="45"/>
      <c r="S139" s="46"/>
      <c r="T139" s="45"/>
      <c r="U139" s="46"/>
      <c r="V139" s="45"/>
      <c r="W139" s="46"/>
      <c r="X139" s="45"/>
      <c r="Y139" s="46"/>
      <c r="Z139" s="45"/>
      <c r="AA139" s="46"/>
      <c r="AB139" s="45"/>
      <c r="AC139" s="46"/>
      <c r="AD139" s="45"/>
      <c r="AE139" s="46"/>
      <c r="AF139" s="45"/>
      <c r="AG139" s="46"/>
      <c r="AH139" s="45"/>
      <c r="AI139" s="46"/>
      <c r="AJ139" s="45"/>
      <c r="AK139" s="46"/>
      <c r="AL139" s="45"/>
      <c r="AM139" s="421"/>
      <c r="AN139" s="110"/>
      <c r="AO139" s="46"/>
      <c r="AP139" s="3"/>
    </row>
    <row r="140" spans="1:88" x14ac:dyDescent="0.2">
      <c r="A140" s="2705"/>
      <c r="B140" s="109" t="s">
        <v>210</v>
      </c>
      <c r="C140" s="388">
        <f t="shared" si="16"/>
        <v>0</v>
      </c>
      <c r="D140" s="389">
        <f t="shared" si="15"/>
        <v>0</v>
      </c>
      <c r="E140" s="363">
        <f t="shared" si="15"/>
        <v>0</v>
      </c>
      <c r="F140" s="79"/>
      <c r="G140" s="73"/>
      <c r="H140" s="79"/>
      <c r="I140" s="73"/>
      <c r="J140" s="79"/>
      <c r="K140" s="73"/>
      <c r="L140" s="79"/>
      <c r="M140" s="73"/>
      <c r="N140" s="79"/>
      <c r="O140" s="73"/>
      <c r="P140" s="79"/>
      <c r="Q140" s="73"/>
      <c r="R140" s="79"/>
      <c r="S140" s="73"/>
      <c r="T140" s="79"/>
      <c r="U140" s="73"/>
      <c r="V140" s="79"/>
      <c r="W140" s="73"/>
      <c r="X140" s="79"/>
      <c r="Y140" s="73"/>
      <c r="Z140" s="79"/>
      <c r="AA140" s="73"/>
      <c r="AB140" s="79"/>
      <c r="AC140" s="73"/>
      <c r="AD140" s="79"/>
      <c r="AE140" s="73"/>
      <c r="AF140" s="79"/>
      <c r="AG140" s="73"/>
      <c r="AH140" s="79"/>
      <c r="AI140" s="73"/>
      <c r="AJ140" s="79"/>
      <c r="AK140" s="73"/>
      <c r="AL140" s="79"/>
      <c r="AM140" s="423"/>
      <c r="AN140" s="424"/>
      <c r="AO140" s="73"/>
      <c r="AP140" s="3"/>
    </row>
    <row r="141" spans="1:88" x14ac:dyDescent="0.2">
      <c r="A141" s="2705"/>
      <c r="B141" s="109" t="s">
        <v>211</v>
      </c>
      <c r="C141" s="388">
        <f t="shared" si="16"/>
        <v>0</v>
      </c>
      <c r="D141" s="389">
        <f t="shared" si="15"/>
        <v>0</v>
      </c>
      <c r="E141" s="363">
        <f t="shared" si="15"/>
        <v>0</v>
      </c>
      <c r="F141" s="79"/>
      <c r="G141" s="73"/>
      <c r="H141" s="79"/>
      <c r="I141" s="73"/>
      <c r="J141" s="79"/>
      <c r="K141" s="73"/>
      <c r="L141" s="79"/>
      <c r="M141" s="73"/>
      <c r="N141" s="79"/>
      <c r="O141" s="73"/>
      <c r="P141" s="79"/>
      <c r="Q141" s="73"/>
      <c r="R141" s="79"/>
      <c r="S141" s="73"/>
      <c r="T141" s="79"/>
      <c r="U141" s="73"/>
      <c r="V141" s="79"/>
      <c r="W141" s="73"/>
      <c r="X141" s="79"/>
      <c r="Y141" s="73"/>
      <c r="Z141" s="79"/>
      <c r="AA141" s="73"/>
      <c r="AB141" s="79"/>
      <c r="AC141" s="73"/>
      <c r="AD141" s="79"/>
      <c r="AE141" s="73"/>
      <c r="AF141" s="79"/>
      <c r="AG141" s="73"/>
      <c r="AH141" s="79"/>
      <c r="AI141" s="73"/>
      <c r="AJ141" s="79"/>
      <c r="AK141" s="73"/>
      <c r="AL141" s="79"/>
      <c r="AM141" s="423"/>
      <c r="AN141" s="424"/>
      <c r="AO141" s="73"/>
      <c r="AP141" s="3"/>
    </row>
    <row r="142" spans="1:88" x14ac:dyDescent="0.2">
      <c r="A142" s="3153"/>
      <c r="B142" s="232" t="s">
        <v>212</v>
      </c>
      <c r="C142" s="406">
        <f t="shared" si="16"/>
        <v>0</v>
      </c>
      <c r="D142" s="407">
        <f t="shared" si="15"/>
        <v>0</v>
      </c>
      <c r="E142" s="427">
        <f t="shared" si="15"/>
        <v>0</v>
      </c>
      <c r="F142" s="88"/>
      <c r="G142" s="89"/>
      <c r="H142" s="88"/>
      <c r="I142" s="89"/>
      <c r="J142" s="88"/>
      <c r="K142" s="89"/>
      <c r="L142" s="88"/>
      <c r="M142" s="89"/>
      <c r="N142" s="88"/>
      <c r="O142" s="89"/>
      <c r="P142" s="88"/>
      <c r="Q142" s="89"/>
      <c r="R142" s="88"/>
      <c r="S142" s="89"/>
      <c r="T142" s="88"/>
      <c r="U142" s="89"/>
      <c r="V142" s="88"/>
      <c r="W142" s="89"/>
      <c r="X142" s="88"/>
      <c r="Y142" s="89"/>
      <c r="Z142" s="88"/>
      <c r="AA142" s="89"/>
      <c r="AB142" s="88"/>
      <c r="AC142" s="89"/>
      <c r="AD142" s="88"/>
      <c r="AE142" s="89"/>
      <c r="AF142" s="88"/>
      <c r="AG142" s="89"/>
      <c r="AH142" s="88"/>
      <c r="AI142" s="89"/>
      <c r="AJ142" s="88"/>
      <c r="AK142" s="89"/>
      <c r="AL142" s="88"/>
      <c r="AM142" s="428"/>
      <c r="AN142" s="126"/>
      <c r="AO142" s="89"/>
      <c r="AP142" s="3"/>
    </row>
    <row r="143" spans="1:88" x14ac:dyDescent="0.2">
      <c r="A143" s="3152" t="s">
        <v>183</v>
      </c>
      <c r="B143" s="1629" t="s">
        <v>213</v>
      </c>
      <c r="C143" s="1608">
        <f t="shared" si="16"/>
        <v>0</v>
      </c>
      <c r="D143" s="1637">
        <f t="shared" si="15"/>
        <v>0</v>
      </c>
      <c r="E143" s="1638">
        <f t="shared" si="15"/>
        <v>0</v>
      </c>
      <c r="F143" s="1639"/>
      <c r="G143" s="1640"/>
      <c r="H143" s="1639"/>
      <c r="I143" s="1640"/>
      <c r="J143" s="1639"/>
      <c r="K143" s="1640"/>
      <c r="L143" s="1639"/>
      <c r="M143" s="1640"/>
      <c r="N143" s="1639"/>
      <c r="O143" s="1640"/>
      <c r="P143" s="1639"/>
      <c r="Q143" s="1640"/>
      <c r="R143" s="1639"/>
      <c r="S143" s="1640"/>
      <c r="T143" s="1639"/>
      <c r="U143" s="1640"/>
      <c r="V143" s="1639"/>
      <c r="W143" s="1640"/>
      <c r="X143" s="1639"/>
      <c r="Y143" s="1640"/>
      <c r="Z143" s="1639"/>
      <c r="AA143" s="1640"/>
      <c r="AB143" s="1639"/>
      <c r="AC143" s="1640"/>
      <c r="AD143" s="1639"/>
      <c r="AE143" s="1640"/>
      <c r="AF143" s="1639"/>
      <c r="AG143" s="1640"/>
      <c r="AH143" s="1639"/>
      <c r="AI143" s="1640"/>
      <c r="AJ143" s="1639"/>
      <c r="AK143" s="1640"/>
      <c r="AL143" s="1639"/>
      <c r="AM143" s="1641"/>
      <c r="AN143" s="1642"/>
      <c r="AO143" s="1640"/>
      <c r="AP143" s="3"/>
      <c r="CG143" s="5">
        <v>0</v>
      </c>
      <c r="CH143" s="5">
        <v>0</v>
      </c>
      <c r="CI143" s="5">
        <v>0</v>
      </c>
      <c r="CJ143" s="5">
        <v>0</v>
      </c>
    </row>
    <row r="144" spans="1:88" x14ac:dyDescent="0.2">
      <c r="A144" s="2705"/>
      <c r="B144" s="109" t="s">
        <v>207</v>
      </c>
      <c r="C144" s="388">
        <f t="shared" si="16"/>
        <v>7</v>
      </c>
      <c r="D144" s="389">
        <f t="shared" si="15"/>
        <v>0</v>
      </c>
      <c r="E144" s="363">
        <f>+G144+I144+K144+M144+O144+Q144+S144+U144+W144+Y144+AA144+AC144+AE144+AG144+AI144+AK144+AM144</f>
        <v>7</v>
      </c>
      <c r="F144" s="45"/>
      <c r="G144" s="46"/>
      <c r="H144" s="45"/>
      <c r="I144" s="46"/>
      <c r="J144" s="45"/>
      <c r="K144" s="46"/>
      <c r="L144" s="45"/>
      <c r="M144" s="46"/>
      <c r="N144" s="45"/>
      <c r="O144" s="46"/>
      <c r="P144" s="45"/>
      <c r="Q144" s="46"/>
      <c r="R144" s="45"/>
      <c r="S144" s="46"/>
      <c r="T144" s="45"/>
      <c r="U144" s="46">
        <v>1</v>
      </c>
      <c r="V144" s="45"/>
      <c r="W144" s="46">
        <v>1</v>
      </c>
      <c r="X144" s="45"/>
      <c r="Y144" s="46"/>
      <c r="Z144" s="45"/>
      <c r="AA144" s="46">
        <v>1</v>
      </c>
      <c r="AB144" s="45"/>
      <c r="AC144" s="46">
        <v>2</v>
      </c>
      <c r="AD144" s="45"/>
      <c r="AE144" s="46"/>
      <c r="AF144" s="45"/>
      <c r="AG144" s="46">
        <v>1</v>
      </c>
      <c r="AH144" s="45"/>
      <c r="AI144" s="46"/>
      <c r="AJ144" s="45"/>
      <c r="AK144" s="46"/>
      <c r="AL144" s="45"/>
      <c r="AM144" s="421">
        <v>1</v>
      </c>
      <c r="AN144" s="110">
        <v>0</v>
      </c>
      <c r="AO144" s="46">
        <v>0</v>
      </c>
      <c r="AP144" s="3"/>
      <c r="CG144" s="5">
        <v>0</v>
      </c>
      <c r="CH144" s="5">
        <v>0</v>
      </c>
      <c r="CI144" s="5">
        <v>0</v>
      </c>
      <c r="CJ144" s="5">
        <v>0</v>
      </c>
    </row>
    <row r="145" spans="1:109" x14ac:dyDescent="0.2">
      <c r="A145" s="2705"/>
      <c r="B145" s="109" t="s">
        <v>208</v>
      </c>
      <c r="C145" s="388">
        <f>SUM(D145:E145)</f>
        <v>12</v>
      </c>
      <c r="D145" s="389">
        <f t="shared" si="15"/>
        <v>7</v>
      </c>
      <c r="E145" s="363">
        <f t="shared" si="15"/>
        <v>5</v>
      </c>
      <c r="F145" s="45"/>
      <c r="G145" s="46"/>
      <c r="H145" s="45"/>
      <c r="I145" s="46"/>
      <c r="J145" s="45">
        <v>1</v>
      </c>
      <c r="K145" s="46"/>
      <c r="L145" s="45"/>
      <c r="M145" s="46"/>
      <c r="N145" s="45"/>
      <c r="O145" s="46"/>
      <c r="P145" s="45"/>
      <c r="Q145" s="46"/>
      <c r="R145" s="45">
        <v>2</v>
      </c>
      <c r="S145" s="46"/>
      <c r="T145" s="45">
        <v>2</v>
      </c>
      <c r="U145" s="46">
        <v>2</v>
      </c>
      <c r="V145" s="45"/>
      <c r="W145" s="46">
        <v>1</v>
      </c>
      <c r="X145" s="45">
        <v>1</v>
      </c>
      <c r="Y145" s="46">
        <v>1</v>
      </c>
      <c r="Z145" s="45"/>
      <c r="AA145" s="46"/>
      <c r="AB145" s="45"/>
      <c r="AC145" s="46"/>
      <c r="AD145" s="45">
        <v>1</v>
      </c>
      <c r="AE145" s="46"/>
      <c r="AF145" s="45"/>
      <c r="AG145" s="46"/>
      <c r="AH145" s="45"/>
      <c r="AI145" s="46"/>
      <c r="AJ145" s="45"/>
      <c r="AK145" s="46">
        <v>1</v>
      </c>
      <c r="AL145" s="45"/>
      <c r="AM145" s="421"/>
      <c r="AN145" s="110">
        <v>0</v>
      </c>
      <c r="AO145" s="46">
        <v>0</v>
      </c>
      <c r="AP145" s="3"/>
      <c r="CG145" s="5">
        <v>0</v>
      </c>
      <c r="CH145" s="5">
        <v>0</v>
      </c>
      <c r="CI145" s="5">
        <v>0</v>
      </c>
      <c r="CJ145" s="5">
        <v>0</v>
      </c>
    </row>
    <row r="146" spans="1:109" x14ac:dyDescent="0.2">
      <c r="A146" s="2705"/>
      <c r="B146" s="422" t="s">
        <v>209</v>
      </c>
      <c r="C146" s="388">
        <f t="shared" si="16"/>
        <v>0</v>
      </c>
      <c r="D146" s="389">
        <f>+F146+H146+J146+L146+N146+P146+R146+T146+V146+X146+Z146+AB146+AD146+AF146+AH146+AJ146+AL146</f>
        <v>0</v>
      </c>
      <c r="E146" s="363">
        <f t="shared" si="15"/>
        <v>0</v>
      </c>
      <c r="F146" s="45"/>
      <c r="G146" s="46"/>
      <c r="H146" s="45"/>
      <c r="I146" s="46"/>
      <c r="J146" s="45"/>
      <c r="K146" s="46"/>
      <c r="L146" s="45"/>
      <c r="M146" s="46"/>
      <c r="N146" s="45"/>
      <c r="O146" s="46"/>
      <c r="P146" s="45"/>
      <c r="Q146" s="46"/>
      <c r="R146" s="45"/>
      <c r="S146" s="46"/>
      <c r="T146" s="45"/>
      <c r="U146" s="46"/>
      <c r="V146" s="45"/>
      <c r="W146" s="46"/>
      <c r="X146" s="45"/>
      <c r="Y146" s="46"/>
      <c r="Z146" s="45"/>
      <c r="AA146" s="46"/>
      <c r="AB146" s="45"/>
      <c r="AC146" s="46"/>
      <c r="AD146" s="45"/>
      <c r="AE146" s="46"/>
      <c r="AF146" s="45"/>
      <c r="AG146" s="46"/>
      <c r="AH146" s="45"/>
      <c r="AI146" s="46"/>
      <c r="AJ146" s="45"/>
      <c r="AK146" s="46"/>
      <c r="AL146" s="45"/>
      <c r="AM146" s="421"/>
      <c r="AN146" s="110"/>
      <c r="AO146" s="46"/>
      <c r="AP146" s="3"/>
    </row>
    <row r="147" spans="1:109" x14ac:dyDescent="0.2">
      <c r="A147" s="2705"/>
      <c r="B147" s="109" t="s">
        <v>210</v>
      </c>
      <c r="C147" s="433">
        <f t="shared" si="16"/>
        <v>0</v>
      </c>
      <c r="D147" s="434">
        <f t="shared" si="15"/>
        <v>0</v>
      </c>
      <c r="E147" s="435">
        <f t="shared" si="15"/>
        <v>0</v>
      </c>
      <c r="F147" s="79"/>
      <c r="G147" s="73"/>
      <c r="H147" s="79"/>
      <c r="I147" s="73"/>
      <c r="J147" s="79"/>
      <c r="K147" s="73"/>
      <c r="L147" s="79"/>
      <c r="M147" s="73"/>
      <c r="N147" s="79"/>
      <c r="O147" s="73"/>
      <c r="P147" s="79"/>
      <c r="Q147" s="73"/>
      <c r="R147" s="79"/>
      <c r="S147" s="73"/>
      <c r="T147" s="79"/>
      <c r="U147" s="73"/>
      <c r="V147" s="79"/>
      <c r="W147" s="73"/>
      <c r="X147" s="79"/>
      <c r="Y147" s="73"/>
      <c r="Z147" s="79"/>
      <c r="AA147" s="73"/>
      <c r="AB147" s="79"/>
      <c r="AC147" s="73"/>
      <c r="AD147" s="79"/>
      <c r="AE147" s="73"/>
      <c r="AF147" s="79"/>
      <c r="AG147" s="73"/>
      <c r="AH147" s="79"/>
      <c r="AI147" s="73"/>
      <c r="AJ147" s="79"/>
      <c r="AK147" s="73"/>
      <c r="AL147" s="79"/>
      <c r="AM147" s="423"/>
      <c r="AN147" s="424"/>
      <c r="AO147" s="73"/>
      <c r="AP147" s="3"/>
    </row>
    <row r="148" spans="1:109" x14ac:dyDescent="0.2">
      <c r="A148" s="3153"/>
      <c r="B148" s="232" t="s">
        <v>212</v>
      </c>
      <c r="C148" s="406">
        <f t="shared" si="16"/>
        <v>0</v>
      </c>
      <c r="D148" s="407">
        <f t="shared" si="15"/>
        <v>0</v>
      </c>
      <c r="E148" s="427">
        <f t="shared" si="15"/>
        <v>0</v>
      </c>
      <c r="F148" s="88"/>
      <c r="G148" s="89"/>
      <c r="H148" s="88"/>
      <c r="I148" s="89"/>
      <c r="J148" s="88"/>
      <c r="K148" s="89"/>
      <c r="L148" s="88"/>
      <c r="M148" s="89"/>
      <c r="N148" s="88"/>
      <c r="O148" s="89"/>
      <c r="P148" s="88"/>
      <c r="Q148" s="89"/>
      <c r="R148" s="88"/>
      <c r="S148" s="89"/>
      <c r="T148" s="88"/>
      <c r="U148" s="89"/>
      <c r="V148" s="88"/>
      <c r="W148" s="89"/>
      <c r="X148" s="88"/>
      <c r="Y148" s="89"/>
      <c r="Z148" s="88"/>
      <c r="AA148" s="89"/>
      <c r="AB148" s="88"/>
      <c r="AC148" s="89"/>
      <c r="AD148" s="88"/>
      <c r="AE148" s="89"/>
      <c r="AF148" s="88"/>
      <c r="AG148" s="89"/>
      <c r="AH148" s="88"/>
      <c r="AI148" s="89"/>
      <c r="AJ148" s="88"/>
      <c r="AK148" s="89"/>
      <c r="AL148" s="88"/>
      <c r="AM148" s="428"/>
      <c r="AN148" s="126"/>
      <c r="AO148" s="89"/>
      <c r="AP148" s="3"/>
    </row>
    <row r="149" spans="1:109" ht="21.75" customHeight="1" x14ac:dyDescent="0.25">
      <c r="A149" s="9" t="s">
        <v>214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13"/>
    </row>
    <row r="150" spans="1:109" ht="17.25" customHeight="1" x14ac:dyDescent="0.2">
      <c r="A150" s="3152" t="s">
        <v>215</v>
      </c>
      <c r="B150" s="3173" t="s">
        <v>32</v>
      </c>
      <c r="C150" s="3175" t="s">
        <v>186</v>
      </c>
      <c r="D150" s="3176"/>
      <c r="E150" s="3176"/>
      <c r="F150" s="3176"/>
      <c r="G150" s="3176"/>
      <c r="H150" s="3176"/>
      <c r="I150" s="3176"/>
      <c r="J150" s="3176"/>
      <c r="K150" s="3176"/>
      <c r="L150" s="3176"/>
      <c r="M150" s="3176"/>
      <c r="N150" s="3176"/>
      <c r="O150" s="3176"/>
      <c r="P150" s="3176"/>
      <c r="Q150" s="3176"/>
      <c r="R150" s="3176"/>
      <c r="S150" s="3177"/>
      <c r="T150" s="3178" t="s">
        <v>7</v>
      </c>
      <c r="U150" s="3179" t="s">
        <v>8</v>
      </c>
      <c r="BX150" s="2"/>
      <c r="BY150" s="2"/>
      <c r="BZ150" s="2"/>
      <c r="CA150" s="2"/>
      <c r="CB150" s="2"/>
      <c r="CC150" s="3"/>
      <c r="CD150" s="3"/>
      <c r="CE150" s="4"/>
      <c r="DA150" s="5"/>
      <c r="DB150" s="5"/>
      <c r="DC150" s="5"/>
      <c r="DD150" s="5"/>
      <c r="DE150" s="5"/>
    </row>
    <row r="151" spans="1:109" ht="24" customHeight="1" x14ac:dyDescent="0.2">
      <c r="A151" s="3153"/>
      <c r="B151" s="3174"/>
      <c r="C151" s="1643" t="s">
        <v>216</v>
      </c>
      <c r="D151" s="1644" t="s">
        <v>217</v>
      </c>
      <c r="E151" s="1644" t="s">
        <v>218</v>
      </c>
      <c r="F151" s="1644" t="s">
        <v>69</v>
      </c>
      <c r="G151" s="1644" t="s">
        <v>219</v>
      </c>
      <c r="H151" s="1644" t="s">
        <v>220</v>
      </c>
      <c r="I151" s="1644" t="s">
        <v>221</v>
      </c>
      <c r="J151" s="1644" t="s">
        <v>222</v>
      </c>
      <c r="K151" s="1644" t="s">
        <v>223</v>
      </c>
      <c r="L151" s="1644" t="s">
        <v>224</v>
      </c>
      <c r="M151" s="1644" t="s">
        <v>225</v>
      </c>
      <c r="N151" s="1644" t="s">
        <v>226</v>
      </c>
      <c r="O151" s="1644" t="s">
        <v>227</v>
      </c>
      <c r="P151" s="1644" t="s">
        <v>228</v>
      </c>
      <c r="Q151" s="1644" t="s">
        <v>229</v>
      </c>
      <c r="R151" s="1644" t="s">
        <v>230</v>
      </c>
      <c r="S151" s="1645" t="s">
        <v>231</v>
      </c>
      <c r="T151" s="3178"/>
      <c r="U151" s="3179"/>
      <c r="BX151" s="2"/>
      <c r="BY151" s="2"/>
      <c r="BZ151" s="2"/>
      <c r="CA151" s="2"/>
      <c r="CB151" s="2"/>
      <c r="CC151" s="3"/>
      <c r="CD151" s="3"/>
      <c r="CE151" s="4"/>
      <c r="DA151" s="5"/>
      <c r="DB151" s="5"/>
      <c r="DC151" s="5"/>
      <c r="DD151" s="5"/>
      <c r="DE151" s="5"/>
    </row>
    <row r="152" spans="1:109" ht="29.25" customHeight="1" x14ac:dyDescent="0.2">
      <c r="A152" s="447" t="s">
        <v>232</v>
      </c>
      <c r="B152" s="1646">
        <f>SUM(C152:S152)</f>
        <v>91</v>
      </c>
      <c r="C152" s="88">
        <v>0</v>
      </c>
      <c r="D152" s="145">
        <v>0</v>
      </c>
      <c r="E152" s="145">
        <v>0</v>
      </c>
      <c r="F152" s="145">
        <v>0</v>
      </c>
      <c r="G152" s="145">
        <v>5</v>
      </c>
      <c r="H152" s="145">
        <v>3</v>
      </c>
      <c r="I152" s="145">
        <v>0</v>
      </c>
      <c r="J152" s="145">
        <v>8</v>
      </c>
      <c r="K152" s="145">
        <v>1</v>
      </c>
      <c r="L152" s="145">
        <v>4</v>
      </c>
      <c r="M152" s="145">
        <v>10</v>
      </c>
      <c r="N152" s="145">
        <v>3</v>
      </c>
      <c r="O152" s="145">
        <v>11</v>
      </c>
      <c r="P152" s="145">
        <v>11</v>
      </c>
      <c r="Q152" s="145">
        <v>9</v>
      </c>
      <c r="R152" s="145">
        <v>11</v>
      </c>
      <c r="S152" s="428">
        <v>15</v>
      </c>
      <c r="T152" s="126">
        <v>0</v>
      </c>
      <c r="U152" s="167">
        <v>1</v>
      </c>
      <c r="BX152" s="2"/>
      <c r="BY152" s="2"/>
      <c r="BZ152" s="2"/>
      <c r="CA152" s="2"/>
      <c r="CB152" s="2"/>
      <c r="CC152" s="3"/>
      <c r="CD152" s="3"/>
      <c r="CE152" s="4"/>
      <c r="CG152" s="5" t="s">
        <v>233</v>
      </c>
      <c r="CL152" s="5">
        <v>0</v>
      </c>
      <c r="CM152" s="5">
        <v>1</v>
      </c>
      <c r="CN152" s="5">
        <v>0</v>
      </c>
      <c r="CO152" s="5">
        <v>0</v>
      </c>
      <c r="DA152" s="5"/>
      <c r="DB152" s="5"/>
      <c r="DC152" s="5"/>
      <c r="DD152" s="5"/>
      <c r="DE152" s="5"/>
    </row>
    <row r="204" spans="1:104" hidden="1" x14ac:dyDescent="0.2"/>
    <row r="205" spans="1:104" hidden="1" x14ac:dyDescent="0.2"/>
    <row r="206" spans="1:104" s="442" customFormat="1" ht="18.75" hidden="1" customHeight="1" x14ac:dyDescent="0.2">
      <c r="A206" s="442">
        <f>SUM(B12:D12,B31:B44,B48:B49,B54,B57,C82:E82,B96:B98,B106:F106,B110:B112,B117:B119,C124:C130,C83:C85,B77,B72:B73,B63:G64)</f>
        <v>57719</v>
      </c>
      <c r="B206" s="442">
        <f>SUM(CG13:CJ134)</f>
        <v>0</v>
      </c>
      <c r="BX206" s="443"/>
      <c r="BY206" s="443"/>
      <c r="BZ206" s="443"/>
      <c r="CA206" s="443"/>
      <c r="CB206" s="443"/>
      <c r="CC206" s="443"/>
      <c r="CD206" s="443"/>
      <c r="CE206" s="443"/>
      <c r="CF206" s="443"/>
      <c r="CG206" s="443"/>
      <c r="CH206" s="443"/>
      <c r="CI206" s="443"/>
      <c r="CJ206" s="443"/>
      <c r="CK206" s="443"/>
      <c r="CL206" s="443"/>
      <c r="CM206" s="443"/>
      <c r="CN206" s="443"/>
      <c r="CO206" s="443"/>
      <c r="CP206" s="443"/>
      <c r="CQ206" s="443"/>
      <c r="CR206" s="443"/>
      <c r="CS206" s="443"/>
      <c r="CT206" s="443"/>
      <c r="CU206" s="443"/>
      <c r="CV206" s="443"/>
      <c r="CW206" s="443"/>
      <c r="CX206" s="443"/>
      <c r="CY206" s="443"/>
      <c r="CZ206" s="443"/>
    </row>
    <row r="207" spans="1:104" hidden="1" x14ac:dyDescent="0.2"/>
    <row r="208" spans="1:104" hidden="1" x14ac:dyDescent="0.2"/>
  </sheetData>
  <mergeCells count="200">
    <mergeCell ref="A135:A142"/>
    <mergeCell ref="A143:A148"/>
    <mergeCell ref="A150:A151"/>
    <mergeCell ref="B150:B151"/>
    <mergeCell ref="C150:S150"/>
    <mergeCell ref="T150:T151"/>
    <mergeCell ref="U150:U151"/>
    <mergeCell ref="X133:Y133"/>
    <mergeCell ref="Z133:AA133"/>
    <mergeCell ref="AO132:AO134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AJ133:AK133"/>
    <mergeCell ref="AL133:AM133"/>
    <mergeCell ref="AB133:AC133"/>
    <mergeCell ref="AD133:AE133"/>
    <mergeCell ref="AF133:AG133"/>
    <mergeCell ref="AH133:AI133"/>
    <mergeCell ref="A114:A116"/>
    <mergeCell ref="B114:D115"/>
    <mergeCell ref="N122:O122"/>
    <mergeCell ref="A124:A126"/>
    <mergeCell ref="A127:A130"/>
    <mergeCell ref="A132:A134"/>
    <mergeCell ref="B132:B134"/>
    <mergeCell ref="C132:C134"/>
    <mergeCell ref="D132:D134"/>
    <mergeCell ref="E132:E134"/>
    <mergeCell ref="F132:AM132"/>
    <mergeCell ref="V133:W133"/>
    <mergeCell ref="A121:B123"/>
    <mergeCell ref="C121:E122"/>
    <mergeCell ref="F121:O121"/>
    <mergeCell ref="P121:P123"/>
    <mergeCell ref="Q121:Q123"/>
    <mergeCell ref="F122:G122"/>
    <mergeCell ref="H122:I122"/>
    <mergeCell ref="J122:K122"/>
    <mergeCell ref="L122:M122"/>
    <mergeCell ref="E114:AN114"/>
    <mergeCell ref="AN132:AN134"/>
    <mergeCell ref="AO114:AO116"/>
    <mergeCell ref="AP114:AP116"/>
    <mergeCell ref="E115:F115"/>
    <mergeCell ref="G115:H115"/>
    <mergeCell ref="I115:J115"/>
    <mergeCell ref="K115:L115"/>
    <mergeCell ref="M115:N115"/>
    <mergeCell ref="J100:J102"/>
    <mergeCell ref="K100:L101"/>
    <mergeCell ref="M100:N101"/>
    <mergeCell ref="AM115:AN115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108:A109"/>
    <mergeCell ref="B108:B109"/>
    <mergeCell ref="C108:L108"/>
    <mergeCell ref="M108:M109"/>
    <mergeCell ref="F87:F88"/>
    <mergeCell ref="A89:F89"/>
    <mergeCell ref="A95:F95"/>
    <mergeCell ref="A99:F99"/>
    <mergeCell ref="A100:A102"/>
    <mergeCell ref="B100:E101"/>
    <mergeCell ref="F100:I101"/>
    <mergeCell ref="A83:A84"/>
    <mergeCell ref="A87:A88"/>
    <mergeCell ref="B87:B88"/>
    <mergeCell ref="C87:C88"/>
    <mergeCell ref="D87:D88"/>
    <mergeCell ref="E87:E88"/>
    <mergeCell ref="X80:Y80"/>
    <mergeCell ref="Z80:AA80"/>
    <mergeCell ref="AB80:AC80"/>
    <mergeCell ref="AJ79:AJ81"/>
    <mergeCell ref="AK79:AK81"/>
    <mergeCell ref="F80:G80"/>
    <mergeCell ref="H80:I80"/>
    <mergeCell ref="J80:K80"/>
    <mergeCell ref="L80:M80"/>
    <mergeCell ref="N80:O80"/>
    <mergeCell ref="P80:Q80"/>
    <mergeCell ref="R80:S80"/>
    <mergeCell ref="T80:U80"/>
    <mergeCell ref="A78:G78"/>
    <mergeCell ref="A79:A81"/>
    <mergeCell ref="B79:B81"/>
    <mergeCell ref="C79:E80"/>
    <mergeCell ref="F79:AI79"/>
    <mergeCell ref="V80:W80"/>
    <mergeCell ref="AD80:AE80"/>
    <mergeCell ref="AF80:AG80"/>
    <mergeCell ref="AH80:AI80"/>
    <mergeCell ref="A66:A67"/>
    <mergeCell ref="B66:C66"/>
    <mergeCell ref="D66:E66"/>
    <mergeCell ref="Q52:Q53"/>
    <mergeCell ref="R52:R53"/>
    <mergeCell ref="A51:A53"/>
    <mergeCell ref="B51:D52"/>
    <mergeCell ref="E51:V51"/>
    <mergeCell ref="A75:A76"/>
    <mergeCell ref="B75:B76"/>
    <mergeCell ref="C75:C76"/>
    <mergeCell ref="D75:D76"/>
    <mergeCell ref="L52:L53"/>
    <mergeCell ref="M52:M53"/>
    <mergeCell ref="N52:N53"/>
    <mergeCell ref="O52:O53"/>
    <mergeCell ref="P52:P53"/>
    <mergeCell ref="A61:A62"/>
    <mergeCell ref="B61:C61"/>
    <mergeCell ref="D61:E61"/>
    <mergeCell ref="F61:G61"/>
    <mergeCell ref="W51:W53"/>
    <mergeCell ref="E52:E53"/>
    <mergeCell ref="F52:F53"/>
    <mergeCell ref="G52:G53"/>
    <mergeCell ref="H52:H53"/>
    <mergeCell ref="I52:I53"/>
    <mergeCell ref="J52:J53"/>
    <mergeCell ref="AM29:AN29"/>
    <mergeCell ref="A46:A47"/>
    <mergeCell ref="B46:B47"/>
    <mergeCell ref="C46:F46"/>
    <mergeCell ref="G46:J46"/>
    <mergeCell ref="L46:R46"/>
    <mergeCell ref="AA29:AB29"/>
    <mergeCell ref="AC29:AD29"/>
    <mergeCell ref="AE29:AF29"/>
    <mergeCell ref="AG29:AH29"/>
    <mergeCell ref="AI29:AJ29"/>
    <mergeCell ref="AK29:AL29"/>
    <mergeCell ref="S52:S53"/>
    <mergeCell ref="T52:T53"/>
    <mergeCell ref="U52:U53"/>
    <mergeCell ref="V52:V53"/>
    <mergeCell ref="K52:K53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A28:A30"/>
    <mergeCell ref="B28:D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errorTitle="Error" error="Favor Ingrese sólo Números." sqref="E13:AS26 E31:AS44 C48:J49 C55:W56 C58:W59 B63:G64 B68:E69 B72:B73 C77:D77 F82:AK85 C90:F94 C96:F98 B103:N105 B110:M112 E117:AP119 F124:Q130 F135:AO148 C152:U152" xr:uid="{9B645422-B7D6-47FB-A530-A144A9D270C6}">
      <formula1>0</formula1>
    </dataValidation>
    <dataValidation type="whole" allowBlank="1" showInputMessage="1" showErrorMessage="1" sqref="C132:E132" xr:uid="{E23EA887-1389-4189-874B-466A205D279D}">
      <formula1>0</formula1>
      <formula2>1E+30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E20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5.7109375" style="2" customWidth="1"/>
    <col min="2" max="2" width="24" style="2" customWidth="1"/>
    <col min="3" max="3" width="12.5703125" style="2" customWidth="1"/>
    <col min="4" max="4" width="17.28515625" style="2" customWidth="1"/>
    <col min="5" max="5" width="16.28515625" style="2" customWidth="1"/>
    <col min="6" max="6" width="13.85546875" style="2" customWidth="1"/>
    <col min="7" max="7" width="12.28515625" style="2" customWidth="1"/>
    <col min="8" max="8" width="14.5703125" style="2" customWidth="1"/>
    <col min="9" max="9" width="12.28515625" style="2" customWidth="1"/>
    <col min="10" max="10" width="13.28515625" style="2" customWidth="1"/>
    <col min="11" max="11" width="11.42578125" style="2" customWidth="1"/>
    <col min="12" max="12" width="11.42578125" style="2"/>
    <col min="13" max="13" width="11.85546875" style="2" customWidth="1"/>
    <col min="14" max="14" width="13.85546875" style="2" customWidth="1"/>
    <col min="15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5" width="11.42578125" style="2"/>
    <col min="76" max="76" width="11.28515625" style="3" customWidth="1"/>
    <col min="77" max="77" width="11.85546875" style="3" customWidth="1"/>
    <col min="78" max="78" width="10.85546875" style="4" customWidth="1"/>
    <col min="79" max="103" width="10.85546875" style="5" hidden="1" customWidth="1"/>
    <col min="104" max="104" width="6.42578125" style="5" hidden="1" customWidth="1"/>
    <col min="105" max="105" width="10.85546875" style="2" customWidth="1"/>
    <col min="106" max="106" width="11.42578125" style="2" customWidth="1"/>
    <col min="107" max="16384" width="11.42578125" style="2"/>
  </cols>
  <sheetData>
    <row r="1" spans="1:104" ht="16.350000000000001" customHeight="1" x14ac:dyDescent="0.2">
      <c r="A1" s="1" t="s">
        <v>0</v>
      </c>
    </row>
    <row r="2" spans="1:104" ht="16.350000000000001" customHeight="1" x14ac:dyDescent="0.2">
      <c r="A2" s="1" t="str">
        <f>CONCATENATE("COMUNA: ",[8]NOMBRE!B2," - ","( ",[8]NOMBRE!C2,[8]NOMBRE!D2,[8]NOMBRE!E2,[8]NOMBRE!F2,[8]NOMBRE!G2," )")</f>
        <v>COMUNA: LINARES - ( 07401 )</v>
      </c>
    </row>
    <row r="3" spans="1:104" ht="16.350000000000001" customHeight="1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</row>
    <row r="4" spans="1:104" ht="16.350000000000001" customHeight="1" x14ac:dyDescent="0.2">
      <c r="A4" s="1" t="str">
        <f>CONCATENATE("MES: ",[8]NOMBRE!B6," - ","( ",[8]NOMBRE!C6,[8]NOMBRE!D6," )")</f>
        <v>MES: JULIO - ( 07 )</v>
      </c>
    </row>
    <row r="5" spans="1:104" ht="16.350000000000001" customHeight="1" x14ac:dyDescent="0.2">
      <c r="A5" s="1" t="str">
        <f>CONCATENATE("AÑO: ",[8]NOMBRE!B7)</f>
        <v>AÑO: 2021</v>
      </c>
    </row>
    <row r="6" spans="1:104" ht="15" x14ac:dyDescent="0.2">
      <c r="A6" s="2690" t="s">
        <v>1</v>
      </c>
      <c r="B6" s="2690"/>
      <c r="C6" s="2690"/>
      <c r="D6" s="2690"/>
      <c r="E6" s="2690"/>
      <c r="F6" s="2690"/>
      <c r="G6" s="2690"/>
      <c r="H6" s="2690"/>
      <c r="I6" s="2690"/>
      <c r="J6" s="2690"/>
      <c r="K6" s="2690"/>
      <c r="L6" s="2690"/>
      <c r="M6" s="2690"/>
      <c r="N6" s="2690"/>
      <c r="O6" s="2690"/>
      <c r="P6" s="2690"/>
      <c r="Q6" s="2690"/>
      <c r="R6" s="2690"/>
      <c r="S6" s="2690"/>
      <c r="T6" s="2690"/>
      <c r="U6" s="2690"/>
      <c r="V6" s="2690"/>
      <c r="W6" s="269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04" ht="15" x14ac:dyDescent="0.2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04" ht="31.35" customHeight="1" x14ac:dyDescent="0.2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04" ht="20.100000000000001" customHeight="1" x14ac:dyDescent="0.2">
      <c r="A9" s="3180" t="s">
        <v>3</v>
      </c>
      <c r="B9" s="3182" t="s">
        <v>4</v>
      </c>
      <c r="C9" s="2935"/>
      <c r="D9" s="2936"/>
      <c r="E9" s="3150" t="s">
        <v>5</v>
      </c>
      <c r="F9" s="3167"/>
      <c r="G9" s="3167"/>
      <c r="H9" s="3167"/>
      <c r="I9" s="3167"/>
      <c r="J9" s="3167"/>
      <c r="K9" s="3167"/>
      <c r="L9" s="3167"/>
      <c r="M9" s="3167"/>
      <c r="N9" s="3167"/>
      <c r="O9" s="3167"/>
      <c r="P9" s="3167"/>
      <c r="Q9" s="3167"/>
      <c r="R9" s="3167"/>
      <c r="S9" s="3167"/>
      <c r="T9" s="3167"/>
      <c r="U9" s="3167"/>
      <c r="V9" s="3167"/>
      <c r="W9" s="3167"/>
      <c r="X9" s="3167"/>
      <c r="Y9" s="3167"/>
      <c r="Z9" s="3167"/>
      <c r="AA9" s="3167"/>
      <c r="AB9" s="3167"/>
      <c r="AC9" s="3167"/>
      <c r="AD9" s="3167"/>
      <c r="AE9" s="3167"/>
      <c r="AF9" s="3167"/>
      <c r="AG9" s="3167"/>
      <c r="AH9" s="3167"/>
      <c r="AI9" s="3167"/>
      <c r="AJ9" s="3167"/>
      <c r="AK9" s="3167"/>
      <c r="AL9" s="3167"/>
      <c r="AM9" s="3167"/>
      <c r="AN9" s="3151"/>
      <c r="AO9" s="2936" t="s">
        <v>6</v>
      </c>
      <c r="AP9" s="3152" t="s">
        <v>7</v>
      </c>
      <c r="AQ9" s="3152" t="s">
        <v>8</v>
      </c>
      <c r="AR9" s="2936" t="s">
        <v>9</v>
      </c>
      <c r="AS9" s="2936" t="s">
        <v>10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W9" s="3"/>
      <c r="BY9" s="4"/>
      <c r="CZ9" s="2"/>
    </row>
    <row r="10" spans="1:104" ht="20.100000000000001" customHeight="1" x14ac:dyDescent="0.2">
      <c r="A10" s="2692"/>
      <c r="B10" s="3183"/>
      <c r="C10" s="2698"/>
      <c r="D10" s="3115"/>
      <c r="E10" s="3150" t="s">
        <v>11</v>
      </c>
      <c r="F10" s="3170"/>
      <c r="G10" s="3163" t="s">
        <v>12</v>
      </c>
      <c r="H10" s="3164"/>
      <c r="I10" s="3163" t="s">
        <v>13</v>
      </c>
      <c r="J10" s="3164"/>
      <c r="K10" s="3163" t="s">
        <v>14</v>
      </c>
      <c r="L10" s="3164"/>
      <c r="M10" s="3163" t="s">
        <v>15</v>
      </c>
      <c r="N10" s="3164"/>
      <c r="O10" s="3163" t="s">
        <v>16</v>
      </c>
      <c r="P10" s="3164"/>
      <c r="Q10" s="3163" t="s">
        <v>17</v>
      </c>
      <c r="R10" s="3164"/>
      <c r="S10" s="3163" t="s">
        <v>18</v>
      </c>
      <c r="T10" s="3164"/>
      <c r="U10" s="3163" t="s">
        <v>19</v>
      </c>
      <c r="V10" s="3164"/>
      <c r="W10" s="3163" t="s">
        <v>20</v>
      </c>
      <c r="X10" s="3164"/>
      <c r="Y10" s="3163" t="s">
        <v>21</v>
      </c>
      <c r="Z10" s="3164"/>
      <c r="AA10" s="3163" t="s">
        <v>22</v>
      </c>
      <c r="AB10" s="3164"/>
      <c r="AC10" s="3163" t="s">
        <v>23</v>
      </c>
      <c r="AD10" s="3164"/>
      <c r="AE10" s="3163" t="s">
        <v>24</v>
      </c>
      <c r="AF10" s="3164"/>
      <c r="AG10" s="3163" t="s">
        <v>25</v>
      </c>
      <c r="AH10" s="3164"/>
      <c r="AI10" s="3163" t="s">
        <v>26</v>
      </c>
      <c r="AJ10" s="3164"/>
      <c r="AK10" s="3163" t="s">
        <v>27</v>
      </c>
      <c r="AL10" s="3164"/>
      <c r="AM10" s="3150" t="s">
        <v>28</v>
      </c>
      <c r="AN10" s="3151"/>
      <c r="AO10" s="2703"/>
      <c r="AP10" s="2705"/>
      <c r="AQ10" s="2705"/>
      <c r="AR10" s="2703"/>
      <c r="AS10" s="2703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W10" s="3"/>
      <c r="BY10" s="4"/>
      <c r="CZ10" s="2"/>
    </row>
    <row r="11" spans="1:104" ht="20.100000000000001" customHeight="1" x14ac:dyDescent="0.2">
      <c r="A11" s="3181"/>
      <c r="B11" s="1626" t="s">
        <v>29</v>
      </c>
      <c r="C11" s="1647" t="s">
        <v>30</v>
      </c>
      <c r="D11" s="1648" t="s">
        <v>31</v>
      </c>
      <c r="E11" s="1649" t="s">
        <v>30</v>
      </c>
      <c r="F11" s="1650" t="s">
        <v>31</v>
      </c>
      <c r="G11" s="1649" t="s">
        <v>30</v>
      </c>
      <c r="H11" s="1650" t="s">
        <v>31</v>
      </c>
      <c r="I11" s="1649" t="s">
        <v>30</v>
      </c>
      <c r="J11" s="1650" t="s">
        <v>31</v>
      </c>
      <c r="K11" s="1649" t="s">
        <v>30</v>
      </c>
      <c r="L11" s="1650" t="s">
        <v>31</v>
      </c>
      <c r="M11" s="1649" t="s">
        <v>30</v>
      </c>
      <c r="N11" s="1650" t="s">
        <v>31</v>
      </c>
      <c r="O11" s="1649" t="s">
        <v>30</v>
      </c>
      <c r="P11" s="1650" t="s">
        <v>31</v>
      </c>
      <c r="Q11" s="1649" t="s">
        <v>30</v>
      </c>
      <c r="R11" s="1650" t="s">
        <v>31</v>
      </c>
      <c r="S11" s="1649" t="s">
        <v>30</v>
      </c>
      <c r="T11" s="1650" t="s">
        <v>31</v>
      </c>
      <c r="U11" s="1649" t="s">
        <v>30</v>
      </c>
      <c r="V11" s="1650" t="s">
        <v>31</v>
      </c>
      <c r="W11" s="1649" t="s">
        <v>30</v>
      </c>
      <c r="X11" s="1650" t="s">
        <v>31</v>
      </c>
      <c r="Y11" s="1649" t="s">
        <v>30</v>
      </c>
      <c r="Z11" s="1650" t="s">
        <v>31</v>
      </c>
      <c r="AA11" s="1649" t="s">
        <v>30</v>
      </c>
      <c r="AB11" s="1650" t="s">
        <v>31</v>
      </c>
      <c r="AC11" s="1649" t="s">
        <v>30</v>
      </c>
      <c r="AD11" s="1650" t="s">
        <v>31</v>
      </c>
      <c r="AE11" s="1649" t="s">
        <v>30</v>
      </c>
      <c r="AF11" s="1650" t="s">
        <v>31</v>
      </c>
      <c r="AG11" s="1649" t="s">
        <v>30</v>
      </c>
      <c r="AH11" s="1650" t="s">
        <v>31</v>
      </c>
      <c r="AI11" s="1649" t="s">
        <v>30</v>
      </c>
      <c r="AJ11" s="1650" t="s">
        <v>31</v>
      </c>
      <c r="AK11" s="1649" t="s">
        <v>30</v>
      </c>
      <c r="AL11" s="1650" t="s">
        <v>31</v>
      </c>
      <c r="AM11" s="1649" t="s">
        <v>30</v>
      </c>
      <c r="AN11" s="1651" t="s">
        <v>31</v>
      </c>
      <c r="AO11" s="3115"/>
      <c r="AP11" s="3153"/>
      <c r="AQ11" s="3153"/>
      <c r="AR11" s="3115"/>
      <c r="AS11" s="3115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W11" s="3"/>
      <c r="BY11" s="4"/>
      <c r="CZ11" s="2"/>
    </row>
    <row r="12" spans="1:104" ht="16.350000000000001" customHeight="1" x14ac:dyDescent="0.2">
      <c r="A12" s="1652" t="s">
        <v>32</v>
      </c>
      <c r="B12" s="1653">
        <f>SUM(B13:B26)</f>
        <v>0</v>
      </c>
      <c r="C12" s="1654">
        <f>SUM(C13:C26)</f>
        <v>0</v>
      </c>
      <c r="D12" s="20">
        <f>SUM(D13:D26)</f>
        <v>0</v>
      </c>
      <c r="E12" s="1649">
        <f>SUM(E13:E26)</f>
        <v>0</v>
      </c>
      <c r="F12" s="21">
        <f t="shared" ref="F12:AO12" si="0">SUM(F13:F26)</f>
        <v>0</v>
      </c>
      <c r="G12" s="22">
        <f>SUM(G13:G26)</f>
        <v>0</v>
      </c>
      <c r="H12" s="21">
        <f t="shared" si="0"/>
        <v>0</v>
      </c>
      <c r="I12" s="1649">
        <f t="shared" si="0"/>
        <v>0</v>
      </c>
      <c r="J12" s="21">
        <f t="shared" si="0"/>
        <v>0</v>
      </c>
      <c r="K12" s="1649">
        <f t="shared" si="0"/>
        <v>0</v>
      </c>
      <c r="L12" s="21">
        <f t="shared" si="0"/>
        <v>0</v>
      </c>
      <c r="M12" s="1649">
        <f t="shared" si="0"/>
        <v>0</v>
      </c>
      <c r="N12" s="21">
        <f t="shared" si="0"/>
        <v>0</v>
      </c>
      <c r="O12" s="1649">
        <f t="shared" si="0"/>
        <v>0</v>
      </c>
      <c r="P12" s="21">
        <f t="shared" si="0"/>
        <v>0</v>
      </c>
      <c r="Q12" s="1649">
        <f t="shared" si="0"/>
        <v>0</v>
      </c>
      <c r="R12" s="21">
        <f t="shared" si="0"/>
        <v>0</v>
      </c>
      <c r="S12" s="1649">
        <f t="shared" si="0"/>
        <v>0</v>
      </c>
      <c r="T12" s="21">
        <f t="shared" si="0"/>
        <v>0</v>
      </c>
      <c r="U12" s="1649">
        <f>SUM(U13:U26)</f>
        <v>0</v>
      </c>
      <c r="V12" s="21">
        <f>SUM(V13:V26)</f>
        <v>0</v>
      </c>
      <c r="W12" s="1649">
        <f t="shared" si="0"/>
        <v>0</v>
      </c>
      <c r="X12" s="21">
        <f t="shared" si="0"/>
        <v>0</v>
      </c>
      <c r="Y12" s="1649">
        <f t="shared" si="0"/>
        <v>0</v>
      </c>
      <c r="Z12" s="21">
        <f t="shared" si="0"/>
        <v>0</v>
      </c>
      <c r="AA12" s="1649">
        <f t="shared" si="0"/>
        <v>0</v>
      </c>
      <c r="AB12" s="21">
        <f t="shared" si="0"/>
        <v>0</v>
      </c>
      <c r="AC12" s="1649">
        <f t="shared" si="0"/>
        <v>0</v>
      </c>
      <c r="AD12" s="21">
        <f t="shared" si="0"/>
        <v>0</v>
      </c>
      <c r="AE12" s="1649">
        <f t="shared" si="0"/>
        <v>0</v>
      </c>
      <c r="AF12" s="21">
        <f t="shared" si="0"/>
        <v>0</v>
      </c>
      <c r="AG12" s="1649">
        <f t="shared" si="0"/>
        <v>0</v>
      </c>
      <c r="AH12" s="21">
        <f t="shared" si="0"/>
        <v>0</v>
      </c>
      <c r="AI12" s="1649">
        <f t="shared" si="0"/>
        <v>0</v>
      </c>
      <c r="AJ12" s="21">
        <f t="shared" si="0"/>
        <v>0</v>
      </c>
      <c r="AK12" s="1649">
        <f t="shared" si="0"/>
        <v>0</v>
      </c>
      <c r="AL12" s="21">
        <f t="shared" si="0"/>
        <v>0</v>
      </c>
      <c r="AM12" s="1649">
        <f t="shared" si="0"/>
        <v>0</v>
      </c>
      <c r="AN12" s="23">
        <f t="shared" si="0"/>
        <v>0</v>
      </c>
      <c r="AO12" s="1650">
        <f t="shared" si="0"/>
        <v>0</v>
      </c>
      <c r="AP12" s="24">
        <f>SUM(AP13:AP26)</f>
        <v>0</v>
      </c>
      <c r="AQ12" s="1655">
        <f>SUM(AQ13:AQ26)</f>
        <v>0</v>
      </c>
      <c r="AR12" s="1650">
        <f>SUM(AR13:AR26)</f>
        <v>0</v>
      </c>
      <c r="AS12" s="1650">
        <f>SUM(AS13:AS26)</f>
        <v>0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W12" s="3"/>
      <c r="BY12" s="4"/>
      <c r="CZ12" s="2"/>
    </row>
    <row r="13" spans="1:104" ht="16.350000000000001" customHeight="1" x14ac:dyDescent="0.2">
      <c r="A13" s="26" t="s">
        <v>33</v>
      </c>
      <c r="B13" s="27">
        <f>SUM(C13:D13)</f>
        <v>0</v>
      </c>
      <c r="C13" s="1656">
        <f>SUM(E13+G13+I13+K13+M13+O13+Q13+S13+U13+W13+Y13+AA13+AC13+AE13+AG13+AI13+AK13+AM13)</f>
        <v>0</v>
      </c>
      <c r="D13" s="1657">
        <f>SUM(F13+H13+J13+L13+N13+P13+R13+T13+V13+X13+Z13+AB13+AD13+AF13+AH13+AJ13+AL13+AN13)</f>
        <v>0</v>
      </c>
      <c r="E13" s="1639"/>
      <c r="F13" s="1634"/>
      <c r="G13" s="1639"/>
      <c r="H13" s="1634"/>
      <c r="I13" s="1639"/>
      <c r="J13" s="1658"/>
      <c r="K13" s="1639"/>
      <c r="L13" s="1658"/>
      <c r="M13" s="1639"/>
      <c r="N13" s="1658"/>
      <c r="O13" s="1639"/>
      <c r="P13" s="1658"/>
      <c r="Q13" s="1639"/>
      <c r="R13" s="1658"/>
      <c r="S13" s="1639"/>
      <c r="T13" s="1658"/>
      <c r="U13" s="1639"/>
      <c r="V13" s="1658"/>
      <c r="W13" s="1639"/>
      <c r="X13" s="1658"/>
      <c r="Y13" s="1639"/>
      <c r="Z13" s="1658"/>
      <c r="AA13" s="1639"/>
      <c r="AB13" s="1658"/>
      <c r="AC13" s="1639"/>
      <c r="AD13" s="1658"/>
      <c r="AE13" s="1639"/>
      <c r="AF13" s="1658"/>
      <c r="AG13" s="1639"/>
      <c r="AH13" s="1658"/>
      <c r="AI13" s="1639"/>
      <c r="AJ13" s="1658"/>
      <c r="AK13" s="1639"/>
      <c r="AL13" s="1658"/>
      <c r="AM13" s="1659"/>
      <c r="AN13" s="1660"/>
      <c r="AO13" s="1634"/>
      <c r="AP13" s="1661"/>
      <c r="AQ13" s="1661"/>
      <c r="AR13" s="1662"/>
      <c r="AS13" s="1662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8"/>
      <c r="BE13" s="8"/>
      <c r="BF13" s="8"/>
      <c r="BW13" s="3"/>
      <c r="BY13" s="4"/>
      <c r="CA13" s="39"/>
      <c r="CG13" s="40">
        <v>0</v>
      </c>
      <c r="CH13" s="40"/>
      <c r="CI13" s="40">
        <v>0</v>
      </c>
      <c r="CJ13" s="40">
        <v>0</v>
      </c>
      <c r="CZ13" s="2"/>
    </row>
    <row r="14" spans="1:104" ht="16.350000000000001" customHeight="1" x14ac:dyDescent="0.2">
      <c r="A14" s="41" t="s">
        <v>34</v>
      </c>
      <c r="B14" s="42">
        <f t="shared" ref="B14:B26" si="1">SUM(C14:D14)</f>
        <v>0</v>
      </c>
      <c r="C14" s="43">
        <f>SUM(E14+G14+I14)</f>
        <v>0</v>
      </c>
      <c r="D14" s="44">
        <f>SUM(F14+H14+J14)</f>
        <v>0</v>
      </c>
      <c r="E14" s="45"/>
      <c r="F14" s="46"/>
      <c r="G14" s="45"/>
      <c r="H14" s="46"/>
      <c r="I14" s="45"/>
      <c r="J14" s="47"/>
      <c r="K14" s="48"/>
      <c r="L14" s="49"/>
      <c r="M14" s="48"/>
      <c r="N14" s="49"/>
      <c r="O14" s="48"/>
      <c r="P14" s="49"/>
      <c r="Q14" s="48"/>
      <c r="R14" s="49"/>
      <c r="S14" s="48"/>
      <c r="T14" s="49"/>
      <c r="U14" s="48"/>
      <c r="V14" s="49"/>
      <c r="W14" s="48"/>
      <c r="X14" s="49"/>
      <c r="Y14" s="48"/>
      <c r="Z14" s="49"/>
      <c r="AA14" s="48"/>
      <c r="AB14" s="49"/>
      <c r="AC14" s="48"/>
      <c r="AD14" s="49"/>
      <c r="AE14" s="48"/>
      <c r="AF14" s="49"/>
      <c r="AG14" s="48"/>
      <c r="AH14" s="49"/>
      <c r="AI14" s="48"/>
      <c r="AJ14" s="49"/>
      <c r="AK14" s="48"/>
      <c r="AL14" s="49"/>
      <c r="AM14" s="48"/>
      <c r="AN14" s="50"/>
      <c r="AO14" s="46"/>
      <c r="AP14" s="51"/>
      <c r="AQ14" s="51"/>
      <c r="AR14" s="52"/>
      <c r="AS14" s="52"/>
      <c r="AT14" s="37"/>
      <c r="AU14" s="38"/>
      <c r="AV14" s="38"/>
      <c r="AW14" s="38"/>
      <c r="AX14" s="38"/>
      <c r="AY14" s="38"/>
      <c r="AZ14" s="38"/>
      <c r="BA14" s="38"/>
      <c r="BB14" s="38"/>
      <c r="BC14" s="38"/>
      <c r="BD14" s="8"/>
      <c r="BE14" s="8"/>
      <c r="BF14" s="8"/>
      <c r="BW14" s="3"/>
      <c r="BY14" s="4"/>
      <c r="CA14" s="39"/>
      <c r="CG14" s="40">
        <v>0</v>
      </c>
      <c r="CH14" s="40"/>
      <c r="CI14" s="40">
        <v>0</v>
      </c>
      <c r="CJ14" s="40">
        <v>0</v>
      </c>
      <c r="CZ14" s="2"/>
    </row>
    <row r="15" spans="1:104" ht="16.350000000000001" customHeight="1" x14ac:dyDescent="0.2">
      <c r="A15" s="53" t="s">
        <v>35</v>
      </c>
      <c r="B15" s="42">
        <f t="shared" si="1"/>
        <v>0</v>
      </c>
      <c r="C15" s="43">
        <f>SUM(E15+G15+I15+K15+M15+O15+Q15+S15+U15+W15+Y15+AA15+AC15+AE15+AG15+AI15+AK15+AM15)</f>
        <v>0</v>
      </c>
      <c r="D15" s="44">
        <f>SUM(F15+H15+J15+L15+N15+P15+R15+T15+V15+X15+Z15+AB15+AD15+AF15+AH15+AJ15+AL15+AN15)</f>
        <v>0</v>
      </c>
      <c r="E15" s="45"/>
      <c r="F15" s="46"/>
      <c r="G15" s="45"/>
      <c r="H15" s="46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47"/>
      <c r="W15" s="45"/>
      <c r="X15" s="47"/>
      <c r="Y15" s="45"/>
      <c r="Z15" s="47"/>
      <c r="AA15" s="45"/>
      <c r="AB15" s="47"/>
      <c r="AC15" s="45"/>
      <c r="AD15" s="47"/>
      <c r="AE15" s="45"/>
      <c r="AF15" s="47"/>
      <c r="AG15" s="45"/>
      <c r="AH15" s="47"/>
      <c r="AI15" s="45"/>
      <c r="AJ15" s="47"/>
      <c r="AK15" s="45"/>
      <c r="AL15" s="47"/>
      <c r="AM15" s="54"/>
      <c r="AN15" s="55"/>
      <c r="AO15" s="46"/>
      <c r="AP15" s="51"/>
      <c r="AQ15" s="51"/>
      <c r="AR15" s="52"/>
      <c r="AS15" s="52"/>
      <c r="AT15" s="37"/>
      <c r="AU15" s="38"/>
      <c r="AV15" s="38"/>
      <c r="AW15" s="38"/>
      <c r="AX15" s="38"/>
      <c r="AY15" s="38"/>
      <c r="AZ15" s="38"/>
      <c r="BA15" s="38"/>
      <c r="BB15" s="38"/>
      <c r="BC15" s="38"/>
      <c r="BD15" s="8"/>
      <c r="BE15" s="8"/>
      <c r="BF15" s="8"/>
      <c r="BW15" s="3"/>
      <c r="BY15" s="4"/>
      <c r="CA15" s="39"/>
      <c r="CG15" s="40">
        <v>0</v>
      </c>
      <c r="CH15" s="40"/>
      <c r="CI15" s="40">
        <v>0</v>
      </c>
      <c r="CJ15" s="40">
        <v>0</v>
      </c>
      <c r="CZ15" s="2"/>
    </row>
    <row r="16" spans="1:104" ht="16.350000000000001" customHeight="1" x14ac:dyDescent="0.2">
      <c r="A16" s="56" t="s">
        <v>36</v>
      </c>
      <c r="B16" s="57">
        <f t="shared" si="1"/>
        <v>0</v>
      </c>
      <c r="C16" s="58">
        <f>SUM(I16+K16+M16+O16+Q16+S16+U16+W16+Y16+AA16+AC16+AE16+AG16+AI16+AK16+AM16)</f>
        <v>0</v>
      </c>
      <c r="D16" s="59">
        <f>SUM(J16+L16+N16+P16+R16+T16+V16+X16+Z16+AB16+AD16+AF16+AH16+AJ16+AL16+AN16)</f>
        <v>0</v>
      </c>
      <c r="E16" s="48"/>
      <c r="F16" s="49"/>
      <c r="G16" s="60"/>
      <c r="H16" s="61"/>
      <c r="I16" s="45"/>
      <c r="J16" s="47"/>
      <c r="K16" s="45"/>
      <c r="L16" s="47"/>
      <c r="M16" s="45"/>
      <c r="N16" s="47"/>
      <c r="O16" s="45"/>
      <c r="P16" s="47"/>
      <c r="Q16" s="45"/>
      <c r="R16" s="47"/>
      <c r="S16" s="45"/>
      <c r="T16" s="47"/>
      <c r="U16" s="45"/>
      <c r="V16" s="47"/>
      <c r="W16" s="45"/>
      <c r="X16" s="47"/>
      <c r="Y16" s="45"/>
      <c r="Z16" s="47"/>
      <c r="AA16" s="45"/>
      <c r="AB16" s="47"/>
      <c r="AC16" s="45"/>
      <c r="AD16" s="47"/>
      <c r="AE16" s="45"/>
      <c r="AF16" s="47"/>
      <c r="AG16" s="45"/>
      <c r="AH16" s="47"/>
      <c r="AI16" s="45"/>
      <c r="AJ16" s="47"/>
      <c r="AK16" s="45"/>
      <c r="AL16" s="47"/>
      <c r="AM16" s="54"/>
      <c r="AN16" s="55"/>
      <c r="AO16" s="46"/>
      <c r="AP16" s="51"/>
      <c r="AQ16" s="51"/>
      <c r="AR16" s="52"/>
      <c r="AS16" s="52"/>
      <c r="AT16" s="37"/>
      <c r="AU16" s="38"/>
      <c r="AV16" s="38"/>
      <c r="AW16" s="38"/>
      <c r="AX16" s="38"/>
      <c r="AY16" s="38"/>
      <c r="AZ16" s="38"/>
      <c r="BA16" s="38"/>
      <c r="BB16" s="38"/>
      <c r="BC16" s="38"/>
      <c r="BD16" s="8"/>
      <c r="BE16" s="8"/>
      <c r="BF16" s="8"/>
      <c r="BW16" s="3"/>
      <c r="BY16" s="4"/>
      <c r="CA16" s="39"/>
      <c r="CG16" s="40">
        <v>0</v>
      </c>
      <c r="CH16" s="40"/>
      <c r="CI16" s="40">
        <v>0</v>
      </c>
      <c r="CJ16" s="40">
        <v>0</v>
      </c>
      <c r="CZ16" s="2"/>
    </row>
    <row r="17" spans="1:104" ht="16.350000000000001" customHeight="1" x14ac:dyDescent="0.2">
      <c r="A17" s="62" t="s">
        <v>37</v>
      </c>
      <c r="B17" s="42">
        <f t="shared" si="1"/>
        <v>0</v>
      </c>
      <c r="C17" s="43">
        <f>SUM(U17+W17+Y17+AA17+AC17+AE17+AG17+AI17+AK17+AM17)</f>
        <v>0</v>
      </c>
      <c r="D17" s="44">
        <f>SUM(V17+X17+Z17+AB17+AD17+AF17+AH17+AJ17+AL17+AN17)</f>
        <v>0</v>
      </c>
      <c r="E17" s="48"/>
      <c r="F17" s="63"/>
      <c r="G17" s="48"/>
      <c r="H17" s="63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5"/>
      <c r="V17" s="47"/>
      <c r="W17" s="45"/>
      <c r="X17" s="47"/>
      <c r="Y17" s="45"/>
      <c r="Z17" s="47"/>
      <c r="AA17" s="45"/>
      <c r="AB17" s="47"/>
      <c r="AC17" s="45"/>
      <c r="AD17" s="47"/>
      <c r="AE17" s="45"/>
      <c r="AF17" s="47"/>
      <c r="AG17" s="45"/>
      <c r="AH17" s="47"/>
      <c r="AI17" s="45"/>
      <c r="AJ17" s="47"/>
      <c r="AK17" s="45"/>
      <c r="AL17" s="47"/>
      <c r="AM17" s="54"/>
      <c r="AN17" s="55"/>
      <c r="AO17" s="46"/>
      <c r="AP17" s="51"/>
      <c r="AQ17" s="51"/>
      <c r="AR17" s="52"/>
      <c r="AS17" s="52"/>
      <c r="AT17" s="37"/>
      <c r="AU17" s="38"/>
      <c r="AV17" s="38"/>
      <c r="AW17" s="38"/>
      <c r="AX17" s="38"/>
      <c r="AY17" s="38"/>
      <c r="AZ17" s="38"/>
      <c r="BA17" s="38"/>
      <c r="BB17" s="38"/>
      <c r="BC17" s="38"/>
      <c r="BD17" s="8"/>
      <c r="BE17" s="8"/>
      <c r="BF17" s="8"/>
      <c r="BW17" s="3"/>
      <c r="BY17" s="4"/>
      <c r="CA17" s="39"/>
      <c r="CG17" s="40">
        <v>0</v>
      </c>
      <c r="CH17" s="40"/>
      <c r="CI17" s="40">
        <v>0</v>
      </c>
      <c r="CJ17" s="40">
        <v>0</v>
      </c>
      <c r="CZ17" s="2"/>
    </row>
    <row r="18" spans="1:104" ht="16.350000000000001" customHeight="1" x14ac:dyDescent="0.2">
      <c r="A18" s="64" t="s">
        <v>38</v>
      </c>
      <c r="B18" s="42">
        <f t="shared" si="1"/>
        <v>0</v>
      </c>
      <c r="C18" s="43">
        <f>SUM(E18+G18+I18+K18+M18+O18+Q18+S18+U18+W18+Y18+AA18+AC18+AE18+AG18+AI18+AK18+AM18)</f>
        <v>0</v>
      </c>
      <c r="D18" s="44">
        <f>SUM(F18+H18+J18+L18+N18+P18+R18+T18+V18+X18+Z18+AB18+AD18+AF18+AH18+AJ18+AL18+AN18)</f>
        <v>0</v>
      </c>
      <c r="E18" s="45"/>
      <c r="F18" s="46"/>
      <c r="G18" s="45"/>
      <c r="H18" s="46"/>
      <c r="I18" s="45"/>
      <c r="J18" s="47"/>
      <c r="K18" s="65"/>
      <c r="L18" s="47"/>
      <c r="M18" s="45"/>
      <c r="N18" s="47"/>
      <c r="O18" s="45"/>
      <c r="P18" s="47"/>
      <c r="Q18" s="45"/>
      <c r="R18" s="47"/>
      <c r="S18" s="45"/>
      <c r="T18" s="47"/>
      <c r="U18" s="45"/>
      <c r="V18" s="47"/>
      <c r="W18" s="45"/>
      <c r="X18" s="47"/>
      <c r="Y18" s="45"/>
      <c r="Z18" s="47"/>
      <c r="AA18" s="45"/>
      <c r="AB18" s="47"/>
      <c r="AC18" s="45"/>
      <c r="AD18" s="47"/>
      <c r="AE18" s="45"/>
      <c r="AF18" s="47"/>
      <c r="AG18" s="45"/>
      <c r="AH18" s="47"/>
      <c r="AI18" s="45"/>
      <c r="AJ18" s="47"/>
      <c r="AK18" s="45"/>
      <c r="AL18" s="47"/>
      <c r="AM18" s="54"/>
      <c r="AN18" s="55"/>
      <c r="AO18" s="46"/>
      <c r="AP18" s="51"/>
      <c r="AQ18" s="51"/>
      <c r="AR18" s="52"/>
      <c r="AS18" s="52"/>
      <c r="AT18" s="37"/>
      <c r="AU18" s="38"/>
      <c r="AV18" s="38"/>
      <c r="AW18" s="38"/>
      <c r="AX18" s="38"/>
      <c r="AY18" s="38"/>
      <c r="AZ18" s="38"/>
      <c r="BA18" s="38"/>
      <c r="BB18" s="38"/>
      <c r="BC18" s="38"/>
      <c r="BD18" s="8"/>
      <c r="BE18" s="8"/>
      <c r="BF18" s="8"/>
      <c r="BW18" s="3"/>
      <c r="BY18" s="4"/>
      <c r="CA18" s="39"/>
      <c r="CG18" s="40">
        <v>0</v>
      </c>
      <c r="CH18" s="40"/>
      <c r="CI18" s="40">
        <v>0</v>
      </c>
      <c r="CJ18" s="40">
        <v>0</v>
      </c>
      <c r="CZ18" s="2"/>
    </row>
    <row r="19" spans="1:104" ht="16.350000000000001" customHeight="1" x14ac:dyDescent="0.2">
      <c r="A19" s="66" t="s">
        <v>39</v>
      </c>
      <c r="B19" s="42">
        <f>SUM(C19:D19)</f>
        <v>0</v>
      </c>
      <c r="C19" s="67"/>
      <c r="D19" s="68">
        <f>SUM(L19+N19+P19+R19+T19+V19+X19+Z19+AB19+AD19+AF19)</f>
        <v>0</v>
      </c>
      <c r="E19" s="60"/>
      <c r="F19" s="61"/>
      <c r="G19" s="60"/>
      <c r="H19" s="61"/>
      <c r="I19" s="60"/>
      <c r="J19" s="69"/>
      <c r="K19" s="48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0"/>
      <c r="AA19" s="71"/>
      <c r="AB19" s="70"/>
      <c r="AC19" s="71"/>
      <c r="AD19" s="70"/>
      <c r="AE19" s="71"/>
      <c r="AF19" s="70"/>
      <c r="AG19" s="60"/>
      <c r="AH19" s="69"/>
      <c r="AI19" s="60"/>
      <c r="AJ19" s="69"/>
      <c r="AK19" s="60"/>
      <c r="AL19" s="69"/>
      <c r="AM19" s="72"/>
      <c r="AN19" s="50"/>
      <c r="AO19" s="73"/>
      <c r="AP19" s="74"/>
      <c r="AQ19" s="74"/>
      <c r="AR19" s="75"/>
      <c r="AS19" s="75"/>
      <c r="AT19" s="37"/>
      <c r="AU19" s="38"/>
      <c r="AV19" s="38"/>
      <c r="AW19" s="38"/>
      <c r="AX19" s="38"/>
      <c r="AY19" s="38"/>
      <c r="AZ19" s="38"/>
      <c r="BA19" s="38"/>
      <c r="BB19" s="38"/>
      <c r="BC19" s="38"/>
      <c r="BD19" s="8"/>
      <c r="BE19" s="8"/>
      <c r="BF19" s="8"/>
      <c r="BW19" s="3"/>
      <c r="BY19" s="4"/>
      <c r="CA19" s="39"/>
      <c r="CG19" s="40">
        <v>0</v>
      </c>
      <c r="CH19" s="40"/>
      <c r="CI19" s="40">
        <v>0</v>
      </c>
      <c r="CJ19" s="40">
        <v>0</v>
      </c>
      <c r="CZ19" s="2"/>
    </row>
    <row r="20" spans="1:104" ht="16.350000000000001" customHeight="1" x14ac:dyDescent="0.2">
      <c r="A20" s="66" t="s">
        <v>40</v>
      </c>
      <c r="B20" s="42">
        <f>SUM(C20:D20)</f>
        <v>0</v>
      </c>
      <c r="C20" s="67"/>
      <c r="D20" s="44">
        <f>SUM(F20+H20+J20+L20+N20+P20+R20+T20+V20+X20+Z20+AB20+AD20+AF20+AH20+AJ20+AL20+AN20)</f>
        <v>0</v>
      </c>
      <c r="E20" s="60"/>
      <c r="F20" s="46"/>
      <c r="G20" s="60"/>
      <c r="H20" s="46"/>
      <c r="I20" s="60"/>
      <c r="J20" s="70"/>
      <c r="K20" s="60"/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71"/>
      <c r="X20" s="70"/>
      <c r="Y20" s="71"/>
      <c r="Z20" s="70"/>
      <c r="AA20" s="71"/>
      <c r="AB20" s="70"/>
      <c r="AC20" s="71"/>
      <c r="AD20" s="70"/>
      <c r="AE20" s="71"/>
      <c r="AF20" s="70"/>
      <c r="AG20" s="71"/>
      <c r="AH20" s="70"/>
      <c r="AI20" s="71"/>
      <c r="AJ20" s="70"/>
      <c r="AK20" s="71"/>
      <c r="AL20" s="70"/>
      <c r="AM20" s="71"/>
      <c r="AN20" s="76"/>
      <c r="AO20" s="73"/>
      <c r="AP20" s="74"/>
      <c r="AQ20" s="74"/>
      <c r="AR20" s="75"/>
      <c r="AS20" s="75"/>
      <c r="AT20" s="37"/>
      <c r="AU20" s="38"/>
      <c r="AV20" s="38"/>
      <c r="AW20" s="38"/>
      <c r="AX20" s="38"/>
      <c r="AY20" s="38"/>
      <c r="AZ20" s="38"/>
      <c r="BA20" s="38"/>
      <c r="BB20" s="38"/>
      <c r="BC20" s="38"/>
      <c r="BD20" s="8"/>
      <c r="BE20" s="8"/>
      <c r="BF20" s="8"/>
      <c r="BW20" s="3"/>
      <c r="BY20" s="4"/>
      <c r="CA20" s="39"/>
      <c r="CG20" s="40">
        <v>0</v>
      </c>
      <c r="CH20" s="40"/>
      <c r="CI20" s="40">
        <v>0</v>
      </c>
      <c r="CJ20" s="40">
        <v>0</v>
      </c>
      <c r="CZ20" s="2"/>
    </row>
    <row r="21" spans="1:104" ht="16.350000000000001" customHeight="1" x14ac:dyDescent="0.2">
      <c r="A21" s="66" t="s">
        <v>41</v>
      </c>
      <c r="B21" s="77">
        <f t="shared" si="1"/>
        <v>0</v>
      </c>
      <c r="C21" s="78">
        <f>SUM(O21+Q21+S21+U21+W21+Y21+AA21)</f>
        <v>0</v>
      </c>
      <c r="D21" s="44">
        <f>SUM(P21+R21+T21+V21+X21+Z21+AB21)</f>
        <v>0</v>
      </c>
      <c r="E21" s="60"/>
      <c r="F21" s="61"/>
      <c r="G21" s="60"/>
      <c r="H21" s="61"/>
      <c r="I21" s="60"/>
      <c r="J21" s="69"/>
      <c r="K21" s="48"/>
      <c r="L21" s="69"/>
      <c r="M21" s="60"/>
      <c r="N21" s="69"/>
      <c r="O21" s="79"/>
      <c r="P21" s="70"/>
      <c r="Q21" s="79"/>
      <c r="R21" s="70"/>
      <c r="S21" s="79"/>
      <c r="T21" s="70"/>
      <c r="U21" s="79"/>
      <c r="V21" s="70"/>
      <c r="W21" s="79"/>
      <c r="X21" s="70"/>
      <c r="Y21" s="79"/>
      <c r="Z21" s="70"/>
      <c r="AA21" s="79"/>
      <c r="AB21" s="70"/>
      <c r="AC21" s="60"/>
      <c r="AD21" s="69"/>
      <c r="AE21" s="60"/>
      <c r="AF21" s="69"/>
      <c r="AG21" s="71"/>
      <c r="AH21" s="69"/>
      <c r="AI21" s="60"/>
      <c r="AJ21" s="69"/>
      <c r="AK21" s="60"/>
      <c r="AL21" s="69"/>
      <c r="AM21" s="72"/>
      <c r="AN21" s="50"/>
      <c r="AO21" s="73"/>
      <c r="AP21" s="74"/>
      <c r="AQ21" s="74"/>
      <c r="AR21" s="75"/>
      <c r="AS21" s="75"/>
      <c r="AT21" s="37"/>
      <c r="AU21" s="38"/>
      <c r="AV21" s="38"/>
      <c r="AW21" s="38"/>
      <c r="AX21" s="38"/>
      <c r="AY21" s="38"/>
      <c r="AZ21" s="38"/>
      <c r="BA21" s="38"/>
      <c r="BB21" s="38"/>
      <c r="BC21" s="38"/>
      <c r="BD21" s="8"/>
      <c r="BE21" s="8"/>
      <c r="BF21" s="8"/>
      <c r="BW21" s="3"/>
      <c r="BY21" s="4"/>
      <c r="CA21" s="39"/>
      <c r="CG21" s="40">
        <v>0</v>
      </c>
      <c r="CH21" s="40"/>
      <c r="CI21" s="40">
        <v>0</v>
      </c>
      <c r="CJ21" s="40">
        <v>0</v>
      </c>
      <c r="CZ21" s="2"/>
    </row>
    <row r="22" spans="1:104" ht="16.350000000000001" customHeight="1" x14ac:dyDescent="0.2">
      <c r="A22" s="66" t="s">
        <v>42</v>
      </c>
      <c r="B22" s="77">
        <f t="shared" si="1"/>
        <v>0</v>
      </c>
      <c r="C22" s="78">
        <f>SUM(E22+G22+I22+K22+M22+O22+Q22+S22+U22+W22+Y22+AA22+AC22+AE22+AG22+AI22+AK22+AM22)</f>
        <v>0</v>
      </c>
      <c r="D22" s="68">
        <f>SUM(F22+H22+J22+L22+N22+P22+R22+T22+V22+X22+Z22+AB22+AD22+AF22+AH22+AJ22+AL22+AN22)</f>
        <v>0</v>
      </c>
      <c r="E22" s="79"/>
      <c r="F22" s="73"/>
      <c r="G22" s="79"/>
      <c r="H22" s="73"/>
      <c r="I22" s="79"/>
      <c r="J22" s="70"/>
      <c r="K22" s="65"/>
      <c r="L22" s="70"/>
      <c r="M22" s="79"/>
      <c r="N22" s="70"/>
      <c r="O22" s="79"/>
      <c r="P22" s="70"/>
      <c r="Q22" s="79"/>
      <c r="R22" s="70"/>
      <c r="S22" s="79"/>
      <c r="T22" s="70"/>
      <c r="U22" s="79"/>
      <c r="V22" s="70"/>
      <c r="W22" s="79"/>
      <c r="X22" s="70"/>
      <c r="Y22" s="79"/>
      <c r="Z22" s="70"/>
      <c r="AA22" s="79"/>
      <c r="AB22" s="70"/>
      <c r="AC22" s="79"/>
      <c r="AD22" s="70"/>
      <c r="AE22" s="79"/>
      <c r="AF22" s="70"/>
      <c r="AG22" s="79"/>
      <c r="AH22" s="70"/>
      <c r="AI22" s="79"/>
      <c r="AJ22" s="70"/>
      <c r="AK22" s="79"/>
      <c r="AL22" s="70"/>
      <c r="AM22" s="80"/>
      <c r="AN22" s="76"/>
      <c r="AO22" s="73"/>
      <c r="AP22" s="74"/>
      <c r="AQ22" s="74"/>
      <c r="AR22" s="75"/>
      <c r="AS22" s="75"/>
      <c r="AT22" s="37"/>
      <c r="AU22" s="38"/>
      <c r="AV22" s="38"/>
      <c r="AW22" s="38"/>
      <c r="AX22" s="38"/>
      <c r="AY22" s="38"/>
      <c r="AZ22" s="38"/>
      <c r="BA22" s="38"/>
      <c r="BB22" s="38"/>
      <c r="BC22" s="38"/>
      <c r="BD22" s="8"/>
      <c r="BE22" s="8"/>
      <c r="BF22" s="8"/>
      <c r="BW22" s="3"/>
      <c r="BY22" s="4"/>
      <c r="CG22" s="40">
        <v>0</v>
      </c>
      <c r="CH22" s="40"/>
      <c r="CI22" s="40">
        <v>0</v>
      </c>
      <c r="CJ22" s="40">
        <v>0</v>
      </c>
      <c r="CZ22" s="2"/>
    </row>
    <row r="23" spans="1:104" ht="16.350000000000001" customHeight="1" x14ac:dyDescent="0.2">
      <c r="A23" s="62" t="s">
        <v>43</v>
      </c>
      <c r="B23" s="77">
        <f t="shared" si="1"/>
        <v>0</v>
      </c>
      <c r="C23" s="78">
        <f>SUM(E23+G23+I23+K23+M23+O23+Q23+S23+U23+W23+Y23+AA23+AC23+AE23+AG23+AI23+AK23+AM23)</f>
        <v>0</v>
      </c>
      <c r="D23" s="68">
        <f>SUM(F23+H23+J23+L23+N23+P23+R23+T23+V23+X23+Z23+AB23+AD23+AF23+AH23+AJ23+AL23+AN23)</f>
        <v>0</v>
      </c>
      <c r="E23" s="79"/>
      <c r="F23" s="73"/>
      <c r="G23" s="79"/>
      <c r="H23" s="73"/>
      <c r="I23" s="79"/>
      <c r="J23" s="70"/>
      <c r="K23" s="65"/>
      <c r="L23" s="70"/>
      <c r="M23" s="79"/>
      <c r="N23" s="70"/>
      <c r="O23" s="79"/>
      <c r="P23" s="70"/>
      <c r="Q23" s="79"/>
      <c r="R23" s="70"/>
      <c r="S23" s="79"/>
      <c r="T23" s="70"/>
      <c r="U23" s="79"/>
      <c r="V23" s="70"/>
      <c r="W23" s="79"/>
      <c r="X23" s="70"/>
      <c r="Y23" s="79"/>
      <c r="Z23" s="70"/>
      <c r="AA23" s="79"/>
      <c r="AB23" s="70"/>
      <c r="AC23" s="79"/>
      <c r="AD23" s="70"/>
      <c r="AE23" s="79"/>
      <c r="AF23" s="70"/>
      <c r="AG23" s="79"/>
      <c r="AH23" s="70"/>
      <c r="AI23" s="79"/>
      <c r="AJ23" s="70"/>
      <c r="AK23" s="79"/>
      <c r="AL23" s="70"/>
      <c r="AM23" s="80"/>
      <c r="AN23" s="76"/>
      <c r="AO23" s="73"/>
      <c r="AP23" s="74"/>
      <c r="AQ23" s="74"/>
      <c r="AR23" s="75"/>
      <c r="AS23" s="75"/>
      <c r="AT23" s="37"/>
      <c r="AU23" s="38"/>
      <c r="AV23" s="38"/>
      <c r="AW23" s="38"/>
      <c r="AX23" s="38"/>
      <c r="AY23" s="38"/>
      <c r="AZ23" s="38"/>
      <c r="BA23" s="38"/>
      <c r="BB23" s="38"/>
      <c r="BC23" s="38"/>
      <c r="BD23" s="8"/>
      <c r="BE23" s="8"/>
      <c r="BF23" s="8"/>
      <c r="BW23" s="3"/>
      <c r="BY23" s="4"/>
      <c r="CG23" s="40">
        <v>0</v>
      </c>
      <c r="CH23" s="40"/>
      <c r="CI23" s="40">
        <v>0</v>
      </c>
      <c r="CJ23" s="40">
        <v>0</v>
      </c>
      <c r="CZ23" s="2"/>
    </row>
    <row r="24" spans="1:104" ht="16.350000000000001" customHeight="1" x14ac:dyDescent="0.2">
      <c r="A24" s="62" t="s">
        <v>44</v>
      </c>
      <c r="B24" s="42">
        <f t="shared" si="1"/>
        <v>0</v>
      </c>
      <c r="C24" s="43">
        <f>SUM(G24+I24+K24+M24+O24+Q24+S24+U24+W24+Y24+AA24+AC24+AE24+AG24+AI24+AK24+AM24)</f>
        <v>0</v>
      </c>
      <c r="D24" s="44">
        <f>SUM(H24+J24+L24+N24+P24+R24+T24+V24+X24+Z24+AB24+AD24+AF24+AH24+AJ24+AL24+AN24)</f>
        <v>0</v>
      </c>
      <c r="E24" s="48"/>
      <c r="F24" s="49"/>
      <c r="G24" s="79"/>
      <c r="H24" s="73"/>
      <c r="I24" s="79"/>
      <c r="J24" s="70"/>
      <c r="K24" s="65"/>
      <c r="L24" s="70"/>
      <c r="M24" s="79"/>
      <c r="N24" s="70"/>
      <c r="O24" s="79"/>
      <c r="P24" s="70"/>
      <c r="Q24" s="79"/>
      <c r="R24" s="70"/>
      <c r="S24" s="79"/>
      <c r="T24" s="70"/>
      <c r="U24" s="79"/>
      <c r="V24" s="70"/>
      <c r="W24" s="79"/>
      <c r="X24" s="70"/>
      <c r="Y24" s="79"/>
      <c r="Z24" s="70"/>
      <c r="AA24" s="79"/>
      <c r="AB24" s="70"/>
      <c r="AC24" s="79"/>
      <c r="AD24" s="70"/>
      <c r="AE24" s="79"/>
      <c r="AF24" s="70"/>
      <c r="AG24" s="79"/>
      <c r="AH24" s="70"/>
      <c r="AI24" s="79"/>
      <c r="AJ24" s="70"/>
      <c r="AK24" s="79"/>
      <c r="AL24" s="70"/>
      <c r="AM24" s="80"/>
      <c r="AN24" s="76"/>
      <c r="AO24" s="73"/>
      <c r="AP24" s="74"/>
      <c r="AQ24" s="74"/>
      <c r="AR24" s="75"/>
      <c r="AS24" s="75"/>
      <c r="AT24" s="37"/>
      <c r="AU24" s="38"/>
      <c r="AV24" s="38"/>
      <c r="AW24" s="38"/>
      <c r="AX24" s="38"/>
      <c r="AY24" s="38"/>
      <c r="AZ24" s="38"/>
      <c r="BA24" s="38"/>
      <c r="BB24" s="38"/>
      <c r="BC24" s="38"/>
      <c r="BD24" s="8"/>
      <c r="BE24" s="8"/>
      <c r="BF24" s="8"/>
      <c r="BW24" s="3"/>
      <c r="BY24" s="4"/>
      <c r="CG24" s="40">
        <v>0</v>
      </c>
      <c r="CH24" s="40"/>
      <c r="CI24" s="40">
        <v>0</v>
      </c>
      <c r="CJ24" s="40">
        <v>0</v>
      </c>
      <c r="CZ24" s="2"/>
    </row>
    <row r="25" spans="1:104" ht="16.350000000000001" customHeight="1" x14ac:dyDescent="0.2">
      <c r="A25" s="62" t="s">
        <v>45</v>
      </c>
      <c r="B25" s="42">
        <f t="shared" si="1"/>
        <v>0</v>
      </c>
      <c r="C25" s="43">
        <f>SUM(M25+O25+Q25+S25+U25+W25+Y25+AA25+AC25+AE25+AG25+AI25+AK25+AM25)</f>
        <v>0</v>
      </c>
      <c r="D25" s="44">
        <f>SUM(N25+P25+R25+T25+V25+X25+Z25+AB25+AD25+AF25+AH25+AJ25+AL25+AN25)</f>
        <v>0</v>
      </c>
      <c r="E25" s="81"/>
      <c r="F25" s="69"/>
      <c r="G25" s="60"/>
      <c r="H25" s="61"/>
      <c r="I25" s="60"/>
      <c r="J25" s="61"/>
      <c r="K25" s="60"/>
      <c r="L25" s="61"/>
      <c r="M25" s="79"/>
      <c r="N25" s="70"/>
      <c r="O25" s="79"/>
      <c r="P25" s="70"/>
      <c r="Q25" s="79"/>
      <c r="R25" s="70"/>
      <c r="S25" s="79"/>
      <c r="T25" s="70"/>
      <c r="U25" s="79"/>
      <c r="V25" s="70"/>
      <c r="W25" s="79"/>
      <c r="X25" s="70"/>
      <c r="Y25" s="79"/>
      <c r="Z25" s="70"/>
      <c r="AA25" s="79"/>
      <c r="AB25" s="70"/>
      <c r="AC25" s="79"/>
      <c r="AD25" s="70"/>
      <c r="AE25" s="79"/>
      <c r="AF25" s="70"/>
      <c r="AG25" s="79"/>
      <c r="AH25" s="70"/>
      <c r="AI25" s="79"/>
      <c r="AJ25" s="70"/>
      <c r="AK25" s="79"/>
      <c r="AL25" s="70"/>
      <c r="AM25" s="80"/>
      <c r="AN25" s="76"/>
      <c r="AO25" s="73"/>
      <c r="AP25" s="74"/>
      <c r="AQ25" s="74"/>
      <c r="AR25" s="75"/>
      <c r="AS25" s="75"/>
      <c r="AT25" s="37"/>
      <c r="AU25" s="38"/>
      <c r="AV25" s="38"/>
      <c r="AW25" s="38"/>
      <c r="AX25" s="38"/>
      <c r="AY25" s="38"/>
      <c r="AZ25" s="38"/>
      <c r="BA25" s="38"/>
      <c r="BB25" s="38"/>
      <c r="BC25" s="38"/>
      <c r="BD25" s="8"/>
      <c r="BE25" s="8"/>
      <c r="BF25" s="8"/>
      <c r="BW25" s="3"/>
      <c r="BY25" s="4"/>
      <c r="CG25" s="40">
        <v>0</v>
      </c>
      <c r="CH25" s="40"/>
      <c r="CI25" s="40">
        <v>0</v>
      </c>
      <c r="CJ25" s="40">
        <v>0</v>
      </c>
      <c r="CZ25" s="2"/>
    </row>
    <row r="26" spans="1:104" ht="16.350000000000001" customHeight="1" x14ac:dyDescent="0.2">
      <c r="A26" s="82" t="s">
        <v>46</v>
      </c>
      <c r="B26" s="1663">
        <f t="shared" si="1"/>
        <v>0</v>
      </c>
      <c r="C26" s="1664">
        <f>SUM(E26+G26+I26+K26+M26+O26+Q26+S26+U26+W26+Y26+AA26+AC26+AE26+AG26+AI26+AK26+AM26)</f>
        <v>0</v>
      </c>
      <c r="D26" s="1456">
        <f>SUM(F26+H26+J26+L26+N26+P26+R26+T26+V26+X26+Z26+AB26+AD26+AF26+AH26+AJ26+AL26+AN26)</f>
        <v>0</v>
      </c>
      <c r="E26" s="1665"/>
      <c r="F26" s="87"/>
      <c r="G26" s="88"/>
      <c r="H26" s="89"/>
      <c r="I26" s="88"/>
      <c r="J26" s="87"/>
      <c r="K26" s="1666"/>
      <c r="L26" s="87"/>
      <c r="M26" s="88"/>
      <c r="N26" s="87"/>
      <c r="O26" s="88"/>
      <c r="P26" s="87"/>
      <c r="Q26" s="88"/>
      <c r="R26" s="87"/>
      <c r="S26" s="88"/>
      <c r="T26" s="87"/>
      <c r="U26" s="88"/>
      <c r="V26" s="87"/>
      <c r="W26" s="88"/>
      <c r="X26" s="87"/>
      <c r="Y26" s="88"/>
      <c r="Z26" s="87"/>
      <c r="AA26" s="88"/>
      <c r="AB26" s="87"/>
      <c r="AC26" s="88"/>
      <c r="AD26" s="87"/>
      <c r="AE26" s="88"/>
      <c r="AF26" s="87"/>
      <c r="AG26" s="88"/>
      <c r="AH26" s="87"/>
      <c r="AI26" s="88"/>
      <c r="AJ26" s="87"/>
      <c r="AK26" s="88"/>
      <c r="AL26" s="87"/>
      <c r="AM26" s="91"/>
      <c r="AN26" s="92"/>
      <c r="AO26" s="89"/>
      <c r="AP26" s="93"/>
      <c r="AQ26" s="93"/>
      <c r="AR26" s="94"/>
      <c r="AS26" s="94"/>
      <c r="AT26" s="37"/>
      <c r="AU26" s="38"/>
      <c r="AV26" s="38"/>
      <c r="AW26" s="38"/>
      <c r="AX26" s="38"/>
      <c r="AY26" s="38"/>
      <c r="AZ26" s="38"/>
      <c r="BA26" s="38"/>
      <c r="BB26" s="38"/>
      <c r="BC26" s="38"/>
      <c r="BD26" s="8"/>
      <c r="BE26" s="8"/>
      <c r="BF26" s="8"/>
      <c r="BW26" s="3"/>
      <c r="BY26" s="4"/>
      <c r="CG26" s="40">
        <v>0</v>
      </c>
      <c r="CH26" s="40"/>
      <c r="CI26" s="40">
        <v>0</v>
      </c>
      <c r="CJ26" s="40">
        <v>0</v>
      </c>
      <c r="CZ26" s="2"/>
    </row>
    <row r="27" spans="1:104" ht="31.35" customHeight="1" x14ac:dyDescent="0.2">
      <c r="A27" s="9" t="s">
        <v>47</v>
      </c>
      <c r="B27" s="10"/>
      <c r="C27" s="10"/>
      <c r="D27" s="10"/>
      <c r="E27" s="10"/>
      <c r="F27" s="1667"/>
      <c r="G27" s="1667" t="s">
        <v>48</v>
      </c>
      <c r="H27" s="1668"/>
      <c r="I27" s="1668"/>
      <c r="J27" s="1667"/>
      <c r="K27" s="1667"/>
      <c r="L27" s="1667"/>
      <c r="M27" s="1667"/>
      <c r="N27" s="1667"/>
      <c r="O27" s="1667"/>
      <c r="P27" s="1667"/>
      <c r="Q27" s="1667"/>
      <c r="R27" s="1667"/>
      <c r="S27" s="1667"/>
      <c r="T27" s="1667"/>
      <c r="U27" s="1667"/>
      <c r="V27" s="1667"/>
      <c r="W27" s="1667"/>
      <c r="X27" s="1667"/>
      <c r="Y27" s="1669"/>
      <c r="Z27" s="1669"/>
      <c r="AA27" s="1669"/>
      <c r="AB27" s="1669"/>
      <c r="AC27" s="1669"/>
      <c r="AD27" s="1669"/>
      <c r="AE27" s="1669"/>
      <c r="AF27" s="1669"/>
      <c r="AG27" s="1669"/>
      <c r="AH27" s="1669"/>
      <c r="AI27" s="1669"/>
      <c r="AJ27" s="1669"/>
      <c r="AK27" s="1669"/>
      <c r="AL27" s="1669"/>
      <c r="AM27" s="1669"/>
      <c r="AN27" s="1669"/>
      <c r="AO27" s="1669"/>
      <c r="AP27" s="915"/>
      <c r="AQ27" s="916"/>
      <c r="AR27" s="10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CG27" s="40"/>
      <c r="CH27" s="40"/>
      <c r="CI27" s="40"/>
      <c r="CJ27" s="40"/>
    </row>
    <row r="28" spans="1:104" ht="20.100000000000001" customHeight="1" x14ac:dyDescent="0.2">
      <c r="A28" s="3180" t="s">
        <v>49</v>
      </c>
      <c r="B28" s="3182" t="s">
        <v>4</v>
      </c>
      <c r="C28" s="2935"/>
      <c r="D28" s="2936"/>
      <c r="E28" s="3184" t="s">
        <v>5</v>
      </c>
      <c r="F28" s="3167"/>
      <c r="G28" s="3167"/>
      <c r="H28" s="3167"/>
      <c r="I28" s="3167"/>
      <c r="J28" s="3167"/>
      <c r="K28" s="3167"/>
      <c r="L28" s="3167"/>
      <c r="M28" s="3167"/>
      <c r="N28" s="3167"/>
      <c r="O28" s="3167"/>
      <c r="P28" s="3167"/>
      <c r="Q28" s="3167"/>
      <c r="R28" s="3167"/>
      <c r="S28" s="3167"/>
      <c r="T28" s="3167"/>
      <c r="U28" s="3167"/>
      <c r="V28" s="3167"/>
      <c r="W28" s="3167"/>
      <c r="X28" s="3167"/>
      <c r="Y28" s="3167"/>
      <c r="Z28" s="3167"/>
      <c r="AA28" s="3167"/>
      <c r="AB28" s="3167"/>
      <c r="AC28" s="3167"/>
      <c r="AD28" s="3167"/>
      <c r="AE28" s="3167"/>
      <c r="AF28" s="3167"/>
      <c r="AG28" s="3167"/>
      <c r="AH28" s="3167"/>
      <c r="AI28" s="3167"/>
      <c r="AJ28" s="3167"/>
      <c r="AK28" s="3167"/>
      <c r="AL28" s="3167"/>
      <c r="AM28" s="3167"/>
      <c r="AN28" s="3151"/>
      <c r="AO28" s="2936" t="s">
        <v>6</v>
      </c>
      <c r="AP28" s="3152" t="s">
        <v>7</v>
      </c>
      <c r="AQ28" s="3152" t="s">
        <v>8</v>
      </c>
      <c r="AR28" s="3152" t="s">
        <v>50</v>
      </c>
      <c r="AS28" s="2936" t="s">
        <v>9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X28" s="2"/>
      <c r="CG28" s="40"/>
      <c r="CH28" s="40"/>
      <c r="CI28" s="40"/>
      <c r="CJ28" s="40"/>
    </row>
    <row r="29" spans="1:104" ht="20.100000000000001" customHeight="1" x14ac:dyDescent="0.2">
      <c r="A29" s="2692"/>
      <c r="B29" s="3183"/>
      <c r="C29" s="2698"/>
      <c r="D29" s="3115"/>
      <c r="E29" s="3184" t="s">
        <v>11</v>
      </c>
      <c r="F29" s="3170"/>
      <c r="G29" s="3184" t="s">
        <v>12</v>
      </c>
      <c r="H29" s="3170"/>
      <c r="I29" s="3184" t="s">
        <v>13</v>
      </c>
      <c r="J29" s="3170"/>
      <c r="K29" s="3184" t="s">
        <v>14</v>
      </c>
      <c r="L29" s="3170"/>
      <c r="M29" s="3184" t="s">
        <v>15</v>
      </c>
      <c r="N29" s="3170"/>
      <c r="O29" s="3184" t="s">
        <v>16</v>
      </c>
      <c r="P29" s="3170"/>
      <c r="Q29" s="3167" t="s">
        <v>17</v>
      </c>
      <c r="R29" s="3170"/>
      <c r="S29" s="3184" t="s">
        <v>18</v>
      </c>
      <c r="T29" s="3170"/>
      <c r="U29" s="3184" t="s">
        <v>19</v>
      </c>
      <c r="V29" s="3170"/>
      <c r="W29" s="3184" t="s">
        <v>20</v>
      </c>
      <c r="X29" s="3170"/>
      <c r="Y29" s="3184" t="s">
        <v>21</v>
      </c>
      <c r="Z29" s="3170"/>
      <c r="AA29" s="3184" t="s">
        <v>22</v>
      </c>
      <c r="AB29" s="3170"/>
      <c r="AC29" s="3167" t="s">
        <v>23</v>
      </c>
      <c r="AD29" s="3170"/>
      <c r="AE29" s="3184" t="s">
        <v>24</v>
      </c>
      <c r="AF29" s="3170"/>
      <c r="AG29" s="3167" t="s">
        <v>25</v>
      </c>
      <c r="AH29" s="3170"/>
      <c r="AI29" s="3184" t="s">
        <v>26</v>
      </c>
      <c r="AJ29" s="3170"/>
      <c r="AK29" s="3167" t="s">
        <v>27</v>
      </c>
      <c r="AL29" s="3170"/>
      <c r="AM29" s="3167" t="s">
        <v>28</v>
      </c>
      <c r="AN29" s="3151"/>
      <c r="AO29" s="2703"/>
      <c r="AP29" s="2705"/>
      <c r="AQ29" s="2705"/>
      <c r="AR29" s="2705"/>
      <c r="AS29" s="2703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X29" s="2"/>
      <c r="CG29" s="40"/>
      <c r="CH29" s="40"/>
      <c r="CI29" s="40"/>
      <c r="CJ29" s="40"/>
    </row>
    <row r="30" spans="1:104" ht="20.100000000000001" customHeight="1" x14ac:dyDescent="0.2">
      <c r="A30" s="3181"/>
      <c r="B30" s="1670" t="s">
        <v>29</v>
      </c>
      <c r="C30" s="1647" t="s">
        <v>30</v>
      </c>
      <c r="D30" s="1462" t="s">
        <v>31</v>
      </c>
      <c r="E30" s="1670" t="s">
        <v>30</v>
      </c>
      <c r="F30" s="917" t="s">
        <v>31</v>
      </c>
      <c r="G30" s="1670" t="s">
        <v>30</v>
      </c>
      <c r="H30" s="917" t="s">
        <v>31</v>
      </c>
      <c r="I30" s="1670" t="s">
        <v>30</v>
      </c>
      <c r="J30" s="917" t="s">
        <v>31</v>
      </c>
      <c r="K30" s="1670" t="s">
        <v>30</v>
      </c>
      <c r="L30" s="917" t="s">
        <v>31</v>
      </c>
      <c r="M30" s="1670" t="s">
        <v>30</v>
      </c>
      <c r="N30" s="917" t="s">
        <v>31</v>
      </c>
      <c r="O30" s="1670" t="s">
        <v>30</v>
      </c>
      <c r="P30" s="917" t="s">
        <v>31</v>
      </c>
      <c r="Q30" s="1670" t="s">
        <v>30</v>
      </c>
      <c r="R30" s="917" t="s">
        <v>31</v>
      </c>
      <c r="S30" s="1670" t="s">
        <v>30</v>
      </c>
      <c r="T30" s="917" t="s">
        <v>31</v>
      </c>
      <c r="U30" s="1670" t="s">
        <v>30</v>
      </c>
      <c r="V30" s="917" t="s">
        <v>31</v>
      </c>
      <c r="W30" s="1670" t="s">
        <v>30</v>
      </c>
      <c r="X30" s="917" t="s">
        <v>31</v>
      </c>
      <c r="Y30" s="1670" t="s">
        <v>30</v>
      </c>
      <c r="Z30" s="917" t="s">
        <v>31</v>
      </c>
      <c r="AA30" s="1670" t="s">
        <v>30</v>
      </c>
      <c r="AB30" s="917" t="s">
        <v>31</v>
      </c>
      <c r="AC30" s="1670" t="s">
        <v>30</v>
      </c>
      <c r="AD30" s="917" t="s">
        <v>31</v>
      </c>
      <c r="AE30" s="1670" t="s">
        <v>30</v>
      </c>
      <c r="AF30" s="917" t="s">
        <v>31</v>
      </c>
      <c r="AG30" s="1670" t="s">
        <v>30</v>
      </c>
      <c r="AH30" s="917" t="s">
        <v>31</v>
      </c>
      <c r="AI30" s="1670" t="s">
        <v>30</v>
      </c>
      <c r="AJ30" s="917" t="s">
        <v>31</v>
      </c>
      <c r="AK30" s="1671" t="s">
        <v>30</v>
      </c>
      <c r="AL30" s="917" t="s">
        <v>31</v>
      </c>
      <c r="AM30" s="1670" t="s">
        <v>30</v>
      </c>
      <c r="AN30" s="1672" t="s">
        <v>31</v>
      </c>
      <c r="AO30" s="3115"/>
      <c r="AP30" s="3153"/>
      <c r="AQ30" s="3153"/>
      <c r="AR30" s="3153"/>
      <c r="AS30" s="3115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X30" s="2"/>
      <c r="CG30" s="40"/>
      <c r="CH30" s="40"/>
      <c r="CI30" s="40"/>
      <c r="CJ30" s="40"/>
    </row>
    <row r="31" spans="1:104" ht="16.350000000000001" customHeight="1" x14ac:dyDescent="0.2">
      <c r="A31" s="1673" t="s">
        <v>51</v>
      </c>
      <c r="B31" s="1674">
        <f t="shared" ref="B31:B44" si="2">SUM(C31:D31)</f>
        <v>0</v>
      </c>
      <c r="C31" s="1656">
        <f>SUM(E31+G31+I31+K31+M31+O31+Q31+S31+U31+W31+Y31+AA31+AC31+AE31+AG31+AI31+AK31+AM31)</f>
        <v>0</v>
      </c>
      <c r="D31" s="1657">
        <f>SUM(F31+H31+J31+L31+N31+P31+R31+T31+V31+X31+Z31+AB31+AD31+AF31+AH31+AJ31+AL31+AN31)</f>
        <v>0</v>
      </c>
      <c r="E31" s="1639"/>
      <c r="F31" s="1634"/>
      <c r="G31" s="1639"/>
      <c r="H31" s="1658"/>
      <c r="I31" s="1639"/>
      <c r="J31" s="1658"/>
      <c r="K31" s="1639"/>
      <c r="L31" s="1658"/>
      <c r="M31" s="1639"/>
      <c r="N31" s="1658"/>
      <c r="O31" s="1639"/>
      <c r="P31" s="1658"/>
      <c r="Q31" s="1642"/>
      <c r="R31" s="1658"/>
      <c r="S31" s="1639"/>
      <c r="T31" s="1658"/>
      <c r="U31" s="1639"/>
      <c r="V31" s="1658"/>
      <c r="W31" s="1639"/>
      <c r="X31" s="1658"/>
      <c r="Y31" s="1639"/>
      <c r="Z31" s="1658"/>
      <c r="AA31" s="1639"/>
      <c r="AB31" s="1658"/>
      <c r="AC31" s="1642"/>
      <c r="AD31" s="1658"/>
      <c r="AE31" s="1639"/>
      <c r="AF31" s="1658"/>
      <c r="AG31" s="1642"/>
      <c r="AH31" s="1658"/>
      <c r="AI31" s="1639"/>
      <c r="AJ31" s="1658"/>
      <c r="AK31" s="1642"/>
      <c r="AL31" s="1658"/>
      <c r="AM31" s="1675"/>
      <c r="AN31" s="1660"/>
      <c r="AO31" s="1662"/>
      <c r="AP31" s="1661"/>
      <c r="AQ31" s="1661"/>
      <c r="AR31" s="1661"/>
      <c r="AS31" s="1662"/>
      <c r="AT31" s="37"/>
      <c r="AU31" s="38"/>
      <c r="AV31" s="38"/>
      <c r="AW31" s="38"/>
      <c r="AX31" s="38"/>
      <c r="AY31" s="38"/>
      <c r="AZ31" s="38"/>
      <c r="BA31" s="38"/>
      <c r="BB31" s="38"/>
      <c r="BC31" s="8"/>
      <c r="BD31" s="8"/>
      <c r="BE31" s="8"/>
      <c r="BF31" s="8"/>
      <c r="BG31" s="8"/>
      <c r="BX31" s="2"/>
      <c r="CA31" s="39"/>
      <c r="CB31" s="39"/>
      <c r="CG31" s="40">
        <v>0</v>
      </c>
      <c r="CH31" s="40">
        <v>0</v>
      </c>
      <c r="CI31" s="40"/>
      <c r="CJ31" s="40"/>
    </row>
    <row r="32" spans="1:104" ht="16.350000000000001" customHeight="1" x14ac:dyDescent="0.2">
      <c r="A32" s="109" t="s">
        <v>52</v>
      </c>
      <c r="B32" s="42">
        <f t="shared" si="2"/>
        <v>0</v>
      </c>
      <c r="C32" s="43">
        <f t="shared" ref="C32:D33" si="3">SUM(E32+G32+I32+K32+M32+O32+Q32+S32+U32+W32+Y32+AA32+AC32+AE32+AG32+AI32+AK32+AM32)</f>
        <v>0</v>
      </c>
      <c r="D32" s="44">
        <f t="shared" si="3"/>
        <v>0</v>
      </c>
      <c r="E32" s="45"/>
      <c r="F32" s="46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110"/>
      <c r="R32" s="47"/>
      <c r="S32" s="45"/>
      <c r="T32" s="47"/>
      <c r="U32" s="45"/>
      <c r="V32" s="47"/>
      <c r="W32" s="45"/>
      <c r="X32" s="47"/>
      <c r="Y32" s="45"/>
      <c r="Z32" s="47"/>
      <c r="AA32" s="45"/>
      <c r="AB32" s="47"/>
      <c r="AC32" s="110"/>
      <c r="AD32" s="47"/>
      <c r="AE32" s="45"/>
      <c r="AF32" s="47"/>
      <c r="AG32" s="110"/>
      <c r="AH32" s="47"/>
      <c r="AI32" s="45"/>
      <c r="AJ32" s="47"/>
      <c r="AK32" s="110"/>
      <c r="AL32" s="47"/>
      <c r="AM32" s="111"/>
      <c r="AN32" s="55"/>
      <c r="AO32" s="112"/>
      <c r="AP32" s="113"/>
      <c r="AQ32" s="113"/>
      <c r="AR32" s="113"/>
      <c r="AS32" s="112"/>
      <c r="AT32" s="37"/>
      <c r="AU32" s="38"/>
      <c r="AV32" s="38"/>
      <c r="AW32" s="38"/>
      <c r="AX32" s="38"/>
      <c r="AY32" s="38"/>
      <c r="AZ32" s="38"/>
      <c r="BA32" s="38"/>
      <c r="BB32" s="38"/>
      <c r="BC32" s="8"/>
      <c r="BD32" s="8"/>
      <c r="BE32" s="8"/>
      <c r="BF32" s="8"/>
      <c r="BG32" s="8"/>
      <c r="BX32" s="2"/>
      <c r="CB32" s="39"/>
      <c r="CG32" s="40">
        <v>0</v>
      </c>
      <c r="CH32" s="40">
        <v>0</v>
      </c>
      <c r="CI32" s="40"/>
      <c r="CJ32" s="40"/>
    </row>
    <row r="33" spans="1:88" ht="16.350000000000001" customHeight="1" x14ac:dyDescent="0.2">
      <c r="A33" s="114" t="s">
        <v>53</v>
      </c>
      <c r="B33" s="42">
        <f t="shared" si="2"/>
        <v>0</v>
      </c>
      <c r="C33" s="43">
        <f t="shared" si="3"/>
        <v>0</v>
      </c>
      <c r="D33" s="68">
        <f t="shared" si="3"/>
        <v>0</v>
      </c>
      <c r="E33" s="45"/>
      <c r="F33" s="46"/>
      <c r="G33" s="45"/>
      <c r="H33" s="47"/>
      <c r="I33" s="45"/>
      <c r="J33" s="47"/>
      <c r="K33" s="45"/>
      <c r="L33" s="47"/>
      <c r="M33" s="45"/>
      <c r="N33" s="47"/>
      <c r="O33" s="45"/>
      <c r="P33" s="47"/>
      <c r="Q33" s="110"/>
      <c r="R33" s="47"/>
      <c r="S33" s="45"/>
      <c r="T33" s="47"/>
      <c r="U33" s="45"/>
      <c r="V33" s="47"/>
      <c r="W33" s="45"/>
      <c r="X33" s="47"/>
      <c r="Y33" s="45"/>
      <c r="Z33" s="47"/>
      <c r="AA33" s="45"/>
      <c r="AB33" s="47"/>
      <c r="AC33" s="110"/>
      <c r="AD33" s="47"/>
      <c r="AE33" s="45"/>
      <c r="AF33" s="47"/>
      <c r="AG33" s="110"/>
      <c r="AH33" s="47"/>
      <c r="AI33" s="45"/>
      <c r="AJ33" s="47"/>
      <c r="AK33" s="110"/>
      <c r="AL33" s="47"/>
      <c r="AM33" s="111"/>
      <c r="AN33" s="55"/>
      <c r="AO33" s="52"/>
      <c r="AP33" s="51"/>
      <c r="AQ33" s="51"/>
      <c r="AR33" s="51"/>
      <c r="AS33" s="52"/>
      <c r="AT33" s="37"/>
      <c r="AU33" s="38"/>
      <c r="AV33" s="38"/>
      <c r="AW33" s="38"/>
      <c r="AX33" s="38"/>
      <c r="AY33" s="38"/>
      <c r="AZ33" s="38"/>
      <c r="BA33" s="38"/>
      <c r="BB33" s="38"/>
      <c r="BC33" s="8"/>
      <c r="BD33" s="8"/>
      <c r="BE33" s="8"/>
      <c r="BF33" s="8"/>
      <c r="BG33" s="8"/>
      <c r="BX33" s="2"/>
      <c r="CB33" s="39"/>
      <c r="CG33" s="40">
        <v>0</v>
      </c>
      <c r="CH33" s="40">
        <v>0</v>
      </c>
      <c r="CI33" s="40"/>
      <c r="CJ33" s="40"/>
    </row>
    <row r="34" spans="1:88" ht="16.350000000000001" customHeight="1" x14ac:dyDescent="0.2">
      <c r="A34" s="114" t="s">
        <v>54</v>
      </c>
      <c r="B34" s="42">
        <f t="shared" si="2"/>
        <v>0</v>
      </c>
      <c r="C34" s="43">
        <f>SUM(O34+Q34+S34+U34+W34+Y34+AA34)</f>
        <v>0</v>
      </c>
      <c r="D34" s="68">
        <f>SUM(P34+R34+T34+V34+X34+Z34+AB34)</f>
        <v>0</v>
      </c>
      <c r="E34" s="60"/>
      <c r="F34" s="61"/>
      <c r="G34" s="60"/>
      <c r="H34" s="69"/>
      <c r="I34" s="60"/>
      <c r="J34" s="69"/>
      <c r="K34" s="60"/>
      <c r="L34" s="69"/>
      <c r="M34" s="60"/>
      <c r="N34" s="69"/>
      <c r="O34" s="45"/>
      <c r="P34" s="47"/>
      <c r="Q34" s="110"/>
      <c r="R34" s="47"/>
      <c r="S34" s="45"/>
      <c r="T34" s="47"/>
      <c r="U34" s="45"/>
      <c r="V34" s="47"/>
      <c r="W34" s="45"/>
      <c r="X34" s="47"/>
      <c r="Y34" s="45"/>
      <c r="Z34" s="47"/>
      <c r="AA34" s="45"/>
      <c r="AB34" s="70"/>
      <c r="AC34" s="115"/>
      <c r="AD34" s="69"/>
      <c r="AE34" s="60"/>
      <c r="AF34" s="69"/>
      <c r="AG34" s="115"/>
      <c r="AH34" s="69"/>
      <c r="AI34" s="60"/>
      <c r="AJ34" s="69"/>
      <c r="AK34" s="115"/>
      <c r="AL34" s="69"/>
      <c r="AM34" s="116"/>
      <c r="AN34" s="50"/>
      <c r="AO34" s="52"/>
      <c r="AP34" s="51"/>
      <c r="AQ34" s="51"/>
      <c r="AR34" s="51"/>
      <c r="AS34" s="52"/>
      <c r="AT34" s="37"/>
      <c r="AU34" s="38"/>
      <c r="AV34" s="38"/>
      <c r="AW34" s="38"/>
      <c r="AX34" s="38"/>
      <c r="AY34" s="38"/>
      <c r="AZ34" s="38"/>
      <c r="BA34" s="38"/>
      <c r="BB34" s="38"/>
      <c r="BC34" s="8"/>
      <c r="BD34" s="8"/>
      <c r="BE34" s="8"/>
      <c r="BF34" s="8"/>
      <c r="BG34" s="8"/>
      <c r="BX34" s="2"/>
      <c r="CB34" s="39"/>
      <c r="CG34" s="40">
        <v>0</v>
      </c>
      <c r="CH34" s="40">
        <v>0</v>
      </c>
      <c r="CI34" s="40"/>
      <c r="CJ34" s="40"/>
    </row>
    <row r="35" spans="1:88" ht="16.350000000000001" customHeight="1" x14ac:dyDescent="0.2">
      <c r="A35" s="114" t="s">
        <v>55</v>
      </c>
      <c r="B35" s="42">
        <f>SUM(C35:D35)</f>
        <v>0</v>
      </c>
      <c r="C35" s="43">
        <f>SUM(E35+G35+I35+K35+M35+O35+Q35+S35+U35+W35+Y35+AA35+AC35+AE35+AG35+AI35+AK35+AM35)</f>
        <v>0</v>
      </c>
      <c r="D35" s="68">
        <f t="shared" ref="C35:D44" si="4">SUM(F35+H35+J35+L35+N35+P35+R35+T35+V35+X35+Z35+AB35+AD35+AF35+AH35+AJ35+AL35+AN35)</f>
        <v>0</v>
      </c>
      <c r="E35" s="45"/>
      <c r="F35" s="46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110"/>
      <c r="R35" s="47"/>
      <c r="S35" s="45"/>
      <c r="T35" s="47"/>
      <c r="U35" s="45"/>
      <c r="V35" s="47"/>
      <c r="W35" s="45"/>
      <c r="X35" s="47"/>
      <c r="Y35" s="45"/>
      <c r="Z35" s="47"/>
      <c r="AA35" s="45"/>
      <c r="AB35" s="47"/>
      <c r="AC35" s="110"/>
      <c r="AD35" s="47"/>
      <c r="AE35" s="45"/>
      <c r="AF35" s="47"/>
      <c r="AG35" s="110"/>
      <c r="AH35" s="47"/>
      <c r="AI35" s="45"/>
      <c r="AJ35" s="47"/>
      <c r="AK35" s="110"/>
      <c r="AL35" s="47"/>
      <c r="AM35" s="111"/>
      <c r="AN35" s="55"/>
      <c r="AO35" s="112"/>
      <c r="AP35" s="113"/>
      <c r="AQ35" s="113"/>
      <c r="AR35" s="113"/>
      <c r="AS35" s="112"/>
      <c r="AT35" s="37"/>
      <c r="AU35" s="38"/>
      <c r="AV35" s="38"/>
      <c r="AW35" s="38"/>
      <c r="AX35" s="38"/>
      <c r="AY35" s="38"/>
      <c r="AZ35" s="38"/>
      <c r="BA35" s="38"/>
      <c r="BB35" s="38"/>
      <c r="BC35" s="8"/>
      <c r="BD35" s="8"/>
      <c r="BE35" s="8"/>
      <c r="BF35" s="8"/>
      <c r="BG35" s="8"/>
      <c r="BX35" s="2"/>
      <c r="CB35" s="39"/>
      <c r="CG35" s="40">
        <v>0</v>
      </c>
      <c r="CH35" s="40">
        <v>0</v>
      </c>
      <c r="CI35" s="40"/>
      <c r="CJ35" s="40"/>
    </row>
    <row r="36" spans="1:88" ht="16.350000000000001" customHeight="1" x14ac:dyDescent="0.2">
      <c r="A36" s="114" t="s">
        <v>56</v>
      </c>
      <c r="B36" s="117">
        <f>SUM(C36:D36)</f>
        <v>0</v>
      </c>
      <c r="C36" s="118">
        <f>SUM(K36+M36+O36+Q36+S36+U36+W36+Y36+AA36+AC36+AE36+AG36+AI36+AK36+AM36)</f>
        <v>0</v>
      </c>
      <c r="D36" s="68">
        <f>SUM(L36+N36+P36+R36+T36+V36+X36+Z36+AB36+AD36+AF36+AH36+AJ36+AL36+AN36)</f>
        <v>0</v>
      </c>
      <c r="E36" s="448"/>
      <c r="F36" s="449"/>
      <c r="G36" s="448"/>
      <c r="H36" s="450"/>
      <c r="I36" s="448"/>
      <c r="J36" s="450"/>
      <c r="K36" s="45"/>
      <c r="L36" s="47"/>
      <c r="M36" s="45"/>
      <c r="N36" s="47"/>
      <c r="O36" s="45"/>
      <c r="P36" s="47"/>
      <c r="Q36" s="110"/>
      <c r="R36" s="47"/>
      <c r="S36" s="45"/>
      <c r="T36" s="47"/>
      <c r="U36" s="45"/>
      <c r="V36" s="47"/>
      <c r="W36" s="45"/>
      <c r="X36" s="47"/>
      <c r="Y36" s="45"/>
      <c r="Z36" s="47"/>
      <c r="AA36" s="45"/>
      <c r="AB36" s="47"/>
      <c r="AC36" s="110"/>
      <c r="AD36" s="47"/>
      <c r="AE36" s="45"/>
      <c r="AF36" s="47"/>
      <c r="AG36" s="110"/>
      <c r="AH36" s="47"/>
      <c r="AI36" s="45"/>
      <c r="AJ36" s="47"/>
      <c r="AK36" s="110"/>
      <c r="AL36" s="47"/>
      <c r="AM36" s="111"/>
      <c r="AN36" s="55"/>
      <c r="AO36" s="112"/>
      <c r="AP36" s="113"/>
      <c r="AQ36" s="113"/>
      <c r="AR36" s="113"/>
      <c r="AS36" s="112"/>
      <c r="AT36" s="37"/>
      <c r="AU36" s="38"/>
      <c r="AV36" s="38"/>
      <c r="AW36" s="38"/>
      <c r="AX36" s="38"/>
      <c r="AY36" s="38"/>
      <c r="AZ36" s="38"/>
      <c r="BA36" s="38"/>
      <c r="BB36" s="38"/>
      <c r="BC36" s="8"/>
      <c r="BD36" s="8"/>
      <c r="BE36" s="8"/>
      <c r="BF36" s="8"/>
      <c r="BG36" s="8"/>
      <c r="BX36" s="2"/>
      <c r="CB36" s="39"/>
      <c r="CG36" s="40">
        <v>0</v>
      </c>
      <c r="CH36" s="40">
        <v>0</v>
      </c>
      <c r="CI36" s="40"/>
      <c r="CJ36" s="40"/>
    </row>
    <row r="37" spans="1:88" ht="16.350000000000001" customHeight="1" x14ac:dyDescent="0.2">
      <c r="A37" s="62" t="s">
        <v>57</v>
      </c>
      <c r="B37" s="42">
        <f t="shared" si="2"/>
        <v>0</v>
      </c>
      <c r="C37" s="43">
        <f t="shared" si="4"/>
        <v>0</v>
      </c>
      <c r="D37" s="44">
        <f t="shared" si="4"/>
        <v>0</v>
      </c>
      <c r="E37" s="45"/>
      <c r="F37" s="46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110"/>
      <c r="R37" s="47"/>
      <c r="S37" s="45"/>
      <c r="T37" s="47"/>
      <c r="U37" s="45"/>
      <c r="V37" s="47"/>
      <c r="W37" s="45"/>
      <c r="X37" s="47"/>
      <c r="Y37" s="45"/>
      <c r="Z37" s="47"/>
      <c r="AA37" s="45"/>
      <c r="AB37" s="47"/>
      <c r="AC37" s="110"/>
      <c r="AD37" s="47"/>
      <c r="AE37" s="45"/>
      <c r="AF37" s="47"/>
      <c r="AG37" s="110"/>
      <c r="AH37" s="47"/>
      <c r="AI37" s="45"/>
      <c r="AJ37" s="47"/>
      <c r="AK37" s="110"/>
      <c r="AL37" s="47"/>
      <c r="AM37" s="111"/>
      <c r="AN37" s="55"/>
      <c r="AO37" s="52"/>
      <c r="AP37" s="51"/>
      <c r="AQ37" s="51"/>
      <c r="AR37" s="51"/>
      <c r="AS37" s="52"/>
      <c r="AT37" s="37"/>
      <c r="AU37" s="38"/>
      <c r="AV37" s="38"/>
      <c r="AW37" s="38"/>
      <c r="AX37" s="38"/>
      <c r="AY37" s="38"/>
      <c r="AZ37" s="38"/>
      <c r="BA37" s="38"/>
      <c r="BB37" s="38"/>
      <c r="BC37" s="8"/>
      <c r="BD37" s="8"/>
      <c r="BE37" s="8"/>
      <c r="BF37" s="8"/>
      <c r="BG37" s="8"/>
      <c r="BX37" s="2"/>
      <c r="CG37" s="40">
        <v>0</v>
      </c>
      <c r="CH37" s="40">
        <v>0</v>
      </c>
      <c r="CI37" s="40"/>
      <c r="CJ37" s="40"/>
    </row>
    <row r="38" spans="1:88" ht="16.350000000000001" customHeight="1" x14ac:dyDescent="0.2">
      <c r="A38" s="62" t="s">
        <v>58</v>
      </c>
      <c r="B38" s="42">
        <f>SUM(C38:D38)</f>
        <v>0</v>
      </c>
      <c r="C38" s="43">
        <f>SUM(E38+G38+I38+K38+M38+O38+Q38+S38+U38+W38+Y38+AA38+AC38+AE38+AG38+AI38+AK38+AM38)</f>
        <v>0</v>
      </c>
      <c r="D38" s="44">
        <f>SUM(F38+H38+J38+L38+N38+P38+R38+T38+V38+X38+Z38+AB38+AD38+AF38+AH38+AJ38+AL38+AN38)</f>
        <v>0</v>
      </c>
      <c r="E38" s="45"/>
      <c r="F38" s="46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110"/>
      <c r="R38" s="47"/>
      <c r="S38" s="45"/>
      <c r="T38" s="47"/>
      <c r="U38" s="45"/>
      <c r="V38" s="47"/>
      <c r="W38" s="45"/>
      <c r="X38" s="47"/>
      <c r="Y38" s="45"/>
      <c r="Z38" s="47"/>
      <c r="AA38" s="45"/>
      <c r="AB38" s="47"/>
      <c r="AC38" s="110"/>
      <c r="AD38" s="47"/>
      <c r="AE38" s="45"/>
      <c r="AF38" s="47"/>
      <c r="AG38" s="110"/>
      <c r="AH38" s="47"/>
      <c r="AI38" s="45"/>
      <c r="AJ38" s="47"/>
      <c r="AK38" s="110"/>
      <c r="AL38" s="47"/>
      <c r="AM38" s="111"/>
      <c r="AN38" s="55"/>
      <c r="AO38" s="52"/>
      <c r="AP38" s="51"/>
      <c r="AQ38" s="51"/>
      <c r="AR38" s="51"/>
      <c r="AS38" s="52"/>
      <c r="AT38" s="37"/>
      <c r="AU38" s="38"/>
      <c r="AV38" s="38"/>
      <c r="AW38" s="38"/>
      <c r="AX38" s="38"/>
      <c r="AY38" s="38"/>
      <c r="AZ38" s="38"/>
      <c r="BA38" s="38"/>
      <c r="BB38" s="38"/>
      <c r="BC38" s="8"/>
      <c r="BD38" s="8"/>
      <c r="BE38" s="8"/>
      <c r="BF38" s="8"/>
      <c r="BG38" s="8"/>
      <c r="BX38" s="2"/>
      <c r="CG38" s="40"/>
      <c r="CH38" s="40"/>
      <c r="CI38" s="40"/>
      <c r="CJ38" s="40"/>
    </row>
    <row r="39" spans="1:88" ht="16.350000000000001" customHeight="1" x14ac:dyDescent="0.2">
      <c r="A39" s="62" t="s">
        <v>59</v>
      </c>
      <c r="B39" s="42">
        <f>SUM(C39:D39)</f>
        <v>0</v>
      </c>
      <c r="C39" s="43">
        <f>SUM(E39+G39+I39+K39+M39+O39+Q39+S39+U39+W39+Y39+AA39+AC39+AE39+AG39+AI39+AK39+AM39)</f>
        <v>0</v>
      </c>
      <c r="D39" s="44">
        <f>SUM(F39+H39+J39+L39+N39+P39+R39+T39+V39+X39+Z39+AB39+AD39+AF39+AH39+AJ39+AL39+AN39)</f>
        <v>0</v>
      </c>
      <c r="E39" s="45"/>
      <c r="F39" s="46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110"/>
      <c r="R39" s="47"/>
      <c r="S39" s="45"/>
      <c r="T39" s="47"/>
      <c r="U39" s="45"/>
      <c r="V39" s="47"/>
      <c r="W39" s="45"/>
      <c r="X39" s="47"/>
      <c r="Y39" s="45"/>
      <c r="Z39" s="47"/>
      <c r="AA39" s="45"/>
      <c r="AB39" s="47"/>
      <c r="AC39" s="110"/>
      <c r="AD39" s="47"/>
      <c r="AE39" s="45"/>
      <c r="AF39" s="47"/>
      <c r="AG39" s="110"/>
      <c r="AH39" s="47"/>
      <c r="AI39" s="45"/>
      <c r="AJ39" s="47"/>
      <c r="AK39" s="110"/>
      <c r="AL39" s="47"/>
      <c r="AM39" s="111"/>
      <c r="AN39" s="55"/>
      <c r="AO39" s="52"/>
      <c r="AP39" s="51"/>
      <c r="AQ39" s="51"/>
      <c r="AR39" s="51"/>
      <c r="AS39" s="52"/>
      <c r="AT39" s="37"/>
      <c r="AU39" s="38"/>
      <c r="AV39" s="38"/>
      <c r="AW39" s="38"/>
      <c r="AX39" s="38"/>
      <c r="AY39" s="38"/>
      <c r="AZ39" s="38"/>
      <c r="BA39" s="38"/>
      <c r="BB39" s="38"/>
      <c r="BC39" s="8"/>
      <c r="BD39" s="8"/>
      <c r="BE39" s="8"/>
      <c r="BF39" s="8"/>
      <c r="BG39" s="8"/>
      <c r="BX39" s="2"/>
      <c r="CG39" s="40"/>
      <c r="CH39" s="40"/>
      <c r="CI39" s="40"/>
      <c r="CJ39" s="40"/>
    </row>
    <row r="40" spans="1:88" ht="16.350000000000001" customHeight="1" x14ac:dyDescent="0.2">
      <c r="A40" s="62" t="s">
        <v>60</v>
      </c>
      <c r="B40" s="42">
        <f t="shared" si="2"/>
        <v>0</v>
      </c>
      <c r="C40" s="43">
        <f t="shared" si="4"/>
        <v>0</v>
      </c>
      <c r="D40" s="44">
        <f t="shared" si="4"/>
        <v>0</v>
      </c>
      <c r="E40" s="45"/>
      <c r="F40" s="46"/>
      <c r="G40" s="45"/>
      <c r="H40" s="47"/>
      <c r="I40" s="45"/>
      <c r="J40" s="47"/>
      <c r="K40" s="45"/>
      <c r="L40" s="47"/>
      <c r="M40" s="45"/>
      <c r="N40" s="47"/>
      <c r="O40" s="45"/>
      <c r="P40" s="47"/>
      <c r="Q40" s="110"/>
      <c r="R40" s="47"/>
      <c r="S40" s="45"/>
      <c r="T40" s="47"/>
      <c r="U40" s="45"/>
      <c r="V40" s="47"/>
      <c r="W40" s="45"/>
      <c r="X40" s="47"/>
      <c r="Y40" s="45"/>
      <c r="Z40" s="47"/>
      <c r="AA40" s="45"/>
      <c r="AB40" s="47"/>
      <c r="AC40" s="110"/>
      <c r="AD40" s="47"/>
      <c r="AE40" s="45"/>
      <c r="AF40" s="47"/>
      <c r="AG40" s="110"/>
      <c r="AH40" s="47"/>
      <c r="AI40" s="45"/>
      <c r="AJ40" s="47"/>
      <c r="AK40" s="110"/>
      <c r="AL40" s="47"/>
      <c r="AM40" s="111"/>
      <c r="AN40" s="55"/>
      <c r="AO40" s="52"/>
      <c r="AP40" s="51"/>
      <c r="AQ40" s="51"/>
      <c r="AR40" s="51"/>
      <c r="AS40" s="52"/>
      <c r="AT40" s="37"/>
      <c r="AU40" s="38"/>
      <c r="AV40" s="38"/>
      <c r="AW40" s="38"/>
      <c r="AX40" s="38"/>
      <c r="AY40" s="38"/>
      <c r="AZ40" s="38"/>
      <c r="BA40" s="38"/>
      <c r="BB40" s="38"/>
      <c r="BC40" s="8"/>
      <c r="BD40" s="8"/>
      <c r="BE40" s="8"/>
      <c r="BF40" s="8"/>
      <c r="BG40" s="8"/>
      <c r="BX40" s="2"/>
      <c r="CG40" s="40"/>
      <c r="CH40" s="40"/>
      <c r="CI40" s="40"/>
      <c r="CJ40" s="40"/>
    </row>
    <row r="41" spans="1:88" ht="16.350000000000001" customHeight="1" x14ac:dyDescent="0.2">
      <c r="A41" s="62" t="s">
        <v>61</v>
      </c>
      <c r="B41" s="42">
        <f t="shared" si="2"/>
        <v>0</v>
      </c>
      <c r="C41" s="43">
        <f t="shared" si="4"/>
        <v>0</v>
      </c>
      <c r="D41" s="44">
        <f t="shared" si="4"/>
        <v>0</v>
      </c>
      <c r="E41" s="45"/>
      <c r="F41" s="46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110"/>
      <c r="R41" s="47"/>
      <c r="S41" s="45"/>
      <c r="T41" s="47"/>
      <c r="U41" s="45"/>
      <c r="V41" s="47"/>
      <c r="W41" s="45"/>
      <c r="X41" s="47"/>
      <c r="Y41" s="45"/>
      <c r="Z41" s="47"/>
      <c r="AA41" s="45"/>
      <c r="AB41" s="47"/>
      <c r="AC41" s="110"/>
      <c r="AD41" s="47"/>
      <c r="AE41" s="45"/>
      <c r="AF41" s="47"/>
      <c r="AG41" s="110"/>
      <c r="AH41" s="47"/>
      <c r="AI41" s="45"/>
      <c r="AJ41" s="47"/>
      <c r="AK41" s="110"/>
      <c r="AL41" s="47"/>
      <c r="AM41" s="111"/>
      <c r="AN41" s="55"/>
      <c r="AO41" s="75"/>
      <c r="AP41" s="74"/>
      <c r="AQ41" s="74"/>
      <c r="AR41" s="74"/>
      <c r="AS41" s="75"/>
      <c r="AT41" s="37"/>
      <c r="AU41" s="38"/>
      <c r="AV41" s="38"/>
      <c r="AW41" s="38"/>
      <c r="AX41" s="38"/>
      <c r="AY41" s="38"/>
      <c r="AZ41" s="38"/>
      <c r="BA41" s="38"/>
      <c r="BB41" s="38"/>
      <c r="BC41" s="8"/>
      <c r="BD41" s="8"/>
      <c r="BE41" s="8"/>
      <c r="BF41" s="8"/>
      <c r="BG41" s="8"/>
      <c r="BX41" s="2"/>
      <c r="CG41" s="40"/>
      <c r="CH41" s="40"/>
      <c r="CI41" s="40"/>
      <c r="CJ41" s="40"/>
    </row>
    <row r="42" spans="1:88" ht="16.350000000000001" customHeight="1" x14ac:dyDescent="0.2">
      <c r="A42" s="62" t="s">
        <v>62</v>
      </c>
      <c r="B42" s="42">
        <f t="shared" si="2"/>
        <v>0</v>
      </c>
      <c r="C42" s="43">
        <f t="shared" si="4"/>
        <v>0</v>
      </c>
      <c r="D42" s="44">
        <f t="shared" si="4"/>
        <v>0</v>
      </c>
      <c r="E42" s="45"/>
      <c r="F42" s="46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110"/>
      <c r="R42" s="47"/>
      <c r="S42" s="45"/>
      <c r="T42" s="47"/>
      <c r="U42" s="45"/>
      <c r="V42" s="47"/>
      <c r="W42" s="45"/>
      <c r="X42" s="47"/>
      <c r="Y42" s="45"/>
      <c r="Z42" s="47"/>
      <c r="AA42" s="45"/>
      <c r="AB42" s="47"/>
      <c r="AC42" s="110"/>
      <c r="AD42" s="47"/>
      <c r="AE42" s="45"/>
      <c r="AF42" s="47"/>
      <c r="AG42" s="110"/>
      <c r="AH42" s="47"/>
      <c r="AI42" s="45"/>
      <c r="AJ42" s="47"/>
      <c r="AK42" s="110"/>
      <c r="AL42" s="47"/>
      <c r="AM42" s="111"/>
      <c r="AN42" s="55"/>
      <c r="AO42" s="75"/>
      <c r="AP42" s="74"/>
      <c r="AQ42" s="74"/>
      <c r="AR42" s="74"/>
      <c r="AS42" s="75"/>
      <c r="AT42" s="37"/>
      <c r="AU42" s="38"/>
      <c r="AV42" s="38"/>
      <c r="AW42" s="38"/>
      <c r="AX42" s="38"/>
      <c r="AY42" s="38"/>
      <c r="AZ42" s="38"/>
      <c r="BA42" s="38"/>
      <c r="BB42" s="38"/>
      <c r="BC42" s="8"/>
      <c r="BD42" s="8"/>
      <c r="BE42" s="8"/>
      <c r="BF42" s="8"/>
      <c r="BG42" s="8"/>
      <c r="BX42" s="2"/>
      <c r="CG42" s="40"/>
      <c r="CH42" s="40"/>
      <c r="CI42" s="40"/>
      <c r="CJ42" s="40"/>
    </row>
    <row r="43" spans="1:88" ht="16.350000000000001" customHeight="1" x14ac:dyDescent="0.2">
      <c r="A43" s="62" t="s">
        <v>63</v>
      </c>
      <c r="B43" s="42">
        <f t="shared" si="2"/>
        <v>0</v>
      </c>
      <c r="C43" s="43">
        <f t="shared" si="4"/>
        <v>0</v>
      </c>
      <c r="D43" s="44">
        <f t="shared" si="4"/>
        <v>0</v>
      </c>
      <c r="E43" s="45"/>
      <c r="F43" s="46"/>
      <c r="G43" s="45"/>
      <c r="H43" s="47"/>
      <c r="I43" s="45"/>
      <c r="J43" s="47"/>
      <c r="K43" s="45"/>
      <c r="L43" s="47"/>
      <c r="M43" s="45"/>
      <c r="N43" s="47"/>
      <c r="O43" s="45"/>
      <c r="P43" s="47"/>
      <c r="Q43" s="110"/>
      <c r="R43" s="47"/>
      <c r="S43" s="45"/>
      <c r="T43" s="47"/>
      <c r="U43" s="45"/>
      <c r="V43" s="47"/>
      <c r="W43" s="45"/>
      <c r="X43" s="47"/>
      <c r="Y43" s="45"/>
      <c r="Z43" s="47"/>
      <c r="AA43" s="45"/>
      <c r="AB43" s="47"/>
      <c r="AC43" s="110"/>
      <c r="AD43" s="47"/>
      <c r="AE43" s="45"/>
      <c r="AF43" s="47"/>
      <c r="AG43" s="110"/>
      <c r="AH43" s="47"/>
      <c r="AI43" s="45"/>
      <c r="AJ43" s="47"/>
      <c r="AK43" s="110"/>
      <c r="AL43" s="47"/>
      <c r="AM43" s="111"/>
      <c r="AN43" s="55"/>
      <c r="AO43" s="75"/>
      <c r="AP43" s="74"/>
      <c r="AQ43" s="74"/>
      <c r="AR43" s="74"/>
      <c r="AS43" s="75"/>
      <c r="AT43" s="37"/>
      <c r="AU43" s="38"/>
      <c r="AV43" s="38"/>
      <c r="AW43" s="38"/>
      <c r="AX43" s="38"/>
      <c r="AY43" s="38"/>
      <c r="AZ43" s="38"/>
      <c r="BA43" s="38"/>
      <c r="BB43" s="38"/>
      <c r="BC43" s="8"/>
      <c r="BD43" s="8"/>
      <c r="BE43" s="8"/>
      <c r="BF43" s="8"/>
      <c r="BG43" s="8"/>
      <c r="BX43" s="2"/>
      <c r="CG43" s="40"/>
      <c r="CH43" s="40"/>
      <c r="CI43" s="40"/>
      <c r="CJ43" s="40"/>
    </row>
    <row r="44" spans="1:88" ht="16.350000000000001" customHeight="1" x14ac:dyDescent="0.2">
      <c r="A44" s="122" t="s">
        <v>64</v>
      </c>
      <c r="B44" s="123">
        <f t="shared" si="2"/>
        <v>0</v>
      </c>
      <c r="C44" s="124">
        <f t="shared" si="4"/>
        <v>0</v>
      </c>
      <c r="D44" s="125">
        <f t="shared" si="4"/>
        <v>0</v>
      </c>
      <c r="E44" s="88"/>
      <c r="F44" s="89"/>
      <c r="G44" s="88"/>
      <c r="H44" s="87"/>
      <c r="I44" s="88"/>
      <c r="J44" s="87"/>
      <c r="K44" s="88"/>
      <c r="L44" s="87"/>
      <c r="M44" s="88"/>
      <c r="N44" s="87"/>
      <c r="O44" s="88"/>
      <c r="P44" s="87"/>
      <c r="Q44" s="126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126"/>
      <c r="AD44" s="87"/>
      <c r="AE44" s="88"/>
      <c r="AF44" s="87"/>
      <c r="AG44" s="126"/>
      <c r="AH44" s="87"/>
      <c r="AI44" s="88"/>
      <c r="AJ44" s="87"/>
      <c r="AK44" s="126"/>
      <c r="AL44" s="87"/>
      <c r="AM44" s="127"/>
      <c r="AN44" s="92"/>
      <c r="AO44" s="94"/>
      <c r="AP44" s="93"/>
      <c r="AQ44" s="93"/>
      <c r="AR44" s="93"/>
      <c r="AS44" s="94"/>
      <c r="AT44" s="37"/>
      <c r="AU44" s="38"/>
      <c r="AV44" s="38"/>
      <c r="AW44" s="38"/>
      <c r="AX44" s="38"/>
      <c r="AY44" s="38"/>
      <c r="AZ44" s="38"/>
      <c r="BA44" s="38"/>
      <c r="BB44" s="38"/>
      <c r="BC44" s="8"/>
      <c r="BD44" s="8"/>
      <c r="BE44" s="8"/>
      <c r="BF44" s="8"/>
      <c r="BG44" s="8"/>
      <c r="BX44" s="2"/>
      <c r="CG44" s="40"/>
      <c r="CH44" s="40"/>
      <c r="CI44" s="40"/>
      <c r="CJ44" s="40"/>
    </row>
    <row r="45" spans="1:88" ht="31.35" customHeight="1" x14ac:dyDescent="0.2">
      <c r="A45" s="9" t="s">
        <v>65</v>
      </c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28"/>
      <c r="AP45" s="129"/>
      <c r="AQ45" s="1676"/>
      <c r="AR45" s="1677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CG45" s="40"/>
      <c r="CH45" s="40"/>
      <c r="CI45" s="40"/>
      <c r="CJ45" s="40"/>
    </row>
    <row r="46" spans="1:88" ht="16.350000000000001" customHeight="1" x14ac:dyDescent="0.25">
      <c r="A46" s="3180" t="s">
        <v>49</v>
      </c>
      <c r="B46" s="3152" t="s">
        <v>4</v>
      </c>
      <c r="C46" s="3185" t="s">
        <v>66</v>
      </c>
      <c r="D46" s="3171"/>
      <c r="E46" s="3171"/>
      <c r="F46" s="3164"/>
      <c r="G46" s="3185" t="s">
        <v>67</v>
      </c>
      <c r="H46" s="3171"/>
      <c r="I46" s="3171"/>
      <c r="J46" s="3164"/>
      <c r="K46" s="6"/>
      <c r="L46" s="2711"/>
      <c r="M46" s="2711"/>
      <c r="N46" s="2711"/>
      <c r="O46" s="2711"/>
      <c r="P46" s="2711"/>
      <c r="Q46" s="2711"/>
      <c r="R46" s="2711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678"/>
      <c r="AR46" s="133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CG46" s="40"/>
      <c r="CH46" s="40"/>
      <c r="CI46" s="40"/>
      <c r="CJ46" s="40"/>
    </row>
    <row r="47" spans="1:88" ht="27.75" customHeight="1" x14ac:dyDescent="0.2">
      <c r="A47" s="3181"/>
      <c r="B47" s="3153"/>
      <c r="C47" s="1679" t="s">
        <v>68</v>
      </c>
      <c r="D47" s="1679" t="s">
        <v>69</v>
      </c>
      <c r="E47" s="1647" t="s">
        <v>70</v>
      </c>
      <c r="F47" s="1648" t="s">
        <v>71</v>
      </c>
      <c r="G47" s="1679" t="s">
        <v>68</v>
      </c>
      <c r="H47" s="1679" t="s">
        <v>69</v>
      </c>
      <c r="I47" s="1647" t="s">
        <v>70</v>
      </c>
      <c r="J47" s="1648" t="s">
        <v>71</v>
      </c>
      <c r="K47" s="6"/>
      <c r="L47" s="1680"/>
      <c r="M47" s="1680"/>
      <c r="N47" s="1681"/>
      <c r="O47" s="1680"/>
      <c r="P47" s="1680"/>
      <c r="Q47" s="1680"/>
      <c r="R47" s="1680"/>
      <c r="S47" s="1680"/>
      <c r="T47" s="1680"/>
      <c r="U47" s="1680"/>
      <c r="V47" s="1680"/>
      <c r="W47" s="1680"/>
      <c r="X47" s="1680"/>
      <c r="Y47" s="1680"/>
      <c r="Z47" s="1680"/>
      <c r="AA47" s="1680"/>
      <c r="AB47" s="1680"/>
      <c r="AC47" s="1680"/>
      <c r="AD47" s="1680"/>
      <c r="AE47" s="1680"/>
      <c r="AF47" s="1680"/>
      <c r="AG47" s="1680"/>
      <c r="AH47" s="1680"/>
      <c r="AI47" s="1680"/>
      <c r="AJ47" s="1680"/>
      <c r="AK47" s="1680"/>
      <c r="AL47" s="1680"/>
      <c r="AM47" s="1680"/>
      <c r="AN47" s="1680"/>
      <c r="AO47" s="1680"/>
      <c r="AP47" s="1680"/>
      <c r="AQ47" s="1682"/>
      <c r="AR47" s="1682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CG47" s="40"/>
      <c r="CH47" s="40"/>
      <c r="CI47" s="40"/>
      <c r="CJ47" s="40"/>
    </row>
    <row r="48" spans="1:88" ht="16.350000000000001" customHeight="1" x14ac:dyDescent="0.2">
      <c r="A48" s="138" t="s">
        <v>72</v>
      </c>
      <c r="B48" s="139">
        <f>SUM(C48:J48)</f>
        <v>0</v>
      </c>
      <c r="C48" s="1639"/>
      <c r="D48" s="1683"/>
      <c r="E48" s="1683"/>
      <c r="F48" s="1634"/>
      <c r="G48" s="1639"/>
      <c r="H48" s="1683"/>
      <c r="I48" s="1683"/>
      <c r="J48" s="1658"/>
      <c r="K48" s="141"/>
      <c r="L48" s="1684"/>
      <c r="M48" s="1684"/>
      <c r="N48" s="1685"/>
      <c r="O48" s="1684"/>
      <c r="P48" s="1684"/>
      <c r="Q48" s="1684"/>
      <c r="R48" s="1684"/>
      <c r="S48" s="1684"/>
      <c r="T48" s="1684"/>
      <c r="U48" s="1684"/>
      <c r="V48" s="1684"/>
      <c r="W48" s="1684"/>
      <c r="X48" s="1686"/>
      <c r="Y48" s="1686"/>
      <c r="Z48" s="1686"/>
      <c r="AA48" s="1686"/>
      <c r="AB48" s="1686"/>
      <c r="AC48" s="1686"/>
      <c r="AD48" s="1686"/>
      <c r="AE48" s="1686"/>
      <c r="AF48" s="1686"/>
      <c r="AG48" s="1686"/>
      <c r="AH48" s="1686"/>
      <c r="AI48" s="1686"/>
      <c r="AJ48" s="1686"/>
      <c r="AK48" s="1686"/>
      <c r="AL48" s="1686"/>
      <c r="AM48" s="1686"/>
      <c r="AN48" s="1686"/>
      <c r="AO48" s="1686"/>
      <c r="AP48" s="1686"/>
      <c r="AQ48" s="1687"/>
      <c r="AR48" s="1687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CG48" s="40"/>
      <c r="CH48" s="40"/>
      <c r="CI48" s="40"/>
      <c r="CJ48" s="40"/>
    </row>
    <row r="49" spans="1:88" ht="16.350000000000001" customHeight="1" x14ac:dyDescent="0.2">
      <c r="A49" s="82" t="s">
        <v>73</v>
      </c>
      <c r="B49" s="144">
        <f>SUM(C49:J49)</f>
        <v>0</v>
      </c>
      <c r="C49" s="88"/>
      <c r="D49" s="145"/>
      <c r="E49" s="145"/>
      <c r="F49" s="89"/>
      <c r="G49" s="88"/>
      <c r="H49" s="145"/>
      <c r="I49" s="145"/>
      <c r="J49" s="87"/>
      <c r="K49" s="141"/>
      <c r="L49" s="1684"/>
      <c r="M49" s="1684"/>
      <c r="N49" s="1688"/>
      <c r="O49" s="1684"/>
      <c r="P49" s="1684"/>
      <c r="Q49" s="1684"/>
      <c r="R49" s="1684"/>
      <c r="S49" s="1684"/>
      <c r="T49" s="1684"/>
      <c r="U49" s="1684"/>
      <c r="V49" s="1684"/>
      <c r="W49" s="1684"/>
      <c r="X49" s="1686"/>
      <c r="Y49" s="1686"/>
      <c r="Z49" s="1686"/>
      <c r="AA49" s="1686"/>
      <c r="AB49" s="1686"/>
      <c r="AC49" s="1686"/>
      <c r="AD49" s="1686"/>
      <c r="AE49" s="1686"/>
      <c r="AF49" s="1686"/>
      <c r="AG49" s="1686"/>
      <c r="AH49" s="1686"/>
      <c r="AI49" s="1686"/>
      <c r="AJ49" s="1686"/>
      <c r="AK49" s="1686"/>
      <c r="AL49" s="1686"/>
      <c r="AM49" s="1686"/>
      <c r="AN49" s="1686"/>
      <c r="AO49" s="1686"/>
      <c r="AP49" s="1686"/>
      <c r="AQ49" s="1687"/>
      <c r="AR49" s="1687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CG49" s="40"/>
      <c r="CH49" s="40"/>
      <c r="CI49" s="40"/>
      <c r="CJ49" s="40"/>
    </row>
    <row r="50" spans="1:88" ht="31.35" customHeight="1" x14ac:dyDescent="0.2">
      <c r="A50" s="147" t="s">
        <v>74</v>
      </c>
      <c r="B50" s="147"/>
      <c r="C50" s="147"/>
      <c r="D50" s="147"/>
      <c r="E50" s="147"/>
      <c r="F50" s="147"/>
      <c r="G50" s="1689"/>
      <c r="H50" s="1689"/>
      <c r="I50" s="1689"/>
      <c r="J50" s="1689"/>
      <c r="K50" s="1689"/>
      <c r="L50" s="1689"/>
      <c r="M50" s="1689"/>
      <c r="N50" s="1689"/>
      <c r="O50" s="1690"/>
      <c r="P50" s="147"/>
      <c r="Q50" s="1689"/>
      <c r="R50" s="1689"/>
      <c r="S50" s="1690"/>
      <c r="T50" s="147"/>
      <c r="U50" s="1689"/>
      <c r="V50" s="1690"/>
      <c r="W50" s="14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1686"/>
      <c r="AM50" s="1691"/>
      <c r="AN50" s="1691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CG50" s="40"/>
      <c r="CH50" s="40"/>
      <c r="CI50" s="40"/>
      <c r="CJ50" s="40"/>
    </row>
    <row r="51" spans="1:88" ht="16.350000000000001" customHeight="1" x14ac:dyDescent="0.2">
      <c r="A51" s="3180" t="s">
        <v>75</v>
      </c>
      <c r="B51" s="3187" t="s">
        <v>32</v>
      </c>
      <c r="C51" s="2935"/>
      <c r="D51" s="2936"/>
      <c r="E51" s="3188" t="s">
        <v>5</v>
      </c>
      <c r="F51" s="3189"/>
      <c r="G51" s="3189"/>
      <c r="H51" s="3189"/>
      <c r="I51" s="3189"/>
      <c r="J51" s="3189"/>
      <c r="K51" s="3189"/>
      <c r="L51" s="3189"/>
      <c r="M51" s="3189"/>
      <c r="N51" s="3189"/>
      <c r="O51" s="3189"/>
      <c r="P51" s="3189"/>
      <c r="Q51" s="3189"/>
      <c r="R51" s="3189"/>
      <c r="S51" s="3189"/>
      <c r="T51" s="3189"/>
      <c r="U51" s="3189"/>
      <c r="V51" s="3190"/>
      <c r="W51" s="3152" t="s">
        <v>6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CG51" s="40"/>
      <c r="CH51" s="40"/>
      <c r="CI51" s="40"/>
      <c r="CJ51" s="40"/>
    </row>
    <row r="52" spans="1:88" ht="16.350000000000001" customHeight="1" x14ac:dyDescent="0.2">
      <c r="A52" s="2692"/>
      <c r="B52" s="3183"/>
      <c r="C52" s="2698"/>
      <c r="D52" s="3115"/>
      <c r="E52" s="3152" t="s">
        <v>11</v>
      </c>
      <c r="F52" s="2935" t="s">
        <v>12</v>
      </c>
      <c r="G52" s="3152" t="s">
        <v>13</v>
      </c>
      <c r="H52" s="2935" t="s">
        <v>14</v>
      </c>
      <c r="I52" s="3152" t="s">
        <v>15</v>
      </c>
      <c r="J52" s="2935" t="s">
        <v>16</v>
      </c>
      <c r="K52" s="3152" t="s">
        <v>17</v>
      </c>
      <c r="L52" s="2935" t="s">
        <v>18</v>
      </c>
      <c r="M52" s="3152" t="s">
        <v>19</v>
      </c>
      <c r="N52" s="2935" t="s">
        <v>20</v>
      </c>
      <c r="O52" s="3152" t="s">
        <v>21</v>
      </c>
      <c r="P52" s="2935" t="s">
        <v>22</v>
      </c>
      <c r="Q52" s="3152" t="s">
        <v>23</v>
      </c>
      <c r="R52" s="2935" t="s">
        <v>24</v>
      </c>
      <c r="S52" s="3152" t="s">
        <v>25</v>
      </c>
      <c r="T52" s="2935" t="s">
        <v>26</v>
      </c>
      <c r="U52" s="3152" t="s">
        <v>27</v>
      </c>
      <c r="V52" s="2936" t="s">
        <v>28</v>
      </c>
      <c r="W52" s="270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CG52" s="40"/>
      <c r="CH52" s="40"/>
      <c r="CI52" s="40"/>
      <c r="CJ52" s="40"/>
    </row>
    <row r="53" spans="1:88" ht="16.350000000000001" customHeight="1" x14ac:dyDescent="0.2">
      <c r="A53" s="3181"/>
      <c r="B53" s="1692" t="s">
        <v>29</v>
      </c>
      <c r="C53" s="482" t="s">
        <v>30</v>
      </c>
      <c r="D53" s="1692" t="s">
        <v>31</v>
      </c>
      <c r="E53" s="3153"/>
      <c r="F53" s="2698"/>
      <c r="G53" s="3153"/>
      <c r="H53" s="2698"/>
      <c r="I53" s="3153"/>
      <c r="J53" s="2698"/>
      <c r="K53" s="3153"/>
      <c r="L53" s="2698"/>
      <c r="M53" s="3153"/>
      <c r="N53" s="2698"/>
      <c r="O53" s="3153"/>
      <c r="P53" s="2698"/>
      <c r="Q53" s="3153"/>
      <c r="R53" s="2698"/>
      <c r="S53" s="3153"/>
      <c r="T53" s="2698"/>
      <c r="U53" s="3153"/>
      <c r="V53" s="3115"/>
      <c r="W53" s="3153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CG53" s="40"/>
      <c r="CH53" s="40"/>
      <c r="CI53" s="40"/>
      <c r="CJ53" s="40"/>
    </row>
    <row r="54" spans="1:88" ht="16.350000000000001" customHeight="1" x14ac:dyDescent="0.2">
      <c r="A54" s="1693" t="s">
        <v>76</v>
      </c>
      <c r="B54" s="1694">
        <f>SUM(B55:B56)</f>
        <v>0</v>
      </c>
      <c r="C54" s="1695">
        <f>SUM(C55:C56)</f>
        <v>0</v>
      </c>
      <c r="D54" s="1696">
        <f t="shared" ref="D54:W54" si="5">SUM(D55:D56)</f>
        <v>0</v>
      </c>
      <c r="E54" s="1697">
        <f t="shared" si="5"/>
        <v>0</v>
      </c>
      <c r="F54" s="1698">
        <f t="shared" si="5"/>
        <v>0</v>
      </c>
      <c r="G54" s="1697">
        <f t="shared" si="5"/>
        <v>0</v>
      </c>
      <c r="H54" s="1698">
        <f t="shared" si="5"/>
        <v>0</v>
      </c>
      <c r="I54" s="1697">
        <f t="shared" si="5"/>
        <v>0</v>
      </c>
      <c r="J54" s="1698">
        <f t="shared" si="5"/>
        <v>0</v>
      </c>
      <c r="K54" s="1697">
        <f t="shared" si="5"/>
        <v>0</v>
      </c>
      <c r="L54" s="1698">
        <f t="shared" si="5"/>
        <v>0</v>
      </c>
      <c r="M54" s="1697">
        <f t="shared" si="5"/>
        <v>0</v>
      </c>
      <c r="N54" s="1698">
        <f t="shared" si="5"/>
        <v>0</v>
      </c>
      <c r="O54" s="1697">
        <f t="shared" si="5"/>
        <v>0</v>
      </c>
      <c r="P54" s="1698">
        <f t="shared" si="5"/>
        <v>0</v>
      </c>
      <c r="Q54" s="1697">
        <f t="shared" si="5"/>
        <v>0</v>
      </c>
      <c r="R54" s="1698">
        <f t="shared" si="5"/>
        <v>0</v>
      </c>
      <c r="S54" s="1697">
        <f t="shared" si="5"/>
        <v>0</v>
      </c>
      <c r="T54" s="1698">
        <f t="shared" si="5"/>
        <v>0</v>
      </c>
      <c r="U54" s="1697">
        <f t="shared" si="5"/>
        <v>0</v>
      </c>
      <c r="V54" s="1698">
        <f t="shared" si="5"/>
        <v>0</v>
      </c>
      <c r="W54" s="1697">
        <f t="shared" si="5"/>
        <v>0</v>
      </c>
      <c r="X54" s="100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CG54" s="40">
        <v>0</v>
      </c>
      <c r="CH54" s="40">
        <v>0</v>
      </c>
      <c r="CI54" s="40">
        <v>0</v>
      </c>
      <c r="CJ54" s="40"/>
    </row>
    <row r="55" spans="1:88" ht="16.350000000000001" customHeight="1" x14ac:dyDescent="0.2">
      <c r="A55" s="53" t="s">
        <v>72</v>
      </c>
      <c r="B55" s="158">
        <f>SUM(E55:V55)</f>
        <v>0</v>
      </c>
      <c r="C55" s="1699"/>
      <c r="D55" s="1700"/>
      <c r="E55" s="161"/>
      <c r="F55" s="111"/>
      <c r="G55" s="161"/>
      <c r="H55" s="111"/>
      <c r="I55" s="161"/>
      <c r="J55" s="111"/>
      <c r="K55" s="161"/>
      <c r="L55" s="111"/>
      <c r="M55" s="161"/>
      <c r="N55" s="111"/>
      <c r="O55" s="161"/>
      <c r="P55" s="111"/>
      <c r="Q55" s="161"/>
      <c r="R55" s="111"/>
      <c r="S55" s="161"/>
      <c r="T55" s="111"/>
      <c r="U55" s="161"/>
      <c r="V55" s="111"/>
      <c r="W55" s="161"/>
      <c r="X55" s="162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8"/>
      <c r="AK55" s="8"/>
      <c r="CA55" s="39"/>
      <c r="CC55" s="39"/>
      <c r="CG55" s="40">
        <v>0</v>
      </c>
      <c r="CH55" s="40">
        <v>0</v>
      </c>
      <c r="CI55" s="40">
        <v>0</v>
      </c>
      <c r="CJ55" s="40"/>
    </row>
    <row r="56" spans="1:88" ht="16.350000000000001" customHeight="1" x14ac:dyDescent="0.2">
      <c r="A56" s="163" t="s">
        <v>77</v>
      </c>
      <c r="B56" s="164">
        <f>SUM(E56:V56)</f>
        <v>0</v>
      </c>
      <c r="C56" s="1701"/>
      <c r="D56" s="1702"/>
      <c r="E56" s="167"/>
      <c r="F56" s="127"/>
      <c r="G56" s="167"/>
      <c r="H56" s="127"/>
      <c r="I56" s="167"/>
      <c r="J56" s="127"/>
      <c r="K56" s="167"/>
      <c r="L56" s="127"/>
      <c r="M56" s="167"/>
      <c r="N56" s="127"/>
      <c r="O56" s="167"/>
      <c r="P56" s="127"/>
      <c r="Q56" s="167"/>
      <c r="R56" s="127"/>
      <c r="S56" s="167"/>
      <c r="T56" s="127"/>
      <c r="U56" s="167"/>
      <c r="V56" s="127"/>
      <c r="W56" s="167"/>
      <c r="X56" s="162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8"/>
      <c r="AK56" s="8"/>
      <c r="CG56" s="40">
        <v>0</v>
      </c>
      <c r="CH56" s="40">
        <v>0</v>
      </c>
      <c r="CI56" s="40">
        <v>0</v>
      </c>
      <c r="CJ56" s="40"/>
    </row>
    <row r="57" spans="1:88" ht="16.350000000000001" customHeight="1" x14ac:dyDescent="0.2">
      <c r="A57" s="168" t="s">
        <v>78</v>
      </c>
      <c r="B57" s="169">
        <f>SUM(B58:B59)</f>
        <v>0</v>
      </c>
      <c r="C57" s="170">
        <f t="shared" ref="C57:W57" si="6">SUM(C58:C59)</f>
        <v>0</v>
      </c>
      <c r="D57" s="171">
        <f t="shared" si="6"/>
        <v>0</v>
      </c>
      <c r="E57" s="114">
        <f t="shared" si="6"/>
        <v>0</v>
      </c>
      <c r="F57" s="172">
        <f t="shared" si="6"/>
        <v>0</v>
      </c>
      <c r="G57" s="114">
        <f t="shared" si="6"/>
        <v>0</v>
      </c>
      <c r="H57" s="172">
        <f t="shared" si="6"/>
        <v>0</v>
      </c>
      <c r="I57" s="114">
        <f t="shared" si="6"/>
        <v>0</v>
      </c>
      <c r="J57" s="172">
        <f t="shared" si="6"/>
        <v>0</v>
      </c>
      <c r="K57" s="114">
        <f t="shared" si="6"/>
        <v>0</v>
      </c>
      <c r="L57" s="172">
        <f t="shared" si="6"/>
        <v>0</v>
      </c>
      <c r="M57" s="114">
        <f t="shared" si="6"/>
        <v>0</v>
      </c>
      <c r="N57" s="172">
        <f t="shared" si="6"/>
        <v>0</v>
      </c>
      <c r="O57" s="114">
        <f t="shared" si="6"/>
        <v>0</v>
      </c>
      <c r="P57" s="172">
        <f t="shared" si="6"/>
        <v>0</v>
      </c>
      <c r="Q57" s="114">
        <f t="shared" si="6"/>
        <v>0</v>
      </c>
      <c r="R57" s="172">
        <f t="shared" si="6"/>
        <v>0</v>
      </c>
      <c r="S57" s="114">
        <f t="shared" si="6"/>
        <v>0</v>
      </c>
      <c r="T57" s="172">
        <f t="shared" si="6"/>
        <v>0</v>
      </c>
      <c r="U57" s="114">
        <f t="shared" si="6"/>
        <v>0</v>
      </c>
      <c r="V57" s="172">
        <f t="shared" si="6"/>
        <v>0</v>
      </c>
      <c r="W57" s="1697">
        <f t="shared" si="6"/>
        <v>0</v>
      </c>
      <c r="X57" s="100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CG57" s="40">
        <v>0</v>
      </c>
      <c r="CH57" s="40">
        <v>0</v>
      </c>
      <c r="CI57" s="40">
        <v>0</v>
      </c>
      <c r="CJ57" s="40"/>
    </row>
    <row r="58" spans="1:88" ht="16.350000000000001" customHeight="1" x14ac:dyDescent="0.2">
      <c r="A58" s="53" t="s">
        <v>72</v>
      </c>
      <c r="B58" s="158">
        <f>SUM(E58:V58)</f>
        <v>0</v>
      </c>
      <c r="C58" s="1699"/>
      <c r="D58" s="1700"/>
      <c r="E58" s="161"/>
      <c r="F58" s="111"/>
      <c r="G58" s="161"/>
      <c r="H58" s="111"/>
      <c r="I58" s="161"/>
      <c r="J58" s="111"/>
      <c r="K58" s="161"/>
      <c r="L58" s="111"/>
      <c r="M58" s="161"/>
      <c r="N58" s="111"/>
      <c r="O58" s="161"/>
      <c r="P58" s="111"/>
      <c r="Q58" s="161"/>
      <c r="R58" s="111"/>
      <c r="S58" s="161"/>
      <c r="T58" s="111"/>
      <c r="U58" s="161"/>
      <c r="V58" s="111"/>
      <c r="W58" s="161"/>
      <c r="X58" s="162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8"/>
      <c r="AK58" s="8"/>
      <c r="CG58" s="40">
        <v>0</v>
      </c>
      <c r="CH58" s="40">
        <v>0</v>
      </c>
      <c r="CI58" s="40">
        <v>0</v>
      </c>
      <c r="CJ58" s="40"/>
    </row>
    <row r="59" spans="1:88" ht="16.350000000000001" customHeight="1" x14ac:dyDescent="0.2">
      <c r="A59" s="163" t="s">
        <v>77</v>
      </c>
      <c r="B59" s="164">
        <f>SUM(E59:V59)</f>
        <v>0</v>
      </c>
      <c r="C59" s="1701"/>
      <c r="D59" s="1701"/>
      <c r="E59" s="167"/>
      <c r="F59" s="127"/>
      <c r="G59" s="167"/>
      <c r="H59" s="127"/>
      <c r="I59" s="167"/>
      <c r="J59" s="127"/>
      <c r="K59" s="167"/>
      <c r="L59" s="127"/>
      <c r="M59" s="167"/>
      <c r="N59" s="127"/>
      <c r="O59" s="167"/>
      <c r="P59" s="127"/>
      <c r="Q59" s="167"/>
      <c r="R59" s="127"/>
      <c r="S59" s="167"/>
      <c r="T59" s="127"/>
      <c r="U59" s="167"/>
      <c r="V59" s="127"/>
      <c r="W59" s="167"/>
      <c r="X59" s="16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8"/>
      <c r="AK59" s="8"/>
      <c r="CG59" s="40">
        <v>0</v>
      </c>
      <c r="CH59" s="40">
        <v>0</v>
      </c>
      <c r="CI59" s="40">
        <v>0</v>
      </c>
      <c r="CJ59" s="40"/>
    </row>
    <row r="60" spans="1:88" ht="31.35" customHeight="1" x14ac:dyDescent="0.2">
      <c r="A60" s="147" t="s">
        <v>79</v>
      </c>
      <c r="B60" s="147"/>
      <c r="C60" s="147"/>
      <c r="D60" s="147"/>
      <c r="E60" s="147"/>
      <c r="F60" s="9"/>
      <c r="G60" s="9"/>
      <c r="H60" s="173"/>
      <c r="I60" s="173"/>
      <c r="J60" s="1703"/>
      <c r="K60" s="1704"/>
      <c r="L60" s="1705"/>
      <c r="M60" s="1704"/>
      <c r="N60" s="6"/>
      <c r="O60" s="6"/>
      <c r="P60" s="6"/>
      <c r="Q60" s="6"/>
      <c r="R60" s="6"/>
      <c r="S60" s="6"/>
      <c r="T60" s="6"/>
      <c r="U60" s="6"/>
      <c r="V60" s="6"/>
      <c r="W60" s="6"/>
      <c r="X60" s="177"/>
      <c r="Y60" s="177"/>
      <c r="Z60" s="177"/>
      <c r="AA60" s="1706"/>
      <c r="AB60" s="1707"/>
      <c r="AC60" s="1706"/>
      <c r="AD60" s="177"/>
      <c r="AE60" s="1707"/>
      <c r="AF60" s="1706"/>
      <c r="AG60" s="1706"/>
      <c r="AH60" s="1706"/>
      <c r="AI60" s="1707"/>
      <c r="AJ60" s="100"/>
      <c r="AK60" s="180"/>
      <c r="AL60" s="1686"/>
      <c r="AM60" s="1691"/>
      <c r="AN60" s="1691"/>
      <c r="CG60" s="40"/>
      <c r="CH60" s="40"/>
      <c r="CI60" s="40"/>
      <c r="CJ60" s="40"/>
    </row>
    <row r="61" spans="1:88" ht="16.350000000000001" customHeight="1" x14ac:dyDescent="0.2">
      <c r="A61" s="3152" t="s">
        <v>75</v>
      </c>
      <c r="B61" s="3195" t="s">
        <v>80</v>
      </c>
      <c r="C61" s="3196"/>
      <c r="D61" s="3195" t="s">
        <v>81</v>
      </c>
      <c r="E61" s="3197"/>
      <c r="F61" s="3152" t="s">
        <v>82</v>
      </c>
      <c r="G61" s="3152"/>
      <c r="H61" s="100"/>
      <c r="I61" s="10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28"/>
      <c r="V61" s="1708"/>
      <c r="W61" s="128"/>
      <c r="X61" s="1709"/>
      <c r="Y61" s="1709"/>
      <c r="Z61" s="1709"/>
      <c r="AA61" s="1706"/>
      <c r="AB61" s="1709"/>
      <c r="AC61" s="1706"/>
      <c r="AD61" s="1709"/>
      <c r="AE61" s="1706"/>
      <c r="AF61" s="1706"/>
      <c r="AG61" s="1710"/>
      <c r="AH61" s="1706"/>
      <c r="AI61" s="1710"/>
      <c r="AJ61" s="1709"/>
      <c r="AK61" s="1710"/>
      <c r="AL61" s="1711"/>
      <c r="AM61" s="1712"/>
      <c r="AN61" s="1712"/>
      <c r="CG61" s="40"/>
      <c r="CH61" s="40"/>
      <c r="CI61" s="40"/>
      <c r="CJ61" s="40"/>
    </row>
    <row r="62" spans="1:88" ht="36" customHeight="1" x14ac:dyDescent="0.2">
      <c r="A62" s="3153"/>
      <c r="B62" s="1713" t="s">
        <v>83</v>
      </c>
      <c r="C62" s="1714" t="s">
        <v>84</v>
      </c>
      <c r="D62" s="1713" t="s">
        <v>83</v>
      </c>
      <c r="E62" s="1715" t="s">
        <v>84</v>
      </c>
      <c r="F62" s="1713" t="s">
        <v>83</v>
      </c>
      <c r="G62" s="1716" t="s">
        <v>84</v>
      </c>
      <c r="H62" s="6" t="s">
        <v>85</v>
      </c>
      <c r="I62" s="6"/>
      <c r="J62" s="1717"/>
      <c r="K62" s="1680"/>
      <c r="L62" s="1680"/>
      <c r="M62" s="1680"/>
      <c r="N62" s="1680"/>
      <c r="O62" s="1680"/>
      <c r="P62" s="1680"/>
      <c r="Q62" s="1718"/>
      <c r="R62" s="1718"/>
      <c r="S62" s="1718"/>
      <c r="T62" s="1718"/>
      <c r="U62" s="1718"/>
      <c r="V62" s="1718"/>
      <c r="W62" s="1718"/>
      <c r="X62" s="1718"/>
      <c r="Y62" s="1718"/>
      <c r="Z62" s="1718"/>
      <c r="AA62" s="1718"/>
      <c r="AB62" s="1718"/>
      <c r="AC62" s="1718"/>
      <c r="AD62" s="1718"/>
      <c r="AE62" s="1718"/>
      <c r="AF62" s="1718"/>
      <c r="AG62" s="1718"/>
      <c r="AH62" s="1718"/>
      <c r="AI62" s="1718"/>
      <c r="AJ62" s="1718"/>
      <c r="AK62" s="1718"/>
      <c r="AL62" s="1718"/>
      <c r="AM62" s="1718"/>
      <c r="AN62" s="1718"/>
      <c r="AO62" s="1718"/>
      <c r="AP62" s="1680"/>
      <c r="AQ62" s="1719"/>
      <c r="AR62" s="1719"/>
      <c r="CG62" s="40"/>
      <c r="CH62" s="40"/>
      <c r="CI62" s="40"/>
      <c r="CJ62" s="40"/>
    </row>
    <row r="63" spans="1:88" ht="16.350000000000001" customHeight="1" x14ac:dyDescent="0.2">
      <c r="A63" s="1720" t="s">
        <v>86</v>
      </c>
      <c r="B63" s="1721"/>
      <c r="C63" s="1722"/>
      <c r="D63" s="1721"/>
      <c r="E63" s="1722"/>
      <c r="F63" s="65"/>
      <c r="G63" s="190"/>
      <c r="H63" s="162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1710"/>
      <c r="U63" s="1710"/>
      <c r="V63" s="1718"/>
      <c r="W63" s="1718"/>
      <c r="X63" s="1718"/>
      <c r="Y63" s="1718"/>
      <c r="Z63" s="1718"/>
      <c r="AA63" s="1718"/>
      <c r="AB63" s="1718"/>
      <c r="AC63" s="1718"/>
      <c r="AD63" s="1718"/>
      <c r="AE63" s="1718"/>
      <c r="AF63" s="1718"/>
      <c r="AG63" s="1718"/>
      <c r="AH63" s="1718"/>
      <c r="AI63" s="1718"/>
      <c r="AJ63" s="1718"/>
      <c r="AK63" s="1718"/>
      <c r="AL63" s="1718"/>
      <c r="AM63" s="1718"/>
      <c r="AN63" s="1718"/>
      <c r="AO63" s="1718"/>
      <c r="AP63" s="1719"/>
      <c r="AQ63" s="1719"/>
      <c r="AR63" s="1719"/>
      <c r="CA63" s="39"/>
      <c r="CB63" s="39"/>
      <c r="CC63" s="39"/>
      <c r="CG63" s="40">
        <f>IF(B63&lt;C63,1,0)</f>
        <v>0</v>
      </c>
      <c r="CH63" s="40">
        <f>IF(D63&lt;E63,1,0)</f>
        <v>0</v>
      </c>
      <c r="CI63" s="40">
        <f>IF(F63&lt;G63,1,0)</f>
        <v>0</v>
      </c>
      <c r="CJ63" s="40"/>
    </row>
    <row r="64" spans="1:88" ht="25.35" customHeight="1" x14ac:dyDescent="0.2">
      <c r="A64" s="1723" t="s">
        <v>87</v>
      </c>
      <c r="B64" s="1666"/>
      <c r="C64" s="1724"/>
      <c r="D64" s="1666"/>
      <c r="E64" s="1724"/>
      <c r="F64" s="1666"/>
      <c r="G64" s="1725"/>
      <c r="H64" s="162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1710"/>
      <c r="U64" s="1710"/>
      <c r="V64" s="1718"/>
      <c r="W64" s="1718"/>
      <c r="X64" s="1718"/>
      <c r="Y64" s="1718"/>
      <c r="Z64" s="1718"/>
      <c r="AA64" s="1718"/>
      <c r="AB64" s="1718"/>
      <c r="AC64" s="1718"/>
      <c r="AD64" s="1718"/>
      <c r="AE64" s="1718"/>
      <c r="AF64" s="1718"/>
      <c r="AG64" s="1718"/>
      <c r="AH64" s="1718"/>
      <c r="AI64" s="1718"/>
      <c r="AJ64" s="1718"/>
      <c r="AK64" s="1718"/>
      <c r="AL64" s="1718"/>
      <c r="AM64" s="1718"/>
      <c r="AN64" s="1718"/>
      <c r="AO64" s="1718"/>
      <c r="AP64" s="1719"/>
      <c r="AQ64" s="1719"/>
      <c r="AR64" s="1719"/>
      <c r="CA64" s="39"/>
      <c r="CB64" s="39"/>
      <c r="CC64" s="39"/>
      <c r="CG64" s="40">
        <f>IF(B64&lt;C64,1,0)</f>
        <v>0</v>
      </c>
      <c r="CH64" s="40">
        <f>IF(D64&lt;E64,1,0)</f>
        <v>0</v>
      </c>
      <c r="CI64" s="40">
        <f>IF(F64&lt;G64,1,0)</f>
        <v>0</v>
      </c>
      <c r="CJ64" s="40"/>
    </row>
    <row r="65" spans="1:88" ht="25.35" customHeight="1" x14ac:dyDescent="0.2">
      <c r="A65" s="9" t="s">
        <v>88</v>
      </c>
      <c r="B65" s="451"/>
      <c r="C65" s="451"/>
      <c r="D65" s="451"/>
      <c r="E65" s="451"/>
      <c r="F65" s="451"/>
      <c r="G65" s="451"/>
      <c r="H65" s="452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1710"/>
      <c r="U65" s="1710"/>
      <c r="V65" s="1718"/>
      <c r="W65" s="1718"/>
      <c r="X65" s="1718"/>
      <c r="Y65" s="1718"/>
      <c r="Z65" s="1718"/>
      <c r="AA65" s="1718"/>
      <c r="AB65" s="1718"/>
      <c r="AC65" s="1718"/>
      <c r="AD65" s="1718"/>
      <c r="AE65" s="1718"/>
      <c r="AF65" s="1718"/>
      <c r="AG65" s="1718"/>
      <c r="AH65" s="1718"/>
      <c r="AI65" s="1718"/>
      <c r="AJ65" s="1718"/>
      <c r="AK65" s="1718"/>
      <c r="AL65" s="1718"/>
      <c r="AM65" s="1718"/>
      <c r="AN65" s="1718"/>
      <c r="AO65" s="1718"/>
      <c r="AP65" s="1719"/>
      <c r="AQ65" s="1719"/>
      <c r="AR65" s="1719"/>
      <c r="CA65" s="39"/>
      <c r="CB65" s="39"/>
      <c r="CC65" s="39"/>
      <c r="CG65" s="40"/>
      <c r="CH65" s="40"/>
      <c r="CI65" s="40"/>
      <c r="CJ65" s="40"/>
    </row>
    <row r="66" spans="1:88" ht="25.35" customHeight="1" x14ac:dyDescent="0.2">
      <c r="A66" s="3186" t="s">
        <v>75</v>
      </c>
      <c r="B66" s="3186" t="s">
        <v>89</v>
      </c>
      <c r="C66" s="3186"/>
      <c r="D66" s="3186" t="s">
        <v>90</v>
      </c>
      <c r="E66" s="3186"/>
      <c r="F66" s="451"/>
      <c r="G66" s="451"/>
      <c r="H66" s="452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1726"/>
      <c r="U66" s="1726"/>
      <c r="V66" s="1686"/>
      <c r="W66" s="1686"/>
      <c r="X66" s="1686"/>
      <c r="Y66" s="1686"/>
      <c r="Z66" s="1686"/>
      <c r="AA66" s="1686"/>
      <c r="AB66" s="1686"/>
      <c r="AC66" s="1686"/>
      <c r="AD66" s="1686"/>
      <c r="AE66" s="1686"/>
      <c r="AF66" s="1686"/>
      <c r="AG66" s="1686"/>
      <c r="AH66" s="1686"/>
      <c r="AI66" s="1686"/>
      <c r="AJ66" s="1686"/>
      <c r="AK66" s="1686"/>
      <c r="AL66" s="1686"/>
      <c r="AM66" s="1686"/>
      <c r="AN66" s="1686"/>
      <c r="AO66" s="1686"/>
      <c r="AP66" s="1691"/>
      <c r="AQ66" s="1691"/>
      <c r="AR66" s="1691"/>
      <c r="CA66" s="39"/>
      <c r="CB66" s="39"/>
      <c r="CC66" s="39"/>
      <c r="CG66" s="40"/>
      <c r="CH66" s="40"/>
      <c r="CI66" s="40"/>
      <c r="CJ66" s="40"/>
    </row>
    <row r="67" spans="1:88" ht="28.5" customHeight="1" x14ac:dyDescent="0.2">
      <c r="A67" s="3186"/>
      <c r="B67" s="1727" t="s">
        <v>91</v>
      </c>
      <c r="C67" s="1728" t="s">
        <v>84</v>
      </c>
      <c r="D67" s="1727" t="s">
        <v>91</v>
      </c>
      <c r="E67" s="1728" t="s">
        <v>84</v>
      </c>
      <c r="F67" s="451"/>
      <c r="G67" s="451"/>
      <c r="H67" s="452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1729"/>
      <c r="U67" s="1729"/>
      <c r="V67" s="1730"/>
      <c r="W67" s="1730"/>
      <c r="X67" s="1730"/>
      <c r="Y67" s="1730"/>
      <c r="Z67" s="1730"/>
      <c r="AA67" s="1730"/>
      <c r="AB67" s="1730"/>
      <c r="AC67" s="1730"/>
      <c r="AD67" s="1730"/>
      <c r="AE67" s="1730"/>
      <c r="AF67" s="1730"/>
      <c r="AG67" s="1730"/>
      <c r="AH67" s="1730"/>
      <c r="AI67" s="1730"/>
      <c r="AJ67" s="1730"/>
      <c r="AK67" s="1730"/>
      <c r="AL67" s="1730"/>
      <c r="AM67" s="1730"/>
      <c r="AN67" s="1730"/>
      <c r="AO67" s="1730"/>
      <c r="AP67" s="1731"/>
      <c r="AQ67" s="1731"/>
      <c r="AR67" s="1731"/>
      <c r="CA67" s="39"/>
      <c r="CB67" s="39"/>
      <c r="CC67" s="39"/>
      <c r="CG67" s="40"/>
      <c r="CH67" s="40"/>
      <c r="CI67" s="40"/>
      <c r="CJ67" s="40"/>
    </row>
    <row r="68" spans="1:88" ht="25.35" customHeight="1" x14ac:dyDescent="0.2">
      <c r="A68" s="1732" t="s">
        <v>86</v>
      </c>
      <c r="B68" s="1733"/>
      <c r="C68" s="1734"/>
      <c r="D68" s="1735"/>
      <c r="E68" s="1736"/>
      <c r="F68" s="451"/>
      <c r="G68" s="451"/>
      <c r="H68" s="452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1729"/>
      <c r="U68" s="1729"/>
      <c r="V68" s="1730"/>
      <c r="W68" s="1730"/>
      <c r="X68" s="1730"/>
      <c r="Y68" s="1730"/>
      <c r="Z68" s="1730"/>
      <c r="AA68" s="1730"/>
      <c r="AB68" s="1730"/>
      <c r="AC68" s="1730"/>
      <c r="AD68" s="1730"/>
      <c r="AE68" s="1730"/>
      <c r="AF68" s="1730"/>
      <c r="AG68" s="1730"/>
      <c r="AH68" s="1730"/>
      <c r="AI68" s="1730"/>
      <c r="AJ68" s="1730"/>
      <c r="AK68" s="1730"/>
      <c r="AL68" s="1730"/>
      <c r="AM68" s="1730"/>
      <c r="AN68" s="1730"/>
      <c r="AO68" s="1730"/>
      <c r="AP68" s="1731"/>
      <c r="AQ68" s="1731"/>
      <c r="AR68" s="1731"/>
      <c r="CA68" s="39"/>
      <c r="CB68" s="39"/>
      <c r="CC68" s="39"/>
      <c r="CG68" s="40"/>
      <c r="CH68" s="40"/>
      <c r="CI68" s="40"/>
      <c r="CJ68" s="40"/>
    </row>
    <row r="69" spans="1:88" ht="25.35" customHeight="1" x14ac:dyDescent="0.2">
      <c r="A69" s="207" t="s">
        <v>92</v>
      </c>
      <c r="B69" s="208"/>
      <c r="C69" s="209"/>
      <c r="D69" s="210"/>
      <c r="E69" s="211"/>
      <c r="F69" s="451"/>
      <c r="G69" s="451"/>
      <c r="H69" s="452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1729"/>
      <c r="U69" s="1729"/>
      <c r="V69" s="1730"/>
      <c r="W69" s="1730"/>
      <c r="X69" s="1730"/>
      <c r="Y69" s="1730"/>
      <c r="Z69" s="1730"/>
      <c r="AA69" s="1730"/>
      <c r="AB69" s="1730"/>
      <c r="AC69" s="1730"/>
      <c r="AD69" s="1730"/>
      <c r="AE69" s="1730"/>
      <c r="AF69" s="1730"/>
      <c r="AG69" s="1730"/>
      <c r="AH69" s="1730"/>
      <c r="AI69" s="1730"/>
      <c r="AJ69" s="1730"/>
      <c r="AK69" s="1730"/>
      <c r="AL69" s="1730"/>
      <c r="AM69" s="1730"/>
      <c r="AN69" s="1730"/>
      <c r="AO69" s="1730"/>
      <c r="AP69" s="1731"/>
      <c r="AQ69" s="1731"/>
      <c r="AR69" s="1731"/>
      <c r="CA69" s="39"/>
      <c r="CB69" s="39"/>
      <c r="CC69" s="39"/>
      <c r="CG69" s="40"/>
      <c r="CH69" s="40"/>
      <c r="CI69" s="40"/>
      <c r="CJ69" s="40"/>
    </row>
    <row r="70" spans="1:88" ht="31.35" customHeight="1" x14ac:dyDescent="0.2">
      <c r="A70" s="147" t="s">
        <v>93</v>
      </c>
      <c r="B70" s="10"/>
      <c r="C70" s="10"/>
      <c r="D70" s="10"/>
      <c r="E70" s="213"/>
      <c r="F70" s="213"/>
      <c r="G70" s="213"/>
      <c r="H70" s="100"/>
      <c r="I70" s="100"/>
      <c r="J70" s="1729"/>
      <c r="K70" s="1729"/>
      <c r="L70" s="1729"/>
      <c r="M70" s="1729"/>
      <c r="N70" s="1729"/>
      <c r="O70" s="1729"/>
      <c r="P70" s="1729"/>
      <c r="Q70" s="1729"/>
      <c r="R70" s="1729"/>
      <c r="S70" s="1729"/>
      <c r="T70" s="1729"/>
      <c r="U70" s="1729"/>
      <c r="V70" s="1737"/>
      <c r="W70" s="1737"/>
      <c r="X70" s="1730"/>
      <c r="Y70" s="1730"/>
      <c r="Z70" s="1730"/>
      <c r="AA70" s="1730"/>
      <c r="AB70" s="1730"/>
      <c r="AC70" s="1730"/>
      <c r="AD70" s="1730"/>
      <c r="AE70" s="1730"/>
      <c r="AF70" s="1730"/>
      <c r="AG70" s="1730"/>
      <c r="AH70" s="1730"/>
      <c r="AI70" s="1730"/>
      <c r="AJ70" s="1730"/>
      <c r="AK70" s="1730"/>
      <c r="AL70" s="1730"/>
      <c r="AM70" s="1730"/>
      <c r="AN70" s="1730"/>
      <c r="AO70" s="1730"/>
      <c r="AP70" s="1731"/>
      <c r="AQ70" s="1731"/>
      <c r="AR70" s="1731"/>
      <c r="CG70" s="40"/>
      <c r="CH70" s="40"/>
      <c r="CI70" s="40"/>
      <c r="CJ70" s="40"/>
    </row>
    <row r="71" spans="1:88" ht="16.350000000000001" customHeight="1" x14ac:dyDescent="0.2">
      <c r="A71" s="1738" t="s">
        <v>49</v>
      </c>
      <c r="B71" s="1738" t="s">
        <v>32</v>
      </c>
      <c r="C71" s="216"/>
      <c r="D71" s="217"/>
      <c r="E71" s="217"/>
      <c r="F71" s="217"/>
      <c r="G71" s="217"/>
      <c r="H71" s="100"/>
      <c r="I71" s="100"/>
      <c r="J71" s="1729"/>
      <c r="K71" s="1729"/>
      <c r="L71" s="1739"/>
      <c r="M71" s="1739"/>
      <c r="N71" s="1729"/>
      <c r="O71" s="1729"/>
      <c r="P71" s="1729"/>
      <c r="Q71" s="1729"/>
      <c r="R71" s="1729"/>
      <c r="S71" s="1729"/>
      <c r="T71" s="1729"/>
      <c r="U71" s="1729"/>
      <c r="V71" s="1737"/>
      <c r="W71" s="1737"/>
      <c r="X71" s="1730"/>
      <c r="Y71" s="1730"/>
      <c r="Z71" s="1730"/>
      <c r="AA71" s="1730"/>
      <c r="AB71" s="1730"/>
      <c r="AC71" s="1730"/>
      <c r="AD71" s="1730"/>
      <c r="AE71" s="1730"/>
      <c r="AF71" s="1730"/>
      <c r="AG71" s="1730"/>
      <c r="AH71" s="1730"/>
      <c r="AI71" s="1730"/>
      <c r="AJ71" s="1730"/>
      <c r="AK71" s="1730"/>
      <c r="AL71" s="1730"/>
      <c r="AM71" s="1730"/>
      <c r="AN71" s="1730"/>
      <c r="AO71" s="1730"/>
      <c r="AP71" s="1731"/>
      <c r="AQ71" s="1731"/>
      <c r="AR71" s="1731"/>
      <c r="CG71" s="40"/>
      <c r="CH71" s="40"/>
      <c r="CI71" s="40"/>
      <c r="CJ71" s="40"/>
    </row>
    <row r="72" spans="1:88" ht="16.350000000000001" customHeight="1" x14ac:dyDescent="0.2">
      <c r="A72" s="1740" t="s">
        <v>72</v>
      </c>
      <c r="B72" s="1741"/>
      <c r="C72" s="216"/>
      <c r="D72" s="217"/>
      <c r="E72" s="217"/>
      <c r="F72" s="217"/>
      <c r="G72" s="217"/>
      <c r="H72" s="6"/>
      <c r="I72" s="128"/>
      <c r="J72" s="1737"/>
      <c r="K72" s="1737"/>
      <c r="L72" s="1742"/>
      <c r="M72" s="1742"/>
      <c r="N72" s="1737"/>
      <c r="O72" s="1737"/>
      <c r="P72" s="1737"/>
      <c r="Q72" s="1737"/>
      <c r="R72" s="1737"/>
      <c r="S72" s="1737"/>
      <c r="T72" s="1737"/>
      <c r="U72" s="1737"/>
      <c r="V72" s="1737"/>
      <c r="W72" s="1737"/>
      <c r="X72" s="1730"/>
      <c r="Y72" s="1730"/>
      <c r="Z72" s="1730"/>
      <c r="AA72" s="1730"/>
      <c r="AB72" s="1730"/>
      <c r="AC72" s="1730"/>
      <c r="AD72" s="1730"/>
      <c r="AE72" s="1730"/>
      <c r="AF72" s="1730"/>
      <c r="AG72" s="1730"/>
      <c r="AH72" s="1730"/>
      <c r="AI72" s="1730"/>
      <c r="AJ72" s="1730"/>
      <c r="AK72" s="1730"/>
      <c r="AL72" s="1730"/>
      <c r="AM72" s="1730"/>
      <c r="AN72" s="1730"/>
      <c r="AO72" s="1730"/>
      <c r="AP72" s="1731"/>
      <c r="AQ72" s="1731"/>
      <c r="AR72" s="1731"/>
      <c r="CG72" s="40"/>
      <c r="CH72" s="40"/>
      <c r="CI72" s="40"/>
      <c r="CJ72" s="40"/>
    </row>
    <row r="73" spans="1:88" ht="16.350000000000001" customHeight="1" x14ac:dyDescent="0.2">
      <c r="A73" s="82" t="s">
        <v>94</v>
      </c>
      <c r="B73" s="93"/>
      <c r="C73" s="9"/>
      <c r="D73" s="222"/>
      <c r="E73" s="9"/>
      <c r="F73" s="1743"/>
      <c r="G73" s="224"/>
      <c r="H73" s="6"/>
      <c r="I73" s="6"/>
      <c r="J73" s="1737"/>
      <c r="K73" s="1737"/>
      <c r="L73" s="1737"/>
      <c r="M73" s="1737"/>
      <c r="N73" s="1737"/>
      <c r="O73" s="1737"/>
      <c r="P73" s="1737"/>
      <c r="Q73" s="1737"/>
      <c r="R73" s="1737"/>
      <c r="S73" s="1737"/>
      <c r="T73" s="1737"/>
      <c r="U73" s="1737"/>
      <c r="V73" s="1737"/>
      <c r="W73" s="1737"/>
      <c r="X73" s="1730"/>
      <c r="Y73" s="1730"/>
      <c r="Z73" s="1730"/>
      <c r="AA73" s="1730"/>
      <c r="AB73" s="1730"/>
      <c r="AC73" s="1730"/>
      <c r="AD73" s="1730"/>
      <c r="AE73" s="1730"/>
      <c r="AF73" s="1730"/>
      <c r="AG73" s="1730"/>
      <c r="AH73" s="1730"/>
      <c r="AI73" s="1730"/>
      <c r="AJ73" s="1730"/>
      <c r="AK73" s="1730"/>
      <c r="AL73" s="1730"/>
      <c r="AM73" s="1730"/>
      <c r="AN73" s="1730"/>
      <c r="AO73" s="1730"/>
      <c r="AP73" s="1731"/>
      <c r="AQ73" s="1731"/>
      <c r="AR73" s="1731"/>
      <c r="CG73" s="40"/>
      <c r="CH73" s="40"/>
      <c r="CI73" s="40"/>
      <c r="CJ73" s="40"/>
    </row>
    <row r="74" spans="1:88" ht="31.35" customHeight="1" x14ac:dyDescent="0.2">
      <c r="A74" s="9" t="s">
        <v>95</v>
      </c>
      <c r="B74" s="9"/>
      <c r="C74" s="1744"/>
      <c r="D74" s="1744"/>
      <c r="E74" s="6"/>
      <c r="F74" s="6"/>
      <c r="G74" s="6"/>
      <c r="H74" s="6"/>
      <c r="I74" s="6"/>
      <c r="J74" s="1737"/>
      <c r="K74" s="1737"/>
      <c r="L74" s="1737"/>
      <c r="M74" s="1737"/>
      <c r="N74" s="1737"/>
      <c r="O74" s="1737"/>
      <c r="P74" s="1737"/>
      <c r="Q74" s="1737"/>
      <c r="R74" s="1737"/>
      <c r="S74" s="1737"/>
      <c r="T74" s="1737"/>
      <c r="U74" s="1737"/>
      <c r="V74" s="1737"/>
      <c r="W74" s="1745"/>
      <c r="X74" s="1730"/>
      <c r="Y74" s="1730"/>
      <c r="Z74" s="1730"/>
      <c r="AA74" s="1730"/>
      <c r="AB74" s="1730"/>
      <c r="AC74" s="1730"/>
      <c r="AD74" s="1730"/>
      <c r="AE74" s="1730"/>
      <c r="AF74" s="1711"/>
      <c r="AG74" s="1730"/>
      <c r="AH74" s="1746"/>
      <c r="AI74" s="1730"/>
      <c r="AJ74" s="1730"/>
      <c r="AK74" s="1730"/>
      <c r="AL74" s="1730"/>
      <c r="AM74" s="1730"/>
      <c r="AN74" s="1730"/>
      <c r="AO74" s="1730"/>
      <c r="AP74" s="1731"/>
      <c r="AQ74" s="1731"/>
      <c r="AR74" s="1731"/>
      <c r="CG74" s="40"/>
      <c r="CH74" s="40"/>
      <c r="CI74" s="40"/>
      <c r="CJ74" s="40"/>
    </row>
    <row r="75" spans="1:88" ht="16.350000000000001" customHeight="1" x14ac:dyDescent="0.2">
      <c r="A75" s="3180" t="s">
        <v>96</v>
      </c>
      <c r="B75" s="3152" t="s">
        <v>32</v>
      </c>
      <c r="C75" s="3191" t="s">
        <v>97</v>
      </c>
      <c r="D75" s="3193" t="s">
        <v>98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1730"/>
      <c r="Y75" s="1730"/>
      <c r="Z75" s="1730"/>
      <c r="AA75" s="1730"/>
      <c r="AB75" s="1730"/>
      <c r="AC75" s="1730"/>
      <c r="AD75" s="1730"/>
      <c r="AE75" s="1730"/>
      <c r="AF75" s="1711"/>
      <c r="AG75" s="1730"/>
      <c r="AH75" s="1730"/>
      <c r="AI75" s="1730"/>
      <c r="AJ75" s="1730"/>
      <c r="AK75" s="1730"/>
      <c r="AL75" s="1730"/>
      <c r="AM75" s="1730"/>
      <c r="AN75" s="1730"/>
      <c r="AO75" s="1730"/>
      <c r="AP75" s="1731"/>
      <c r="AQ75" s="1731"/>
      <c r="AR75" s="1731"/>
      <c r="CG75" s="40"/>
      <c r="CH75" s="40"/>
      <c r="CI75" s="40"/>
      <c r="CJ75" s="40"/>
    </row>
    <row r="76" spans="1:88" ht="16.350000000000001" customHeight="1" x14ac:dyDescent="0.2">
      <c r="A76" s="3181"/>
      <c r="B76" s="3153"/>
      <c r="C76" s="3192"/>
      <c r="D76" s="319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1730"/>
      <c r="Y76" s="1730"/>
      <c r="Z76" s="1730"/>
      <c r="AA76" s="1730"/>
      <c r="AB76" s="1730"/>
      <c r="AC76" s="1730"/>
      <c r="AD76" s="1730"/>
      <c r="AE76" s="1730"/>
      <c r="AF76" s="1747"/>
      <c r="AG76" s="1748"/>
      <c r="AH76" s="1748"/>
      <c r="AI76" s="1730"/>
      <c r="AJ76" s="1730"/>
      <c r="AK76" s="1730"/>
      <c r="AL76" s="1730"/>
      <c r="AM76" s="1730"/>
      <c r="AN76" s="1730"/>
      <c r="AO76" s="1730"/>
      <c r="AP76" s="1731"/>
      <c r="AQ76" s="1731"/>
      <c r="AR76" s="1731"/>
      <c r="CG76" s="40"/>
      <c r="CH76" s="40"/>
      <c r="CI76" s="40"/>
      <c r="CJ76" s="40"/>
    </row>
    <row r="77" spans="1:88" ht="25.5" customHeight="1" x14ac:dyDescent="0.2">
      <c r="A77" s="1749" t="s">
        <v>99</v>
      </c>
      <c r="B77" s="232">
        <f>SUM(C77:D77)</f>
        <v>0</v>
      </c>
      <c r="C77" s="1750"/>
      <c r="D77" s="175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1737"/>
      <c r="AJ77" s="1737"/>
      <c r="AK77" s="1737"/>
      <c r="AL77" s="1737"/>
      <c r="AM77" s="1737"/>
      <c r="AN77" s="1737"/>
      <c r="AO77" s="1737"/>
      <c r="AP77" s="1731"/>
      <c r="AQ77" s="1731"/>
      <c r="AR77" s="1731"/>
      <c r="CG77" s="40"/>
      <c r="CH77" s="40"/>
      <c r="CI77" s="40"/>
      <c r="CJ77" s="40"/>
    </row>
    <row r="78" spans="1:88" ht="31.35" customHeight="1" x14ac:dyDescent="0.2">
      <c r="A78" s="2717" t="s">
        <v>100</v>
      </c>
      <c r="B78" s="2717"/>
      <c r="C78" s="2717"/>
      <c r="D78" s="2717"/>
      <c r="E78" s="2717"/>
      <c r="F78" s="2717"/>
      <c r="G78" s="2717"/>
      <c r="H78" s="10"/>
      <c r="I78" s="10"/>
      <c r="J78" s="10"/>
      <c r="K78" s="10"/>
      <c r="L78" s="10"/>
      <c r="M78" s="10"/>
      <c r="N78" s="6"/>
      <c r="O78" s="6"/>
      <c r="P78" s="6"/>
      <c r="Q78" s="235"/>
      <c r="R78" s="235"/>
      <c r="S78" s="235"/>
      <c r="T78" s="235"/>
      <c r="U78" s="235"/>
      <c r="V78" s="235"/>
      <c r="W78" s="6"/>
      <c r="X78" s="235"/>
      <c r="Y78" s="235"/>
      <c r="Z78" s="236"/>
      <c r="AA78" s="1752"/>
      <c r="AB78" s="1752"/>
      <c r="AC78" s="1752"/>
      <c r="AD78" s="1752"/>
      <c r="AE78" s="1753"/>
      <c r="AF78" s="1753"/>
      <c r="AG78" s="1753"/>
      <c r="AH78" s="1754"/>
      <c r="AI78" s="1731"/>
      <c r="AJ78" s="1731"/>
      <c r="AK78" s="1731"/>
      <c r="AL78" s="1731"/>
      <c r="AM78" s="1731"/>
      <c r="AN78" s="1731"/>
      <c r="AO78" s="1731"/>
      <c r="AP78" s="1731"/>
      <c r="AQ78" s="1731"/>
      <c r="AR78" s="1731"/>
      <c r="CG78" s="40"/>
      <c r="CH78" s="40"/>
      <c r="CI78" s="40"/>
      <c r="CJ78" s="40"/>
    </row>
    <row r="79" spans="1:88" ht="16.350000000000001" customHeight="1" x14ac:dyDescent="0.2">
      <c r="A79" s="3198" t="s">
        <v>49</v>
      </c>
      <c r="B79" s="3187" t="s">
        <v>101</v>
      </c>
      <c r="C79" s="3187" t="s">
        <v>32</v>
      </c>
      <c r="D79" s="2935"/>
      <c r="E79" s="2936"/>
      <c r="F79" s="3188" t="s">
        <v>5</v>
      </c>
      <c r="G79" s="3189"/>
      <c r="H79" s="3189"/>
      <c r="I79" s="3189"/>
      <c r="J79" s="3189"/>
      <c r="K79" s="3189"/>
      <c r="L79" s="3189"/>
      <c r="M79" s="3189"/>
      <c r="N79" s="3189"/>
      <c r="O79" s="3189"/>
      <c r="P79" s="3189"/>
      <c r="Q79" s="3189"/>
      <c r="R79" s="3189"/>
      <c r="S79" s="3189"/>
      <c r="T79" s="3189"/>
      <c r="U79" s="3189"/>
      <c r="V79" s="3189"/>
      <c r="W79" s="3189"/>
      <c r="X79" s="3189"/>
      <c r="Y79" s="3189"/>
      <c r="Z79" s="3189"/>
      <c r="AA79" s="3189"/>
      <c r="AB79" s="3189"/>
      <c r="AC79" s="3189"/>
      <c r="AD79" s="3189"/>
      <c r="AE79" s="3189"/>
      <c r="AF79" s="3189"/>
      <c r="AG79" s="3189"/>
      <c r="AH79" s="3189"/>
      <c r="AI79" s="3200"/>
      <c r="AJ79" s="3201" t="s">
        <v>102</v>
      </c>
      <c r="AK79" s="2936" t="s">
        <v>103</v>
      </c>
      <c r="AL79" s="1730"/>
      <c r="AM79" s="1730"/>
      <c r="AN79" s="1730"/>
      <c r="AO79" s="1730"/>
      <c r="AP79" s="1730"/>
      <c r="AQ79" s="1730"/>
      <c r="AR79" s="1730"/>
      <c r="AS79" s="1731"/>
      <c r="AT79" s="1731"/>
      <c r="BX79" s="2"/>
      <c r="BY79" s="2"/>
      <c r="BZ79" s="3"/>
      <c r="CG79" s="40"/>
      <c r="CH79" s="40"/>
      <c r="CI79" s="40"/>
      <c r="CJ79" s="40"/>
    </row>
    <row r="80" spans="1:88" ht="16.350000000000001" customHeight="1" x14ac:dyDescent="0.2">
      <c r="A80" s="2719"/>
      <c r="B80" s="2721"/>
      <c r="C80" s="3183"/>
      <c r="D80" s="2698"/>
      <c r="E80" s="3115"/>
      <c r="F80" s="3188" t="s">
        <v>104</v>
      </c>
      <c r="G80" s="3190"/>
      <c r="H80" s="3188" t="s">
        <v>105</v>
      </c>
      <c r="I80" s="3190"/>
      <c r="J80" s="3188" t="s">
        <v>13</v>
      </c>
      <c r="K80" s="3190"/>
      <c r="L80" s="3188" t="s">
        <v>14</v>
      </c>
      <c r="M80" s="3190"/>
      <c r="N80" s="3188" t="s">
        <v>106</v>
      </c>
      <c r="O80" s="3190"/>
      <c r="P80" s="3188">
        <v>19</v>
      </c>
      <c r="Q80" s="3190"/>
      <c r="R80" s="3188" t="s">
        <v>16</v>
      </c>
      <c r="S80" s="3190"/>
      <c r="T80" s="3188" t="s">
        <v>17</v>
      </c>
      <c r="U80" s="3190"/>
      <c r="V80" s="3188" t="s">
        <v>18</v>
      </c>
      <c r="W80" s="3190"/>
      <c r="X80" s="3188" t="s">
        <v>19</v>
      </c>
      <c r="Y80" s="3190"/>
      <c r="Z80" s="3188" t="s">
        <v>20</v>
      </c>
      <c r="AA80" s="3190"/>
      <c r="AB80" s="3188" t="s">
        <v>21</v>
      </c>
      <c r="AC80" s="3190"/>
      <c r="AD80" s="3188" t="s">
        <v>22</v>
      </c>
      <c r="AE80" s="3190"/>
      <c r="AF80" s="3188" t="s">
        <v>23</v>
      </c>
      <c r="AG80" s="3190"/>
      <c r="AH80" s="3188" t="s">
        <v>24</v>
      </c>
      <c r="AI80" s="3200"/>
      <c r="AJ80" s="2723"/>
      <c r="AK80" s="2703"/>
      <c r="AL80" s="1730"/>
      <c r="AM80" s="1737"/>
      <c r="AN80" s="1730"/>
      <c r="AO80" s="1730"/>
      <c r="AP80" s="1730"/>
      <c r="AQ80" s="1730"/>
      <c r="AR80" s="1730"/>
      <c r="AS80" s="1731"/>
      <c r="AT80" s="1731"/>
      <c r="BX80" s="2"/>
      <c r="BY80" s="2"/>
      <c r="BZ80" s="3"/>
      <c r="CG80" s="40"/>
      <c r="CH80" s="40"/>
      <c r="CI80" s="40"/>
      <c r="CJ80" s="40"/>
    </row>
    <row r="81" spans="1:88" ht="24.75" customHeight="1" x14ac:dyDescent="0.2">
      <c r="A81" s="3199"/>
      <c r="B81" s="3183"/>
      <c r="C81" s="1713" t="s">
        <v>29</v>
      </c>
      <c r="D81" s="1755" t="s">
        <v>30</v>
      </c>
      <c r="E81" s="1716" t="s">
        <v>31</v>
      </c>
      <c r="F81" s="1713" t="s">
        <v>30</v>
      </c>
      <c r="G81" s="1716" t="s">
        <v>31</v>
      </c>
      <c r="H81" s="1756" t="s">
        <v>30</v>
      </c>
      <c r="I81" s="1716" t="s">
        <v>31</v>
      </c>
      <c r="J81" s="1713" t="s">
        <v>30</v>
      </c>
      <c r="K81" s="1716" t="s">
        <v>31</v>
      </c>
      <c r="L81" s="1713" t="s">
        <v>30</v>
      </c>
      <c r="M81" s="1716" t="s">
        <v>31</v>
      </c>
      <c r="N81" s="1713" t="s">
        <v>30</v>
      </c>
      <c r="O81" s="1716" t="s">
        <v>31</v>
      </c>
      <c r="P81" s="1713" t="s">
        <v>30</v>
      </c>
      <c r="Q81" s="1716" t="s">
        <v>31</v>
      </c>
      <c r="R81" s="1713" t="s">
        <v>30</v>
      </c>
      <c r="S81" s="1716" t="s">
        <v>31</v>
      </c>
      <c r="T81" s="1713" t="s">
        <v>30</v>
      </c>
      <c r="U81" s="1716" t="s">
        <v>31</v>
      </c>
      <c r="V81" s="1713" t="s">
        <v>30</v>
      </c>
      <c r="W81" s="1716" t="s">
        <v>31</v>
      </c>
      <c r="X81" s="1713" t="s">
        <v>30</v>
      </c>
      <c r="Y81" s="1716" t="s">
        <v>31</v>
      </c>
      <c r="Z81" s="1713" t="s">
        <v>30</v>
      </c>
      <c r="AA81" s="1716" t="s">
        <v>31</v>
      </c>
      <c r="AB81" s="1713" t="s">
        <v>30</v>
      </c>
      <c r="AC81" s="1716" t="s">
        <v>31</v>
      </c>
      <c r="AD81" s="1713" t="s">
        <v>30</v>
      </c>
      <c r="AE81" s="1716" t="s">
        <v>31</v>
      </c>
      <c r="AF81" s="1713" t="s">
        <v>30</v>
      </c>
      <c r="AG81" s="1716" t="s">
        <v>31</v>
      </c>
      <c r="AH81" s="1713" t="s">
        <v>30</v>
      </c>
      <c r="AI81" s="1757" t="s">
        <v>31</v>
      </c>
      <c r="AJ81" s="3202"/>
      <c r="AK81" s="3115"/>
      <c r="AL81" s="1730"/>
      <c r="AM81" s="1737"/>
      <c r="AN81" s="1730"/>
      <c r="AO81" s="1730"/>
      <c r="AP81" s="1730"/>
      <c r="AQ81" s="1730"/>
      <c r="AR81" s="1730"/>
      <c r="AS81" s="1731"/>
      <c r="AT81" s="1731"/>
      <c r="BX81" s="2"/>
      <c r="BY81" s="2"/>
      <c r="BZ81" s="3"/>
      <c r="CG81" s="40"/>
      <c r="CH81" s="40"/>
      <c r="CI81" s="40"/>
      <c r="CJ81" s="40"/>
    </row>
    <row r="82" spans="1:88" ht="16.350000000000001" customHeight="1" x14ac:dyDescent="0.2">
      <c r="A82" s="1758" t="s">
        <v>107</v>
      </c>
      <c r="B82" s="244" t="s">
        <v>108</v>
      </c>
      <c r="C82" s="1759">
        <f>SUM(D82:E82)</f>
        <v>0</v>
      </c>
      <c r="D82" s="1760">
        <f>SUM(F82,H82,J82,L82,N82,P82,R82,T82,V82,X82,Z82,AB82,AD82,AF82,AH82)</f>
        <v>0</v>
      </c>
      <c r="E82" s="1761">
        <f>SUM(G82,I82,K82,M82,O82,Q82,S82,U82,W82,Y82,AA82,AC82,AE82,AG82,AI82)</f>
        <v>0</v>
      </c>
      <c r="F82" s="1762"/>
      <c r="G82" s="1763"/>
      <c r="H82" s="1764"/>
      <c r="I82" s="1763"/>
      <c r="J82" s="1762"/>
      <c r="K82" s="1765"/>
      <c r="L82" s="1762"/>
      <c r="M82" s="1765"/>
      <c r="N82" s="1762"/>
      <c r="O82" s="1765"/>
      <c r="P82" s="1762"/>
      <c r="Q82" s="1765"/>
      <c r="R82" s="1762"/>
      <c r="S82" s="1765"/>
      <c r="T82" s="1762"/>
      <c r="U82" s="1765"/>
      <c r="V82" s="1762"/>
      <c r="W82" s="1765"/>
      <c r="X82" s="1762"/>
      <c r="Y82" s="1765"/>
      <c r="Z82" s="1762"/>
      <c r="AA82" s="1765"/>
      <c r="AB82" s="1762"/>
      <c r="AC82" s="1765"/>
      <c r="AD82" s="1762"/>
      <c r="AE82" s="1765"/>
      <c r="AF82" s="1762"/>
      <c r="AG82" s="1765"/>
      <c r="AH82" s="1762"/>
      <c r="AI82" s="1766"/>
      <c r="AJ82" s="1767"/>
      <c r="AK82" s="1763"/>
      <c r="AL82" s="1768"/>
      <c r="AM82" s="1737"/>
      <c r="AN82" s="1730"/>
      <c r="AO82" s="1730"/>
      <c r="AP82" s="1730"/>
      <c r="AQ82" s="1730"/>
      <c r="AR82" s="1730"/>
      <c r="AS82" s="1731"/>
      <c r="AT82" s="1731"/>
      <c r="BX82" s="2"/>
      <c r="BY82" s="2"/>
      <c r="BZ82" s="3"/>
      <c r="CG82" s="40">
        <v>0</v>
      </c>
      <c r="CH82" s="40">
        <v>0</v>
      </c>
      <c r="CI82" s="40"/>
      <c r="CJ82" s="40"/>
    </row>
    <row r="83" spans="1:88" ht="16.350000000000001" customHeight="1" x14ac:dyDescent="0.2">
      <c r="A83" s="3203" t="s">
        <v>109</v>
      </c>
      <c r="B83" s="1769" t="s">
        <v>110</v>
      </c>
      <c r="C83" s="27">
        <f>SUM(D83:E83)</f>
        <v>0</v>
      </c>
      <c r="D83" s="256">
        <f t="shared" ref="D83:E85" si="7">SUM(F83,H83,J83,L83,N83,P83,R83,T83,V83,X83,Z83,AB83,AD83,AF83,AH83)</f>
        <v>0</v>
      </c>
      <c r="E83" s="256">
        <f t="shared" si="7"/>
        <v>0</v>
      </c>
      <c r="F83" s="257"/>
      <c r="G83" s="258"/>
      <c r="H83" s="259"/>
      <c r="I83" s="258"/>
      <c r="J83" s="257"/>
      <c r="K83" s="260"/>
      <c r="L83" s="257"/>
      <c r="M83" s="260"/>
      <c r="N83" s="257"/>
      <c r="O83" s="260"/>
      <c r="P83" s="257"/>
      <c r="Q83" s="260"/>
      <c r="R83" s="257"/>
      <c r="S83" s="260"/>
      <c r="T83" s="257"/>
      <c r="U83" s="260"/>
      <c r="V83" s="257"/>
      <c r="W83" s="260"/>
      <c r="X83" s="257"/>
      <c r="Y83" s="260"/>
      <c r="Z83" s="257"/>
      <c r="AA83" s="260"/>
      <c r="AB83" s="257"/>
      <c r="AC83" s="260"/>
      <c r="AD83" s="257"/>
      <c r="AE83" s="260"/>
      <c r="AF83" s="257"/>
      <c r="AG83" s="260"/>
      <c r="AH83" s="257"/>
      <c r="AI83" s="261"/>
      <c r="AJ83" s="262"/>
      <c r="AK83" s="258"/>
      <c r="AL83" s="1768"/>
      <c r="AM83" s="1737"/>
      <c r="AN83" s="1730"/>
      <c r="AO83" s="1730"/>
      <c r="AP83" s="1730"/>
      <c r="AQ83" s="1730"/>
      <c r="AR83" s="1730"/>
      <c r="AS83" s="1731"/>
      <c r="AT83" s="1731"/>
      <c r="BX83" s="2"/>
      <c r="BY83" s="2"/>
      <c r="BZ83" s="3"/>
      <c r="CG83" s="40">
        <v>0</v>
      </c>
      <c r="CH83" s="40">
        <v>0</v>
      </c>
      <c r="CI83" s="40"/>
      <c r="CJ83" s="40"/>
    </row>
    <row r="84" spans="1:88" ht="25.35" customHeight="1" x14ac:dyDescent="0.2">
      <c r="A84" s="3203"/>
      <c r="B84" s="263" t="s">
        <v>111</v>
      </c>
      <c r="C84" s="77">
        <f>SUM(D84:E84)</f>
        <v>0</v>
      </c>
      <c r="D84" s="256">
        <f t="shared" si="7"/>
        <v>0</v>
      </c>
      <c r="E84" s="256">
        <f t="shared" si="7"/>
        <v>0</v>
      </c>
      <c r="F84" s="264"/>
      <c r="G84" s="265"/>
      <c r="H84" s="266"/>
      <c r="I84" s="265"/>
      <c r="J84" s="264"/>
      <c r="K84" s="267"/>
      <c r="L84" s="264"/>
      <c r="M84" s="267"/>
      <c r="N84" s="264"/>
      <c r="O84" s="267"/>
      <c r="P84" s="264"/>
      <c r="Q84" s="267"/>
      <c r="R84" s="264"/>
      <c r="S84" s="267"/>
      <c r="T84" s="264"/>
      <c r="U84" s="267"/>
      <c r="V84" s="264"/>
      <c r="W84" s="267"/>
      <c r="X84" s="264"/>
      <c r="Y84" s="267"/>
      <c r="Z84" s="264"/>
      <c r="AA84" s="267"/>
      <c r="AB84" s="264"/>
      <c r="AC84" s="267"/>
      <c r="AD84" s="264"/>
      <c r="AE84" s="267"/>
      <c r="AF84" s="264"/>
      <c r="AG84" s="267"/>
      <c r="AH84" s="264"/>
      <c r="AI84" s="268"/>
      <c r="AJ84" s="269"/>
      <c r="AK84" s="265"/>
      <c r="AL84" s="1768"/>
      <c r="AM84" s="1737"/>
      <c r="AN84" s="1730"/>
      <c r="AO84" s="1730"/>
      <c r="AP84" s="1730"/>
      <c r="AQ84" s="1730"/>
      <c r="AR84" s="1730"/>
      <c r="AS84" s="1731"/>
      <c r="AT84" s="1731"/>
      <c r="BX84" s="2"/>
      <c r="BY84" s="2"/>
      <c r="BZ84" s="3"/>
      <c r="CG84" s="40"/>
      <c r="CH84" s="40"/>
      <c r="CI84" s="40"/>
      <c r="CJ84" s="40"/>
    </row>
    <row r="85" spans="1:88" ht="16.350000000000001" customHeight="1" x14ac:dyDescent="0.2">
      <c r="A85" s="1770" t="s">
        <v>60</v>
      </c>
      <c r="B85" s="1771" t="s">
        <v>112</v>
      </c>
      <c r="C85" s="1759">
        <f>SUM(D85:E85)</f>
        <v>0</v>
      </c>
      <c r="D85" s="1760">
        <f t="shared" si="7"/>
        <v>0</v>
      </c>
      <c r="E85" s="1761">
        <f t="shared" si="7"/>
        <v>0</v>
      </c>
      <c r="F85" s="1772"/>
      <c r="G85" s="1773"/>
      <c r="H85" s="1774"/>
      <c r="I85" s="1773"/>
      <c r="J85" s="1772"/>
      <c r="K85" s="1775"/>
      <c r="L85" s="1772"/>
      <c r="M85" s="1775"/>
      <c r="N85" s="1772"/>
      <c r="O85" s="1775"/>
      <c r="P85" s="1772"/>
      <c r="Q85" s="1775"/>
      <c r="R85" s="1772"/>
      <c r="S85" s="1775"/>
      <c r="T85" s="1772"/>
      <c r="U85" s="1775"/>
      <c r="V85" s="1772"/>
      <c r="W85" s="1775"/>
      <c r="X85" s="1772"/>
      <c r="Y85" s="1775"/>
      <c r="Z85" s="1772"/>
      <c r="AA85" s="1775"/>
      <c r="AB85" s="1772"/>
      <c r="AC85" s="1775"/>
      <c r="AD85" s="1772"/>
      <c r="AE85" s="1775"/>
      <c r="AF85" s="1772"/>
      <c r="AG85" s="1775"/>
      <c r="AH85" s="1772"/>
      <c r="AI85" s="1776"/>
      <c r="AJ85" s="1777"/>
      <c r="AK85" s="1773"/>
      <c r="AL85" s="1768"/>
      <c r="AM85" s="1737"/>
      <c r="AN85" s="1730"/>
      <c r="AO85" s="1730"/>
      <c r="AP85" s="1730"/>
      <c r="AQ85" s="1730"/>
      <c r="AR85" s="1730"/>
      <c r="AS85" s="1731"/>
      <c r="AT85" s="1731"/>
      <c r="BX85" s="2"/>
      <c r="BY85" s="2"/>
      <c r="BZ85" s="3"/>
      <c r="CG85" s="40"/>
      <c r="CH85" s="40"/>
      <c r="CI85" s="40"/>
      <c r="CJ85" s="40"/>
    </row>
    <row r="86" spans="1:88" ht="31.35" customHeight="1" x14ac:dyDescent="0.2">
      <c r="A86" s="9" t="s">
        <v>113</v>
      </c>
      <c r="B86" s="6"/>
      <c r="C86" s="1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35"/>
      <c r="R86" s="235"/>
      <c r="S86" s="235"/>
      <c r="T86" s="235"/>
      <c r="U86" s="235"/>
      <c r="V86" s="235"/>
      <c r="W86" s="6"/>
      <c r="X86" s="235"/>
      <c r="Y86" s="235"/>
      <c r="Z86" s="1778"/>
      <c r="AA86" s="236"/>
      <c r="AB86" s="1779"/>
      <c r="AC86" s="1779"/>
      <c r="AD86" s="1779"/>
      <c r="AE86" s="1779"/>
      <c r="AF86" s="1779"/>
      <c r="AG86" s="1731"/>
      <c r="AH86" s="128"/>
      <c r="AI86" s="1730"/>
      <c r="AJ86" s="1730"/>
      <c r="AK86" s="1730"/>
      <c r="AL86" s="1730"/>
      <c r="AM86" s="1730"/>
      <c r="AN86" s="1730"/>
      <c r="AO86" s="1730"/>
      <c r="AP86" s="1730"/>
      <c r="AQ86" s="1731"/>
      <c r="AR86" s="1731"/>
      <c r="CG86" s="40"/>
      <c r="CH86" s="40"/>
      <c r="CI86" s="40"/>
      <c r="CJ86" s="40"/>
    </row>
    <row r="87" spans="1:88" ht="16.350000000000001" customHeight="1" x14ac:dyDescent="0.2">
      <c r="A87" s="3203" t="s">
        <v>96</v>
      </c>
      <c r="B87" s="3204" t="s">
        <v>32</v>
      </c>
      <c r="C87" s="3204" t="s">
        <v>114</v>
      </c>
      <c r="D87" s="3205" t="s">
        <v>115</v>
      </c>
      <c r="E87" s="3196" t="s">
        <v>116</v>
      </c>
      <c r="F87" s="3204" t="s">
        <v>117</v>
      </c>
      <c r="G87" s="6"/>
      <c r="H87" s="1737"/>
      <c r="I87" s="1737"/>
      <c r="J87" s="1737"/>
      <c r="K87" s="1737"/>
      <c r="L87" s="1737"/>
      <c r="M87" s="1737"/>
      <c r="N87" s="1737"/>
      <c r="O87" s="1737"/>
      <c r="P87" s="1780"/>
      <c r="Q87" s="1780"/>
      <c r="R87" s="1780"/>
      <c r="S87" s="1780"/>
      <c r="T87" s="1780"/>
      <c r="U87" s="1780"/>
      <c r="V87" s="1780"/>
      <c r="W87" s="1737"/>
      <c r="X87" s="1780"/>
      <c r="Y87" s="1731"/>
      <c r="Z87" s="1731"/>
      <c r="AA87" s="1731"/>
      <c r="AB87" s="1731"/>
      <c r="AC87" s="1731"/>
      <c r="AD87" s="1731"/>
      <c r="AE87" s="1731"/>
      <c r="AF87" s="1731"/>
      <c r="AG87" s="1731"/>
      <c r="AH87" s="1730"/>
      <c r="AI87" s="1730"/>
      <c r="AJ87" s="1730"/>
      <c r="AK87" s="1730"/>
      <c r="AL87" s="1730"/>
      <c r="AM87" s="1730"/>
      <c r="AN87" s="1730"/>
      <c r="AO87" s="1730"/>
      <c r="AP87" s="1730"/>
      <c r="AQ87" s="1731"/>
      <c r="AR87" s="1731"/>
      <c r="CG87" s="40"/>
      <c r="CH87" s="40"/>
      <c r="CI87" s="40"/>
      <c r="CJ87" s="40"/>
    </row>
    <row r="88" spans="1:88" ht="45.75" customHeight="1" x14ac:dyDescent="0.2">
      <c r="A88" s="3203"/>
      <c r="B88" s="3204"/>
      <c r="C88" s="3204"/>
      <c r="D88" s="3205"/>
      <c r="E88" s="3196"/>
      <c r="F88" s="3204"/>
      <c r="G88" s="6"/>
      <c r="H88" s="1737"/>
      <c r="I88" s="1737"/>
      <c r="J88" s="1737"/>
      <c r="K88" s="1737"/>
      <c r="L88" s="1737"/>
      <c r="M88" s="1737"/>
      <c r="N88" s="1737"/>
      <c r="O88" s="1737"/>
      <c r="P88" s="1780"/>
      <c r="Q88" s="1780"/>
      <c r="R88" s="1780"/>
      <c r="S88" s="1780"/>
      <c r="T88" s="1780"/>
      <c r="U88" s="1780"/>
      <c r="V88" s="1780"/>
      <c r="W88" s="1737"/>
      <c r="X88" s="1780"/>
      <c r="Y88" s="1731"/>
      <c r="Z88" s="1731"/>
      <c r="AA88" s="1731"/>
      <c r="AB88" s="1731"/>
      <c r="AC88" s="1731"/>
      <c r="AD88" s="1731"/>
      <c r="AE88" s="1731"/>
      <c r="AF88" s="1731"/>
      <c r="AG88" s="1731"/>
      <c r="AH88" s="1730"/>
      <c r="AI88" s="1730"/>
      <c r="AJ88" s="1730"/>
      <c r="AK88" s="1730"/>
      <c r="AL88" s="1730"/>
      <c r="AM88" s="1730"/>
      <c r="AN88" s="1730"/>
      <c r="AO88" s="1730"/>
      <c r="AP88" s="1730"/>
      <c r="AQ88" s="1731"/>
      <c r="AR88" s="1731"/>
      <c r="CG88" s="40"/>
      <c r="CH88" s="40"/>
      <c r="CI88" s="40"/>
      <c r="CJ88" s="40"/>
    </row>
    <row r="89" spans="1:88" ht="16.350000000000001" customHeight="1" x14ac:dyDescent="0.2">
      <c r="A89" s="3212" t="s">
        <v>118</v>
      </c>
      <c r="B89" s="3213"/>
      <c r="C89" s="3213"/>
      <c r="D89" s="3213"/>
      <c r="E89" s="3213"/>
      <c r="F89" s="3214"/>
      <c r="G89" s="6"/>
      <c r="H89" s="1737"/>
      <c r="I89" s="1737"/>
      <c r="J89" s="1737"/>
      <c r="K89" s="1737"/>
      <c r="L89" s="1737"/>
      <c r="M89" s="1737"/>
      <c r="N89" s="1737"/>
      <c r="O89" s="1737"/>
      <c r="P89" s="1780"/>
      <c r="Q89" s="1780"/>
      <c r="R89" s="1780"/>
      <c r="S89" s="1780"/>
      <c r="T89" s="1780"/>
      <c r="U89" s="1780"/>
      <c r="V89" s="1780"/>
      <c r="W89" s="1737"/>
      <c r="X89" s="1780"/>
      <c r="Y89" s="1731"/>
      <c r="Z89" s="1731"/>
      <c r="AA89" s="1731"/>
      <c r="AB89" s="1731"/>
      <c r="AC89" s="1731"/>
      <c r="AD89" s="1731"/>
      <c r="AE89" s="1731"/>
      <c r="AF89" s="1731"/>
      <c r="AG89" s="1731"/>
      <c r="AH89" s="1730"/>
      <c r="AI89" s="1730"/>
      <c r="AJ89" s="1730"/>
      <c r="AK89" s="1730"/>
      <c r="AL89" s="1730"/>
      <c r="AM89" s="1730"/>
      <c r="AN89" s="1730"/>
      <c r="AO89" s="1730"/>
      <c r="AP89" s="1730"/>
      <c r="AQ89" s="1731"/>
      <c r="AR89" s="1731"/>
      <c r="CG89" s="40"/>
      <c r="CH89" s="40"/>
      <c r="CI89" s="40"/>
      <c r="CJ89" s="40"/>
    </row>
    <row r="90" spans="1:88" ht="16.350000000000001" customHeight="1" x14ac:dyDescent="0.2">
      <c r="A90" s="1781" t="s">
        <v>119</v>
      </c>
      <c r="B90" s="1782">
        <f>SUM(C90:D90)</f>
        <v>329</v>
      </c>
      <c r="C90" s="1783">
        <v>57</v>
      </c>
      <c r="D90" s="1784">
        <v>272</v>
      </c>
      <c r="E90" s="1785">
        <v>329</v>
      </c>
      <c r="F90" s="1783"/>
      <c r="G90" s="6"/>
      <c r="H90" s="1737"/>
      <c r="I90" s="1737"/>
      <c r="J90" s="1737"/>
      <c r="K90" s="1737"/>
      <c r="L90" s="1737"/>
      <c r="M90" s="1737"/>
      <c r="N90" s="1737"/>
      <c r="O90" s="1737"/>
      <c r="P90" s="1780"/>
      <c r="Q90" s="1780"/>
      <c r="R90" s="1780"/>
      <c r="S90" s="1780"/>
      <c r="T90" s="1780"/>
      <c r="U90" s="1780"/>
      <c r="V90" s="1780"/>
      <c r="W90" s="1737"/>
      <c r="X90" s="1780"/>
      <c r="Y90" s="1731"/>
      <c r="Z90" s="1731"/>
      <c r="AA90" s="1731"/>
      <c r="AB90" s="1731"/>
      <c r="AC90" s="1731"/>
      <c r="AD90" s="1731"/>
      <c r="AE90" s="1731"/>
      <c r="AF90" s="1731"/>
      <c r="AG90" s="1731"/>
      <c r="AH90" s="1730"/>
      <c r="AI90" s="1730"/>
      <c r="AJ90" s="1730"/>
      <c r="AK90" s="1730"/>
      <c r="AL90" s="1730"/>
      <c r="AM90" s="1730"/>
      <c r="AN90" s="1730"/>
      <c r="AO90" s="1730"/>
      <c r="AP90" s="1730"/>
      <c r="AQ90" s="1731"/>
      <c r="AR90" s="1731"/>
      <c r="CG90" s="40"/>
      <c r="CH90" s="40"/>
      <c r="CI90" s="40"/>
      <c r="CJ90" s="40"/>
    </row>
    <row r="91" spans="1:88" ht="16.350000000000001" customHeight="1" x14ac:dyDescent="0.2">
      <c r="A91" s="283" t="s">
        <v>120</v>
      </c>
      <c r="B91" s="263">
        <f>SUM(C91:D91)</f>
        <v>0</v>
      </c>
      <c r="C91" s="161"/>
      <c r="D91" s="284"/>
      <c r="E91" s="46"/>
      <c r="F91" s="161"/>
      <c r="G91" s="6"/>
      <c r="H91" s="1737"/>
      <c r="I91" s="1737"/>
      <c r="J91" s="1737"/>
      <c r="K91" s="1737"/>
      <c r="L91" s="1737"/>
      <c r="M91" s="1737"/>
      <c r="N91" s="1737"/>
      <c r="O91" s="1737"/>
      <c r="P91" s="1780"/>
      <c r="Q91" s="1780"/>
      <c r="R91" s="1780"/>
      <c r="S91" s="1780"/>
      <c r="T91" s="1780"/>
      <c r="U91" s="1780"/>
      <c r="V91" s="1780"/>
      <c r="W91" s="1737"/>
      <c r="X91" s="1780"/>
      <c r="Y91" s="1731"/>
      <c r="Z91" s="1731"/>
      <c r="AA91" s="1731"/>
      <c r="AB91" s="1731"/>
      <c r="AC91" s="1731"/>
      <c r="AD91" s="1731"/>
      <c r="AE91" s="1731"/>
      <c r="AF91" s="1731"/>
      <c r="AG91" s="1731"/>
      <c r="AH91" s="1730"/>
      <c r="AI91" s="1730"/>
      <c r="AJ91" s="1730"/>
      <c r="AK91" s="1730"/>
      <c r="AL91" s="1730"/>
      <c r="AM91" s="1730"/>
      <c r="AN91" s="1730"/>
      <c r="AO91" s="1730"/>
      <c r="AP91" s="1730"/>
      <c r="AQ91" s="1731"/>
      <c r="AR91" s="1731"/>
      <c r="CG91" s="40"/>
      <c r="CH91" s="40"/>
      <c r="CI91" s="40"/>
      <c r="CJ91" s="40"/>
    </row>
    <row r="92" spans="1:88" ht="16.350000000000001" customHeight="1" x14ac:dyDescent="0.2">
      <c r="A92" s="283" t="s">
        <v>121</v>
      </c>
      <c r="B92" s="263">
        <f>SUM(C92:D92)</f>
        <v>0</v>
      </c>
      <c r="C92" s="161"/>
      <c r="D92" s="284"/>
      <c r="E92" s="46"/>
      <c r="F92" s="161"/>
      <c r="G92" s="6"/>
      <c r="H92" s="1737"/>
      <c r="I92" s="1737"/>
      <c r="J92" s="1737"/>
      <c r="K92" s="1737"/>
      <c r="L92" s="1737"/>
      <c r="M92" s="1737"/>
      <c r="N92" s="1737"/>
      <c r="O92" s="1737"/>
      <c r="P92" s="1780"/>
      <c r="Q92" s="1780"/>
      <c r="R92" s="1780"/>
      <c r="S92" s="1780"/>
      <c r="T92" s="1780"/>
      <c r="U92" s="1780"/>
      <c r="V92" s="1780"/>
      <c r="W92" s="1737"/>
      <c r="X92" s="1780"/>
      <c r="Y92" s="1731"/>
      <c r="Z92" s="1731"/>
      <c r="AA92" s="1731"/>
      <c r="AB92" s="1731"/>
      <c r="AC92" s="1731"/>
      <c r="AD92" s="1731"/>
      <c r="AE92" s="1731"/>
      <c r="AF92" s="1731"/>
      <c r="AG92" s="1731"/>
      <c r="AH92" s="1730"/>
      <c r="AI92" s="1730"/>
      <c r="AJ92" s="1730"/>
      <c r="AK92" s="1730"/>
      <c r="AL92" s="1730"/>
      <c r="AM92" s="1730"/>
      <c r="AN92" s="1730"/>
      <c r="AO92" s="1730"/>
      <c r="AP92" s="1730"/>
      <c r="AQ92" s="1731"/>
      <c r="AR92" s="1731"/>
      <c r="CG92" s="40"/>
      <c r="CH92" s="40"/>
      <c r="CI92" s="40"/>
      <c r="CJ92" s="40"/>
    </row>
    <row r="93" spans="1:88" ht="16.350000000000001" customHeight="1" x14ac:dyDescent="0.2">
      <c r="A93" s="283" t="s">
        <v>122</v>
      </c>
      <c r="B93" s="263">
        <f>SUM(C93:D93)</f>
        <v>0</v>
      </c>
      <c r="C93" s="161"/>
      <c r="D93" s="284"/>
      <c r="E93" s="46"/>
      <c r="F93" s="161"/>
      <c r="G93" s="6"/>
      <c r="H93" s="1737"/>
      <c r="I93" s="1737"/>
      <c r="J93" s="1737"/>
      <c r="K93" s="1737"/>
      <c r="L93" s="1737"/>
      <c r="M93" s="1737"/>
      <c r="N93" s="1737"/>
      <c r="O93" s="1737"/>
      <c r="P93" s="1780"/>
      <c r="Q93" s="1780"/>
      <c r="R93" s="1780"/>
      <c r="S93" s="1780"/>
      <c r="T93" s="1780"/>
      <c r="U93" s="1780"/>
      <c r="V93" s="1780"/>
      <c r="W93" s="1737"/>
      <c r="X93" s="1780"/>
      <c r="Y93" s="1731"/>
      <c r="Z93" s="1731"/>
      <c r="AA93" s="1731"/>
      <c r="AB93" s="1731"/>
      <c r="AC93" s="1731"/>
      <c r="AD93" s="1731"/>
      <c r="AE93" s="1731"/>
      <c r="AF93" s="1731"/>
      <c r="AG93" s="1731"/>
      <c r="AH93" s="1730"/>
      <c r="AI93" s="1730"/>
      <c r="AJ93" s="1730"/>
      <c r="AK93" s="1730"/>
      <c r="AL93" s="1730"/>
      <c r="AM93" s="1730"/>
      <c r="AN93" s="1730"/>
      <c r="AO93" s="1730"/>
      <c r="AP93" s="1730"/>
      <c r="AQ93" s="1731"/>
      <c r="AR93" s="1731"/>
      <c r="CG93" s="40"/>
      <c r="CH93" s="40"/>
      <c r="CI93" s="40"/>
      <c r="CJ93" s="40"/>
    </row>
    <row r="94" spans="1:88" ht="16.350000000000001" customHeight="1" x14ac:dyDescent="0.2">
      <c r="A94" s="285" t="s">
        <v>123</v>
      </c>
      <c r="B94" s="286">
        <f>SUM(C94:D94)</f>
        <v>26</v>
      </c>
      <c r="C94" s="287"/>
      <c r="D94" s="1786">
        <v>26</v>
      </c>
      <c r="E94" s="190">
        <v>26</v>
      </c>
      <c r="F94" s="287"/>
      <c r="G94" s="6"/>
      <c r="H94" s="1737"/>
      <c r="I94" s="1737"/>
      <c r="J94" s="1737"/>
      <c r="K94" s="1737"/>
      <c r="L94" s="1737"/>
      <c r="M94" s="1737"/>
      <c r="N94" s="1737"/>
      <c r="O94" s="1737"/>
      <c r="P94" s="1780"/>
      <c r="Q94" s="1780"/>
      <c r="R94" s="1780"/>
      <c r="S94" s="1780"/>
      <c r="T94" s="1780"/>
      <c r="U94" s="1780"/>
      <c r="V94" s="1780"/>
      <c r="W94" s="1737"/>
      <c r="X94" s="1780"/>
      <c r="Y94" s="1731"/>
      <c r="Z94" s="1731"/>
      <c r="AA94" s="1731"/>
      <c r="AB94" s="1731"/>
      <c r="AC94" s="1731"/>
      <c r="AD94" s="1731"/>
      <c r="AE94" s="1731"/>
      <c r="AF94" s="1731"/>
      <c r="AG94" s="1731"/>
      <c r="AH94" s="1730"/>
      <c r="AI94" s="1730"/>
      <c r="AJ94" s="1730"/>
      <c r="AK94" s="1730"/>
      <c r="AL94" s="1730"/>
      <c r="AM94" s="1730"/>
      <c r="AN94" s="1730"/>
      <c r="AO94" s="1730"/>
      <c r="AP94" s="1730"/>
      <c r="AQ94" s="1731"/>
      <c r="AR94" s="1731"/>
      <c r="CG94" s="40"/>
      <c r="CH94" s="40"/>
      <c r="CI94" s="40"/>
      <c r="CJ94" s="40"/>
    </row>
    <row r="95" spans="1:88" ht="16.350000000000001" customHeight="1" x14ac:dyDescent="0.2">
      <c r="A95" s="3212" t="s">
        <v>124</v>
      </c>
      <c r="B95" s="3213"/>
      <c r="C95" s="3213"/>
      <c r="D95" s="3213"/>
      <c r="E95" s="3213"/>
      <c r="F95" s="3214"/>
      <c r="G95" s="6"/>
      <c r="H95" s="1737"/>
      <c r="I95" s="1737"/>
      <c r="J95" s="1737"/>
      <c r="K95" s="1737"/>
      <c r="L95" s="1737"/>
      <c r="M95" s="1737"/>
      <c r="N95" s="1737"/>
      <c r="O95" s="1737"/>
      <c r="P95" s="1780"/>
      <c r="Q95" s="1780"/>
      <c r="R95" s="1780"/>
      <c r="S95" s="1780"/>
      <c r="T95" s="1780"/>
      <c r="U95" s="1780"/>
      <c r="V95" s="1780"/>
      <c r="W95" s="1737"/>
      <c r="X95" s="1780"/>
      <c r="Y95" s="1731"/>
      <c r="Z95" s="1731"/>
      <c r="AA95" s="1731"/>
      <c r="AB95" s="1731"/>
      <c r="AC95" s="1731"/>
      <c r="AD95" s="1731"/>
      <c r="AE95" s="1731"/>
      <c r="AF95" s="1731"/>
      <c r="AG95" s="1731"/>
      <c r="AH95" s="1730"/>
      <c r="AI95" s="1730"/>
      <c r="AJ95" s="1730"/>
      <c r="AK95" s="1730"/>
      <c r="AL95" s="1730"/>
      <c r="AM95" s="1730"/>
      <c r="AN95" s="1730"/>
      <c r="AO95" s="1730"/>
      <c r="AP95" s="1730"/>
      <c r="AQ95" s="1731"/>
      <c r="AR95" s="1731"/>
      <c r="CG95" s="40"/>
      <c r="CH95" s="40"/>
      <c r="CI95" s="40"/>
      <c r="CJ95" s="40"/>
    </row>
    <row r="96" spans="1:88" ht="16.350000000000001" customHeight="1" x14ac:dyDescent="0.2">
      <c r="A96" s="1720" t="s">
        <v>125</v>
      </c>
      <c r="B96" s="1787">
        <f>SUM(C96:D96)</f>
        <v>0</v>
      </c>
      <c r="C96" s="1783"/>
      <c r="D96" s="1784"/>
      <c r="E96" s="1785"/>
      <c r="F96" s="1783"/>
      <c r="G96" s="6"/>
      <c r="H96" s="1737"/>
      <c r="I96" s="1737"/>
      <c r="J96" s="1737"/>
      <c r="K96" s="1737"/>
      <c r="L96" s="1737"/>
      <c r="M96" s="1737"/>
      <c r="N96" s="1737"/>
      <c r="O96" s="1737"/>
      <c r="P96" s="1780"/>
      <c r="Q96" s="1780"/>
      <c r="R96" s="1780"/>
      <c r="S96" s="1780"/>
      <c r="T96" s="1780"/>
      <c r="U96" s="1780"/>
      <c r="V96" s="1780"/>
      <c r="W96" s="1737"/>
      <c r="X96" s="1780"/>
      <c r="Y96" s="1731"/>
      <c r="Z96" s="1731"/>
      <c r="AA96" s="1731"/>
      <c r="AB96" s="1731"/>
      <c r="AC96" s="1731"/>
      <c r="AD96" s="1731"/>
      <c r="AE96" s="1731"/>
      <c r="AF96" s="1731"/>
      <c r="AG96" s="1731"/>
      <c r="AH96" s="1731"/>
      <c r="AI96" s="1731"/>
      <c r="AJ96" s="1731"/>
      <c r="AK96" s="1731"/>
      <c r="AL96" s="1731"/>
      <c r="AM96" s="1731"/>
      <c r="AN96" s="1731"/>
      <c r="AO96" s="1731"/>
      <c r="AP96" s="1731"/>
      <c r="AQ96" s="1731"/>
      <c r="AR96" s="1731"/>
      <c r="CG96" s="40"/>
      <c r="CH96" s="40"/>
      <c r="CI96" s="40"/>
      <c r="CJ96" s="40"/>
    </row>
    <row r="97" spans="1:104" ht="16.350000000000001" customHeight="1" x14ac:dyDescent="0.2">
      <c r="A97" s="290" t="s">
        <v>126</v>
      </c>
      <c r="B97" s="291">
        <f>SUM(C97:D97)</f>
        <v>1</v>
      </c>
      <c r="C97" s="161"/>
      <c r="D97" s="284">
        <v>1</v>
      </c>
      <c r="E97" s="46">
        <v>1</v>
      </c>
      <c r="F97" s="161"/>
      <c r="G97" s="6"/>
      <c r="H97" s="1737"/>
      <c r="I97" s="1737"/>
      <c r="J97" s="1737"/>
      <c r="K97" s="1737"/>
      <c r="L97" s="1737"/>
      <c r="M97" s="1737"/>
      <c r="N97" s="1737"/>
      <c r="O97" s="1737"/>
      <c r="P97" s="1780"/>
      <c r="Q97" s="1780"/>
      <c r="R97" s="1780"/>
      <c r="S97" s="1780"/>
      <c r="T97" s="1780"/>
      <c r="U97" s="1780"/>
      <c r="V97" s="1780"/>
      <c r="W97" s="1737"/>
      <c r="X97" s="1780"/>
      <c r="Y97" s="1731"/>
      <c r="Z97" s="1731"/>
      <c r="AA97" s="1731"/>
      <c r="AB97" s="1731"/>
      <c r="AC97" s="1731"/>
      <c r="AD97" s="1731"/>
      <c r="AE97" s="1731"/>
      <c r="AF97" s="1731"/>
      <c r="AG97" s="1731"/>
      <c r="AH97" s="1731"/>
      <c r="AI97" s="1731"/>
      <c r="AJ97" s="1731"/>
      <c r="AK97" s="1731"/>
      <c r="AL97" s="1731"/>
      <c r="AM97" s="1731"/>
      <c r="AN97" s="1731"/>
      <c r="AO97" s="1731"/>
      <c r="AP97" s="1731"/>
      <c r="AQ97" s="1731"/>
      <c r="AR97" s="1731"/>
      <c r="CG97" s="40"/>
      <c r="CH97" s="40"/>
      <c r="CI97" s="40"/>
      <c r="CJ97" s="40"/>
    </row>
    <row r="98" spans="1:104" ht="24.75" customHeight="1" x14ac:dyDescent="0.2">
      <c r="A98" s="1723" t="s">
        <v>127</v>
      </c>
      <c r="B98" s="292">
        <f>SUM(C98:D98)</f>
        <v>0</v>
      </c>
      <c r="C98" s="1788"/>
      <c r="D98" s="1786"/>
      <c r="E98" s="1725"/>
      <c r="F98" s="1788"/>
      <c r="G98" s="6"/>
      <c r="H98" s="1737"/>
      <c r="I98" s="1737"/>
      <c r="J98" s="1737"/>
      <c r="K98" s="1737"/>
      <c r="L98" s="1737"/>
      <c r="M98" s="1737"/>
      <c r="N98" s="1737"/>
      <c r="O98" s="1737"/>
      <c r="P98" s="1780"/>
      <c r="Q98" s="1780"/>
      <c r="R98" s="1780"/>
      <c r="S98" s="1780"/>
      <c r="T98" s="1780"/>
      <c r="U98" s="1780"/>
      <c r="V98" s="1780"/>
      <c r="W98" s="1737"/>
      <c r="X98" s="1780"/>
      <c r="Y98" s="1731"/>
      <c r="Z98" s="1731"/>
      <c r="AA98" s="1731"/>
      <c r="AB98" s="1731"/>
      <c r="AC98" s="1731"/>
      <c r="AD98" s="1731"/>
      <c r="AE98" s="1731"/>
      <c r="AF98" s="1731"/>
      <c r="AG98" s="1731"/>
      <c r="AH98" s="1731"/>
      <c r="AI98" s="1731"/>
      <c r="AJ98" s="1731"/>
      <c r="AK98" s="1731"/>
      <c r="AL98" s="1731"/>
      <c r="AM98" s="1731"/>
      <c r="AN98" s="1731"/>
      <c r="AO98" s="1731"/>
      <c r="AP98" s="1731"/>
      <c r="AQ98" s="1731"/>
      <c r="AR98" s="1731"/>
      <c r="CG98" s="40"/>
      <c r="CH98" s="40"/>
      <c r="CI98" s="40"/>
      <c r="CJ98" s="40"/>
    </row>
    <row r="99" spans="1:104" s="8" customFormat="1" ht="31.35" customHeight="1" x14ac:dyDescent="0.2">
      <c r="A99" s="2738" t="s">
        <v>128</v>
      </c>
      <c r="B99" s="2738"/>
      <c r="C99" s="2738"/>
      <c r="D99" s="2738"/>
      <c r="E99" s="2738"/>
      <c r="F99" s="2738"/>
      <c r="G99" s="1729"/>
      <c r="H99" s="1729"/>
      <c r="I99" s="1729"/>
      <c r="J99" s="1729"/>
      <c r="K99" s="1729"/>
      <c r="L99" s="1729"/>
      <c r="M99" s="1729"/>
      <c r="N99" s="1729"/>
      <c r="O99" s="1729"/>
      <c r="P99" s="1729"/>
      <c r="Q99" s="1789"/>
      <c r="R99" s="1789"/>
      <c r="S99" s="1789"/>
      <c r="T99" s="1789"/>
      <c r="U99" s="1789"/>
      <c r="V99" s="1789"/>
      <c r="W99" s="1729"/>
      <c r="X99" s="1789"/>
      <c r="Y99" s="1789"/>
      <c r="Z99" s="1789"/>
      <c r="AA99" s="1789"/>
      <c r="AB99" s="1789"/>
      <c r="AC99" s="1789"/>
      <c r="AD99" s="1789"/>
      <c r="AE99" s="1789"/>
      <c r="AF99" s="1789"/>
      <c r="AG99" s="1789"/>
      <c r="AH99" s="1789"/>
      <c r="AI99" s="1789"/>
      <c r="AJ99" s="1789"/>
      <c r="AK99" s="1789"/>
      <c r="AL99" s="1789"/>
      <c r="AM99" s="1789"/>
      <c r="AN99" s="1789"/>
      <c r="AO99" s="1789"/>
      <c r="AP99" s="1789"/>
      <c r="AQ99" s="1789"/>
      <c r="AR99" s="1789"/>
      <c r="BX99" s="4"/>
      <c r="BY99" s="4"/>
      <c r="BZ99" s="4"/>
      <c r="CA99" s="5"/>
      <c r="CB99" s="5"/>
      <c r="CC99" s="5"/>
      <c r="CD99" s="5"/>
      <c r="CE99" s="5"/>
      <c r="CF99" s="5"/>
      <c r="CG99" s="40"/>
      <c r="CH99" s="40"/>
      <c r="CI99" s="40"/>
      <c r="CJ99" s="40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4"/>
    </row>
    <row r="100" spans="1:104" ht="16.350000000000001" customHeight="1" x14ac:dyDescent="0.2">
      <c r="A100" s="3215" t="s">
        <v>129</v>
      </c>
      <c r="B100" s="3217" t="s">
        <v>130</v>
      </c>
      <c r="C100" s="3218"/>
      <c r="D100" s="3218"/>
      <c r="E100" s="3219"/>
      <c r="F100" s="3217" t="s">
        <v>131</v>
      </c>
      <c r="G100" s="3218"/>
      <c r="H100" s="3218"/>
      <c r="I100" s="3219"/>
      <c r="J100" s="3224" t="s">
        <v>132</v>
      </c>
      <c r="K100" s="3226" t="s">
        <v>133</v>
      </c>
      <c r="L100" s="3227"/>
      <c r="M100" s="3226" t="s">
        <v>134</v>
      </c>
      <c r="N100" s="3227"/>
      <c r="O100" s="6"/>
      <c r="P100" s="235"/>
      <c r="Q100" s="235"/>
      <c r="R100" s="235"/>
      <c r="S100" s="235"/>
      <c r="T100" s="235"/>
      <c r="U100" s="235"/>
      <c r="V100" s="6"/>
      <c r="W100" s="235"/>
      <c r="X100" s="1790"/>
      <c r="Y100" s="1754"/>
      <c r="Z100" s="1754"/>
      <c r="AA100" s="1754"/>
      <c r="AB100" s="1754"/>
      <c r="AC100" s="1754"/>
      <c r="AD100" s="1754"/>
      <c r="AE100" s="1754"/>
      <c r="AF100" s="1754"/>
      <c r="AG100" s="1754"/>
      <c r="AH100" s="1754"/>
      <c r="AI100" s="1731"/>
      <c r="AJ100" s="1731"/>
      <c r="AK100" s="1731"/>
      <c r="AL100" s="1731"/>
      <c r="AM100" s="1731"/>
      <c r="AN100" s="1731"/>
      <c r="AO100" s="1731"/>
      <c r="AP100" s="1731"/>
      <c r="AQ100" s="1731"/>
      <c r="AR100" s="1731"/>
      <c r="CG100" s="40"/>
      <c r="CH100" s="40"/>
      <c r="CI100" s="40"/>
      <c r="CJ100" s="40"/>
    </row>
    <row r="101" spans="1:104" ht="39" customHeight="1" x14ac:dyDescent="0.2">
      <c r="A101" s="2740"/>
      <c r="B101" s="3220"/>
      <c r="C101" s="2746"/>
      <c r="D101" s="2746"/>
      <c r="E101" s="3221"/>
      <c r="F101" s="2748"/>
      <c r="G101" s="2749"/>
      <c r="H101" s="2749"/>
      <c r="I101" s="2750"/>
      <c r="J101" s="2754"/>
      <c r="K101" s="3228"/>
      <c r="L101" s="3229"/>
      <c r="M101" s="3228"/>
      <c r="N101" s="3229"/>
      <c r="O101" s="6"/>
      <c r="P101" s="235"/>
      <c r="Q101" s="235"/>
      <c r="R101" s="235"/>
      <c r="S101" s="235"/>
      <c r="T101" s="235"/>
      <c r="U101" s="235"/>
      <c r="V101" s="6"/>
      <c r="W101" s="235"/>
      <c r="X101" s="1780"/>
      <c r="Y101" s="1731"/>
      <c r="Z101" s="1731"/>
      <c r="AA101" s="1731"/>
      <c r="AB101" s="1731"/>
      <c r="AC101" s="1731"/>
      <c r="AD101" s="1731"/>
      <c r="AE101" s="1731"/>
      <c r="AF101" s="1731"/>
      <c r="AG101" s="1731"/>
      <c r="AH101" s="1731"/>
      <c r="AI101" s="1731"/>
      <c r="AJ101" s="1731"/>
      <c r="AK101" s="1731"/>
      <c r="AL101" s="1731"/>
      <c r="AM101" s="1731"/>
      <c r="AN101" s="1731"/>
      <c r="AO101" s="1731"/>
      <c r="AP101" s="1731"/>
      <c r="AQ101" s="1731"/>
      <c r="AR101" s="1731"/>
      <c r="CG101" s="40"/>
      <c r="CH101" s="40"/>
      <c r="CI101" s="40"/>
      <c r="CJ101" s="40"/>
    </row>
    <row r="102" spans="1:104" ht="40.5" customHeight="1" x14ac:dyDescent="0.2">
      <c r="A102" s="3216"/>
      <c r="B102" s="1791" t="s">
        <v>135</v>
      </c>
      <c r="C102" s="1792" t="s">
        <v>136</v>
      </c>
      <c r="D102" s="1793" t="s">
        <v>137</v>
      </c>
      <c r="E102" s="1794" t="s">
        <v>138</v>
      </c>
      <c r="F102" s="1795" t="s">
        <v>139</v>
      </c>
      <c r="G102" s="1796" t="s">
        <v>140</v>
      </c>
      <c r="H102" s="1796" t="s">
        <v>137</v>
      </c>
      <c r="I102" s="1794" t="s">
        <v>138</v>
      </c>
      <c r="J102" s="3225"/>
      <c r="K102" s="1797" t="s">
        <v>135</v>
      </c>
      <c r="L102" s="1798" t="s">
        <v>136</v>
      </c>
      <c r="M102" s="1797" t="s">
        <v>139</v>
      </c>
      <c r="N102" s="1798" t="s">
        <v>141</v>
      </c>
      <c r="O102" s="6"/>
      <c r="P102" s="235"/>
      <c r="Q102" s="235"/>
      <c r="R102" s="235"/>
      <c r="S102" s="235"/>
      <c r="T102" s="235"/>
      <c r="U102" s="235"/>
      <c r="V102" s="6"/>
      <c r="W102" s="235"/>
      <c r="X102" s="1780"/>
      <c r="Y102" s="1731"/>
      <c r="Z102" s="1731"/>
      <c r="AA102" s="1731"/>
      <c r="AB102" s="1731"/>
      <c r="AC102" s="1731"/>
      <c r="AD102" s="1731"/>
      <c r="AE102" s="1731"/>
      <c r="AF102" s="1731"/>
      <c r="AG102" s="1731"/>
      <c r="AH102" s="1731"/>
      <c r="AI102" s="1731"/>
      <c r="AJ102" s="1731"/>
      <c r="AK102" s="1731"/>
      <c r="AL102" s="1731"/>
      <c r="AM102" s="1731"/>
      <c r="AN102" s="1731"/>
      <c r="AO102" s="1731"/>
      <c r="AP102" s="1731"/>
      <c r="AQ102" s="1731"/>
      <c r="AR102" s="1731"/>
      <c r="CG102" s="40"/>
      <c r="CH102" s="40"/>
      <c r="CI102" s="40"/>
      <c r="CJ102" s="40"/>
    </row>
    <row r="103" spans="1:104" ht="16.350000000000001" customHeight="1" x14ac:dyDescent="0.2">
      <c r="A103" s="1799" t="s">
        <v>142</v>
      </c>
      <c r="B103" s="1800">
        <v>9762</v>
      </c>
      <c r="C103" s="1801">
        <v>317</v>
      </c>
      <c r="D103" s="1802">
        <v>5916</v>
      </c>
      <c r="E103" s="1803">
        <v>4163</v>
      </c>
      <c r="F103" s="1800">
        <v>29977</v>
      </c>
      <c r="G103" s="1804">
        <v>351</v>
      </c>
      <c r="H103" s="1804">
        <v>18003</v>
      </c>
      <c r="I103" s="1801">
        <v>11623</v>
      </c>
      <c r="J103" s="1805">
        <v>5599</v>
      </c>
      <c r="K103" s="1800"/>
      <c r="L103" s="1805"/>
      <c r="M103" s="1800"/>
      <c r="N103" s="1805"/>
      <c r="O103" s="6" t="str">
        <f>CA103&amp;CB103&amp;CC103&amp;CD103</f>
        <v/>
      </c>
      <c r="P103" s="235"/>
      <c r="Q103" s="235"/>
      <c r="R103" s="235"/>
      <c r="S103" s="235"/>
      <c r="T103" s="235"/>
      <c r="U103" s="235"/>
      <c r="V103" s="6"/>
      <c r="W103" s="235"/>
      <c r="X103" s="1780"/>
      <c r="Y103" s="1731"/>
      <c r="Z103" s="1731"/>
      <c r="AA103" s="1731"/>
      <c r="AB103" s="1731"/>
      <c r="AC103" s="1731"/>
      <c r="AD103" s="1731"/>
      <c r="AE103" s="1731"/>
      <c r="AF103" s="1731"/>
      <c r="AG103" s="1731"/>
      <c r="AH103" s="1731"/>
      <c r="AI103" s="1731"/>
      <c r="AJ103" s="1731"/>
      <c r="AK103" s="1731"/>
      <c r="AL103" s="1731"/>
      <c r="AM103" s="1731"/>
      <c r="AN103" s="1731"/>
      <c r="AO103" s="1731"/>
      <c r="AP103" s="1731"/>
      <c r="AQ103" s="1731"/>
      <c r="AR103" s="1731"/>
      <c r="CA103" s="453" t="str">
        <f>IF(CG103=1,"* Las recetas totales despachadas a pacientes del PSC, deben ser menores o iguales al total de Recetas con Despacho Total. ","")</f>
        <v/>
      </c>
      <c r="CB103" s="453" t="str">
        <f>IF(CH103=1,"* Las recetas parciales despachadas a pacientes del PSC, deben ser menores o iguales al total de Recetas con Despacho Parcial. ","")</f>
        <v/>
      </c>
      <c r="CC103" s="453" t="str">
        <f>IF(CI103=1,"* Las prescripciones emitidas a pacientes del PSC, deben ser menores o iguales a las Prescripciones totales emitidas. ","")</f>
        <v/>
      </c>
      <c r="CD103" s="453" t="str">
        <f>IF(CJ103=1,"* Las prescripciones rechazadas a pacientes del PSC, deben ser menores o iguales a las Prescripciones totales rechazadas. ","")</f>
        <v/>
      </c>
      <c r="CG103" s="454">
        <f>IF(B103&lt;K103,1,0)</f>
        <v>0</v>
      </c>
      <c r="CH103" s="454">
        <f>IF(C103&lt;L103,1,0)</f>
        <v>0</v>
      </c>
      <c r="CI103" s="454">
        <f>IF(F103&lt;M103,1,0)</f>
        <v>0</v>
      </c>
      <c r="CJ103" s="454">
        <f>IF(G103&lt;N103,1,0)</f>
        <v>0</v>
      </c>
    </row>
    <row r="104" spans="1:104" ht="16.350000000000001" customHeight="1" x14ac:dyDescent="0.2">
      <c r="A104" s="310" t="s">
        <v>143</v>
      </c>
      <c r="B104" s="315">
        <v>1387</v>
      </c>
      <c r="C104" s="316">
        <v>52</v>
      </c>
      <c r="D104" s="312">
        <v>1439</v>
      </c>
      <c r="E104" s="314">
        <v>0</v>
      </c>
      <c r="F104" s="315">
        <v>3164</v>
      </c>
      <c r="G104" s="313">
        <v>58</v>
      </c>
      <c r="H104" s="313">
        <v>3106</v>
      </c>
      <c r="I104" s="316">
        <v>0</v>
      </c>
      <c r="J104" s="317">
        <v>1387</v>
      </c>
      <c r="K104" s="318"/>
      <c r="L104" s="319"/>
      <c r="M104" s="318"/>
      <c r="N104" s="319"/>
      <c r="O104" s="6"/>
      <c r="P104" s="235"/>
      <c r="Q104" s="235"/>
      <c r="R104" s="235"/>
      <c r="S104" s="235"/>
      <c r="T104" s="235"/>
      <c r="U104" s="235"/>
      <c r="V104" s="6"/>
      <c r="W104" s="235"/>
      <c r="X104" s="1780"/>
      <c r="Y104" s="1731"/>
      <c r="Z104" s="1731"/>
      <c r="AA104" s="1731"/>
      <c r="AB104" s="1731"/>
      <c r="AC104" s="1731"/>
      <c r="AD104" s="1731"/>
      <c r="AE104" s="1731"/>
      <c r="AF104" s="1731"/>
      <c r="AG104" s="1731"/>
      <c r="AH104" s="1731"/>
      <c r="AI104" s="1731"/>
      <c r="AJ104" s="1731"/>
      <c r="AK104" s="1731"/>
      <c r="AL104" s="1731"/>
      <c r="AM104" s="1731"/>
      <c r="AN104" s="1731"/>
      <c r="AO104" s="1731"/>
      <c r="AP104" s="1731"/>
      <c r="AQ104" s="1731"/>
      <c r="AR104" s="1731"/>
      <c r="CA104" s="453" t="str">
        <f>IF(CG104=1,"* Las recetas totales despachadas a pacientes del PSC, deben ser menores o iguales al total de Recetas con Despacho Total. ","")</f>
        <v/>
      </c>
      <c r="CB104" s="453" t="str">
        <f>IF(CH104=1,"* Las recetas parciales despachadas a pacientes del PSC, deben ser menores o iguales al total de Recetas con Despacho Parcial. ","")</f>
        <v/>
      </c>
      <c r="CC104" s="453" t="str">
        <f>IF(CI104=1,"* Las prescripciones emitidas a pacientes del PSC, deben ser menores o iguales a las Prescripciones totales emitidas. ","")</f>
        <v/>
      </c>
      <c r="CD104" s="453" t="str">
        <f>IF(CJ104=1,"* Las prescripciones rechazadas a pacientes del PSC, deben ser menores o iguales a las Prescripciones totales rechazadas. ","")</f>
        <v/>
      </c>
      <c r="CG104" s="454">
        <f t="shared" ref="CG104:CH105" si="8">IF(B104&lt;K104,1,0)</f>
        <v>0</v>
      </c>
      <c r="CH104" s="454">
        <f t="shared" si="8"/>
        <v>0</v>
      </c>
      <c r="CI104" s="454">
        <f t="shared" ref="CI104:CJ105" si="9">IF(F104&lt;M104,1,0)</f>
        <v>0</v>
      </c>
      <c r="CJ104" s="454">
        <f t="shared" si="9"/>
        <v>0</v>
      </c>
    </row>
    <row r="105" spans="1:104" ht="16.350000000000001" customHeight="1" x14ac:dyDescent="0.2">
      <c r="A105" s="310" t="s">
        <v>144</v>
      </c>
      <c r="B105" s="326">
        <v>870</v>
      </c>
      <c r="C105" s="327">
        <v>0</v>
      </c>
      <c r="D105" s="323">
        <v>870</v>
      </c>
      <c r="E105" s="325">
        <v>0</v>
      </c>
      <c r="F105" s="326">
        <v>870</v>
      </c>
      <c r="G105" s="324">
        <v>0</v>
      </c>
      <c r="H105" s="324">
        <v>870</v>
      </c>
      <c r="I105" s="327">
        <v>0</v>
      </c>
      <c r="J105" s="328">
        <v>870</v>
      </c>
      <c r="K105" s="329"/>
      <c r="L105" s="330"/>
      <c r="M105" s="329"/>
      <c r="N105" s="330"/>
      <c r="O105" s="6"/>
      <c r="P105" s="235"/>
      <c r="Q105" s="235"/>
      <c r="R105" s="235"/>
      <c r="S105" s="235"/>
      <c r="T105" s="235"/>
      <c r="U105" s="235"/>
      <c r="V105" s="6"/>
      <c r="W105" s="235"/>
      <c r="X105" s="1780"/>
      <c r="Y105" s="1731"/>
      <c r="Z105" s="1731"/>
      <c r="AA105" s="1731"/>
      <c r="AB105" s="1731"/>
      <c r="AC105" s="1731"/>
      <c r="AD105" s="1731"/>
      <c r="AE105" s="1731"/>
      <c r="AF105" s="1731"/>
      <c r="AG105" s="1731"/>
      <c r="AH105" s="1731"/>
      <c r="AI105" s="1731"/>
      <c r="AJ105" s="1731"/>
      <c r="AK105" s="1731"/>
      <c r="AL105" s="1731"/>
      <c r="AM105" s="1731"/>
      <c r="AN105" s="1731"/>
      <c r="AO105" s="1731"/>
      <c r="AP105" s="1731"/>
      <c r="AQ105" s="1731"/>
      <c r="AR105" s="1731"/>
      <c r="CA105" s="453" t="str">
        <f>IF(CG105=1,"* Las recetas totales despachadas a pacientes del PSC, deben ser menores o iguales al total de Recetas con Despacho Total. ","")</f>
        <v/>
      </c>
      <c r="CB105" s="453" t="str">
        <f>IF(CH105=1,"* Las recetas parciales despachadas a pacientes del PSC, deben ser menores o iguales al total de Recetas con Despacho Parcial. ","")</f>
        <v/>
      </c>
      <c r="CC105" s="453" t="str">
        <f>IF(CI105=1,"* Las prescripciones emitidas a pacientes del PSC, deben ser menores o iguales a las Prescripciones totales emitidas. ","")</f>
        <v/>
      </c>
      <c r="CD105" s="453" t="str">
        <f>IF(CJ105=1,"* Las prescripciones rechazadas a pacientes del PSC, deben ser menores o iguales a las Prescripciones totales rechazadas. ","")</f>
        <v/>
      </c>
      <c r="CG105" s="454">
        <f t="shared" si="8"/>
        <v>0</v>
      </c>
      <c r="CH105" s="454">
        <f t="shared" si="8"/>
        <v>0</v>
      </c>
      <c r="CI105" s="454">
        <f t="shared" si="9"/>
        <v>0</v>
      </c>
      <c r="CJ105" s="454">
        <f t="shared" si="9"/>
        <v>0</v>
      </c>
    </row>
    <row r="106" spans="1:104" ht="16.350000000000001" customHeight="1" x14ac:dyDescent="0.2">
      <c r="A106" s="1806" t="s">
        <v>32</v>
      </c>
      <c r="B106" s="1807">
        <f>SUM(B103:B105)</f>
        <v>12019</v>
      </c>
      <c r="C106" s="1808">
        <f>SUM(C103:C105)</f>
        <v>369</v>
      </c>
      <c r="D106" s="1809">
        <f t="shared" ref="D106:E106" si="10">SUM(D103:D105)</f>
        <v>8225</v>
      </c>
      <c r="E106" s="1808">
        <f t="shared" si="10"/>
        <v>4163</v>
      </c>
      <c r="F106" s="1807">
        <f>SUM(F103:F105)</f>
        <v>34011</v>
      </c>
      <c r="G106" s="1810">
        <f>SUM(G103:G105)</f>
        <v>409</v>
      </c>
      <c r="H106" s="1810">
        <f t="shared" ref="H106:I106" si="11">SUM(H103:H105)</f>
        <v>21979</v>
      </c>
      <c r="I106" s="1808">
        <f t="shared" si="11"/>
        <v>11623</v>
      </c>
      <c r="J106" s="1811">
        <f>SUM(J103:J105)</f>
        <v>7856</v>
      </c>
      <c r="K106" s="1807">
        <f>+K103</f>
        <v>0</v>
      </c>
      <c r="L106" s="1811">
        <f>+L103</f>
        <v>0</v>
      </c>
      <c r="M106" s="1807">
        <f>+M103</f>
        <v>0</v>
      </c>
      <c r="N106" s="1811">
        <f>+N103</f>
        <v>0</v>
      </c>
      <c r="O106" s="6"/>
      <c r="P106" s="235"/>
      <c r="Q106" s="235"/>
      <c r="R106" s="235"/>
      <c r="S106" s="235"/>
      <c r="T106" s="235"/>
      <c r="U106" s="235"/>
      <c r="V106" s="6"/>
      <c r="W106" s="235"/>
      <c r="X106" s="1812"/>
      <c r="Y106" s="1813"/>
      <c r="Z106" s="1813"/>
      <c r="AA106" s="1813"/>
      <c r="AB106" s="1813"/>
      <c r="AC106" s="1813"/>
      <c r="AD106" s="1813"/>
      <c r="AE106" s="1813"/>
      <c r="AF106" s="1813"/>
      <c r="AG106" s="1813"/>
      <c r="AH106" s="1813"/>
      <c r="AI106" s="1813"/>
      <c r="AJ106" s="1813"/>
      <c r="AK106" s="1813"/>
      <c r="AL106" s="1813"/>
      <c r="AM106" s="1813"/>
      <c r="AN106" s="1813"/>
      <c r="AO106" s="1813"/>
      <c r="AP106" s="1813"/>
      <c r="AQ106" s="1813"/>
      <c r="AR106" s="1813"/>
      <c r="CG106" s="40"/>
      <c r="CH106" s="40"/>
      <c r="CI106" s="40"/>
      <c r="CJ106" s="40"/>
    </row>
    <row r="107" spans="1:104" ht="31.35" customHeight="1" x14ac:dyDescent="0.2">
      <c r="A107" s="9" t="s">
        <v>145</v>
      </c>
      <c r="B107" s="1814"/>
      <c r="C107" s="1815"/>
      <c r="D107" s="342"/>
      <c r="E107" s="1816"/>
      <c r="F107" s="1816"/>
      <c r="G107" s="1817"/>
      <c r="H107" s="1817"/>
      <c r="I107" s="1818"/>
      <c r="J107" s="346"/>
      <c r="K107" s="1818"/>
      <c r="L107" s="346"/>
      <c r="M107" s="6"/>
      <c r="N107" s="6"/>
      <c r="O107" s="6"/>
      <c r="P107" s="6"/>
      <c r="Q107" s="235"/>
      <c r="R107" s="235"/>
      <c r="S107" s="235"/>
      <c r="T107" s="235"/>
      <c r="U107" s="235"/>
      <c r="V107" s="235"/>
      <c r="W107" s="6"/>
      <c r="X107" s="1780"/>
      <c r="Y107" s="1780"/>
      <c r="Z107" s="1731"/>
      <c r="AA107" s="1731"/>
      <c r="AB107" s="1731"/>
      <c r="AC107" s="1731"/>
      <c r="AD107" s="1731"/>
      <c r="AE107" s="1731"/>
      <c r="AF107" s="1731"/>
      <c r="AG107" s="1731"/>
      <c r="AH107" s="1731"/>
      <c r="AI107" s="1731"/>
      <c r="AJ107" s="1731"/>
      <c r="AK107" s="1731"/>
      <c r="AL107" s="1731"/>
      <c r="AM107" s="1731"/>
      <c r="AN107" s="1731"/>
      <c r="AO107" s="1731"/>
      <c r="AP107" s="1731"/>
      <c r="AQ107" s="1731"/>
      <c r="AR107" s="1731"/>
      <c r="CG107" s="40"/>
      <c r="CH107" s="40"/>
      <c r="CI107" s="40"/>
      <c r="CJ107" s="40"/>
    </row>
    <row r="108" spans="1:104" ht="31.35" customHeight="1" x14ac:dyDescent="0.2">
      <c r="A108" s="3128" t="s">
        <v>146</v>
      </c>
      <c r="B108" s="3207" t="s">
        <v>147</v>
      </c>
      <c r="C108" s="3209" t="s">
        <v>148</v>
      </c>
      <c r="D108" s="3210"/>
      <c r="E108" s="3210"/>
      <c r="F108" s="3210"/>
      <c r="G108" s="3210"/>
      <c r="H108" s="3210"/>
      <c r="I108" s="3210"/>
      <c r="J108" s="3210"/>
      <c r="K108" s="3210"/>
      <c r="L108" s="3211"/>
      <c r="M108" s="3207" t="s">
        <v>149</v>
      </c>
      <c r="N108" s="6"/>
      <c r="O108" s="342"/>
      <c r="P108" s="342"/>
      <c r="Q108" s="342"/>
      <c r="R108" s="235"/>
      <c r="S108" s="235"/>
      <c r="T108" s="235"/>
      <c r="U108" s="235"/>
      <c r="V108" s="235"/>
      <c r="W108" s="235"/>
      <c r="X108" s="235"/>
      <c r="Y108" s="235"/>
      <c r="Z108" s="1780"/>
      <c r="AA108" s="1731"/>
      <c r="AB108" s="1731"/>
      <c r="AC108" s="1731"/>
      <c r="AD108" s="1731"/>
      <c r="AE108" s="1731"/>
      <c r="AF108" s="1731"/>
      <c r="AG108" s="1731"/>
      <c r="AH108" s="1731"/>
      <c r="AI108" s="1731"/>
      <c r="AJ108" s="1731"/>
      <c r="AK108" s="1731"/>
      <c r="AL108" s="1731"/>
      <c r="AM108" s="1731"/>
      <c r="AN108" s="1731"/>
      <c r="AO108" s="1731"/>
      <c r="AP108" s="1731"/>
      <c r="AQ108" s="1731"/>
      <c r="AR108" s="1731"/>
      <c r="AS108" s="1731"/>
      <c r="AT108" s="1731"/>
      <c r="BX108" s="2"/>
      <c r="BZ108" s="3"/>
      <c r="CG108" s="40"/>
      <c r="CH108" s="40"/>
      <c r="CI108" s="40"/>
      <c r="CJ108" s="40"/>
    </row>
    <row r="109" spans="1:104" ht="35.25" customHeight="1" x14ac:dyDescent="0.2">
      <c r="A109" s="3206"/>
      <c r="B109" s="3208"/>
      <c r="C109" s="1819" t="s">
        <v>150</v>
      </c>
      <c r="D109" s="1820" t="s">
        <v>151</v>
      </c>
      <c r="E109" s="1820" t="s">
        <v>152</v>
      </c>
      <c r="F109" s="1820" t="s">
        <v>153</v>
      </c>
      <c r="G109" s="1820" t="s">
        <v>154</v>
      </c>
      <c r="H109" s="1821" t="s">
        <v>155</v>
      </c>
      <c r="I109" s="1821" t="s">
        <v>156</v>
      </c>
      <c r="J109" s="1820" t="s">
        <v>157</v>
      </c>
      <c r="K109" s="1821" t="s">
        <v>158</v>
      </c>
      <c r="L109" s="1822" t="s">
        <v>159</v>
      </c>
      <c r="M109" s="3208"/>
      <c r="N109" s="6"/>
      <c r="O109" s="342"/>
      <c r="P109" s="342"/>
      <c r="Q109" s="342"/>
      <c r="R109" s="235"/>
      <c r="S109" s="235"/>
      <c r="T109" s="235"/>
      <c r="U109" s="235"/>
      <c r="V109" s="235"/>
      <c r="W109" s="235"/>
      <c r="X109" s="235"/>
      <c r="Y109" s="235"/>
      <c r="Z109" s="1780"/>
      <c r="AA109" s="1731"/>
      <c r="AB109" s="1731"/>
      <c r="AC109" s="1731"/>
      <c r="AD109" s="1731"/>
      <c r="AE109" s="1731"/>
      <c r="AF109" s="1731"/>
      <c r="AG109" s="1731"/>
      <c r="AH109" s="1731"/>
      <c r="AI109" s="1731"/>
      <c r="AJ109" s="1731"/>
      <c r="AK109" s="1731"/>
      <c r="AL109" s="1731"/>
      <c r="AM109" s="1731"/>
      <c r="AN109" s="1731"/>
      <c r="AO109" s="1731"/>
      <c r="AP109" s="1731"/>
      <c r="AQ109" s="1731"/>
      <c r="AR109" s="1731"/>
      <c r="AS109" s="1731"/>
      <c r="AT109" s="1731"/>
      <c r="BX109" s="2"/>
      <c r="BZ109" s="3"/>
      <c r="CG109" s="40"/>
      <c r="CH109" s="40"/>
      <c r="CI109" s="40"/>
      <c r="CJ109" s="40"/>
    </row>
    <row r="110" spans="1:104" ht="16.350000000000001" customHeight="1" x14ac:dyDescent="0.2">
      <c r="A110" s="1697" t="s">
        <v>160</v>
      </c>
      <c r="B110" s="1801"/>
      <c r="C110" s="1800"/>
      <c r="D110" s="1804"/>
      <c r="E110" s="1804"/>
      <c r="F110" s="1804"/>
      <c r="G110" s="1804"/>
      <c r="H110" s="1804"/>
      <c r="I110" s="1804"/>
      <c r="J110" s="1804"/>
      <c r="K110" s="1804"/>
      <c r="L110" s="1801"/>
      <c r="M110" s="1823"/>
      <c r="N110" s="6"/>
      <c r="O110" s="342"/>
      <c r="P110" s="342"/>
      <c r="Q110" s="342"/>
      <c r="R110" s="235"/>
      <c r="S110" s="235"/>
      <c r="T110" s="235"/>
      <c r="U110" s="235"/>
      <c r="V110" s="235"/>
      <c r="W110" s="235"/>
      <c r="X110" s="235"/>
      <c r="Y110" s="235"/>
      <c r="Z110" s="1780"/>
      <c r="AA110" s="1731"/>
      <c r="AB110" s="1731"/>
      <c r="AC110" s="1731"/>
      <c r="AD110" s="1731"/>
      <c r="AE110" s="1731"/>
      <c r="AF110" s="1731"/>
      <c r="AG110" s="1731"/>
      <c r="AH110" s="1731"/>
      <c r="AI110" s="1731"/>
      <c r="AJ110" s="1731"/>
      <c r="AK110" s="1731"/>
      <c r="AL110" s="1731"/>
      <c r="AM110" s="1731"/>
      <c r="AN110" s="1731"/>
      <c r="AO110" s="1731"/>
      <c r="AP110" s="1731"/>
      <c r="AQ110" s="1731"/>
      <c r="AR110" s="1731"/>
      <c r="AS110" s="1731"/>
      <c r="AT110" s="1731"/>
      <c r="BX110" s="2"/>
      <c r="BZ110" s="3"/>
      <c r="CG110" s="40"/>
      <c r="CH110" s="40"/>
      <c r="CI110" s="40"/>
      <c r="CJ110" s="40"/>
    </row>
    <row r="111" spans="1:104" ht="16.350000000000001" customHeight="1" x14ac:dyDescent="0.2">
      <c r="A111" s="109" t="s">
        <v>161</v>
      </c>
      <c r="B111" s="327"/>
      <c r="C111" s="353"/>
      <c r="D111" s="324"/>
      <c r="E111" s="324"/>
      <c r="F111" s="324"/>
      <c r="G111" s="324"/>
      <c r="H111" s="324"/>
      <c r="I111" s="324"/>
      <c r="J111" s="324"/>
      <c r="K111" s="324"/>
      <c r="L111" s="327"/>
      <c r="M111" s="354"/>
      <c r="N111" s="346"/>
      <c r="O111" s="342"/>
      <c r="P111" s="342"/>
      <c r="Q111" s="342"/>
      <c r="R111" s="235"/>
      <c r="S111" s="235"/>
      <c r="T111" s="235"/>
      <c r="U111" s="235"/>
      <c r="V111" s="235"/>
      <c r="W111" s="235"/>
      <c r="X111" s="235"/>
      <c r="Y111" s="235"/>
      <c r="Z111" s="1824"/>
      <c r="AA111" s="1825"/>
      <c r="AB111" s="1825"/>
      <c r="AC111" s="1825"/>
      <c r="AD111" s="1825"/>
      <c r="AE111" s="1825"/>
      <c r="AF111" s="1825"/>
      <c r="AG111" s="1825"/>
      <c r="AH111" s="1825"/>
      <c r="AI111" s="1825"/>
      <c r="AJ111" s="1825"/>
      <c r="AK111" s="1825"/>
      <c r="AL111" s="1825"/>
      <c r="AM111" s="1825"/>
      <c r="AN111" s="1825"/>
      <c r="AO111" s="1825"/>
      <c r="AP111" s="1825"/>
      <c r="AQ111" s="1825"/>
      <c r="AR111" s="1825"/>
      <c r="AS111" s="1825"/>
      <c r="AT111" s="1825"/>
      <c r="BX111" s="2"/>
      <c r="BZ111" s="3"/>
      <c r="CG111" s="40"/>
      <c r="CH111" s="40"/>
      <c r="CI111" s="40"/>
      <c r="CJ111" s="40"/>
    </row>
    <row r="112" spans="1:104" ht="16.350000000000001" customHeight="1" x14ac:dyDescent="0.2">
      <c r="A112" s="232" t="s">
        <v>162</v>
      </c>
      <c r="B112" s="355"/>
      <c r="C112" s="326"/>
      <c r="D112" s="356"/>
      <c r="E112" s="356"/>
      <c r="F112" s="356"/>
      <c r="G112" s="356"/>
      <c r="H112" s="356"/>
      <c r="I112" s="356"/>
      <c r="J112" s="356"/>
      <c r="K112" s="356"/>
      <c r="L112" s="355"/>
      <c r="M112" s="322"/>
      <c r="N112" s="1826"/>
      <c r="O112" s="342"/>
      <c r="P112" s="342"/>
      <c r="Q112" s="342"/>
      <c r="R112" s="235"/>
      <c r="S112" s="235"/>
      <c r="T112" s="235"/>
      <c r="U112" s="235"/>
      <c r="V112" s="235"/>
      <c r="W112" s="235"/>
      <c r="X112" s="235"/>
      <c r="Y112" s="235"/>
      <c r="Z112" s="1824"/>
      <c r="AA112" s="1825"/>
      <c r="AB112" s="1825"/>
      <c r="AC112" s="1825"/>
      <c r="AD112" s="1825"/>
      <c r="AE112" s="1825"/>
      <c r="AF112" s="1825"/>
      <c r="AG112" s="1825"/>
      <c r="AH112" s="1825"/>
      <c r="AI112" s="1825"/>
      <c r="AJ112" s="1825"/>
      <c r="AK112" s="1825"/>
      <c r="AL112" s="1825"/>
      <c r="AM112" s="1825"/>
      <c r="AN112" s="1825"/>
      <c r="AO112" s="1825"/>
      <c r="AP112" s="1825"/>
      <c r="AQ112" s="1825"/>
      <c r="AR112" s="1825"/>
      <c r="AS112" s="1825"/>
      <c r="AT112" s="1825"/>
      <c r="BX112" s="2"/>
      <c r="BZ112" s="3"/>
      <c r="CG112" s="40"/>
      <c r="CH112" s="40"/>
      <c r="CI112" s="40"/>
      <c r="CJ112" s="40"/>
    </row>
    <row r="113" spans="1:88" ht="31.35" customHeight="1" x14ac:dyDescent="0.2">
      <c r="A113" s="10" t="s">
        <v>163</v>
      </c>
      <c r="B113" s="360"/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1827"/>
      <c r="AP113" s="1827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CG113" s="40"/>
      <c r="CH113" s="40"/>
      <c r="CI113" s="40"/>
      <c r="CJ113" s="40"/>
    </row>
    <row r="114" spans="1:88" ht="16.350000000000001" customHeight="1" x14ac:dyDescent="0.2">
      <c r="A114" s="3180" t="s">
        <v>164</v>
      </c>
      <c r="B114" s="2721" t="s">
        <v>4</v>
      </c>
      <c r="C114" s="2763"/>
      <c r="D114" s="2703"/>
      <c r="E114" s="3188" t="s">
        <v>5</v>
      </c>
      <c r="F114" s="3189"/>
      <c r="G114" s="3189"/>
      <c r="H114" s="3189"/>
      <c r="I114" s="3189"/>
      <c r="J114" s="3189"/>
      <c r="K114" s="3189"/>
      <c r="L114" s="3189"/>
      <c r="M114" s="3189"/>
      <c r="N114" s="3189"/>
      <c r="O114" s="3189"/>
      <c r="P114" s="3189"/>
      <c r="Q114" s="3189"/>
      <c r="R114" s="3189"/>
      <c r="S114" s="3189"/>
      <c r="T114" s="3189"/>
      <c r="U114" s="3189"/>
      <c r="V114" s="3189"/>
      <c r="W114" s="3189"/>
      <c r="X114" s="3189"/>
      <c r="Y114" s="3189"/>
      <c r="Z114" s="3189"/>
      <c r="AA114" s="3189"/>
      <c r="AB114" s="3189"/>
      <c r="AC114" s="3189"/>
      <c r="AD114" s="3189"/>
      <c r="AE114" s="3189"/>
      <c r="AF114" s="3189"/>
      <c r="AG114" s="3189"/>
      <c r="AH114" s="3189"/>
      <c r="AI114" s="3189"/>
      <c r="AJ114" s="3189"/>
      <c r="AK114" s="3189"/>
      <c r="AL114" s="3189"/>
      <c r="AM114" s="3189"/>
      <c r="AN114" s="3200"/>
      <c r="AO114" s="2703" t="s">
        <v>6</v>
      </c>
      <c r="AP114" s="2705" t="s">
        <v>165</v>
      </c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CG114" s="40"/>
      <c r="CH114" s="40"/>
      <c r="CI114" s="40"/>
      <c r="CJ114" s="40"/>
    </row>
    <row r="115" spans="1:88" ht="16.350000000000001" customHeight="1" x14ac:dyDescent="0.2">
      <c r="A115" s="2692"/>
      <c r="B115" s="3231"/>
      <c r="C115" s="2698"/>
      <c r="D115" s="3222"/>
      <c r="E115" s="3188" t="s">
        <v>11</v>
      </c>
      <c r="F115" s="3190"/>
      <c r="G115" s="3188" t="s">
        <v>12</v>
      </c>
      <c r="H115" s="3190"/>
      <c r="I115" s="3188" t="s">
        <v>13</v>
      </c>
      <c r="J115" s="3190"/>
      <c r="K115" s="3188" t="s">
        <v>14</v>
      </c>
      <c r="L115" s="3190"/>
      <c r="M115" s="3188" t="s">
        <v>15</v>
      </c>
      <c r="N115" s="3190"/>
      <c r="O115" s="3188" t="s">
        <v>16</v>
      </c>
      <c r="P115" s="3190"/>
      <c r="Q115" s="3189" t="s">
        <v>17</v>
      </c>
      <c r="R115" s="3190"/>
      <c r="S115" s="3188" t="s">
        <v>18</v>
      </c>
      <c r="T115" s="3190"/>
      <c r="U115" s="3188" t="s">
        <v>19</v>
      </c>
      <c r="V115" s="3190"/>
      <c r="W115" s="3188" t="s">
        <v>20</v>
      </c>
      <c r="X115" s="3190"/>
      <c r="Y115" s="3188" t="s">
        <v>21</v>
      </c>
      <c r="Z115" s="3190"/>
      <c r="AA115" s="3188" t="s">
        <v>22</v>
      </c>
      <c r="AB115" s="3190"/>
      <c r="AC115" s="3188" t="s">
        <v>23</v>
      </c>
      <c r="AD115" s="3190"/>
      <c r="AE115" s="3188" t="s">
        <v>24</v>
      </c>
      <c r="AF115" s="3190"/>
      <c r="AG115" s="3188" t="s">
        <v>25</v>
      </c>
      <c r="AH115" s="3190"/>
      <c r="AI115" s="3188" t="s">
        <v>26</v>
      </c>
      <c r="AJ115" s="3190"/>
      <c r="AK115" s="3188" t="s">
        <v>27</v>
      </c>
      <c r="AL115" s="3190"/>
      <c r="AM115" s="3189" t="s">
        <v>28</v>
      </c>
      <c r="AN115" s="3200"/>
      <c r="AO115" s="2703"/>
      <c r="AP115" s="2705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CG115" s="40"/>
      <c r="CH115" s="40"/>
      <c r="CI115" s="40"/>
      <c r="CJ115" s="40"/>
    </row>
    <row r="116" spans="1:88" ht="16.350000000000001" customHeight="1" x14ac:dyDescent="0.2">
      <c r="A116" s="3230"/>
      <c r="B116" s="1692" t="s">
        <v>29</v>
      </c>
      <c r="C116" s="1756" t="s">
        <v>30</v>
      </c>
      <c r="D116" s="1828" t="s">
        <v>31</v>
      </c>
      <c r="E116" s="1713" t="s">
        <v>30</v>
      </c>
      <c r="F116" s="1716" t="s">
        <v>31</v>
      </c>
      <c r="G116" s="1713" t="s">
        <v>30</v>
      </c>
      <c r="H116" s="1716" t="s">
        <v>31</v>
      </c>
      <c r="I116" s="1713" t="s">
        <v>30</v>
      </c>
      <c r="J116" s="1716" t="s">
        <v>31</v>
      </c>
      <c r="K116" s="1713" t="s">
        <v>30</v>
      </c>
      <c r="L116" s="1716" t="s">
        <v>31</v>
      </c>
      <c r="M116" s="1713" t="s">
        <v>30</v>
      </c>
      <c r="N116" s="1716" t="s">
        <v>31</v>
      </c>
      <c r="O116" s="1713" t="s">
        <v>30</v>
      </c>
      <c r="P116" s="1716" t="s">
        <v>31</v>
      </c>
      <c r="Q116" s="1713" t="s">
        <v>30</v>
      </c>
      <c r="R116" s="1716" t="s">
        <v>31</v>
      </c>
      <c r="S116" s="1713" t="s">
        <v>30</v>
      </c>
      <c r="T116" s="1716" t="s">
        <v>31</v>
      </c>
      <c r="U116" s="1713" t="s">
        <v>30</v>
      </c>
      <c r="V116" s="1716" t="s">
        <v>31</v>
      </c>
      <c r="W116" s="1713" t="s">
        <v>30</v>
      </c>
      <c r="X116" s="1716" t="s">
        <v>31</v>
      </c>
      <c r="Y116" s="1713" t="s">
        <v>30</v>
      </c>
      <c r="Z116" s="1716" t="s">
        <v>31</v>
      </c>
      <c r="AA116" s="1713" t="s">
        <v>30</v>
      </c>
      <c r="AB116" s="1716" t="s">
        <v>31</v>
      </c>
      <c r="AC116" s="1713" t="s">
        <v>30</v>
      </c>
      <c r="AD116" s="1716" t="s">
        <v>31</v>
      </c>
      <c r="AE116" s="1713" t="s">
        <v>30</v>
      </c>
      <c r="AF116" s="1716" t="s">
        <v>31</v>
      </c>
      <c r="AG116" s="1713" t="s">
        <v>30</v>
      </c>
      <c r="AH116" s="1716" t="s">
        <v>31</v>
      </c>
      <c r="AI116" s="1713" t="s">
        <v>30</v>
      </c>
      <c r="AJ116" s="1716" t="s">
        <v>31</v>
      </c>
      <c r="AK116" s="1713" t="s">
        <v>30</v>
      </c>
      <c r="AL116" s="1716" t="s">
        <v>31</v>
      </c>
      <c r="AM116" s="1713" t="s">
        <v>30</v>
      </c>
      <c r="AN116" s="1757" t="s">
        <v>31</v>
      </c>
      <c r="AO116" s="3222"/>
      <c r="AP116" s="3223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CG116" s="40"/>
      <c r="CH116" s="40"/>
      <c r="CI116" s="40"/>
      <c r="CJ116" s="40"/>
    </row>
    <row r="117" spans="1:88" ht="16.350000000000001" customHeight="1" x14ac:dyDescent="0.2">
      <c r="A117" s="363" t="s">
        <v>166</v>
      </c>
      <c r="B117" s="109">
        <f>SUM(C117:D117)</f>
        <v>0</v>
      </c>
      <c r="C117" s="364">
        <f>SUM(E117+G117+I117+K117+M117+O117+Q117+S117+U117+W117+Y117+AA117+AC117+AE117+AG117+AI117+AK117+AM117)</f>
        <v>0</v>
      </c>
      <c r="D117" s="365">
        <f>SUM(F117+H117+J117+L117+N117+P117+R117+T117+V117+X117+Z117+AB117+AD117+AF117+AH117+AJ117+AL117+AN117)</f>
        <v>0</v>
      </c>
      <c r="E117" s="65"/>
      <c r="F117" s="190"/>
      <c r="G117" s="65"/>
      <c r="H117" s="366"/>
      <c r="I117" s="65"/>
      <c r="J117" s="366"/>
      <c r="K117" s="65"/>
      <c r="L117" s="366"/>
      <c r="M117" s="65"/>
      <c r="N117" s="366"/>
      <c r="O117" s="65"/>
      <c r="P117" s="366"/>
      <c r="Q117" s="367"/>
      <c r="R117" s="366"/>
      <c r="S117" s="65"/>
      <c r="T117" s="366"/>
      <c r="U117" s="65"/>
      <c r="V117" s="366"/>
      <c r="W117" s="65"/>
      <c r="X117" s="366"/>
      <c r="Y117" s="65"/>
      <c r="Z117" s="366"/>
      <c r="AA117" s="65"/>
      <c r="AB117" s="366"/>
      <c r="AC117" s="65"/>
      <c r="AD117" s="366"/>
      <c r="AE117" s="65"/>
      <c r="AF117" s="366"/>
      <c r="AG117" s="65"/>
      <c r="AH117" s="366"/>
      <c r="AI117" s="65"/>
      <c r="AJ117" s="366"/>
      <c r="AK117" s="65"/>
      <c r="AL117" s="366"/>
      <c r="AM117" s="368"/>
      <c r="AN117" s="369"/>
      <c r="AO117" s="112"/>
      <c r="AP117" s="112"/>
      <c r="AQ117" s="162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8"/>
      <c r="BD117" s="8"/>
      <c r="BE117" s="8"/>
      <c r="BF117" s="8"/>
      <c r="CA117" s="39"/>
      <c r="CB117" s="39"/>
      <c r="CC117" s="39"/>
      <c r="CG117" s="40">
        <v>0</v>
      </c>
      <c r="CH117" s="40">
        <v>0</v>
      </c>
      <c r="CI117" s="40">
        <v>0</v>
      </c>
      <c r="CJ117" s="40"/>
    </row>
    <row r="118" spans="1:88" ht="16.350000000000001" customHeight="1" x14ac:dyDescent="0.2">
      <c r="A118" s="363" t="s">
        <v>167</v>
      </c>
      <c r="B118" s="109">
        <f>SUM(C118:D118)</f>
        <v>0</v>
      </c>
      <c r="C118" s="364">
        <f t="shared" ref="C118:D119" si="12">SUM(E118+G118+I118+K118+M118+O118+Q118+S118+U118+W118+Y118+AA118+AC118+AE118+AG118+AI118+AK118+AM118)</f>
        <v>0</v>
      </c>
      <c r="D118" s="365">
        <f t="shared" si="12"/>
        <v>0</v>
      </c>
      <c r="E118" s="45"/>
      <c r="F118" s="46"/>
      <c r="G118" s="45"/>
      <c r="H118" s="47"/>
      <c r="I118" s="45"/>
      <c r="J118" s="47"/>
      <c r="K118" s="45"/>
      <c r="L118" s="47"/>
      <c r="M118" s="45"/>
      <c r="N118" s="47"/>
      <c r="O118" s="45"/>
      <c r="P118" s="47"/>
      <c r="Q118" s="110"/>
      <c r="R118" s="47"/>
      <c r="S118" s="45"/>
      <c r="T118" s="47"/>
      <c r="U118" s="45"/>
      <c r="V118" s="47"/>
      <c r="W118" s="45"/>
      <c r="X118" s="47"/>
      <c r="Y118" s="45"/>
      <c r="Z118" s="47"/>
      <c r="AA118" s="45"/>
      <c r="AB118" s="47"/>
      <c r="AC118" s="45"/>
      <c r="AD118" s="47"/>
      <c r="AE118" s="45"/>
      <c r="AF118" s="47"/>
      <c r="AG118" s="45"/>
      <c r="AH118" s="47"/>
      <c r="AI118" s="45"/>
      <c r="AJ118" s="47"/>
      <c r="AK118" s="45"/>
      <c r="AL118" s="47"/>
      <c r="AM118" s="111"/>
      <c r="AN118" s="55"/>
      <c r="AO118" s="52"/>
      <c r="AP118" s="52"/>
      <c r="AQ118" s="162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8"/>
      <c r="BD118" s="8"/>
      <c r="BE118" s="8"/>
      <c r="BF118" s="8"/>
      <c r="CG118" s="40">
        <v>0</v>
      </c>
      <c r="CH118" s="40">
        <v>0</v>
      </c>
      <c r="CI118" s="40">
        <v>0</v>
      </c>
      <c r="CJ118" s="40"/>
    </row>
    <row r="119" spans="1:88" ht="16.350000000000001" customHeight="1" x14ac:dyDescent="0.2">
      <c r="A119" s="1829" t="s">
        <v>168</v>
      </c>
      <c r="B119" s="232">
        <f>SUM(C119:D119)</f>
        <v>0</v>
      </c>
      <c r="C119" s="371">
        <f t="shared" si="12"/>
        <v>0</v>
      </c>
      <c r="D119" s="372">
        <f t="shared" si="12"/>
        <v>0</v>
      </c>
      <c r="E119" s="88"/>
      <c r="F119" s="89"/>
      <c r="G119" s="88"/>
      <c r="H119" s="87"/>
      <c r="I119" s="88"/>
      <c r="J119" s="87"/>
      <c r="K119" s="88"/>
      <c r="L119" s="87"/>
      <c r="M119" s="88"/>
      <c r="N119" s="87"/>
      <c r="O119" s="88"/>
      <c r="P119" s="87"/>
      <c r="Q119" s="126"/>
      <c r="R119" s="87"/>
      <c r="S119" s="88"/>
      <c r="T119" s="87"/>
      <c r="U119" s="88"/>
      <c r="V119" s="87"/>
      <c r="W119" s="88"/>
      <c r="X119" s="87"/>
      <c r="Y119" s="88"/>
      <c r="Z119" s="87"/>
      <c r="AA119" s="88"/>
      <c r="AB119" s="87"/>
      <c r="AC119" s="88"/>
      <c r="AD119" s="87"/>
      <c r="AE119" s="88"/>
      <c r="AF119" s="87"/>
      <c r="AG119" s="88"/>
      <c r="AH119" s="87"/>
      <c r="AI119" s="88"/>
      <c r="AJ119" s="87"/>
      <c r="AK119" s="88"/>
      <c r="AL119" s="87"/>
      <c r="AM119" s="127"/>
      <c r="AN119" s="92"/>
      <c r="AO119" s="94"/>
      <c r="AP119" s="94"/>
      <c r="AQ119" s="162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8"/>
      <c r="BD119" s="8"/>
      <c r="BE119" s="8"/>
      <c r="BF119" s="8"/>
      <c r="CG119" s="40">
        <v>0</v>
      </c>
      <c r="CH119" s="40">
        <v>0</v>
      </c>
      <c r="CI119" s="40">
        <v>0</v>
      </c>
      <c r="CJ119" s="40"/>
    </row>
    <row r="120" spans="1:88" ht="31.35" customHeight="1" x14ac:dyDescent="0.2">
      <c r="A120" s="9" t="s">
        <v>169</v>
      </c>
      <c r="B120" s="373"/>
      <c r="C120" s="373"/>
      <c r="D120" s="6"/>
      <c r="E120" s="373"/>
      <c r="F120" s="6"/>
      <c r="G120" s="6"/>
      <c r="H120" s="6"/>
      <c r="I120" s="6"/>
      <c r="J120" s="6"/>
      <c r="K120" s="6"/>
      <c r="L120" s="374"/>
      <c r="M120" s="374"/>
      <c r="N120" s="374"/>
      <c r="O120" s="374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CG120" s="40"/>
      <c r="CH120" s="40"/>
      <c r="CI120" s="40"/>
      <c r="CJ120" s="40"/>
    </row>
    <row r="121" spans="1:88" ht="16.350000000000001" customHeight="1" x14ac:dyDescent="0.2">
      <c r="A121" s="3245" t="s">
        <v>170</v>
      </c>
      <c r="B121" s="2924"/>
      <c r="C121" s="3245" t="s">
        <v>32</v>
      </c>
      <c r="D121" s="2926"/>
      <c r="E121" s="2924"/>
      <c r="F121" s="3232" t="s">
        <v>171</v>
      </c>
      <c r="G121" s="3246"/>
      <c r="H121" s="3246"/>
      <c r="I121" s="3246"/>
      <c r="J121" s="3246"/>
      <c r="K121" s="3246"/>
      <c r="L121" s="3246"/>
      <c r="M121" s="3246"/>
      <c r="N121" s="3246"/>
      <c r="O121" s="3233"/>
      <c r="P121" s="3168" t="s">
        <v>7</v>
      </c>
      <c r="Q121" s="2924" t="s">
        <v>8</v>
      </c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CG121" s="40"/>
      <c r="CH121" s="40"/>
      <c r="CI121" s="40"/>
      <c r="CJ121" s="40"/>
    </row>
    <row r="122" spans="1:88" ht="24" customHeight="1" x14ac:dyDescent="0.2">
      <c r="A122" s="2785"/>
      <c r="B122" s="2777"/>
      <c r="C122" s="3166"/>
      <c r="D122" s="2788"/>
      <c r="E122" s="3239"/>
      <c r="F122" s="3232" t="s">
        <v>172</v>
      </c>
      <c r="G122" s="3247"/>
      <c r="H122" s="3232" t="s">
        <v>173</v>
      </c>
      <c r="I122" s="3247"/>
      <c r="J122" s="3243" t="s">
        <v>174</v>
      </c>
      <c r="K122" s="3244"/>
      <c r="L122" s="3243" t="s">
        <v>175</v>
      </c>
      <c r="M122" s="3244"/>
      <c r="N122" s="3232" t="s">
        <v>176</v>
      </c>
      <c r="O122" s="3233"/>
      <c r="P122" s="2774"/>
      <c r="Q122" s="2777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CG122" s="40"/>
      <c r="CH122" s="40"/>
      <c r="CI122" s="40"/>
      <c r="CJ122" s="40"/>
    </row>
    <row r="123" spans="1:88" ht="22.5" customHeight="1" x14ac:dyDescent="0.2">
      <c r="A123" s="3166"/>
      <c r="B123" s="3239"/>
      <c r="C123" s="1830" t="s">
        <v>29</v>
      </c>
      <c r="D123" s="1831" t="s">
        <v>30</v>
      </c>
      <c r="E123" s="1832" t="s">
        <v>31</v>
      </c>
      <c r="F123" s="1830" t="s">
        <v>30</v>
      </c>
      <c r="G123" s="1832" t="s">
        <v>31</v>
      </c>
      <c r="H123" s="1830" t="s">
        <v>30</v>
      </c>
      <c r="I123" s="1832" t="s">
        <v>31</v>
      </c>
      <c r="J123" s="1830" t="s">
        <v>30</v>
      </c>
      <c r="K123" s="1832" t="s">
        <v>31</v>
      </c>
      <c r="L123" s="1830" t="s">
        <v>30</v>
      </c>
      <c r="M123" s="1832" t="s">
        <v>31</v>
      </c>
      <c r="N123" s="1830" t="s">
        <v>30</v>
      </c>
      <c r="O123" s="1833" t="s">
        <v>31</v>
      </c>
      <c r="P123" s="3169"/>
      <c r="Q123" s="3239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CG123" s="40"/>
      <c r="CH123" s="40"/>
      <c r="CI123" s="40"/>
      <c r="CJ123" s="40"/>
    </row>
    <row r="124" spans="1:88" ht="16.350000000000001" customHeight="1" x14ac:dyDescent="0.2">
      <c r="A124" s="3234" t="s">
        <v>177</v>
      </c>
      <c r="B124" s="1834" t="s">
        <v>178</v>
      </c>
      <c r="C124" s="1835">
        <f t="shared" ref="C124:C130" si="13">SUM(D124:E124)</f>
        <v>0</v>
      </c>
      <c r="D124" s="1836">
        <f>SUM(F124+H124+J124+L124+N124)</f>
        <v>0</v>
      </c>
      <c r="E124" s="382">
        <f>SUM(G124+I124+K124+M124+O124)</f>
        <v>0</v>
      </c>
      <c r="F124" s="1610"/>
      <c r="G124" s="1611"/>
      <c r="H124" s="1610"/>
      <c r="I124" s="1611"/>
      <c r="J124" s="1610"/>
      <c r="K124" s="1611"/>
      <c r="L124" s="1610"/>
      <c r="M124" s="1611"/>
      <c r="N124" s="1610"/>
      <c r="O124" s="1612"/>
      <c r="P124" s="1613"/>
      <c r="Q124" s="1611"/>
      <c r="R124" s="3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CG124" s="40">
        <v>0</v>
      </c>
      <c r="CH124" s="40">
        <v>0</v>
      </c>
      <c r="CI124" s="40">
        <v>0</v>
      </c>
      <c r="CJ124" s="40">
        <v>0</v>
      </c>
    </row>
    <row r="125" spans="1:88" ht="16.350000000000001" customHeight="1" x14ac:dyDescent="0.2">
      <c r="A125" s="2721"/>
      <c r="B125" s="387" t="s">
        <v>179</v>
      </c>
      <c r="C125" s="388">
        <f>SUM(D125:E125)</f>
        <v>0</v>
      </c>
      <c r="D125" s="389">
        <f t="shared" ref="D125:E130" si="14">SUM(F125+H125+J125+L125+N125)</f>
        <v>0</v>
      </c>
      <c r="E125" s="390">
        <f t="shared" si="14"/>
        <v>0</v>
      </c>
      <c r="F125" s="1837"/>
      <c r="G125" s="1838"/>
      <c r="H125" s="1837"/>
      <c r="I125" s="1838"/>
      <c r="J125" s="1837"/>
      <c r="K125" s="1838"/>
      <c r="L125" s="1837"/>
      <c r="M125" s="1838"/>
      <c r="N125" s="1837"/>
      <c r="O125" s="1839"/>
      <c r="P125" s="1840"/>
      <c r="Q125" s="1838"/>
      <c r="R125" s="3"/>
      <c r="CG125" s="40"/>
      <c r="CH125" s="40"/>
      <c r="CI125" s="40"/>
      <c r="CJ125" s="40"/>
    </row>
    <row r="126" spans="1:88" ht="30.75" customHeight="1" thickBot="1" x14ac:dyDescent="0.3">
      <c r="A126" s="2768"/>
      <c r="B126" s="395" t="s">
        <v>180</v>
      </c>
      <c r="C126" s="396">
        <f t="shared" si="13"/>
        <v>0</v>
      </c>
      <c r="D126" s="397">
        <f>SUM(F126+H126+J126+L126+N126)</f>
        <v>0</v>
      </c>
      <c r="E126" s="398">
        <f t="shared" si="14"/>
        <v>0</v>
      </c>
      <c r="F126" s="1841"/>
      <c r="G126" s="1842"/>
      <c r="H126" s="1841"/>
      <c r="I126" s="1842"/>
      <c r="J126" s="1841"/>
      <c r="K126" s="1842"/>
      <c r="L126" s="1841"/>
      <c r="M126" s="1842"/>
      <c r="N126" s="1841"/>
      <c r="O126" s="1843"/>
      <c r="P126" s="1844"/>
      <c r="Q126" s="1842"/>
      <c r="R126" s="3"/>
      <c r="CG126" s="40"/>
      <c r="CH126" s="40"/>
      <c r="CI126" s="40"/>
      <c r="CJ126" s="40"/>
    </row>
    <row r="127" spans="1:88" ht="16.350000000000001" customHeight="1" thickTop="1" x14ac:dyDescent="0.2">
      <c r="A127" s="2769" t="s">
        <v>181</v>
      </c>
      <c r="B127" s="26" t="s">
        <v>72</v>
      </c>
      <c r="C127" s="403">
        <f t="shared" si="13"/>
        <v>0</v>
      </c>
      <c r="D127" s="404">
        <f t="shared" si="14"/>
        <v>0</v>
      </c>
      <c r="E127" s="382">
        <f t="shared" si="14"/>
        <v>0</v>
      </c>
      <c r="F127" s="1610"/>
      <c r="G127" s="1611"/>
      <c r="H127" s="1610"/>
      <c r="I127" s="1611"/>
      <c r="J127" s="1610"/>
      <c r="K127" s="1611"/>
      <c r="L127" s="1610"/>
      <c r="M127" s="1611"/>
      <c r="N127" s="1610"/>
      <c r="O127" s="1612"/>
      <c r="P127" s="1613"/>
      <c r="Q127" s="1611"/>
      <c r="R127" s="3"/>
      <c r="CG127" s="40"/>
      <c r="CH127" s="40"/>
      <c r="CI127" s="40"/>
      <c r="CJ127" s="40"/>
    </row>
    <row r="128" spans="1:88" ht="16.350000000000001" customHeight="1" x14ac:dyDescent="0.2">
      <c r="A128" s="2705"/>
      <c r="B128" s="26" t="s">
        <v>182</v>
      </c>
      <c r="C128" s="403">
        <f t="shared" si="13"/>
        <v>0</v>
      </c>
      <c r="D128" s="404">
        <f t="shared" si="14"/>
        <v>0</v>
      </c>
      <c r="E128" s="382">
        <f t="shared" si="14"/>
        <v>0</v>
      </c>
      <c r="F128" s="1610"/>
      <c r="G128" s="1611"/>
      <c r="H128" s="1610"/>
      <c r="I128" s="1611"/>
      <c r="J128" s="1610"/>
      <c r="K128" s="1611"/>
      <c r="L128" s="1610"/>
      <c r="M128" s="1611"/>
      <c r="N128" s="1610"/>
      <c r="O128" s="1612"/>
      <c r="P128" s="1613"/>
      <c r="Q128" s="1611"/>
      <c r="R128" s="3"/>
      <c r="CG128" s="40"/>
      <c r="CH128" s="40"/>
      <c r="CI128" s="40"/>
      <c r="CJ128" s="40"/>
    </row>
    <row r="129" spans="1:88" ht="16.350000000000001" customHeight="1" x14ac:dyDescent="0.2">
      <c r="A129" s="2705"/>
      <c r="B129" s="41" t="s">
        <v>183</v>
      </c>
      <c r="C129" s="388">
        <f t="shared" si="13"/>
        <v>0</v>
      </c>
      <c r="D129" s="389">
        <f t="shared" si="14"/>
        <v>0</v>
      </c>
      <c r="E129" s="390">
        <f t="shared" si="14"/>
        <v>0</v>
      </c>
      <c r="F129" s="1837"/>
      <c r="G129" s="1838"/>
      <c r="H129" s="1837"/>
      <c r="I129" s="1838"/>
      <c r="J129" s="1837"/>
      <c r="K129" s="1838"/>
      <c r="L129" s="1837"/>
      <c r="M129" s="1838"/>
      <c r="N129" s="1837"/>
      <c r="O129" s="1839"/>
      <c r="P129" s="1840"/>
      <c r="Q129" s="1838"/>
      <c r="R129" s="3"/>
      <c r="CG129" s="40"/>
      <c r="CH129" s="40"/>
      <c r="CI129" s="40"/>
      <c r="CJ129" s="40"/>
    </row>
    <row r="130" spans="1:88" ht="16.350000000000001" customHeight="1" x14ac:dyDescent="0.2">
      <c r="A130" s="3153"/>
      <c r="B130" s="405" t="s">
        <v>109</v>
      </c>
      <c r="C130" s="406">
        <f t="shared" si="13"/>
        <v>0</v>
      </c>
      <c r="D130" s="407">
        <f t="shared" si="14"/>
        <v>0</v>
      </c>
      <c r="E130" s="408">
        <f t="shared" si="14"/>
        <v>0</v>
      </c>
      <c r="F130" s="1845"/>
      <c r="G130" s="1846"/>
      <c r="H130" s="1845"/>
      <c r="I130" s="1846"/>
      <c r="J130" s="1845"/>
      <c r="K130" s="1846"/>
      <c r="L130" s="1845"/>
      <c r="M130" s="1846"/>
      <c r="N130" s="1845"/>
      <c r="O130" s="1847"/>
      <c r="P130" s="1848"/>
      <c r="Q130" s="1846"/>
      <c r="R130" s="3"/>
      <c r="CG130" s="40"/>
      <c r="CH130" s="40"/>
      <c r="CI130" s="40"/>
      <c r="CJ130" s="40"/>
    </row>
    <row r="131" spans="1:88" ht="27" customHeight="1" x14ac:dyDescent="0.25">
      <c r="A131" s="9" t="s">
        <v>184</v>
      </c>
      <c r="B131" s="413"/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CG131" s="40"/>
      <c r="CH131" s="40"/>
      <c r="CI131" s="40"/>
      <c r="CJ131" s="40"/>
    </row>
    <row r="132" spans="1:88" ht="16.5" customHeight="1" x14ac:dyDescent="0.2">
      <c r="A132" s="3235" t="s">
        <v>49</v>
      </c>
      <c r="B132" s="3235" t="s">
        <v>185</v>
      </c>
      <c r="C132" s="3237" t="s">
        <v>29</v>
      </c>
      <c r="D132" s="3237" t="s">
        <v>30</v>
      </c>
      <c r="E132" s="3238" t="s">
        <v>31</v>
      </c>
      <c r="F132" s="3240" t="s">
        <v>186</v>
      </c>
      <c r="G132" s="3241"/>
      <c r="H132" s="3241"/>
      <c r="I132" s="3241"/>
      <c r="J132" s="3241"/>
      <c r="K132" s="3241"/>
      <c r="L132" s="3241"/>
      <c r="M132" s="3241"/>
      <c r="N132" s="3241"/>
      <c r="O132" s="3241"/>
      <c r="P132" s="3241"/>
      <c r="Q132" s="3241"/>
      <c r="R132" s="3241"/>
      <c r="S132" s="3241"/>
      <c r="T132" s="3241"/>
      <c r="U132" s="3241"/>
      <c r="V132" s="3241"/>
      <c r="W132" s="3241"/>
      <c r="X132" s="3241"/>
      <c r="Y132" s="3241"/>
      <c r="Z132" s="3241"/>
      <c r="AA132" s="3241"/>
      <c r="AB132" s="3241"/>
      <c r="AC132" s="3241"/>
      <c r="AD132" s="3241"/>
      <c r="AE132" s="3241"/>
      <c r="AF132" s="3241"/>
      <c r="AG132" s="3241"/>
      <c r="AH132" s="3241"/>
      <c r="AI132" s="3241"/>
      <c r="AJ132" s="3241"/>
      <c r="AK132" s="3241"/>
      <c r="AL132" s="3241"/>
      <c r="AM132" s="3242"/>
      <c r="AN132" s="3237" t="s">
        <v>7</v>
      </c>
      <c r="AO132" s="3238" t="s">
        <v>8</v>
      </c>
      <c r="CG132" s="40"/>
      <c r="CH132" s="40"/>
      <c r="CI132" s="40"/>
      <c r="CJ132" s="40"/>
    </row>
    <row r="133" spans="1:88" ht="15" customHeight="1" x14ac:dyDescent="0.2">
      <c r="A133" s="2771"/>
      <c r="B133" s="2771"/>
      <c r="C133" s="2774"/>
      <c r="D133" s="2774"/>
      <c r="E133" s="2777"/>
      <c r="F133" s="3243" t="s">
        <v>187</v>
      </c>
      <c r="G133" s="3248"/>
      <c r="H133" s="3243" t="s">
        <v>188</v>
      </c>
      <c r="I133" s="3248"/>
      <c r="J133" s="3243" t="s">
        <v>189</v>
      </c>
      <c r="K133" s="3248"/>
      <c r="L133" s="3243" t="s">
        <v>190</v>
      </c>
      <c r="M133" s="3248"/>
      <c r="N133" s="3243" t="s">
        <v>191</v>
      </c>
      <c r="O133" s="3248"/>
      <c r="P133" s="3243" t="s">
        <v>192</v>
      </c>
      <c r="Q133" s="3244"/>
      <c r="R133" s="3243" t="s">
        <v>193</v>
      </c>
      <c r="S133" s="3244"/>
      <c r="T133" s="3243" t="s">
        <v>194</v>
      </c>
      <c r="U133" s="3244"/>
      <c r="V133" s="3243" t="s">
        <v>195</v>
      </c>
      <c r="W133" s="3244"/>
      <c r="X133" s="3243" t="s">
        <v>196</v>
      </c>
      <c r="Y133" s="3244"/>
      <c r="Z133" s="3243" t="s">
        <v>197</v>
      </c>
      <c r="AA133" s="3244"/>
      <c r="AB133" s="3243" t="s">
        <v>198</v>
      </c>
      <c r="AC133" s="3244"/>
      <c r="AD133" s="3243" t="s">
        <v>199</v>
      </c>
      <c r="AE133" s="3244"/>
      <c r="AF133" s="3243" t="s">
        <v>200</v>
      </c>
      <c r="AG133" s="3244"/>
      <c r="AH133" s="3243" t="s">
        <v>201</v>
      </c>
      <c r="AI133" s="3244"/>
      <c r="AJ133" s="3243" t="s">
        <v>202</v>
      </c>
      <c r="AK133" s="3244"/>
      <c r="AL133" s="3243" t="s">
        <v>203</v>
      </c>
      <c r="AM133" s="3249"/>
      <c r="AN133" s="2774"/>
      <c r="AO133" s="2777"/>
      <c r="CG133" s="40"/>
      <c r="CH133" s="40"/>
      <c r="CI133" s="40"/>
      <c r="CJ133" s="40"/>
    </row>
    <row r="134" spans="1:88" ht="15.75" customHeight="1" x14ac:dyDescent="0.2">
      <c r="A134" s="3236"/>
      <c r="B134" s="3236"/>
      <c r="C134" s="3169"/>
      <c r="D134" s="3169"/>
      <c r="E134" s="3239"/>
      <c r="F134" s="1849" t="s">
        <v>204</v>
      </c>
      <c r="G134" s="1850" t="s">
        <v>31</v>
      </c>
      <c r="H134" s="1849" t="s">
        <v>204</v>
      </c>
      <c r="I134" s="1850" t="s">
        <v>31</v>
      </c>
      <c r="J134" s="1849" t="s">
        <v>204</v>
      </c>
      <c r="K134" s="1850" t="s">
        <v>31</v>
      </c>
      <c r="L134" s="1849" t="s">
        <v>204</v>
      </c>
      <c r="M134" s="1850" t="s">
        <v>31</v>
      </c>
      <c r="N134" s="1849" t="s">
        <v>204</v>
      </c>
      <c r="O134" s="1850" t="s">
        <v>31</v>
      </c>
      <c r="P134" s="1849" t="s">
        <v>204</v>
      </c>
      <c r="Q134" s="1850" t="s">
        <v>31</v>
      </c>
      <c r="R134" s="1849" t="s">
        <v>204</v>
      </c>
      <c r="S134" s="1850" t="s">
        <v>31</v>
      </c>
      <c r="T134" s="1849" t="s">
        <v>204</v>
      </c>
      <c r="U134" s="1850" t="s">
        <v>31</v>
      </c>
      <c r="V134" s="1849" t="s">
        <v>204</v>
      </c>
      <c r="W134" s="1850" t="s">
        <v>31</v>
      </c>
      <c r="X134" s="1849" t="s">
        <v>204</v>
      </c>
      <c r="Y134" s="1850" t="s">
        <v>31</v>
      </c>
      <c r="Z134" s="1849" t="s">
        <v>204</v>
      </c>
      <c r="AA134" s="1850" t="s">
        <v>31</v>
      </c>
      <c r="AB134" s="1849" t="s">
        <v>204</v>
      </c>
      <c r="AC134" s="1850" t="s">
        <v>31</v>
      </c>
      <c r="AD134" s="1849" t="s">
        <v>204</v>
      </c>
      <c r="AE134" s="1850" t="s">
        <v>31</v>
      </c>
      <c r="AF134" s="1849" t="s">
        <v>204</v>
      </c>
      <c r="AG134" s="1850" t="s">
        <v>31</v>
      </c>
      <c r="AH134" s="1849" t="s">
        <v>204</v>
      </c>
      <c r="AI134" s="1850" t="s">
        <v>31</v>
      </c>
      <c r="AJ134" s="1849" t="s">
        <v>204</v>
      </c>
      <c r="AK134" s="1850" t="s">
        <v>31</v>
      </c>
      <c r="AL134" s="1849" t="s">
        <v>204</v>
      </c>
      <c r="AM134" s="1851" t="s">
        <v>31</v>
      </c>
      <c r="AN134" s="3169"/>
      <c r="AO134" s="3239"/>
      <c r="CG134" s="40"/>
      <c r="CH134" s="40"/>
      <c r="CI134" s="40"/>
      <c r="CJ134" s="40"/>
    </row>
    <row r="135" spans="1:88" x14ac:dyDescent="0.2">
      <c r="A135" s="3234" t="s">
        <v>72</v>
      </c>
      <c r="B135" s="1852" t="s">
        <v>205</v>
      </c>
      <c r="C135" s="1835">
        <f>SUM(D135:E135)</f>
        <v>0</v>
      </c>
      <c r="D135" s="1836">
        <f>+F135+H135+J135+L135+N135+P135+R135+T135+V135+X135+Z135+AB135+AD135+AF135+AH135+AJ135+AL135</f>
        <v>0</v>
      </c>
      <c r="E135" s="1853">
        <f>+G135+I135+K135+M135+O135+Q135+S135+U135+W135+Y135+AA135+AC135+AE135+AG135+AI135+AK135+AM135</f>
        <v>0</v>
      </c>
      <c r="F135" s="1854"/>
      <c r="G135" s="1855"/>
      <c r="H135" s="1854"/>
      <c r="I135" s="1855"/>
      <c r="J135" s="1854"/>
      <c r="K135" s="1855"/>
      <c r="L135" s="1854"/>
      <c r="M135" s="1855"/>
      <c r="N135" s="1854"/>
      <c r="O135" s="1855"/>
      <c r="P135" s="1854"/>
      <c r="Q135" s="1855"/>
      <c r="R135" s="1854"/>
      <c r="S135" s="1855"/>
      <c r="T135" s="1854"/>
      <c r="U135" s="1855"/>
      <c r="V135" s="1854"/>
      <c r="W135" s="1855"/>
      <c r="X135" s="1854"/>
      <c r="Y135" s="1855"/>
      <c r="Z135" s="1854"/>
      <c r="AA135" s="1855"/>
      <c r="AB135" s="1854"/>
      <c r="AC135" s="1855"/>
      <c r="AD135" s="1854"/>
      <c r="AE135" s="1855"/>
      <c r="AF135" s="1854"/>
      <c r="AG135" s="1855"/>
      <c r="AH135" s="1854"/>
      <c r="AI135" s="1855"/>
      <c r="AJ135" s="1854"/>
      <c r="AK135" s="1855"/>
      <c r="AL135" s="1854"/>
      <c r="AM135" s="1856"/>
      <c r="AN135" s="1857"/>
      <c r="AO135" s="1855"/>
      <c r="AP135" s="3"/>
      <c r="CG135" s="5">
        <v>0</v>
      </c>
      <c r="CH135" s="5">
        <v>0</v>
      </c>
      <c r="CI135" s="5">
        <v>0</v>
      </c>
      <c r="CJ135" s="5">
        <v>0</v>
      </c>
    </row>
    <row r="136" spans="1:88" x14ac:dyDescent="0.2">
      <c r="A136" s="2705"/>
      <c r="B136" s="109" t="s">
        <v>206</v>
      </c>
      <c r="C136" s="388">
        <f>SUM(D136:E136)</f>
        <v>0</v>
      </c>
      <c r="D136" s="389">
        <f t="shared" ref="D136:E148" si="15">+F136+H136+J136+L136+N136+P136+R136+T136+V136+X136+Z136+AB136+AD136+AF136+AH136+AJ136+AL136</f>
        <v>0</v>
      </c>
      <c r="E136" s="363">
        <f t="shared" si="15"/>
        <v>0</v>
      </c>
      <c r="F136" s="65"/>
      <c r="G136" s="190"/>
      <c r="H136" s="65"/>
      <c r="I136" s="190"/>
      <c r="J136" s="65"/>
      <c r="K136" s="190"/>
      <c r="L136" s="65"/>
      <c r="M136" s="190"/>
      <c r="N136" s="65"/>
      <c r="O136" s="190"/>
      <c r="P136" s="65"/>
      <c r="Q136" s="190"/>
      <c r="R136" s="65"/>
      <c r="S136" s="190"/>
      <c r="T136" s="65"/>
      <c r="U136" s="190"/>
      <c r="V136" s="65"/>
      <c r="W136" s="190"/>
      <c r="X136" s="65"/>
      <c r="Y136" s="190"/>
      <c r="Z136" s="65"/>
      <c r="AA136" s="190"/>
      <c r="AB136" s="65"/>
      <c r="AC136" s="190"/>
      <c r="AD136" s="65"/>
      <c r="AE136" s="190"/>
      <c r="AF136" s="65"/>
      <c r="AG136" s="190"/>
      <c r="AH136" s="65"/>
      <c r="AI136" s="190"/>
      <c r="AJ136" s="65"/>
      <c r="AK136" s="190"/>
      <c r="AL136" s="65"/>
      <c r="AM136" s="420"/>
      <c r="AN136" s="367"/>
      <c r="AO136" s="190"/>
      <c r="AP136" s="3"/>
    </row>
    <row r="137" spans="1:88" x14ac:dyDescent="0.2">
      <c r="A137" s="2705"/>
      <c r="B137" s="109" t="s">
        <v>207</v>
      </c>
      <c r="C137" s="388">
        <f t="shared" ref="C137:C148" si="16">SUM(D137:E137)</f>
        <v>0</v>
      </c>
      <c r="D137" s="389">
        <f t="shared" si="15"/>
        <v>0</v>
      </c>
      <c r="E137" s="363">
        <f t="shared" si="15"/>
        <v>0</v>
      </c>
      <c r="F137" s="45"/>
      <c r="G137" s="46"/>
      <c r="H137" s="45"/>
      <c r="I137" s="46"/>
      <c r="J137" s="45"/>
      <c r="K137" s="46"/>
      <c r="L137" s="45"/>
      <c r="M137" s="46"/>
      <c r="N137" s="45"/>
      <c r="O137" s="46"/>
      <c r="P137" s="45"/>
      <c r="Q137" s="46"/>
      <c r="R137" s="45"/>
      <c r="S137" s="46"/>
      <c r="T137" s="45"/>
      <c r="U137" s="46"/>
      <c r="V137" s="45"/>
      <c r="W137" s="46"/>
      <c r="X137" s="45"/>
      <c r="Y137" s="46"/>
      <c r="Z137" s="45"/>
      <c r="AA137" s="46"/>
      <c r="AB137" s="45"/>
      <c r="AC137" s="46"/>
      <c r="AD137" s="45"/>
      <c r="AE137" s="46"/>
      <c r="AF137" s="45"/>
      <c r="AG137" s="46"/>
      <c r="AH137" s="45"/>
      <c r="AI137" s="46"/>
      <c r="AJ137" s="45"/>
      <c r="AK137" s="46"/>
      <c r="AL137" s="45"/>
      <c r="AM137" s="421"/>
      <c r="AN137" s="110"/>
      <c r="AO137" s="46"/>
      <c r="AP137" s="3"/>
    </row>
    <row r="138" spans="1:88" x14ac:dyDescent="0.2">
      <c r="A138" s="2705"/>
      <c r="B138" s="109" t="s">
        <v>208</v>
      </c>
      <c r="C138" s="388">
        <f t="shared" si="16"/>
        <v>0</v>
      </c>
      <c r="D138" s="389">
        <f t="shared" si="15"/>
        <v>0</v>
      </c>
      <c r="E138" s="363">
        <f t="shared" si="15"/>
        <v>0</v>
      </c>
      <c r="F138" s="45"/>
      <c r="G138" s="46"/>
      <c r="H138" s="45"/>
      <c r="I138" s="46"/>
      <c r="J138" s="45"/>
      <c r="K138" s="46"/>
      <c r="L138" s="45"/>
      <c r="M138" s="46"/>
      <c r="N138" s="45"/>
      <c r="O138" s="46"/>
      <c r="P138" s="45"/>
      <c r="Q138" s="46"/>
      <c r="R138" s="45"/>
      <c r="S138" s="46"/>
      <c r="T138" s="45"/>
      <c r="U138" s="46"/>
      <c r="V138" s="45"/>
      <c r="W138" s="46"/>
      <c r="X138" s="45"/>
      <c r="Y138" s="46"/>
      <c r="Z138" s="45"/>
      <c r="AA138" s="46"/>
      <c r="AB138" s="45"/>
      <c r="AC138" s="46"/>
      <c r="AD138" s="45"/>
      <c r="AE138" s="46"/>
      <c r="AF138" s="45"/>
      <c r="AG138" s="46"/>
      <c r="AH138" s="45"/>
      <c r="AI138" s="46"/>
      <c r="AJ138" s="45"/>
      <c r="AK138" s="46"/>
      <c r="AL138" s="45"/>
      <c r="AM138" s="421"/>
      <c r="AN138" s="110"/>
      <c r="AO138" s="46"/>
      <c r="AP138" s="3"/>
    </row>
    <row r="139" spans="1:88" x14ac:dyDescent="0.2">
      <c r="A139" s="2705"/>
      <c r="B139" s="422" t="s">
        <v>209</v>
      </c>
      <c r="C139" s="388">
        <f t="shared" si="16"/>
        <v>0</v>
      </c>
      <c r="D139" s="389">
        <f t="shared" si="15"/>
        <v>0</v>
      </c>
      <c r="E139" s="363">
        <f t="shared" si="15"/>
        <v>0</v>
      </c>
      <c r="F139" s="45"/>
      <c r="G139" s="46"/>
      <c r="H139" s="45"/>
      <c r="I139" s="46"/>
      <c r="J139" s="45"/>
      <c r="K139" s="46"/>
      <c r="L139" s="45"/>
      <c r="M139" s="46"/>
      <c r="N139" s="45"/>
      <c r="O139" s="46"/>
      <c r="P139" s="45"/>
      <c r="Q139" s="46"/>
      <c r="R139" s="45"/>
      <c r="S139" s="46"/>
      <c r="T139" s="45"/>
      <c r="U139" s="46"/>
      <c r="V139" s="45"/>
      <c r="W139" s="46"/>
      <c r="X139" s="45"/>
      <c r="Y139" s="46"/>
      <c r="Z139" s="45"/>
      <c r="AA139" s="46"/>
      <c r="AB139" s="45"/>
      <c r="AC139" s="46"/>
      <c r="AD139" s="45"/>
      <c r="AE139" s="46"/>
      <c r="AF139" s="45"/>
      <c r="AG139" s="46"/>
      <c r="AH139" s="45"/>
      <c r="AI139" s="46"/>
      <c r="AJ139" s="45"/>
      <c r="AK139" s="46"/>
      <c r="AL139" s="45"/>
      <c r="AM139" s="421"/>
      <c r="AN139" s="110"/>
      <c r="AO139" s="46"/>
      <c r="AP139" s="3"/>
    </row>
    <row r="140" spans="1:88" x14ac:dyDescent="0.2">
      <c r="A140" s="2705"/>
      <c r="B140" s="109" t="s">
        <v>210</v>
      </c>
      <c r="C140" s="388">
        <f t="shared" si="16"/>
        <v>0</v>
      </c>
      <c r="D140" s="389">
        <f t="shared" si="15"/>
        <v>0</v>
      </c>
      <c r="E140" s="363">
        <f t="shared" si="15"/>
        <v>0</v>
      </c>
      <c r="F140" s="79"/>
      <c r="G140" s="73"/>
      <c r="H140" s="79"/>
      <c r="I140" s="73"/>
      <c r="J140" s="79"/>
      <c r="K140" s="73"/>
      <c r="L140" s="79"/>
      <c r="M140" s="73"/>
      <c r="N140" s="79"/>
      <c r="O140" s="73"/>
      <c r="P140" s="79"/>
      <c r="Q140" s="73"/>
      <c r="R140" s="79"/>
      <c r="S140" s="73"/>
      <c r="T140" s="79"/>
      <c r="U140" s="73"/>
      <c r="V140" s="79"/>
      <c r="W140" s="73"/>
      <c r="X140" s="79"/>
      <c r="Y140" s="73"/>
      <c r="Z140" s="79"/>
      <c r="AA140" s="73"/>
      <c r="AB140" s="79"/>
      <c r="AC140" s="73"/>
      <c r="AD140" s="79"/>
      <c r="AE140" s="73"/>
      <c r="AF140" s="79"/>
      <c r="AG140" s="73"/>
      <c r="AH140" s="79"/>
      <c r="AI140" s="73"/>
      <c r="AJ140" s="79"/>
      <c r="AK140" s="73"/>
      <c r="AL140" s="79"/>
      <c r="AM140" s="423"/>
      <c r="AN140" s="424"/>
      <c r="AO140" s="73"/>
      <c r="AP140" s="3"/>
    </row>
    <row r="141" spans="1:88" x14ac:dyDescent="0.2">
      <c r="A141" s="2705"/>
      <c r="B141" s="109" t="s">
        <v>211</v>
      </c>
      <c r="C141" s="388">
        <f t="shared" si="16"/>
        <v>0</v>
      </c>
      <c r="D141" s="389">
        <f t="shared" si="15"/>
        <v>0</v>
      </c>
      <c r="E141" s="363">
        <f t="shared" si="15"/>
        <v>0</v>
      </c>
      <c r="F141" s="79"/>
      <c r="G141" s="73"/>
      <c r="H141" s="79"/>
      <c r="I141" s="73"/>
      <c r="J141" s="79"/>
      <c r="K141" s="73"/>
      <c r="L141" s="79"/>
      <c r="M141" s="73"/>
      <c r="N141" s="79"/>
      <c r="O141" s="73"/>
      <c r="P141" s="79"/>
      <c r="Q141" s="73"/>
      <c r="R141" s="79"/>
      <c r="S141" s="73"/>
      <c r="T141" s="79"/>
      <c r="U141" s="73"/>
      <c r="V141" s="79"/>
      <c r="W141" s="73"/>
      <c r="X141" s="79"/>
      <c r="Y141" s="73"/>
      <c r="Z141" s="79"/>
      <c r="AA141" s="73"/>
      <c r="AB141" s="79"/>
      <c r="AC141" s="73"/>
      <c r="AD141" s="79"/>
      <c r="AE141" s="73"/>
      <c r="AF141" s="79"/>
      <c r="AG141" s="73"/>
      <c r="AH141" s="79"/>
      <c r="AI141" s="73"/>
      <c r="AJ141" s="79"/>
      <c r="AK141" s="73"/>
      <c r="AL141" s="79"/>
      <c r="AM141" s="423"/>
      <c r="AN141" s="424"/>
      <c r="AO141" s="73"/>
      <c r="AP141" s="3"/>
    </row>
    <row r="142" spans="1:88" x14ac:dyDescent="0.2">
      <c r="A142" s="3142"/>
      <c r="B142" s="232" t="s">
        <v>212</v>
      </c>
      <c r="C142" s="406">
        <f t="shared" si="16"/>
        <v>0</v>
      </c>
      <c r="D142" s="407">
        <f t="shared" si="15"/>
        <v>0</v>
      </c>
      <c r="E142" s="427">
        <f t="shared" si="15"/>
        <v>0</v>
      </c>
      <c r="F142" s="88"/>
      <c r="G142" s="89"/>
      <c r="H142" s="88"/>
      <c r="I142" s="89"/>
      <c r="J142" s="88"/>
      <c r="K142" s="89"/>
      <c r="L142" s="88"/>
      <c r="M142" s="89"/>
      <c r="N142" s="88"/>
      <c r="O142" s="89"/>
      <c r="P142" s="88"/>
      <c r="Q142" s="89"/>
      <c r="R142" s="88"/>
      <c r="S142" s="89"/>
      <c r="T142" s="88"/>
      <c r="U142" s="89"/>
      <c r="V142" s="88"/>
      <c r="W142" s="89"/>
      <c r="X142" s="88"/>
      <c r="Y142" s="89"/>
      <c r="Z142" s="88"/>
      <c r="AA142" s="89"/>
      <c r="AB142" s="88"/>
      <c r="AC142" s="89"/>
      <c r="AD142" s="88"/>
      <c r="AE142" s="89"/>
      <c r="AF142" s="88"/>
      <c r="AG142" s="89"/>
      <c r="AH142" s="88"/>
      <c r="AI142" s="89"/>
      <c r="AJ142" s="88"/>
      <c r="AK142" s="89"/>
      <c r="AL142" s="88"/>
      <c r="AM142" s="428"/>
      <c r="AN142" s="126"/>
      <c r="AO142" s="89"/>
      <c r="AP142" s="3"/>
    </row>
    <row r="143" spans="1:88" x14ac:dyDescent="0.2">
      <c r="A143" s="3234" t="s">
        <v>183</v>
      </c>
      <c r="B143" s="1858" t="s">
        <v>213</v>
      </c>
      <c r="C143" s="1859">
        <f t="shared" si="16"/>
        <v>1</v>
      </c>
      <c r="D143" s="1860">
        <f t="shared" si="15"/>
        <v>1</v>
      </c>
      <c r="E143" s="1861">
        <f t="shared" si="15"/>
        <v>0</v>
      </c>
      <c r="F143" s="1862"/>
      <c r="G143" s="1863"/>
      <c r="H143" s="1862"/>
      <c r="I143" s="1863"/>
      <c r="J143" s="1862"/>
      <c r="K143" s="1863"/>
      <c r="L143" s="1862"/>
      <c r="M143" s="1863"/>
      <c r="N143" s="1862"/>
      <c r="O143" s="1863"/>
      <c r="P143" s="1862"/>
      <c r="Q143" s="1863"/>
      <c r="R143" s="1862"/>
      <c r="S143" s="1863"/>
      <c r="T143" s="1862"/>
      <c r="U143" s="1863"/>
      <c r="V143" s="1862"/>
      <c r="W143" s="1863"/>
      <c r="X143" s="1862"/>
      <c r="Y143" s="1863"/>
      <c r="Z143" s="1862">
        <v>1</v>
      </c>
      <c r="AA143" s="1863"/>
      <c r="AB143" s="1862"/>
      <c r="AC143" s="1863"/>
      <c r="AD143" s="1862"/>
      <c r="AE143" s="1863"/>
      <c r="AF143" s="1862"/>
      <c r="AG143" s="1863"/>
      <c r="AH143" s="1862"/>
      <c r="AI143" s="1863"/>
      <c r="AJ143" s="1862"/>
      <c r="AK143" s="1863"/>
      <c r="AL143" s="1862"/>
      <c r="AM143" s="1864"/>
      <c r="AN143" s="1865">
        <v>0</v>
      </c>
      <c r="AO143" s="1863">
        <v>0</v>
      </c>
      <c r="AP143" s="3"/>
      <c r="CG143" s="5">
        <v>0</v>
      </c>
      <c r="CH143" s="5">
        <v>0</v>
      </c>
      <c r="CI143" s="5">
        <v>0</v>
      </c>
      <c r="CJ143" s="5">
        <v>0</v>
      </c>
    </row>
    <row r="144" spans="1:88" x14ac:dyDescent="0.2">
      <c r="A144" s="2705"/>
      <c r="B144" s="109" t="s">
        <v>207</v>
      </c>
      <c r="C144" s="388">
        <f t="shared" si="16"/>
        <v>7</v>
      </c>
      <c r="D144" s="389">
        <f t="shared" si="15"/>
        <v>1</v>
      </c>
      <c r="E144" s="363">
        <f>+G144+I144+K144+M144+O144+Q144+S144+U144+W144+Y144+AA144+AC144+AE144+AG144+AI144+AK144+AM144</f>
        <v>6</v>
      </c>
      <c r="F144" s="45"/>
      <c r="G144" s="46"/>
      <c r="H144" s="45"/>
      <c r="I144" s="46"/>
      <c r="J144" s="45"/>
      <c r="K144" s="46"/>
      <c r="L144" s="45"/>
      <c r="M144" s="46"/>
      <c r="N144" s="45"/>
      <c r="O144" s="46"/>
      <c r="P144" s="45"/>
      <c r="Q144" s="46"/>
      <c r="R144" s="45"/>
      <c r="S144" s="46"/>
      <c r="T144" s="45"/>
      <c r="U144" s="46">
        <v>1</v>
      </c>
      <c r="V144" s="45"/>
      <c r="W144" s="46"/>
      <c r="X144" s="45"/>
      <c r="Y144" s="46"/>
      <c r="Z144" s="45">
        <v>1</v>
      </c>
      <c r="AA144" s="46">
        <v>1</v>
      </c>
      <c r="AB144" s="45"/>
      <c r="AC144" s="46">
        <v>2</v>
      </c>
      <c r="AD144" s="45"/>
      <c r="AE144" s="46"/>
      <c r="AF144" s="45"/>
      <c r="AG144" s="46">
        <v>1</v>
      </c>
      <c r="AH144" s="45"/>
      <c r="AI144" s="46"/>
      <c r="AJ144" s="45"/>
      <c r="AK144" s="46"/>
      <c r="AL144" s="45"/>
      <c r="AM144" s="421">
        <v>1</v>
      </c>
      <c r="AN144" s="110">
        <v>0</v>
      </c>
      <c r="AO144" s="46">
        <v>0</v>
      </c>
      <c r="AP144" s="3"/>
      <c r="CG144" s="5">
        <v>0</v>
      </c>
      <c r="CH144" s="5">
        <v>0</v>
      </c>
      <c r="CI144" s="5">
        <v>0</v>
      </c>
      <c r="CJ144" s="5">
        <v>0</v>
      </c>
    </row>
    <row r="145" spans="1:109" x14ac:dyDescent="0.2">
      <c r="A145" s="2705"/>
      <c r="B145" s="109" t="s">
        <v>208</v>
      </c>
      <c r="C145" s="388">
        <f>SUM(D145:E145)</f>
        <v>10</v>
      </c>
      <c r="D145" s="389">
        <f t="shared" si="15"/>
        <v>6</v>
      </c>
      <c r="E145" s="363">
        <f t="shared" si="15"/>
        <v>4</v>
      </c>
      <c r="F145" s="45"/>
      <c r="G145" s="46"/>
      <c r="H145" s="45"/>
      <c r="I145" s="46"/>
      <c r="J145" s="45">
        <v>1</v>
      </c>
      <c r="K145" s="46"/>
      <c r="L145" s="45"/>
      <c r="M145" s="46"/>
      <c r="N145" s="45"/>
      <c r="O145" s="46"/>
      <c r="P145" s="45"/>
      <c r="Q145" s="46"/>
      <c r="R145" s="45">
        <v>2</v>
      </c>
      <c r="S145" s="46">
        <v>1</v>
      </c>
      <c r="T145" s="45"/>
      <c r="U145" s="46">
        <v>2</v>
      </c>
      <c r="V145" s="45">
        <v>1</v>
      </c>
      <c r="W145" s="46"/>
      <c r="X145" s="45">
        <v>1</v>
      </c>
      <c r="Y145" s="46">
        <v>1</v>
      </c>
      <c r="Z145" s="45"/>
      <c r="AA145" s="46"/>
      <c r="AB145" s="45"/>
      <c r="AC145" s="46"/>
      <c r="AD145" s="45">
        <v>1</v>
      </c>
      <c r="AE145" s="46"/>
      <c r="AF145" s="45"/>
      <c r="AG145" s="46"/>
      <c r="AH145" s="45"/>
      <c r="AI145" s="46"/>
      <c r="AJ145" s="45"/>
      <c r="AK145" s="46"/>
      <c r="AL145" s="45"/>
      <c r="AM145" s="421"/>
      <c r="AN145" s="110">
        <v>0</v>
      </c>
      <c r="AO145" s="46">
        <v>0</v>
      </c>
      <c r="AP145" s="3"/>
      <c r="CG145" s="5">
        <v>0</v>
      </c>
      <c r="CH145" s="5">
        <v>0</v>
      </c>
      <c r="CI145" s="5">
        <v>0</v>
      </c>
      <c r="CJ145" s="5">
        <v>0</v>
      </c>
    </row>
    <row r="146" spans="1:109" x14ac:dyDescent="0.2">
      <c r="A146" s="2705"/>
      <c r="B146" s="422" t="s">
        <v>209</v>
      </c>
      <c r="C146" s="388">
        <f t="shared" si="16"/>
        <v>0</v>
      </c>
      <c r="D146" s="389">
        <f>+F146+H146+J146+L146+N146+P146+R146+T146+V146+X146+Z146+AB146+AD146+AF146+AH146+AJ146+AL146</f>
        <v>0</v>
      </c>
      <c r="E146" s="363">
        <f t="shared" si="15"/>
        <v>0</v>
      </c>
      <c r="F146" s="45"/>
      <c r="G146" s="46"/>
      <c r="H146" s="45"/>
      <c r="I146" s="46"/>
      <c r="J146" s="45"/>
      <c r="K146" s="46"/>
      <c r="L146" s="45"/>
      <c r="M146" s="46"/>
      <c r="N146" s="45"/>
      <c r="O146" s="46"/>
      <c r="P146" s="45"/>
      <c r="Q146" s="46"/>
      <c r="R146" s="45"/>
      <c r="S146" s="46"/>
      <c r="T146" s="45"/>
      <c r="U146" s="46"/>
      <c r="V146" s="45"/>
      <c r="W146" s="46"/>
      <c r="X146" s="45"/>
      <c r="Y146" s="46"/>
      <c r="Z146" s="45"/>
      <c r="AA146" s="46"/>
      <c r="AB146" s="45"/>
      <c r="AC146" s="46"/>
      <c r="AD146" s="45"/>
      <c r="AE146" s="46"/>
      <c r="AF146" s="45"/>
      <c r="AG146" s="46"/>
      <c r="AH146" s="45"/>
      <c r="AI146" s="46"/>
      <c r="AJ146" s="45"/>
      <c r="AK146" s="46"/>
      <c r="AL146" s="45"/>
      <c r="AM146" s="421"/>
      <c r="AN146" s="110"/>
      <c r="AO146" s="46"/>
      <c r="AP146" s="3"/>
    </row>
    <row r="147" spans="1:109" x14ac:dyDescent="0.2">
      <c r="A147" s="2705"/>
      <c r="B147" s="109" t="s">
        <v>210</v>
      </c>
      <c r="C147" s="433">
        <f t="shared" si="16"/>
        <v>0</v>
      </c>
      <c r="D147" s="434">
        <f t="shared" si="15"/>
        <v>0</v>
      </c>
      <c r="E147" s="435">
        <f t="shared" si="15"/>
        <v>0</v>
      </c>
      <c r="F147" s="79"/>
      <c r="G147" s="73"/>
      <c r="H147" s="79"/>
      <c r="I147" s="73"/>
      <c r="J147" s="79"/>
      <c r="K147" s="73"/>
      <c r="L147" s="79"/>
      <c r="M147" s="73"/>
      <c r="N147" s="79"/>
      <c r="O147" s="73"/>
      <c r="P147" s="79"/>
      <c r="Q147" s="73"/>
      <c r="R147" s="79"/>
      <c r="S147" s="73"/>
      <c r="T147" s="79"/>
      <c r="U147" s="73"/>
      <c r="V147" s="79"/>
      <c r="W147" s="73"/>
      <c r="X147" s="79"/>
      <c r="Y147" s="73"/>
      <c r="Z147" s="79"/>
      <c r="AA147" s="73"/>
      <c r="AB147" s="79"/>
      <c r="AC147" s="73"/>
      <c r="AD147" s="79"/>
      <c r="AE147" s="73"/>
      <c r="AF147" s="79"/>
      <c r="AG147" s="73"/>
      <c r="AH147" s="79"/>
      <c r="AI147" s="73"/>
      <c r="AJ147" s="79"/>
      <c r="AK147" s="73"/>
      <c r="AL147" s="79"/>
      <c r="AM147" s="423"/>
      <c r="AN147" s="424"/>
      <c r="AO147" s="73"/>
      <c r="AP147" s="3"/>
    </row>
    <row r="148" spans="1:109" x14ac:dyDescent="0.2">
      <c r="A148" s="3142"/>
      <c r="B148" s="232" t="s">
        <v>212</v>
      </c>
      <c r="C148" s="406">
        <f t="shared" si="16"/>
        <v>0</v>
      </c>
      <c r="D148" s="407">
        <f t="shared" si="15"/>
        <v>0</v>
      </c>
      <c r="E148" s="427">
        <f t="shared" si="15"/>
        <v>0</v>
      </c>
      <c r="F148" s="88"/>
      <c r="G148" s="89"/>
      <c r="H148" s="88"/>
      <c r="I148" s="89"/>
      <c r="J148" s="88"/>
      <c r="K148" s="89"/>
      <c r="L148" s="88"/>
      <c r="M148" s="89"/>
      <c r="N148" s="88"/>
      <c r="O148" s="89"/>
      <c r="P148" s="88"/>
      <c r="Q148" s="89"/>
      <c r="R148" s="88"/>
      <c r="S148" s="89"/>
      <c r="T148" s="88"/>
      <c r="U148" s="89"/>
      <c r="V148" s="88"/>
      <c r="W148" s="89"/>
      <c r="X148" s="88"/>
      <c r="Y148" s="89"/>
      <c r="Z148" s="88"/>
      <c r="AA148" s="89"/>
      <c r="AB148" s="88"/>
      <c r="AC148" s="89"/>
      <c r="AD148" s="88"/>
      <c r="AE148" s="89"/>
      <c r="AF148" s="88"/>
      <c r="AG148" s="89"/>
      <c r="AH148" s="88"/>
      <c r="AI148" s="89"/>
      <c r="AJ148" s="88"/>
      <c r="AK148" s="89"/>
      <c r="AL148" s="88"/>
      <c r="AM148" s="428"/>
      <c r="AN148" s="126"/>
      <c r="AO148" s="89"/>
      <c r="AP148" s="3"/>
    </row>
    <row r="149" spans="1:109" ht="21.75" customHeight="1" x14ac:dyDescent="0.25">
      <c r="A149" s="9" t="s">
        <v>214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13"/>
    </row>
    <row r="150" spans="1:109" ht="17.25" customHeight="1" x14ac:dyDescent="0.2">
      <c r="A150" s="3234" t="s">
        <v>215</v>
      </c>
      <c r="B150" s="3250" t="s">
        <v>32</v>
      </c>
      <c r="C150" s="3240" t="s">
        <v>186</v>
      </c>
      <c r="D150" s="3252"/>
      <c r="E150" s="3252"/>
      <c r="F150" s="3252"/>
      <c r="G150" s="3252"/>
      <c r="H150" s="3252"/>
      <c r="I150" s="3252"/>
      <c r="J150" s="3252"/>
      <c r="K150" s="3252"/>
      <c r="L150" s="3252"/>
      <c r="M150" s="3252"/>
      <c r="N150" s="3252"/>
      <c r="O150" s="3252"/>
      <c r="P150" s="3252"/>
      <c r="Q150" s="3252"/>
      <c r="R150" s="3252"/>
      <c r="S150" s="3253"/>
      <c r="T150" s="3254" t="s">
        <v>7</v>
      </c>
      <c r="U150" s="3255" t="s">
        <v>8</v>
      </c>
      <c r="BX150" s="2"/>
      <c r="BY150" s="2"/>
      <c r="BZ150" s="2"/>
      <c r="CA150" s="2"/>
      <c r="CB150" s="2"/>
      <c r="CC150" s="3"/>
      <c r="CD150" s="3"/>
      <c r="CE150" s="4"/>
      <c r="DA150" s="5"/>
      <c r="DB150" s="5"/>
      <c r="DC150" s="5"/>
      <c r="DD150" s="5"/>
      <c r="DE150" s="5"/>
    </row>
    <row r="151" spans="1:109" ht="24" customHeight="1" x14ac:dyDescent="0.2">
      <c r="A151" s="3142"/>
      <c r="B151" s="3251"/>
      <c r="C151" s="1866" t="s">
        <v>216</v>
      </c>
      <c r="D151" s="1867" t="s">
        <v>217</v>
      </c>
      <c r="E151" s="1867" t="s">
        <v>218</v>
      </c>
      <c r="F151" s="1867" t="s">
        <v>69</v>
      </c>
      <c r="G151" s="1867" t="s">
        <v>219</v>
      </c>
      <c r="H151" s="1867" t="s">
        <v>220</v>
      </c>
      <c r="I151" s="1867" t="s">
        <v>221</v>
      </c>
      <c r="J151" s="1867" t="s">
        <v>222</v>
      </c>
      <c r="K151" s="1867" t="s">
        <v>223</v>
      </c>
      <c r="L151" s="1867" t="s">
        <v>224</v>
      </c>
      <c r="M151" s="1867" t="s">
        <v>225</v>
      </c>
      <c r="N151" s="1867" t="s">
        <v>226</v>
      </c>
      <c r="O151" s="1867" t="s">
        <v>227</v>
      </c>
      <c r="P151" s="1867" t="s">
        <v>228</v>
      </c>
      <c r="Q151" s="1867" t="s">
        <v>229</v>
      </c>
      <c r="R151" s="1867" t="s">
        <v>230</v>
      </c>
      <c r="S151" s="1868" t="s">
        <v>231</v>
      </c>
      <c r="T151" s="3254"/>
      <c r="U151" s="3255"/>
      <c r="BX151" s="2"/>
      <c r="BY151" s="2"/>
      <c r="BZ151" s="2"/>
      <c r="CA151" s="2"/>
      <c r="CB151" s="2"/>
      <c r="CC151" s="3"/>
      <c r="CD151" s="3"/>
      <c r="CE151" s="4"/>
      <c r="DA151" s="5"/>
      <c r="DB151" s="5"/>
      <c r="DC151" s="5"/>
      <c r="DD151" s="5"/>
      <c r="DE151" s="5"/>
    </row>
    <row r="152" spans="1:109" ht="29.25" customHeight="1" x14ac:dyDescent="0.2">
      <c r="A152" s="1869" t="s">
        <v>232</v>
      </c>
      <c r="B152" s="1870">
        <f>SUM(C152:S152)</f>
        <v>131</v>
      </c>
      <c r="C152" s="88">
        <v>0</v>
      </c>
      <c r="D152" s="145">
        <v>0</v>
      </c>
      <c r="E152" s="145">
        <v>1</v>
      </c>
      <c r="F152" s="145">
        <v>0</v>
      </c>
      <c r="G152" s="145">
        <v>0</v>
      </c>
      <c r="H152" s="145">
        <v>6</v>
      </c>
      <c r="I152" s="145">
        <v>7</v>
      </c>
      <c r="J152" s="145">
        <v>6</v>
      </c>
      <c r="K152" s="145">
        <v>4</v>
      </c>
      <c r="L152" s="145">
        <v>4</v>
      </c>
      <c r="M152" s="145">
        <v>11</v>
      </c>
      <c r="N152" s="145">
        <v>15</v>
      </c>
      <c r="O152" s="145">
        <v>12</v>
      </c>
      <c r="P152" s="145">
        <v>23</v>
      </c>
      <c r="Q152" s="145">
        <v>20</v>
      </c>
      <c r="R152" s="145">
        <v>11</v>
      </c>
      <c r="S152" s="428">
        <v>11</v>
      </c>
      <c r="T152" s="126">
        <v>0</v>
      </c>
      <c r="U152" s="167">
        <v>2</v>
      </c>
      <c r="BX152" s="2"/>
      <c r="BY152" s="2"/>
      <c r="BZ152" s="2"/>
      <c r="CA152" s="2"/>
      <c r="CB152" s="2"/>
      <c r="CC152" s="3"/>
      <c r="CD152" s="3"/>
      <c r="CE152" s="4"/>
      <c r="CG152" s="5" t="s">
        <v>233</v>
      </c>
      <c r="CL152" s="5">
        <v>0</v>
      </c>
      <c r="CM152" s="5">
        <v>1</v>
      </c>
      <c r="CN152" s="5">
        <v>0</v>
      </c>
      <c r="CO152" s="5">
        <v>0</v>
      </c>
      <c r="DA152" s="5"/>
      <c r="DB152" s="5"/>
      <c r="DC152" s="5"/>
      <c r="DD152" s="5"/>
      <c r="DE152" s="5"/>
    </row>
    <row r="204" spans="1:104" hidden="1" x14ac:dyDescent="0.2"/>
    <row r="205" spans="1:104" hidden="1" x14ac:dyDescent="0.2"/>
    <row r="206" spans="1:104" s="442" customFormat="1" ht="18.75" hidden="1" customHeight="1" x14ac:dyDescent="0.2">
      <c r="A206" s="442">
        <f>SUM(B12:D12,B31:B44,B48:B49,B54,B57,C82:E82,B96:B98,B106:F106,B110:B112,B117:B119,C124:C130,C83:C85,B77,B72:B73,B63:G64)</f>
        <v>58788</v>
      </c>
      <c r="B206" s="442">
        <f>SUM(CG13:CJ134)</f>
        <v>0</v>
      </c>
      <c r="BX206" s="443"/>
      <c r="BY206" s="443"/>
      <c r="BZ206" s="443"/>
      <c r="CA206" s="443"/>
      <c r="CB206" s="443"/>
      <c r="CC206" s="443"/>
      <c r="CD206" s="443"/>
      <c r="CE206" s="443"/>
      <c r="CF206" s="443"/>
      <c r="CG206" s="443"/>
      <c r="CH206" s="443"/>
      <c r="CI206" s="443"/>
      <c r="CJ206" s="443"/>
      <c r="CK206" s="443"/>
      <c r="CL206" s="443"/>
      <c r="CM206" s="443"/>
      <c r="CN206" s="443"/>
      <c r="CO206" s="443"/>
      <c r="CP206" s="443"/>
      <c r="CQ206" s="443"/>
      <c r="CR206" s="443"/>
      <c r="CS206" s="443"/>
      <c r="CT206" s="443"/>
      <c r="CU206" s="443"/>
      <c r="CV206" s="443"/>
      <c r="CW206" s="443"/>
      <c r="CX206" s="443"/>
      <c r="CY206" s="443"/>
      <c r="CZ206" s="443"/>
    </row>
    <row r="207" spans="1:104" hidden="1" x14ac:dyDescent="0.2"/>
    <row r="208" spans="1:104" hidden="1" x14ac:dyDescent="0.2"/>
  </sheetData>
  <mergeCells count="200">
    <mergeCell ref="A135:A142"/>
    <mergeCell ref="A143:A148"/>
    <mergeCell ref="A150:A151"/>
    <mergeCell ref="B150:B151"/>
    <mergeCell ref="C150:S150"/>
    <mergeCell ref="T150:T151"/>
    <mergeCell ref="U150:U151"/>
    <mergeCell ref="X133:Y133"/>
    <mergeCell ref="Z133:AA133"/>
    <mergeCell ref="AO132:AO134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AJ133:AK133"/>
    <mergeCell ref="AL133:AM133"/>
    <mergeCell ref="AB133:AC133"/>
    <mergeCell ref="AD133:AE133"/>
    <mergeCell ref="AF133:AG133"/>
    <mergeCell ref="AH133:AI133"/>
    <mergeCell ref="A114:A116"/>
    <mergeCell ref="B114:D115"/>
    <mergeCell ref="N122:O122"/>
    <mergeCell ref="A124:A126"/>
    <mergeCell ref="A127:A130"/>
    <mergeCell ref="A132:A134"/>
    <mergeCell ref="B132:B134"/>
    <mergeCell ref="C132:C134"/>
    <mergeCell ref="D132:D134"/>
    <mergeCell ref="E132:E134"/>
    <mergeCell ref="F132:AM132"/>
    <mergeCell ref="V133:W133"/>
    <mergeCell ref="A121:B123"/>
    <mergeCell ref="C121:E122"/>
    <mergeCell ref="F121:O121"/>
    <mergeCell ref="P121:P123"/>
    <mergeCell ref="Q121:Q123"/>
    <mergeCell ref="F122:G122"/>
    <mergeCell ref="H122:I122"/>
    <mergeCell ref="J122:K122"/>
    <mergeCell ref="L122:M122"/>
    <mergeCell ref="E114:AN114"/>
    <mergeCell ref="AN132:AN134"/>
    <mergeCell ref="AO114:AO116"/>
    <mergeCell ref="AP114:AP116"/>
    <mergeCell ref="E115:F115"/>
    <mergeCell ref="G115:H115"/>
    <mergeCell ref="I115:J115"/>
    <mergeCell ref="K115:L115"/>
    <mergeCell ref="M115:N115"/>
    <mergeCell ref="J100:J102"/>
    <mergeCell ref="K100:L101"/>
    <mergeCell ref="M100:N101"/>
    <mergeCell ref="AM115:AN115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108:A109"/>
    <mergeCell ref="B108:B109"/>
    <mergeCell ref="C108:L108"/>
    <mergeCell ref="M108:M109"/>
    <mergeCell ref="F87:F88"/>
    <mergeCell ref="A89:F89"/>
    <mergeCell ref="A95:F95"/>
    <mergeCell ref="A99:F99"/>
    <mergeCell ref="A100:A102"/>
    <mergeCell ref="B100:E101"/>
    <mergeCell ref="F100:I101"/>
    <mergeCell ref="A83:A84"/>
    <mergeCell ref="A87:A88"/>
    <mergeCell ref="B87:B88"/>
    <mergeCell ref="C87:C88"/>
    <mergeCell ref="D87:D88"/>
    <mergeCell ref="E87:E88"/>
    <mergeCell ref="X80:Y80"/>
    <mergeCell ref="Z80:AA80"/>
    <mergeCell ref="AB80:AC80"/>
    <mergeCell ref="AJ79:AJ81"/>
    <mergeCell ref="AK79:AK81"/>
    <mergeCell ref="F80:G80"/>
    <mergeCell ref="H80:I80"/>
    <mergeCell ref="J80:K80"/>
    <mergeCell ref="L80:M80"/>
    <mergeCell ref="N80:O80"/>
    <mergeCell ref="P80:Q80"/>
    <mergeCell ref="R80:S80"/>
    <mergeCell ref="T80:U80"/>
    <mergeCell ref="A78:G78"/>
    <mergeCell ref="A79:A81"/>
    <mergeCell ref="B79:B81"/>
    <mergeCell ref="C79:E80"/>
    <mergeCell ref="F79:AI79"/>
    <mergeCell ref="V80:W80"/>
    <mergeCell ref="AD80:AE80"/>
    <mergeCell ref="AF80:AG80"/>
    <mergeCell ref="AH80:AI80"/>
    <mergeCell ref="A66:A67"/>
    <mergeCell ref="B66:C66"/>
    <mergeCell ref="D66:E66"/>
    <mergeCell ref="Q52:Q53"/>
    <mergeCell ref="R52:R53"/>
    <mergeCell ref="A51:A53"/>
    <mergeCell ref="B51:D52"/>
    <mergeCell ref="E51:V51"/>
    <mergeCell ref="A75:A76"/>
    <mergeCell ref="B75:B76"/>
    <mergeCell ref="C75:C76"/>
    <mergeCell ref="D75:D76"/>
    <mergeCell ref="L52:L53"/>
    <mergeCell ref="M52:M53"/>
    <mergeCell ref="N52:N53"/>
    <mergeCell ref="O52:O53"/>
    <mergeCell ref="P52:P53"/>
    <mergeCell ref="A61:A62"/>
    <mergeCell ref="B61:C61"/>
    <mergeCell ref="D61:E61"/>
    <mergeCell ref="F61:G61"/>
    <mergeCell ref="W51:W53"/>
    <mergeCell ref="E52:E53"/>
    <mergeCell ref="F52:F53"/>
    <mergeCell ref="G52:G53"/>
    <mergeCell ref="H52:H53"/>
    <mergeCell ref="I52:I53"/>
    <mergeCell ref="J52:J53"/>
    <mergeCell ref="AM29:AN29"/>
    <mergeCell ref="A46:A47"/>
    <mergeCell ref="B46:B47"/>
    <mergeCell ref="C46:F46"/>
    <mergeCell ref="G46:J46"/>
    <mergeCell ref="L46:R46"/>
    <mergeCell ref="AA29:AB29"/>
    <mergeCell ref="AC29:AD29"/>
    <mergeCell ref="AE29:AF29"/>
    <mergeCell ref="AG29:AH29"/>
    <mergeCell ref="AI29:AJ29"/>
    <mergeCell ref="AK29:AL29"/>
    <mergeCell ref="S52:S53"/>
    <mergeCell ref="T52:T53"/>
    <mergeCell ref="U52:U53"/>
    <mergeCell ref="V52:V53"/>
    <mergeCell ref="K52:K53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A28:A30"/>
    <mergeCell ref="B28:D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errorTitle="Error" error="Favor Ingrese sólo Números." sqref="E13:AS26 E31:AS44 C48:J49 C55:W56 C58:W59 B63:G64 B68:E69 B72:B73 C77:D77 F82:AK85 C90:F94 C96:F98 B103:N105 B110:M112 E117:AP119 F124:Q130 F135:AO148 C152:U152" xr:uid="{39D97C08-4AD2-4FE8-9338-3A5684FE4E1F}">
      <formula1>0</formula1>
    </dataValidation>
    <dataValidation type="whole" allowBlank="1" showInputMessage="1" showErrorMessage="1" sqref="C132:E132" xr:uid="{7C86B77A-5B30-40F5-AA14-9929AB38744B}">
      <formula1>0</formula1>
      <formula2>1E+30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E20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5.7109375" style="2" customWidth="1"/>
    <col min="2" max="2" width="24" style="2" customWidth="1"/>
    <col min="3" max="3" width="12.5703125" style="2" customWidth="1"/>
    <col min="4" max="4" width="17.28515625" style="2" customWidth="1"/>
    <col min="5" max="5" width="16.28515625" style="2" customWidth="1"/>
    <col min="6" max="6" width="13.85546875" style="2" customWidth="1"/>
    <col min="7" max="7" width="12.28515625" style="2" customWidth="1"/>
    <col min="8" max="8" width="14.5703125" style="2" customWidth="1"/>
    <col min="9" max="9" width="12.28515625" style="2" customWidth="1"/>
    <col min="10" max="10" width="13.28515625" style="2" customWidth="1"/>
    <col min="11" max="11" width="11.42578125" style="2" customWidth="1"/>
    <col min="12" max="12" width="11.42578125" style="2"/>
    <col min="13" max="13" width="11.85546875" style="2" customWidth="1"/>
    <col min="14" max="14" width="13.85546875" style="2" customWidth="1"/>
    <col min="15" max="16" width="11.42578125" style="2"/>
    <col min="17" max="17" width="11.42578125" style="2" customWidth="1"/>
    <col min="18" max="18" width="11.42578125" style="2"/>
    <col min="19" max="19" width="13.5703125" style="2" customWidth="1"/>
    <col min="20" max="40" width="11.42578125" style="2"/>
    <col min="41" max="41" width="11.28515625" style="2" customWidth="1"/>
    <col min="42" max="42" width="12" style="2" customWidth="1"/>
    <col min="43" max="75" width="11.42578125" style="2"/>
    <col min="76" max="76" width="11.28515625" style="3" customWidth="1"/>
    <col min="77" max="77" width="11.85546875" style="3" customWidth="1"/>
    <col min="78" max="78" width="10.85546875" style="4" customWidth="1"/>
    <col min="79" max="103" width="10.85546875" style="5" hidden="1" customWidth="1"/>
    <col min="104" max="104" width="6.42578125" style="5" hidden="1" customWidth="1"/>
    <col min="105" max="105" width="10.85546875" style="2" customWidth="1"/>
    <col min="106" max="106" width="11.42578125" style="2" customWidth="1"/>
    <col min="107" max="16384" width="11.42578125" style="2"/>
  </cols>
  <sheetData>
    <row r="1" spans="1:104" ht="16.350000000000001" customHeight="1" x14ac:dyDescent="0.2">
      <c r="A1" s="1" t="s">
        <v>0</v>
      </c>
    </row>
    <row r="2" spans="1:104" ht="16.350000000000001" customHeight="1" x14ac:dyDescent="0.2">
      <c r="A2" s="1" t="str">
        <f>CONCATENATE("COMUNA: ",[9]NOMBRE!B2," - ","( ",[9]NOMBRE!C2,[9]NOMBRE!D2,[9]NOMBRE!E2,[9]NOMBRE!F2,[9]NOMBRE!G2," )")</f>
        <v>COMUNA: LINARES - ( 07401 )</v>
      </c>
    </row>
    <row r="3" spans="1:104" ht="16.350000000000001" customHeight="1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</row>
    <row r="4" spans="1:104" ht="16.350000000000001" customHeight="1" x14ac:dyDescent="0.2">
      <c r="A4" s="1" t="str">
        <f>CONCATENATE("MES: ",[9]NOMBRE!B6," - ","( ",[9]NOMBRE!C6,[9]NOMBRE!D6," )")</f>
        <v>MES: AGOSTO - ( 08 )</v>
      </c>
    </row>
    <row r="5" spans="1:104" ht="16.350000000000001" customHeight="1" x14ac:dyDescent="0.2">
      <c r="A5" s="1" t="str">
        <f>CONCATENATE("AÑO: ",[9]NOMBRE!B7)</f>
        <v>AÑO: 2021</v>
      </c>
    </row>
    <row r="6" spans="1:104" ht="15" x14ac:dyDescent="0.2">
      <c r="A6" s="2690" t="s">
        <v>1</v>
      </c>
      <c r="B6" s="2690"/>
      <c r="C6" s="2690"/>
      <c r="D6" s="2690"/>
      <c r="E6" s="2690"/>
      <c r="F6" s="2690"/>
      <c r="G6" s="2690"/>
      <c r="H6" s="2690"/>
      <c r="I6" s="2690"/>
      <c r="J6" s="2690"/>
      <c r="K6" s="2690"/>
      <c r="L6" s="2690"/>
      <c r="M6" s="2690"/>
      <c r="N6" s="2690"/>
      <c r="O6" s="2690"/>
      <c r="P6" s="2690"/>
      <c r="Q6" s="2690"/>
      <c r="R6" s="2690"/>
      <c r="S6" s="2690"/>
      <c r="T6" s="2690"/>
      <c r="U6" s="2690"/>
      <c r="V6" s="2690"/>
      <c r="W6" s="269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04" ht="15" x14ac:dyDescent="0.2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04" ht="31.35" customHeight="1" x14ac:dyDescent="0.2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"/>
      <c r="Z8" s="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04" ht="20.100000000000001" customHeight="1" x14ac:dyDescent="0.2">
      <c r="A9" s="3256" t="s">
        <v>3</v>
      </c>
      <c r="B9" s="3257" t="s">
        <v>4</v>
      </c>
      <c r="C9" s="2935"/>
      <c r="D9" s="2936"/>
      <c r="E9" s="3232" t="s">
        <v>5</v>
      </c>
      <c r="F9" s="3246"/>
      <c r="G9" s="3246"/>
      <c r="H9" s="3246"/>
      <c r="I9" s="3246"/>
      <c r="J9" s="3246"/>
      <c r="K9" s="3246"/>
      <c r="L9" s="3246"/>
      <c r="M9" s="3246"/>
      <c r="N9" s="3246"/>
      <c r="O9" s="3246"/>
      <c r="P9" s="3246"/>
      <c r="Q9" s="3246"/>
      <c r="R9" s="3246"/>
      <c r="S9" s="3246"/>
      <c r="T9" s="3246"/>
      <c r="U9" s="3246"/>
      <c r="V9" s="3246"/>
      <c r="W9" s="3246"/>
      <c r="X9" s="3246"/>
      <c r="Y9" s="3246"/>
      <c r="Z9" s="3246"/>
      <c r="AA9" s="3246"/>
      <c r="AB9" s="3246"/>
      <c r="AC9" s="3246"/>
      <c r="AD9" s="3246"/>
      <c r="AE9" s="3246"/>
      <c r="AF9" s="3246"/>
      <c r="AG9" s="3246"/>
      <c r="AH9" s="3246"/>
      <c r="AI9" s="3246"/>
      <c r="AJ9" s="3246"/>
      <c r="AK9" s="3246"/>
      <c r="AL9" s="3246"/>
      <c r="AM9" s="3246"/>
      <c r="AN9" s="3233"/>
      <c r="AO9" s="2936" t="s">
        <v>6</v>
      </c>
      <c r="AP9" s="3234" t="s">
        <v>7</v>
      </c>
      <c r="AQ9" s="3234" t="s">
        <v>8</v>
      </c>
      <c r="AR9" s="2936" t="s">
        <v>9</v>
      </c>
      <c r="AS9" s="2936" t="s">
        <v>10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W9" s="3"/>
      <c r="BY9" s="4"/>
      <c r="CZ9" s="2"/>
    </row>
    <row r="10" spans="1:104" ht="20.100000000000001" customHeight="1" x14ac:dyDescent="0.2">
      <c r="A10" s="2692"/>
      <c r="B10" s="3258"/>
      <c r="C10" s="3259"/>
      <c r="D10" s="3222"/>
      <c r="E10" s="3232" t="s">
        <v>11</v>
      </c>
      <c r="F10" s="3247"/>
      <c r="G10" s="3243" t="s">
        <v>12</v>
      </c>
      <c r="H10" s="3244"/>
      <c r="I10" s="3243" t="s">
        <v>13</v>
      </c>
      <c r="J10" s="3244"/>
      <c r="K10" s="3243" t="s">
        <v>14</v>
      </c>
      <c r="L10" s="3244"/>
      <c r="M10" s="3243" t="s">
        <v>15</v>
      </c>
      <c r="N10" s="3244"/>
      <c r="O10" s="3243" t="s">
        <v>16</v>
      </c>
      <c r="P10" s="3244"/>
      <c r="Q10" s="3243" t="s">
        <v>17</v>
      </c>
      <c r="R10" s="3244"/>
      <c r="S10" s="3243" t="s">
        <v>18</v>
      </c>
      <c r="T10" s="3244"/>
      <c r="U10" s="3243" t="s">
        <v>19</v>
      </c>
      <c r="V10" s="3244"/>
      <c r="W10" s="3243" t="s">
        <v>20</v>
      </c>
      <c r="X10" s="3244"/>
      <c r="Y10" s="3243" t="s">
        <v>21</v>
      </c>
      <c r="Z10" s="3244"/>
      <c r="AA10" s="3243" t="s">
        <v>22</v>
      </c>
      <c r="AB10" s="3244"/>
      <c r="AC10" s="3243" t="s">
        <v>23</v>
      </c>
      <c r="AD10" s="3244"/>
      <c r="AE10" s="3243" t="s">
        <v>24</v>
      </c>
      <c r="AF10" s="3244"/>
      <c r="AG10" s="3243" t="s">
        <v>25</v>
      </c>
      <c r="AH10" s="3244"/>
      <c r="AI10" s="3243" t="s">
        <v>26</v>
      </c>
      <c r="AJ10" s="3244"/>
      <c r="AK10" s="3243" t="s">
        <v>27</v>
      </c>
      <c r="AL10" s="3244"/>
      <c r="AM10" s="3232" t="s">
        <v>28</v>
      </c>
      <c r="AN10" s="3233"/>
      <c r="AO10" s="2703"/>
      <c r="AP10" s="2705"/>
      <c r="AQ10" s="2705"/>
      <c r="AR10" s="2703"/>
      <c r="AS10" s="2703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W10" s="3"/>
      <c r="BY10" s="4"/>
      <c r="CZ10" s="2"/>
    </row>
    <row r="11" spans="1:104" ht="20.100000000000001" customHeight="1" x14ac:dyDescent="0.2">
      <c r="A11" s="3149"/>
      <c r="B11" s="1849" t="s">
        <v>29</v>
      </c>
      <c r="C11" s="1871" t="s">
        <v>30</v>
      </c>
      <c r="D11" s="1872" t="s">
        <v>31</v>
      </c>
      <c r="E11" s="1873" t="s">
        <v>30</v>
      </c>
      <c r="F11" s="1874" t="s">
        <v>31</v>
      </c>
      <c r="G11" s="1873" t="s">
        <v>30</v>
      </c>
      <c r="H11" s="1874" t="s">
        <v>31</v>
      </c>
      <c r="I11" s="1873" t="s">
        <v>30</v>
      </c>
      <c r="J11" s="1874" t="s">
        <v>31</v>
      </c>
      <c r="K11" s="1873" t="s">
        <v>30</v>
      </c>
      <c r="L11" s="1874" t="s">
        <v>31</v>
      </c>
      <c r="M11" s="1873" t="s">
        <v>30</v>
      </c>
      <c r="N11" s="1874" t="s">
        <v>31</v>
      </c>
      <c r="O11" s="1873" t="s">
        <v>30</v>
      </c>
      <c r="P11" s="1874" t="s">
        <v>31</v>
      </c>
      <c r="Q11" s="1873" t="s">
        <v>30</v>
      </c>
      <c r="R11" s="1874" t="s">
        <v>31</v>
      </c>
      <c r="S11" s="1873" t="s">
        <v>30</v>
      </c>
      <c r="T11" s="1874" t="s">
        <v>31</v>
      </c>
      <c r="U11" s="1873" t="s">
        <v>30</v>
      </c>
      <c r="V11" s="1874" t="s">
        <v>31</v>
      </c>
      <c r="W11" s="1873" t="s">
        <v>30</v>
      </c>
      <c r="X11" s="1874" t="s">
        <v>31</v>
      </c>
      <c r="Y11" s="1873" t="s">
        <v>30</v>
      </c>
      <c r="Z11" s="1874" t="s">
        <v>31</v>
      </c>
      <c r="AA11" s="1873" t="s">
        <v>30</v>
      </c>
      <c r="AB11" s="1874" t="s">
        <v>31</v>
      </c>
      <c r="AC11" s="1873" t="s">
        <v>30</v>
      </c>
      <c r="AD11" s="1874" t="s">
        <v>31</v>
      </c>
      <c r="AE11" s="1873" t="s">
        <v>30</v>
      </c>
      <c r="AF11" s="1874" t="s">
        <v>31</v>
      </c>
      <c r="AG11" s="1873" t="s">
        <v>30</v>
      </c>
      <c r="AH11" s="1874" t="s">
        <v>31</v>
      </c>
      <c r="AI11" s="1873" t="s">
        <v>30</v>
      </c>
      <c r="AJ11" s="1874" t="s">
        <v>31</v>
      </c>
      <c r="AK11" s="1873" t="s">
        <v>30</v>
      </c>
      <c r="AL11" s="1874" t="s">
        <v>31</v>
      </c>
      <c r="AM11" s="1873" t="s">
        <v>30</v>
      </c>
      <c r="AN11" s="1875" t="s">
        <v>31</v>
      </c>
      <c r="AO11" s="3222"/>
      <c r="AP11" s="3142"/>
      <c r="AQ11" s="3142"/>
      <c r="AR11" s="3222"/>
      <c r="AS11" s="3222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W11" s="3"/>
      <c r="BY11" s="4"/>
      <c r="CZ11" s="2"/>
    </row>
    <row r="12" spans="1:104" ht="16.350000000000001" customHeight="1" x14ac:dyDescent="0.2">
      <c r="A12" s="1876" t="s">
        <v>32</v>
      </c>
      <c r="B12" s="1877">
        <f>SUM(B13:B26)</f>
        <v>0</v>
      </c>
      <c r="C12" s="1878">
        <f>SUM(C13:C26)</f>
        <v>0</v>
      </c>
      <c r="D12" s="20">
        <f>SUM(D13:D26)</f>
        <v>0</v>
      </c>
      <c r="E12" s="1873">
        <f>SUM(E13:E26)</f>
        <v>0</v>
      </c>
      <c r="F12" s="21">
        <f t="shared" ref="F12:AO12" si="0">SUM(F13:F26)</f>
        <v>0</v>
      </c>
      <c r="G12" s="22">
        <f>SUM(G13:G26)</f>
        <v>0</v>
      </c>
      <c r="H12" s="21">
        <f t="shared" si="0"/>
        <v>0</v>
      </c>
      <c r="I12" s="1873">
        <f t="shared" si="0"/>
        <v>0</v>
      </c>
      <c r="J12" s="21">
        <f t="shared" si="0"/>
        <v>0</v>
      </c>
      <c r="K12" s="1873">
        <f t="shared" si="0"/>
        <v>0</v>
      </c>
      <c r="L12" s="21">
        <f t="shared" si="0"/>
        <v>0</v>
      </c>
      <c r="M12" s="1873">
        <f t="shared" si="0"/>
        <v>0</v>
      </c>
      <c r="N12" s="21">
        <f t="shared" si="0"/>
        <v>0</v>
      </c>
      <c r="O12" s="1873">
        <f t="shared" si="0"/>
        <v>0</v>
      </c>
      <c r="P12" s="21">
        <f t="shared" si="0"/>
        <v>0</v>
      </c>
      <c r="Q12" s="1873">
        <f t="shared" si="0"/>
        <v>0</v>
      </c>
      <c r="R12" s="21">
        <f t="shared" si="0"/>
        <v>0</v>
      </c>
      <c r="S12" s="1873">
        <f t="shared" si="0"/>
        <v>0</v>
      </c>
      <c r="T12" s="21">
        <f t="shared" si="0"/>
        <v>0</v>
      </c>
      <c r="U12" s="1873">
        <f>SUM(U13:U26)</f>
        <v>0</v>
      </c>
      <c r="V12" s="21">
        <f>SUM(V13:V26)</f>
        <v>0</v>
      </c>
      <c r="W12" s="1873">
        <f t="shared" si="0"/>
        <v>0</v>
      </c>
      <c r="X12" s="21">
        <f t="shared" si="0"/>
        <v>0</v>
      </c>
      <c r="Y12" s="1873">
        <f t="shared" si="0"/>
        <v>0</v>
      </c>
      <c r="Z12" s="21">
        <f t="shared" si="0"/>
        <v>0</v>
      </c>
      <c r="AA12" s="1873">
        <f t="shared" si="0"/>
        <v>0</v>
      </c>
      <c r="AB12" s="21">
        <f t="shared" si="0"/>
        <v>0</v>
      </c>
      <c r="AC12" s="1873">
        <f t="shared" si="0"/>
        <v>0</v>
      </c>
      <c r="AD12" s="21">
        <f t="shared" si="0"/>
        <v>0</v>
      </c>
      <c r="AE12" s="1873">
        <f t="shared" si="0"/>
        <v>0</v>
      </c>
      <c r="AF12" s="21">
        <f t="shared" si="0"/>
        <v>0</v>
      </c>
      <c r="AG12" s="1873">
        <f t="shared" si="0"/>
        <v>0</v>
      </c>
      <c r="AH12" s="21">
        <f t="shared" si="0"/>
        <v>0</v>
      </c>
      <c r="AI12" s="1873">
        <f t="shared" si="0"/>
        <v>0</v>
      </c>
      <c r="AJ12" s="21">
        <f t="shared" si="0"/>
        <v>0</v>
      </c>
      <c r="AK12" s="1873">
        <f t="shared" si="0"/>
        <v>0</v>
      </c>
      <c r="AL12" s="21">
        <f t="shared" si="0"/>
        <v>0</v>
      </c>
      <c r="AM12" s="1873">
        <f t="shared" si="0"/>
        <v>0</v>
      </c>
      <c r="AN12" s="23">
        <f t="shared" si="0"/>
        <v>0</v>
      </c>
      <c r="AO12" s="1874">
        <f t="shared" si="0"/>
        <v>0</v>
      </c>
      <c r="AP12" s="24">
        <f>SUM(AP13:AP26)</f>
        <v>0</v>
      </c>
      <c r="AQ12" s="1879">
        <f>SUM(AQ13:AQ26)</f>
        <v>0</v>
      </c>
      <c r="AR12" s="1874">
        <f>SUM(AR13:AR26)</f>
        <v>0</v>
      </c>
      <c r="AS12" s="1874">
        <f>SUM(AS13:AS26)</f>
        <v>0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W12" s="3"/>
      <c r="BY12" s="4"/>
      <c r="CZ12" s="2"/>
    </row>
    <row r="13" spans="1:104" ht="16.350000000000001" customHeight="1" x14ac:dyDescent="0.2">
      <c r="A13" s="26" t="s">
        <v>33</v>
      </c>
      <c r="B13" s="27">
        <f>SUM(C13:D13)</f>
        <v>0</v>
      </c>
      <c r="C13" s="1880">
        <f>SUM(E13+G13+I13+K13+M13+O13+Q13+S13+U13+W13+Y13+AA13+AC13+AE13+AG13+AI13+AK13+AM13)</f>
        <v>0</v>
      </c>
      <c r="D13" s="1881">
        <f>SUM(F13+H13+J13+L13+N13+P13+R13+T13+V13+X13+Z13+AB13+AD13+AF13+AH13+AJ13+AL13+AN13)</f>
        <v>0</v>
      </c>
      <c r="E13" s="1862"/>
      <c r="F13" s="1863"/>
      <c r="G13" s="1862"/>
      <c r="H13" s="1863"/>
      <c r="I13" s="1862"/>
      <c r="J13" s="1882"/>
      <c r="K13" s="1862"/>
      <c r="L13" s="1882"/>
      <c r="M13" s="1862"/>
      <c r="N13" s="1882"/>
      <c r="O13" s="1862"/>
      <c r="P13" s="1882"/>
      <c r="Q13" s="1862"/>
      <c r="R13" s="1882"/>
      <c r="S13" s="1862"/>
      <c r="T13" s="1882"/>
      <c r="U13" s="1862"/>
      <c r="V13" s="1882"/>
      <c r="W13" s="1862"/>
      <c r="X13" s="1882"/>
      <c r="Y13" s="1862"/>
      <c r="Z13" s="1882"/>
      <c r="AA13" s="1862"/>
      <c r="AB13" s="1882"/>
      <c r="AC13" s="1862"/>
      <c r="AD13" s="1882"/>
      <c r="AE13" s="1862"/>
      <c r="AF13" s="1882"/>
      <c r="AG13" s="1862"/>
      <c r="AH13" s="1882"/>
      <c r="AI13" s="1862"/>
      <c r="AJ13" s="1882"/>
      <c r="AK13" s="1862"/>
      <c r="AL13" s="1882"/>
      <c r="AM13" s="1883"/>
      <c r="AN13" s="1884"/>
      <c r="AO13" s="1863"/>
      <c r="AP13" s="1885"/>
      <c r="AQ13" s="1885"/>
      <c r="AR13" s="1886"/>
      <c r="AS13" s="1886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8"/>
      <c r="BE13" s="8"/>
      <c r="BF13" s="8"/>
      <c r="BW13" s="3"/>
      <c r="BY13" s="4"/>
      <c r="CA13" s="39"/>
      <c r="CG13" s="40">
        <v>0</v>
      </c>
      <c r="CH13" s="40"/>
      <c r="CI13" s="40">
        <v>0</v>
      </c>
      <c r="CJ13" s="40">
        <v>0</v>
      </c>
      <c r="CZ13" s="2"/>
    </row>
    <row r="14" spans="1:104" ht="16.350000000000001" customHeight="1" x14ac:dyDescent="0.2">
      <c r="A14" s="41" t="s">
        <v>34</v>
      </c>
      <c r="B14" s="42">
        <f t="shared" ref="B14:B26" si="1">SUM(C14:D14)</f>
        <v>0</v>
      </c>
      <c r="C14" s="43">
        <f>SUM(E14+G14+I14)</f>
        <v>0</v>
      </c>
      <c r="D14" s="44">
        <f>SUM(F14+H14+J14)</f>
        <v>0</v>
      </c>
      <c r="E14" s="45"/>
      <c r="F14" s="46"/>
      <c r="G14" s="45"/>
      <c r="H14" s="46"/>
      <c r="I14" s="45"/>
      <c r="J14" s="47"/>
      <c r="K14" s="48"/>
      <c r="L14" s="49"/>
      <c r="M14" s="48"/>
      <c r="N14" s="49"/>
      <c r="O14" s="48"/>
      <c r="P14" s="49"/>
      <c r="Q14" s="48"/>
      <c r="R14" s="49"/>
      <c r="S14" s="48"/>
      <c r="T14" s="49"/>
      <c r="U14" s="48"/>
      <c r="V14" s="49"/>
      <c r="W14" s="48"/>
      <c r="X14" s="49"/>
      <c r="Y14" s="48"/>
      <c r="Z14" s="49"/>
      <c r="AA14" s="48"/>
      <c r="AB14" s="49"/>
      <c r="AC14" s="48"/>
      <c r="AD14" s="49"/>
      <c r="AE14" s="48"/>
      <c r="AF14" s="49"/>
      <c r="AG14" s="48"/>
      <c r="AH14" s="49"/>
      <c r="AI14" s="48"/>
      <c r="AJ14" s="49"/>
      <c r="AK14" s="48"/>
      <c r="AL14" s="49"/>
      <c r="AM14" s="48"/>
      <c r="AN14" s="50"/>
      <c r="AO14" s="46"/>
      <c r="AP14" s="51"/>
      <c r="AQ14" s="51"/>
      <c r="AR14" s="52"/>
      <c r="AS14" s="52"/>
      <c r="AT14" s="37"/>
      <c r="AU14" s="38"/>
      <c r="AV14" s="38"/>
      <c r="AW14" s="38"/>
      <c r="AX14" s="38"/>
      <c r="AY14" s="38"/>
      <c r="AZ14" s="38"/>
      <c r="BA14" s="38"/>
      <c r="BB14" s="38"/>
      <c r="BC14" s="38"/>
      <c r="BD14" s="8"/>
      <c r="BE14" s="8"/>
      <c r="BF14" s="8"/>
      <c r="BW14" s="3"/>
      <c r="BY14" s="4"/>
      <c r="CA14" s="39"/>
      <c r="CG14" s="40">
        <v>0</v>
      </c>
      <c r="CH14" s="40"/>
      <c r="CI14" s="40">
        <v>0</v>
      </c>
      <c r="CJ14" s="40">
        <v>0</v>
      </c>
      <c r="CZ14" s="2"/>
    </row>
    <row r="15" spans="1:104" ht="16.350000000000001" customHeight="1" x14ac:dyDescent="0.2">
      <c r="A15" s="53" t="s">
        <v>35</v>
      </c>
      <c r="B15" s="42">
        <f t="shared" si="1"/>
        <v>0</v>
      </c>
      <c r="C15" s="43">
        <f>SUM(E15+G15+I15+K15+M15+O15+Q15+S15+U15+W15+Y15+AA15+AC15+AE15+AG15+AI15+AK15+AM15)</f>
        <v>0</v>
      </c>
      <c r="D15" s="44">
        <f>SUM(F15+H15+J15+L15+N15+P15+R15+T15+V15+X15+Z15+AB15+AD15+AF15+AH15+AJ15+AL15+AN15)</f>
        <v>0</v>
      </c>
      <c r="E15" s="45"/>
      <c r="F15" s="46"/>
      <c r="G15" s="45"/>
      <c r="H15" s="46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47"/>
      <c r="W15" s="45"/>
      <c r="X15" s="47"/>
      <c r="Y15" s="45"/>
      <c r="Z15" s="47"/>
      <c r="AA15" s="45"/>
      <c r="AB15" s="47"/>
      <c r="AC15" s="45"/>
      <c r="AD15" s="47"/>
      <c r="AE15" s="45"/>
      <c r="AF15" s="47"/>
      <c r="AG15" s="45"/>
      <c r="AH15" s="47"/>
      <c r="AI15" s="45"/>
      <c r="AJ15" s="47"/>
      <c r="AK15" s="45"/>
      <c r="AL15" s="47"/>
      <c r="AM15" s="54"/>
      <c r="AN15" s="55"/>
      <c r="AO15" s="46"/>
      <c r="AP15" s="51"/>
      <c r="AQ15" s="51"/>
      <c r="AR15" s="52"/>
      <c r="AS15" s="52"/>
      <c r="AT15" s="37"/>
      <c r="AU15" s="38"/>
      <c r="AV15" s="38"/>
      <c r="AW15" s="38"/>
      <c r="AX15" s="38"/>
      <c r="AY15" s="38"/>
      <c r="AZ15" s="38"/>
      <c r="BA15" s="38"/>
      <c r="BB15" s="38"/>
      <c r="BC15" s="38"/>
      <c r="BD15" s="8"/>
      <c r="BE15" s="8"/>
      <c r="BF15" s="8"/>
      <c r="BW15" s="3"/>
      <c r="BY15" s="4"/>
      <c r="CA15" s="39"/>
      <c r="CG15" s="40">
        <v>0</v>
      </c>
      <c r="CH15" s="40"/>
      <c r="CI15" s="40">
        <v>0</v>
      </c>
      <c r="CJ15" s="40">
        <v>0</v>
      </c>
      <c r="CZ15" s="2"/>
    </row>
    <row r="16" spans="1:104" ht="16.350000000000001" customHeight="1" x14ac:dyDescent="0.2">
      <c r="A16" s="56" t="s">
        <v>36</v>
      </c>
      <c r="B16" s="57">
        <f t="shared" si="1"/>
        <v>0</v>
      </c>
      <c r="C16" s="58">
        <f>SUM(I16+K16+M16+O16+Q16+S16+U16+W16+Y16+AA16+AC16+AE16+AG16+AI16+AK16+AM16)</f>
        <v>0</v>
      </c>
      <c r="D16" s="59">
        <f>SUM(J16+L16+N16+P16+R16+T16+V16+X16+Z16+AB16+AD16+AF16+AH16+AJ16+AL16+AN16)</f>
        <v>0</v>
      </c>
      <c r="E16" s="48"/>
      <c r="F16" s="49"/>
      <c r="G16" s="60"/>
      <c r="H16" s="61"/>
      <c r="I16" s="45"/>
      <c r="J16" s="47"/>
      <c r="K16" s="45"/>
      <c r="L16" s="47"/>
      <c r="M16" s="45"/>
      <c r="N16" s="47"/>
      <c r="O16" s="45"/>
      <c r="P16" s="47"/>
      <c r="Q16" s="45"/>
      <c r="R16" s="47"/>
      <c r="S16" s="45"/>
      <c r="T16" s="47"/>
      <c r="U16" s="45"/>
      <c r="V16" s="47"/>
      <c r="W16" s="45"/>
      <c r="X16" s="47"/>
      <c r="Y16" s="45"/>
      <c r="Z16" s="47"/>
      <c r="AA16" s="45"/>
      <c r="AB16" s="47"/>
      <c r="AC16" s="45"/>
      <c r="AD16" s="47"/>
      <c r="AE16" s="45"/>
      <c r="AF16" s="47"/>
      <c r="AG16" s="45"/>
      <c r="AH16" s="47"/>
      <c r="AI16" s="45"/>
      <c r="AJ16" s="47"/>
      <c r="AK16" s="45"/>
      <c r="AL16" s="47"/>
      <c r="AM16" s="54"/>
      <c r="AN16" s="55"/>
      <c r="AO16" s="46"/>
      <c r="AP16" s="51"/>
      <c r="AQ16" s="51"/>
      <c r="AR16" s="52"/>
      <c r="AS16" s="52"/>
      <c r="AT16" s="37"/>
      <c r="AU16" s="38"/>
      <c r="AV16" s="38"/>
      <c r="AW16" s="38"/>
      <c r="AX16" s="38"/>
      <c r="AY16" s="38"/>
      <c r="AZ16" s="38"/>
      <c r="BA16" s="38"/>
      <c r="BB16" s="38"/>
      <c r="BC16" s="38"/>
      <c r="BD16" s="8"/>
      <c r="BE16" s="8"/>
      <c r="BF16" s="8"/>
      <c r="BW16" s="3"/>
      <c r="BY16" s="4"/>
      <c r="CA16" s="39"/>
      <c r="CG16" s="40">
        <v>0</v>
      </c>
      <c r="CH16" s="40"/>
      <c r="CI16" s="40">
        <v>0</v>
      </c>
      <c r="CJ16" s="40">
        <v>0</v>
      </c>
      <c r="CZ16" s="2"/>
    </row>
    <row r="17" spans="1:104" ht="16.350000000000001" customHeight="1" x14ac:dyDescent="0.2">
      <c r="A17" s="62" t="s">
        <v>37</v>
      </c>
      <c r="B17" s="42">
        <f t="shared" si="1"/>
        <v>0</v>
      </c>
      <c r="C17" s="43">
        <f>SUM(U17+W17+Y17+AA17+AC17+AE17+AG17+AI17+AK17+AM17)</f>
        <v>0</v>
      </c>
      <c r="D17" s="44">
        <f>SUM(V17+X17+Z17+AB17+AD17+AF17+AH17+AJ17+AL17+AN17)</f>
        <v>0</v>
      </c>
      <c r="E17" s="48"/>
      <c r="F17" s="63"/>
      <c r="G17" s="48"/>
      <c r="H17" s="63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5"/>
      <c r="V17" s="47"/>
      <c r="W17" s="45"/>
      <c r="X17" s="47"/>
      <c r="Y17" s="45"/>
      <c r="Z17" s="47"/>
      <c r="AA17" s="45"/>
      <c r="AB17" s="47"/>
      <c r="AC17" s="45"/>
      <c r="AD17" s="47"/>
      <c r="AE17" s="45"/>
      <c r="AF17" s="47"/>
      <c r="AG17" s="45"/>
      <c r="AH17" s="47"/>
      <c r="AI17" s="45"/>
      <c r="AJ17" s="47"/>
      <c r="AK17" s="45"/>
      <c r="AL17" s="47"/>
      <c r="AM17" s="54"/>
      <c r="AN17" s="55"/>
      <c r="AO17" s="46"/>
      <c r="AP17" s="51"/>
      <c r="AQ17" s="51"/>
      <c r="AR17" s="52"/>
      <c r="AS17" s="52"/>
      <c r="AT17" s="37"/>
      <c r="AU17" s="38"/>
      <c r="AV17" s="38"/>
      <c r="AW17" s="38"/>
      <c r="AX17" s="38"/>
      <c r="AY17" s="38"/>
      <c r="AZ17" s="38"/>
      <c r="BA17" s="38"/>
      <c r="BB17" s="38"/>
      <c r="BC17" s="38"/>
      <c r="BD17" s="8"/>
      <c r="BE17" s="8"/>
      <c r="BF17" s="8"/>
      <c r="BW17" s="3"/>
      <c r="BY17" s="4"/>
      <c r="CA17" s="39"/>
      <c r="CG17" s="40">
        <v>0</v>
      </c>
      <c r="CH17" s="40"/>
      <c r="CI17" s="40">
        <v>0</v>
      </c>
      <c r="CJ17" s="40">
        <v>0</v>
      </c>
      <c r="CZ17" s="2"/>
    </row>
    <row r="18" spans="1:104" ht="16.350000000000001" customHeight="1" x14ac:dyDescent="0.2">
      <c r="A18" s="64" t="s">
        <v>38</v>
      </c>
      <c r="B18" s="42">
        <f t="shared" si="1"/>
        <v>0</v>
      </c>
      <c r="C18" s="43">
        <f>SUM(E18+G18+I18+K18+M18+O18+Q18+S18+U18+W18+Y18+AA18+AC18+AE18+AG18+AI18+AK18+AM18)</f>
        <v>0</v>
      </c>
      <c r="D18" s="44">
        <f>SUM(F18+H18+J18+L18+N18+P18+R18+T18+V18+X18+Z18+AB18+AD18+AF18+AH18+AJ18+AL18+AN18)</f>
        <v>0</v>
      </c>
      <c r="E18" s="45"/>
      <c r="F18" s="46"/>
      <c r="G18" s="45"/>
      <c r="H18" s="46"/>
      <c r="I18" s="45"/>
      <c r="J18" s="47"/>
      <c r="K18" s="65"/>
      <c r="L18" s="47"/>
      <c r="M18" s="45"/>
      <c r="N18" s="47"/>
      <c r="O18" s="45"/>
      <c r="P18" s="47"/>
      <c r="Q18" s="45"/>
      <c r="R18" s="47"/>
      <c r="S18" s="45"/>
      <c r="T18" s="47"/>
      <c r="U18" s="45"/>
      <c r="V18" s="47"/>
      <c r="W18" s="45"/>
      <c r="X18" s="47"/>
      <c r="Y18" s="45"/>
      <c r="Z18" s="47"/>
      <c r="AA18" s="45"/>
      <c r="AB18" s="47"/>
      <c r="AC18" s="45"/>
      <c r="AD18" s="47"/>
      <c r="AE18" s="45"/>
      <c r="AF18" s="47"/>
      <c r="AG18" s="45"/>
      <c r="AH18" s="47"/>
      <c r="AI18" s="45"/>
      <c r="AJ18" s="47"/>
      <c r="AK18" s="45"/>
      <c r="AL18" s="47"/>
      <c r="AM18" s="54"/>
      <c r="AN18" s="55"/>
      <c r="AO18" s="46"/>
      <c r="AP18" s="51"/>
      <c r="AQ18" s="51"/>
      <c r="AR18" s="52"/>
      <c r="AS18" s="52"/>
      <c r="AT18" s="37"/>
      <c r="AU18" s="38"/>
      <c r="AV18" s="38"/>
      <c r="AW18" s="38"/>
      <c r="AX18" s="38"/>
      <c r="AY18" s="38"/>
      <c r="AZ18" s="38"/>
      <c r="BA18" s="38"/>
      <c r="BB18" s="38"/>
      <c r="BC18" s="38"/>
      <c r="BD18" s="8"/>
      <c r="BE18" s="8"/>
      <c r="BF18" s="8"/>
      <c r="BW18" s="3"/>
      <c r="BY18" s="4"/>
      <c r="CA18" s="39"/>
      <c r="CG18" s="40">
        <v>0</v>
      </c>
      <c r="CH18" s="40"/>
      <c r="CI18" s="40">
        <v>0</v>
      </c>
      <c r="CJ18" s="40">
        <v>0</v>
      </c>
      <c r="CZ18" s="2"/>
    </row>
    <row r="19" spans="1:104" ht="16.350000000000001" customHeight="1" x14ac:dyDescent="0.2">
      <c r="A19" s="66" t="s">
        <v>39</v>
      </c>
      <c r="B19" s="42">
        <f>SUM(C19:D19)</f>
        <v>0</v>
      </c>
      <c r="C19" s="67"/>
      <c r="D19" s="68">
        <f>SUM(L19+N19+P19+R19+T19+V19+X19+Z19+AB19+AD19+AF19)</f>
        <v>0</v>
      </c>
      <c r="E19" s="60"/>
      <c r="F19" s="61"/>
      <c r="G19" s="60"/>
      <c r="H19" s="61"/>
      <c r="I19" s="60"/>
      <c r="J19" s="69"/>
      <c r="K19" s="48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0"/>
      <c r="AA19" s="71"/>
      <c r="AB19" s="70"/>
      <c r="AC19" s="71"/>
      <c r="AD19" s="70"/>
      <c r="AE19" s="71"/>
      <c r="AF19" s="70"/>
      <c r="AG19" s="60"/>
      <c r="AH19" s="69"/>
      <c r="AI19" s="60"/>
      <c r="AJ19" s="69"/>
      <c r="AK19" s="60"/>
      <c r="AL19" s="69"/>
      <c r="AM19" s="72"/>
      <c r="AN19" s="50"/>
      <c r="AO19" s="73"/>
      <c r="AP19" s="74"/>
      <c r="AQ19" s="74"/>
      <c r="AR19" s="75"/>
      <c r="AS19" s="75"/>
      <c r="AT19" s="37"/>
      <c r="AU19" s="38"/>
      <c r="AV19" s="38"/>
      <c r="AW19" s="38"/>
      <c r="AX19" s="38"/>
      <c r="AY19" s="38"/>
      <c r="AZ19" s="38"/>
      <c r="BA19" s="38"/>
      <c r="BB19" s="38"/>
      <c r="BC19" s="38"/>
      <c r="BD19" s="8"/>
      <c r="BE19" s="8"/>
      <c r="BF19" s="8"/>
      <c r="BW19" s="3"/>
      <c r="BY19" s="4"/>
      <c r="CA19" s="39"/>
      <c r="CG19" s="40">
        <v>0</v>
      </c>
      <c r="CH19" s="40"/>
      <c r="CI19" s="40">
        <v>0</v>
      </c>
      <c r="CJ19" s="40">
        <v>0</v>
      </c>
      <c r="CZ19" s="2"/>
    </row>
    <row r="20" spans="1:104" ht="16.350000000000001" customHeight="1" x14ac:dyDescent="0.2">
      <c r="A20" s="66" t="s">
        <v>40</v>
      </c>
      <c r="B20" s="42">
        <f>SUM(C20:D20)</f>
        <v>0</v>
      </c>
      <c r="C20" s="67"/>
      <c r="D20" s="44">
        <f>SUM(F20+H20+J20+L20+N20+P20+R20+T20+V20+X20+Z20+AB20+AD20+AF20+AH20+AJ20+AL20+AN20)</f>
        <v>0</v>
      </c>
      <c r="E20" s="60"/>
      <c r="F20" s="46"/>
      <c r="G20" s="60"/>
      <c r="H20" s="46"/>
      <c r="I20" s="60"/>
      <c r="J20" s="70"/>
      <c r="K20" s="60"/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71"/>
      <c r="X20" s="70"/>
      <c r="Y20" s="71"/>
      <c r="Z20" s="70"/>
      <c r="AA20" s="71"/>
      <c r="AB20" s="70"/>
      <c r="AC20" s="71"/>
      <c r="AD20" s="70"/>
      <c r="AE20" s="71"/>
      <c r="AF20" s="70"/>
      <c r="AG20" s="71"/>
      <c r="AH20" s="70"/>
      <c r="AI20" s="71"/>
      <c r="AJ20" s="70"/>
      <c r="AK20" s="71"/>
      <c r="AL20" s="70"/>
      <c r="AM20" s="71"/>
      <c r="AN20" s="76"/>
      <c r="AO20" s="73"/>
      <c r="AP20" s="74"/>
      <c r="AQ20" s="74"/>
      <c r="AR20" s="75"/>
      <c r="AS20" s="75"/>
      <c r="AT20" s="37"/>
      <c r="AU20" s="38"/>
      <c r="AV20" s="38"/>
      <c r="AW20" s="38"/>
      <c r="AX20" s="38"/>
      <c r="AY20" s="38"/>
      <c r="AZ20" s="38"/>
      <c r="BA20" s="38"/>
      <c r="BB20" s="38"/>
      <c r="BC20" s="38"/>
      <c r="BD20" s="8"/>
      <c r="BE20" s="8"/>
      <c r="BF20" s="8"/>
      <c r="BW20" s="3"/>
      <c r="BY20" s="4"/>
      <c r="CA20" s="39"/>
      <c r="CG20" s="40">
        <v>0</v>
      </c>
      <c r="CH20" s="40"/>
      <c r="CI20" s="40">
        <v>0</v>
      </c>
      <c r="CJ20" s="40">
        <v>0</v>
      </c>
      <c r="CZ20" s="2"/>
    </row>
    <row r="21" spans="1:104" ht="16.350000000000001" customHeight="1" x14ac:dyDescent="0.2">
      <c r="A21" s="66" t="s">
        <v>41</v>
      </c>
      <c r="B21" s="77">
        <f t="shared" si="1"/>
        <v>0</v>
      </c>
      <c r="C21" s="78">
        <f>SUM(O21+Q21+S21+U21+W21+Y21+AA21)</f>
        <v>0</v>
      </c>
      <c r="D21" s="44">
        <f>SUM(P21+R21+T21+V21+X21+Z21+AB21)</f>
        <v>0</v>
      </c>
      <c r="E21" s="60"/>
      <c r="F21" s="61"/>
      <c r="G21" s="60"/>
      <c r="H21" s="61"/>
      <c r="I21" s="60"/>
      <c r="J21" s="69"/>
      <c r="K21" s="48"/>
      <c r="L21" s="69"/>
      <c r="M21" s="60"/>
      <c r="N21" s="69"/>
      <c r="O21" s="79"/>
      <c r="P21" s="70"/>
      <c r="Q21" s="79"/>
      <c r="R21" s="70"/>
      <c r="S21" s="79"/>
      <c r="T21" s="70"/>
      <c r="U21" s="79"/>
      <c r="V21" s="70"/>
      <c r="W21" s="79"/>
      <c r="X21" s="70"/>
      <c r="Y21" s="79"/>
      <c r="Z21" s="70"/>
      <c r="AA21" s="79"/>
      <c r="AB21" s="70"/>
      <c r="AC21" s="60"/>
      <c r="AD21" s="69"/>
      <c r="AE21" s="60"/>
      <c r="AF21" s="69"/>
      <c r="AG21" s="71"/>
      <c r="AH21" s="69"/>
      <c r="AI21" s="60"/>
      <c r="AJ21" s="69"/>
      <c r="AK21" s="60"/>
      <c r="AL21" s="69"/>
      <c r="AM21" s="72"/>
      <c r="AN21" s="50"/>
      <c r="AO21" s="73"/>
      <c r="AP21" s="74"/>
      <c r="AQ21" s="74"/>
      <c r="AR21" s="75"/>
      <c r="AS21" s="75"/>
      <c r="AT21" s="37"/>
      <c r="AU21" s="38"/>
      <c r="AV21" s="38"/>
      <c r="AW21" s="38"/>
      <c r="AX21" s="38"/>
      <c r="AY21" s="38"/>
      <c r="AZ21" s="38"/>
      <c r="BA21" s="38"/>
      <c r="BB21" s="38"/>
      <c r="BC21" s="38"/>
      <c r="BD21" s="8"/>
      <c r="BE21" s="8"/>
      <c r="BF21" s="8"/>
      <c r="BW21" s="3"/>
      <c r="BY21" s="4"/>
      <c r="CA21" s="39"/>
      <c r="CG21" s="40">
        <v>0</v>
      </c>
      <c r="CH21" s="40"/>
      <c r="CI21" s="40">
        <v>0</v>
      </c>
      <c r="CJ21" s="40">
        <v>0</v>
      </c>
      <c r="CZ21" s="2"/>
    </row>
    <row r="22" spans="1:104" ht="16.350000000000001" customHeight="1" x14ac:dyDescent="0.2">
      <c r="A22" s="66" t="s">
        <v>42</v>
      </c>
      <c r="B22" s="77">
        <f t="shared" si="1"/>
        <v>0</v>
      </c>
      <c r="C22" s="78">
        <f>SUM(E22+G22+I22+K22+M22+O22+Q22+S22+U22+W22+Y22+AA22+AC22+AE22+AG22+AI22+AK22+AM22)</f>
        <v>0</v>
      </c>
      <c r="D22" s="68">
        <f>SUM(F22+H22+J22+L22+N22+P22+R22+T22+V22+X22+Z22+AB22+AD22+AF22+AH22+AJ22+AL22+AN22)</f>
        <v>0</v>
      </c>
      <c r="E22" s="79"/>
      <c r="F22" s="73"/>
      <c r="G22" s="79"/>
      <c r="H22" s="73"/>
      <c r="I22" s="79"/>
      <c r="J22" s="70"/>
      <c r="K22" s="65"/>
      <c r="L22" s="70"/>
      <c r="M22" s="79"/>
      <c r="N22" s="70"/>
      <c r="O22" s="79"/>
      <c r="P22" s="70"/>
      <c r="Q22" s="79"/>
      <c r="R22" s="70"/>
      <c r="S22" s="79"/>
      <c r="T22" s="70"/>
      <c r="U22" s="79"/>
      <c r="V22" s="70"/>
      <c r="W22" s="79"/>
      <c r="X22" s="70"/>
      <c r="Y22" s="79"/>
      <c r="Z22" s="70"/>
      <c r="AA22" s="79"/>
      <c r="AB22" s="70"/>
      <c r="AC22" s="79"/>
      <c r="AD22" s="70"/>
      <c r="AE22" s="79"/>
      <c r="AF22" s="70"/>
      <c r="AG22" s="79"/>
      <c r="AH22" s="70"/>
      <c r="AI22" s="79"/>
      <c r="AJ22" s="70"/>
      <c r="AK22" s="79"/>
      <c r="AL22" s="70"/>
      <c r="AM22" s="80"/>
      <c r="AN22" s="76"/>
      <c r="AO22" s="73"/>
      <c r="AP22" s="74"/>
      <c r="AQ22" s="74"/>
      <c r="AR22" s="75"/>
      <c r="AS22" s="75"/>
      <c r="AT22" s="37"/>
      <c r="AU22" s="38"/>
      <c r="AV22" s="38"/>
      <c r="AW22" s="38"/>
      <c r="AX22" s="38"/>
      <c r="AY22" s="38"/>
      <c r="AZ22" s="38"/>
      <c r="BA22" s="38"/>
      <c r="BB22" s="38"/>
      <c r="BC22" s="38"/>
      <c r="BD22" s="8"/>
      <c r="BE22" s="8"/>
      <c r="BF22" s="8"/>
      <c r="BW22" s="3"/>
      <c r="BY22" s="4"/>
      <c r="CG22" s="40">
        <v>0</v>
      </c>
      <c r="CH22" s="40"/>
      <c r="CI22" s="40">
        <v>0</v>
      </c>
      <c r="CJ22" s="40">
        <v>0</v>
      </c>
      <c r="CZ22" s="2"/>
    </row>
    <row r="23" spans="1:104" ht="16.350000000000001" customHeight="1" x14ac:dyDescent="0.2">
      <c r="A23" s="62" t="s">
        <v>43</v>
      </c>
      <c r="B23" s="77">
        <f t="shared" si="1"/>
        <v>0</v>
      </c>
      <c r="C23" s="78">
        <f>SUM(E23+G23+I23+K23+M23+O23+Q23+S23+U23+W23+Y23+AA23+AC23+AE23+AG23+AI23+AK23+AM23)</f>
        <v>0</v>
      </c>
      <c r="D23" s="68">
        <f>SUM(F23+H23+J23+L23+N23+P23+R23+T23+V23+X23+Z23+AB23+AD23+AF23+AH23+AJ23+AL23+AN23)</f>
        <v>0</v>
      </c>
      <c r="E23" s="79"/>
      <c r="F23" s="73"/>
      <c r="G23" s="79"/>
      <c r="H23" s="73"/>
      <c r="I23" s="79"/>
      <c r="J23" s="70"/>
      <c r="K23" s="65"/>
      <c r="L23" s="70"/>
      <c r="M23" s="79"/>
      <c r="N23" s="70"/>
      <c r="O23" s="79"/>
      <c r="P23" s="70"/>
      <c r="Q23" s="79"/>
      <c r="R23" s="70"/>
      <c r="S23" s="79"/>
      <c r="T23" s="70"/>
      <c r="U23" s="79"/>
      <c r="V23" s="70"/>
      <c r="W23" s="79"/>
      <c r="X23" s="70"/>
      <c r="Y23" s="79"/>
      <c r="Z23" s="70"/>
      <c r="AA23" s="79"/>
      <c r="AB23" s="70"/>
      <c r="AC23" s="79"/>
      <c r="AD23" s="70"/>
      <c r="AE23" s="79"/>
      <c r="AF23" s="70"/>
      <c r="AG23" s="79"/>
      <c r="AH23" s="70"/>
      <c r="AI23" s="79"/>
      <c r="AJ23" s="70"/>
      <c r="AK23" s="79"/>
      <c r="AL23" s="70"/>
      <c r="AM23" s="80"/>
      <c r="AN23" s="76"/>
      <c r="AO23" s="73"/>
      <c r="AP23" s="74"/>
      <c r="AQ23" s="74"/>
      <c r="AR23" s="75"/>
      <c r="AS23" s="75"/>
      <c r="AT23" s="37"/>
      <c r="AU23" s="38"/>
      <c r="AV23" s="38"/>
      <c r="AW23" s="38"/>
      <c r="AX23" s="38"/>
      <c r="AY23" s="38"/>
      <c r="AZ23" s="38"/>
      <c r="BA23" s="38"/>
      <c r="BB23" s="38"/>
      <c r="BC23" s="38"/>
      <c r="BD23" s="8"/>
      <c r="BE23" s="8"/>
      <c r="BF23" s="8"/>
      <c r="BW23" s="3"/>
      <c r="BY23" s="4"/>
      <c r="CG23" s="40">
        <v>0</v>
      </c>
      <c r="CH23" s="40"/>
      <c r="CI23" s="40">
        <v>0</v>
      </c>
      <c r="CJ23" s="40">
        <v>0</v>
      </c>
      <c r="CZ23" s="2"/>
    </row>
    <row r="24" spans="1:104" ht="16.350000000000001" customHeight="1" x14ac:dyDescent="0.2">
      <c r="A24" s="62" t="s">
        <v>44</v>
      </c>
      <c r="B24" s="42">
        <f t="shared" si="1"/>
        <v>0</v>
      </c>
      <c r="C24" s="43">
        <f>SUM(G24+I24+K24+M24+O24+Q24+S24+U24+W24+Y24+AA24+AC24+AE24+AG24+AI24+AK24+AM24)</f>
        <v>0</v>
      </c>
      <c r="D24" s="44">
        <f>SUM(H24+J24+L24+N24+P24+R24+T24+V24+X24+Z24+AB24+AD24+AF24+AH24+AJ24+AL24+AN24)</f>
        <v>0</v>
      </c>
      <c r="E24" s="48"/>
      <c r="F24" s="49"/>
      <c r="G24" s="79"/>
      <c r="H24" s="73"/>
      <c r="I24" s="79"/>
      <c r="J24" s="70"/>
      <c r="K24" s="65"/>
      <c r="L24" s="70"/>
      <c r="M24" s="79"/>
      <c r="N24" s="70"/>
      <c r="O24" s="79"/>
      <c r="P24" s="70"/>
      <c r="Q24" s="79"/>
      <c r="R24" s="70"/>
      <c r="S24" s="79"/>
      <c r="T24" s="70"/>
      <c r="U24" s="79"/>
      <c r="V24" s="70"/>
      <c r="W24" s="79"/>
      <c r="X24" s="70"/>
      <c r="Y24" s="79"/>
      <c r="Z24" s="70"/>
      <c r="AA24" s="79"/>
      <c r="AB24" s="70"/>
      <c r="AC24" s="79"/>
      <c r="AD24" s="70"/>
      <c r="AE24" s="79"/>
      <c r="AF24" s="70"/>
      <c r="AG24" s="79"/>
      <c r="AH24" s="70"/>
      <c r="AI24" s="79"/>
      <c r="AJ24" s="70"/>
      <c r="AK24" s="79"/>
      <c r="AL24" s="70"/>
      <c r="AM24" s="80"/>
      <c r="AN24" s="76"/>
      <c r="AO24" s="73"/>
      <c r="AP24" s="74"/>
      <c r="AQ24" s="74"/>
      <c r="AR24" s="75"/>
      <c r="AS24" s="75"/>
      <c r="AT24" s="37"/>
      <c r="AU24" s="38"/>
      <c r="AV24" s="38"/>
      <c r="AW24" s="38"/>
      <c r="AX24" s="38"/>
      <c r="AY24" s="38"/>
      <c r="AZ24" s="38"/>
      <c r="BA24" s="38"/>
      <c r="BB24" s="38"/>
      <c r="BC24" s="38"/>
      <c r="BD24" s="8"/>
      <c r="BE24" s="8"/>
      <c r="BF24" s="8"/>
      <c r="BW24" s="3"/>
      <c r="BY24" s="4"/>
      <c r="CG24" s="40">
        <v>0</v>
      </c>
      <c r="CH24" s="40"/>
      <c r="CI24" s="40">
        <v>0</v>
      </c>
      <c r="CJ24" s="40">
        <v>0</v>
      </c>
      <c r="CZ24" s="2"/>
    </row>
    <row r="25" spans="1:104" ht="16.350000000000001" customHeight="1" x14ac:dyDescent="0.2">
      <c r="A25" s="62" t="s">
        <v>45</v>
      </c>
      <c r="B25" s="42">
        <f t="shared" si="1"/>
        <v>0</v>
      </c>
      <c r="C25" s="43">
        <f>SUM(M25+O25+Q25+S25+U25+W25+Y25+AA25+AC25+AE25+AG25+AI25+AK25+AM25)</f>
        <v>0</v>
      </c>
      <c r="D25" s="44">
        <f>SUM(N25+P25+R25+T25+V25+X25+Z25+AB25+AD25+AF25+AH25+AJ25+AL25+AN25)</f>
        <v>0</v>
      </c>
      <c r="E25" s="81"/>
      <c r="F25" s="69"/>
      <c r="G25" s="60"/>
      <c r="H25" s="61"/>
      <c r="I25" s="60"/>
      <c r="J25" s="61"/>
      <c r="K25" s="60"/>
      <c r="L25" s="61"/>
      <c r="M25" s="79"/>
      <c r="N25" s="70"/>
      <c r="O25" s="79"/>
      <c r="P25" s="70"/>
      <c r="Q25" s="79"/>
      <c r="R25" s="70"/>
      <c r="S25" s="79"/>
      <c r="T25" s="70"/>
      <c r="U25" s="79"/>
      <c r="V25" s="70"/>
      <c r="W25" s="79"/>
      <c r="X25" s="70"/>
      <c r="Y25" s="79"/>
      <c r="Z25" s="70"/>
      <c r="AA25" s="79"/>
      <c r="AB25" s="70"/>
      <c r="AC25" s="79"/>
      <c r="AD25" s="70"/>
      <c r="AE25" s="79"/>
      <c r="AF25" s="70"/>
      <c r="AG25" s="79"/>
      <c r="AH25" s="70"/>
      <c r="AI25" s="79"/>
      <c r="AJ25" s="70"/>
      <c r="AK25" s="79"/>
      <c r="AL25" s="70"/>
      <c r="AM25" s="80"/>
      <c r="AN25" s="76"/>
      <c r="AO25" s="73"/>
      <c r="AP25" s="74"/>
      <c r="AQ25" s="74"/>
      <c r="AR25" s="75"/>
      <c r="AS25" s="75"/>
      <c r="AT25" s="37"/>
      <c r="AU25" s="38"/>
      <c r="AV25" s="38"/>
      <c r="AW25" s="38"/>
      <c r="AX25" s="38"/>
      <c r="AY25" s="38"/>
      <c r="AZ25" s="38"/>
      <c r="BA25" s="38"/>
      <c r="BB25" s="38"/>
      <c r="BC25" s="38"/>
      <c r="BD25" s="8"/>
      <c r="BE25" s="8"/>
      <c r="BF25" s="8"/>
      <c r="BW25" s="3"/>
      <c r="BY25" s="4"/>
      <c r="CG25" s="40">
        <v>0</v>
      </c>
      <c r="CH25" s="40"/>
      <c r="CI25" s="40">
        <v>0</v>
      </c>
      <c r="CJ25" s="40">
        <v>0</v>
      </c>
      <c r="CZ25" s="2"/>
    </row>
    <row r="26" spans="1:104" ht="16.350000000000001" customHeight="1" x14ac:dyDescent="0.2">
      <c r="A26" s="82" t="s">
        <v>46</v>
      </c>
      <c r="B26" s="1454">
        <f t="shared" si="1"/>
        <v>0</v>
      </c>
      <c r="C26" s="1455">
        <f>SUM(E26+G26+I26+K26+M26+O26+Q26+S26+U26+W26+Y26+AA26+AC26+AE26+AG26+AI26+AK26+AM26)</f>
        <v>0</v>
      </c>
      <c r="D26" s="1887">
        <f>SUM(F26+H26+J26+L26+N26+P26+R26+T26+V26+X26+Z26+AB26+AD26+AF26+AH26+AJ26+AL26+AN26)</f>
        <v>0</v>
      </c>
      <c r="E26" s="1888"/>
      <c r="F26" s="87"/>
      <c r="G26" s="88"/>
      <c r="H26" s="89"/>
      <c r="I26" s="88"/>
      <c r="J26" s="87"/>
      <c r="K26" s="1458"/>
      <c r="L26" s="87"/>
      <c r="M26" s="88"/>
      <c r="N26" s="87"/>
      <c r="O26" s="88"/>
      <c r="P26" s="87"/>
      <c r="Q26" s="88"/>
      <c r="R26" s="87"/>
      <c r="S26" s="88"/>
      <c r="T26" s="87"/>
      <c r="U26" s="88"/>
      <c r="V26" s="87"/>
      <c r="W26" s="88"/>
      <c r="X26" s="87"/>
      <c r="Y26" s="88"/>
      <c r="Z26" s="87"/>
      <c r="AA26" s="88"/>
      <c r="AB26" s="87"/>
      <c r="AC26" s="88"/>
      <c r="AD26" s="87"/>
      <c r="AE26" s="88"/>
      <c r="AF26" s="87"/>
      <c r="AG26" s="88"/>
      <c r="AH26" s="87"/>
      <c r="AI26" s="88"/>
      <c r="AJ26" s="87"/>
      <c r="AK26" s="88"/>
      <c r="AL26" s="87"/>
      <c r="AM26" s="91"/>
      <c r="AN26" s="92"/>
      <c r="AO26" s="89"/>
      <c r="AP26" s="93"/>
      <c r="AQ26" s="93"/>
      <c r="AR26" s="94"/>
      <c r="AS26" s="94"/>
      <c r="AT26" s="37"/>
      <c r="AU26" s="38"/>
      <c r="AV26" s="38"/>
      <c r="AW26" s="38"/>
      <c r="AX26" s="38"/>
      <c r="AY26" s="38"/>
      <c r="AZ26" s="38"/>
      <c r="BA26" s="38"/>
      <c r="BB26" s="38"/>
      <c r="BC26" s="38"/>
      <c r="BD26" s="8"/>
      <c r="BE26" s="8"/>
      <c r="BF26" s="8"/>
      <c r="BW26" s="3"/>
      <c r="BY26" s="4"/>
      <c r="CG26" s="40">
        <v>0</v>
      </c>
      <c r="CH26" s="40"/>
      <c r="CI26" s="40">
        <v>0</v>
      </c>
      <c r="CJ26" s="40">
        <v>0</v>
      </c>
      <c r="CZ26" s="2"/>
    </row>
    <row r="27" spans="1:104" ht="31.35" customHeight="1" x14ac:dyDescent="0.2">
      <c r="A27" s="9" t="s">
        <v>47</v>
      </c>
      <c r="B27" s="10"/>
      <c r="C27" s="10"/>
      <c r="D27" s="10"/>
      <c r="E27" s="10"/>
      <c r="F27" s="1889"/>
      <c r="G27" s="1889" t="s">
        <v>48</v>
      </c>
      <c r="H27" s="1890"/>
      <c r="I27" s="1890"/>
      <c r="J27" s="1889"/>
      <c r="K27" s="1889"/>
      <c r="L27" s="1889"/>
      <c r="M27" s="1889"/>
      <c r="N27" s="1889"/>
      <c r="O27" s="1889"/>
      <c r="P27" s="1889"/>
      <c r="Q27" s="1889"/>
      <c r="R27" s="1889"/>
      <c r="S27" s="1889"/>
      <c r="T27" s="1889"/>
      <c r="U27" s="1889"/>
      <c r="V27" s="1889"/>
      <c r="W27" s="1889"/>
      <c r="X27" s="1889"/>
      <c r="Y27" s="1891"/>
      <c r="Z27" s="1891"/>
      <c r="AA27" s="1891"/>
      <c r="AB27" s="1891"/>
      <c r="AC27" s="1891"/>
      <c r="AD27" s="1891"/>
      <c r="AE27" s="1891"/>
      <c r="AF27" s="1891"/>
      <c r="AG27" s="1891"/>
      <c r="AH27" s="1891"/>
      <c r="AI27" s="1891"/>
      <c r="AJ27" s="1891"/>
      <c r="AK27" s="1891"/>
      <c r="AL27" s="1891"/>
      <c r="AM27" s="1891"/>
      <c r="AN27" s="1891"/>
      <c r="AO27" s="1891"/>
      <c r="AP27" s="915"/>
      <c r="AQ27" s="916"/>
      <c r="AR27" s="100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CG27" s="40"/>
      <c r="CH27" s="40"/>
      <c r="CI27" s="40"/>
      <c r="CJ27" s="40"/>
    </row>
    <row r="28" spans="1:104" ht="20.100000000000001" customHeight="1" x14ac:dyDescent="0.2">
      <c r="A28" s="3256" t="s">
        <v>49</v>
      </c>
      <c r="B28" s="3257" t="s">
        <v>4</v>
      </c>
      <c r="C28" s="2935"/>
      <c r="D28" s="2936"/>
      <c r="E28" s="3260" t="s">
        <v>5</v>
      </c>
      <c r="F28" s="3246"/>
      <c r="G28" s="3246"/>
      <c r="H28" s="3246"/>
      <c r="I28" s="3246"/>
      <c r="J28" s="3246"/>
      <c r="K28" s="3246"/>
      <c r="L28" s="3246"/>
      <c r="M28" s="3246"/>
      <c r="N28" s="3246"/>
      <c r="O28" s="3246"/>
      <c r="P28" s="3246"/>
      <c r="Q28" s="3246"/>
      <c r="R28" s="3246"/>
      <c r="S28" s="3246"/>
      <c r="T28" s="3246"/>
      <c r="U28" s="3246"/>
      <c r="V28" s="3246"/>
      <c r="W28" s="3246"/>
      <c r="X28" s="3246"/>
      <c r="Y28" s="3246"/>
      <c r="Z28" s="3246"/>
      <c r="AA28" s="3246"/>
      <c r="AB28" s="3246"/>
      <c r="AC28" s="3246"/>
      <c r="AD28" s="3246"/>
      <c r="AE28" s="3246"/>
      <c r="AF28" s="3246"/>
      <c r="AG28" s="3246"/>
      <c r="AH28" s="3246"/>
      <c r="AI28" s="3246"/>
      <c r="AJ28" s="3246"/>
      <c r="AK28" s="3246"/>
      <c r="AL28" s="3246"/>
      <c r="AM28" s="3246"/>
      <c r="AN28" s="3233"/>
      <c r="AO28" s="2936" t="s">
        <v>6</v>
      </c>
      <c r="AP28" s="3234" t="s">
        <v>7</v>
      </c>
      <c r="AQ28" s="3234" t="s">
        <v>8</v>
      </c>
      <c r="AR28" s="3234" t="s">
        <v>50</v>
      </c>
      <c r="AS28" s="2936" t="s">
        <v>9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X28" s="2"/>
      <c r="CG28" s="40"/>
      <c r="CH28" s="40"/>
      <c r="CI28" s="40"/>
      <c r="CJ28" s="40"/>
    </row>
    <row r="29" spans="1:104" ht="20.100000000000001" customHeight="1" x14ac:dyDescent="0.2">
      <c r="A29" s="2692"/>
      <c r="B29" s="3258"/>
      <c r="C29" s="3259"/>
      <c r="D29" s="3222"/>
      <c r="E29" s="3232" t="s">
        <v>11</v>
      </c>
      <c r="F29" s="3247"/>
      <c r="G29" s="3232" t="s">
        <v>12</v>
      </c>
      <c r="H29" s="3247"/>
      <c r="I29" s="3232" t="s">
        <v>13</v>
      </c>
      <c r="J29" s="3247"/>
      <c r="K29" s="3232" t="s">
        <v>14</v>
      </c>
      <c r="L29" s="3247"/>
      <c r="M29" s="3232" t="s">
        <v>15</v>
      </c>
      <c r="N29" s="3247"/>
      <c r="O29" s="3232" t="s">
        <v>16</v>
      </c>
      <c r="P29" s="3247"/>
      <c r="Q29" s="3246" t="s">
        <v>17</v>
      </c>
      <c r="R29" s="3247"/>
      <c r="S29" s="3232" t="s">
        <v>18</v>
      </c>
      <c r="T29" s="3247"/>
      <c r="U29" s="3232" t="s">
        <v>19</v>
      </c>
      <c r="V29" s="3247"/>
      <c r="W29" s="3232" t="s">
        <v>20</v>
      </c>
      <c r="X29" s="3247"/>
      <c r="Y29" s="3232" t="s">
        <v>21</v>
      </c>
      <c r="Z29" s="3247"/>
      <c r="AA29" s="3232" t="s">
        <v>22</v>
      </c>
      <c r="AB29" s="3247"/>
      <c r="AC29" s="3246" t="s">
        <v>23</v>
      </c>
      <c r="AD29" s="3247"/>
      <c r="AE29" s="3232" t="s">
        <v>24</v>
      </c>
      <c r="AF29" s="3247"/>
      <c r="AG29" s="3246" t="s">
        <v>25</v>
      </c>
      <c r="AH29" s="3247"/>
      <c r="AI29" s="3232" t="s">
        <v>26</v>
      </c>
      <c r="AJ29" s="3247"/>
      <c r="AK29" s="3246" t="s">
        <v>27</v>
      </c>
      <c r="AL29" s="3247"/>
      <c r="AM29" s="3246" t="s">
        <v>28</v>
      </c>
      <c r="AN29" s="3233"/>
      <c r="AO29" s="2703"/>
      <c r="AP29" s="2705"/>
      <c r="AQ29" s="2705"/>
      <c r="AR29" s="2705"/>
      <c r="AS29" s="2703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X29" s="2"/>
      <c r="CG29" s="40"/>
      <c r="CH29" s="40"/>
      <c r="CI29" s="40"/>
      <c r="CJ29" s="40"/>
    </row>
    <row r="30" spans="1:104" ht="20.100000000000001" customHeight="1" x14ac:dyDescent="0.2">
      <c r="A30" s="3149"/>
      <c r="B30" s="1849" t="s">
        <v>29</v>
      </c>
      <c r="C30" s="1871" t="s">
        <v>30</v>
      </c>
      <c r="D30" s="1828" t="s">
        <v>31</v>
      </c>
      <c r="E30" s="1849" t="s">
        <v>30</v>
      </c>
      <c r="F30" s="917" t="s">
        <v>31</v>
      </c>
      <c r="G30" s="1849" t="s">
        <v>30</v>
      </c>
      <c r="H30" s="917" t="s">
        <v>31</v>
      </c>
      <c r="I30" s="1849" t="s">
        <v>30</v>
      </c>
      <c r="J30" s="917" t="s">
        <v>31</v>
      </c>
      <c r="K30" s="1849" t="s">
        <v>30</v>
      </c>
      <c r="L30" s="917" t="s">
        <v>31</v>
      </c>
      <c r="M30" s="1849" t="s">
        <v>30</v>
      </c>
      <c r="N30" s="917" t="s">
        <v>31</v>
      </c>
      <c r="O30" s="1849" t="s">
        <v>30</v>
      </c>
      <c r="P30" s="917" t="s">
        <v>31</v>
      </c>
      <c r="Q30" s="1849" t="s">
        <v>30</v>
      </c>
      <c r="R30" s="917" t="s">
        <v>31</v>
      </c>
      <c r="S30" s="1849" t="s">
        <v>30</v>
      </c>
      <c r="T30" s="917" t="s">
        <v>31</v>
      </c>
      <c r="U30" s="1849" t="s">
        <v>30</v>
      </c>
      <c r="V30" s="917" t="s">
        <v>31</v>
      </c>
      <c r="W30" s="1849" t="s">
        <v>30</v>
      </c>
      <c r="X30" s="917" t="s">
        <v>31</v>
      </c>
      <c r="Y30" s="1849" t="s">
        <v>30</v>
      </c>
      <c r="Z30" s="917" t="s">
        <v>31</v>
      </c>
      <c r="AA30" s="1849" t="s">
        <v>30</v>
      </c>
      <c r="AB30" s="917" t="s">
        <v>31</v>
      </c>
      <c r="AC30" s="1849" t="s">
        <v>30</v>
      </c>
      <c r="AD30" s="917" t="s">
        <v>31</v>
      </c>
      <c r="AE30" s="1849" t="s">
        <v>30</v>
      </c>
      <c r="AF30" s="917" t="s">
        <v>31</v>
      </c>
      <c r="AG30" s="1849" t="s">
        <v>30</v>
      </c>
      <c r="AH30" s="917" t="s">
        <v>31</v>
      </c>
      <c r="AI30" s="1849" t="s">
        <v>30</v>
      </c>
      <c r="AJ30" s="917" t="s">
        <v>31</v>
      </c>
      <c r="AK30" s="1892" t="s">
        <v>30</v>
      </c>
      <c r="AL30" s="917" t="s">
        <v>31</v>
      </c>
      <c r="AM30" s="1849" t="s">
        <v>30</v>
      </c>
      <c r="AN30" s="1672" t="s">
        <v>31</v>
      </c>
      <c r="AO30" s="3222"/>
      <c r="AP30" s="3142"/>
      <c r="AQ30" s="3142"/>
      <c r="AR30" s="3142"/>
      <c r="AS30" s="3222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X30" s="2"/>
      <c r="CG30" s="40"/>
      <c r="CH30" s="40"/>
      <c r="CI30" s="40"/>
      <c r="CJ30" s="40"/>
    </row>
    <row r="31" spans="1:104" ht="16.350000000000001" customHeight="1" x14ac:dyDescent="0.2">
      <c r="A31" s="1858" t="s">
        <v>51</v>
      </c>
      <c r="B31" s="1893">
        <f t="shared" ref="B31:B44" si="2">SUM(C31:D31)</f>
        <v>0</v>
      </c>
      <c r="C31" s="1880">
        <f>SUM(E31+G31+I31+K31+M31+O31+Q31+S31+U31+W31+Y31+AA31+AC31+AE31+AG31+AI31+AK31+AM31)</f>
        <v>0</v>
      </c>
      <c r="D31" s="1881">
        <f>SUM(F31+H31+J31+L31+N31+P31+R31+T31+V31+X31+Z31+AB31+AD31+AF31+AH31+AJ31+AL31+AN31)</f>
        <v>0</v>
      </c>
      <c r="E31" s="1862"/>
      <c r="F31" s="1863"/>
      <c r="G31" s="1862"/>
      <c r="H31" s="1882"/>
      <c r="I31" s="1862"/>
      <c r="J31" s="1882"/>
      <c r="K31" s="1862"/>
      <c r="L31" s="1882"/>
      <c r="M31" s="1862"/>
      <c r="N31" s="1882"/>
      <c r="O31" s="1862"/>
      <c r="P31" s="1882"/>
      <c r="Q31" s="1865"/>
      <c r="R31" s="1882"/>
      <c r="S31" s="1862"/>
      <c r="T31" s="1882"/>
      <c r="U31" s="1862"/>
      <c r="V31" s="1882"/>
      <c r="W31" s="1862"/>
      <c r="X31" s="1882"/>
      <c r="Y31" s="1862"/>
      <c r="Z31" s="1882"/>
      <c r="AA31" s="1862"/>
      <c r="AB31" s="1882"/>
      <c r="AC31" s="1865"/>
      <c r="AD31" s="1882"/>
      <c r="AE31" s="1862"/>
      <c r="AF31" s="1882"/>
      <c r="AG31" s="1865"/>
      <c r="AH31" s="1882"/>
      <c r="AI31" s="1862"/>
      <c r="AJ31" s="1882"/>
      <c r="AK31" s="1865"/>
      <c r="AL31" s="1882"/>
      <c r="AM31" s="1894"/>
      <c r="AN31" s="1884"/>
      <c r="AO31" s="1886"/>
      <c r="AP31" s="1885"/>
      <c r="AQ31" s="1885"/>
      <c r="AR31" s="1885"/>
      <c r="AS31" s="1886"/>
      <c r="AT31" s="37"/>
      <c r="AU31" s="38"/>
      <c r="AV31" s="38"/>
      <c r="AW31" s="38"/>
      <c r="AX31" s="38"/>
      <c r="AY31" s="38"/>
      <c r="AZ31" s="38"/>
      <c r="BA31" s="38"/>
      <c r="BB31" s="38"/>
      <c r="BC31" s="8"/>
      <c r="BD31" s="8"/>
      <c r="BE31" s="8"/>
      <c r="BF31" s="8"/>
      <c r="BG31" s="8"/>
      <c r="BX31" s="2"/>
      <c r="CA31" s="39"/>
      <c r="CB31" s="39"/>
      <c r="CG31" s="40">
        <v>0</v>
      </c>
      <c r="CH31" s="40">
        <v>0</v>
      </c>
      <c r="CI31" s="40"/>
      <c r="CJ31" s="40"/>
    </row>
    <row r="32" spans="1:104" ht="16.350000000000001" customHeight="1" x14ac:dyDescent="0.2">
      <c r="A32" s="109" t="s">
        <v>52</v>
      </c>
      <c r="B32" s="42">
        <f t="shared" si="2"/>
        <v>0</v>
      </c>
      <c r="C32" s="43">
        <f t="shared" ref="C32:D33" si="3">SUM(E32+G32+I32+K32+M32+O32+Q32+S32+U32+W32+Y32+AA32+AC32+AE32+AG32+AI32+AK32+AM32)</f>
        <v>0</v>
      </c>
      <c r="D32" s="44">
        <f t="shared" si="3"/>
        <v>0</v>
      </c>
      <c r="E32" s="45"/>
      <c r="F32" s="46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110"/>
      <c r="R32" s="47"/>
      <c r="S32" s="45"/>
      <c r="T32" s="47"/>
      <c r="U32" s="45"/>
      <c r="V32" s="47"/>
      <c r="W32" s="45"/>
      <c r="X32" s="47"/>
      <c r="Y32" s="45"/>
      <c r="Z32" s="47"/>
      <c r="AA32" s="45"/>
      <c r="AB32" s="47"/>
      <c r="AC32" s="110"/>
      <c r="AD32" s="47"/>
      <c r="AE32" s="45"/>
      <c r="AF32" s="47"/>
      <c r="AG32" s="110"/>
      <c r="AH32" s="47"/>
      <c r="AI32" s="45"/>
      <c r="AJ32" s="47"/>
      <c r="AK32" s="110"/>
      <c r="AL32" s="47"/>
      <c r="AM32" s="111"/>
      <c r="AN32" s="55"/>
      <c r="AO32" s="112"/>
      <c r="AP32" s="113"/>
      <c r="AQ32" s="113"/>
      <c r="AR32" s="113"/>
      <c r="AS32" s="112"/>
      <c r="AT32" s="37"/>
      <c r="AU32" s="38"/>
      <c r="AV32" s="38"/>
      <c r="AW32" s="38"/>
      <c r="AX32" s="38"/>
      <c r="AY32" s="38"/>
      <c r="AZ32" s="38"/>
      <c r="BA32" s="38"/>
      <c r="BB32" s="38"/>
      <c r="BC32" s="8"/>
      <c r="BD32" s="8"/>
      <c r="BE32" s="8"/>
      <c r="BF32" s="8"/>
      <c r="BG32" s="8"/>
      <c r="BX32" s="2"/>
      <c r="CB32" s="39"/>
      <c r="CG32" s="40">
        <v>0</v>
      </c>
      <c r="CH32" s="40">
        <v>0</v>
      </c>
      <c r="CI32" s="40"/>
      <c r="CJ32" s="40"/>
    </row>
    <row r="33" spans="1:88" ht="16.350000000000001" customHeight="1" x14ac:dyDescent="0.2">
      <c r="A33" s="114" t="s">
        <v>53</v>
      </c>
      <c r="B33" s="42">
        <f t="shared" si="2"/>
        <v>0</v>
      </c>
      <c r="C33" s="43">
        <f t="shared" si="3"/>
        <v>0</v>
      </c>
      <c r="D33" s="68">
        <f t="shared" si="3"/>
        <v>0</v>
      </c>
      <c r="E33" s="45"/>
      <c r="F33" s="46"/>
      <c r="G33" s="45"/>
      <c r="H33" s="47"/>
      <c r="I33" s="45"/>
      <c r="J33" s="47"/>
      <c r="K33" s="45"/>
      <c r="L33" s="47"/>
      <c r="M33" s="45"/>
      <c r="N33" s="47"/>
      <c r="O33" s="45"/>
      <c r="P33" s="47"/>
      <c r="Q33" s="110"/>
      <c r="R33" s="47"/>
      <c r="S33" s="45"/>
      <c r="T33" s="47"/>
      <c r="U33" s="45"/>
      <c r="V33" s="47"/>
      <c r="W33" s="45"/>
      <c r="X33" s="47"/>
      <c r="Y33" s="45"/>
      <c r="Z33" s="47"/>
      <c r="AA33" s="45"/>
      <c r="AB33" s="47"/>
      <c r="AC33" s="110"/>
      <c r="AD33" s="47"/>
      <c r="AE33" s="45"/>
      <c r="AF33" s="47"/>
      <c r="AG33" s="110"/>
      <c r="AH33" s="47"/>
      <c r="AI33" s="45"/>
      <c r="AJ33" s="47"/>
      <c r="AK33" s="110"/>
      <c r="AL33" s="47"/>
      <c r="AM33" s="111"/>
      <c r="AN33" s="55"/>
      <c r="AO33" s="52"/>
      <c r="AP33" s="51"/>
      <c r="AQ33" s="51"/>
      <c r="AR33" s="51"/>
      <c r="AS33" s="52"/>
      <c r="AT33" s="37"/>
      <c r="AU33" s="38"/>
      <c r="AV33" s="38"/>
      <c r="AW33" s="38"/>
      <c r="AX33" s="38"/>
      <c r="AY33" s="38"/>
      <c r="AZ33" s="38"/>
      <c r="BA33" s="38"/>
      <c r="BB33" s="38"/>
      <c r="BC33" s="8"/>
      <c r="BD33" s="8"/>
      <c r="BE33" s="8"/>
      <c r="BF33" s="8"/>
      <c r="BG33" s="8"/>
      <c r="BX33" s="2"/>
      <c r="CB33" s="39"/>
      <c r="CG33" s="40">
        <v>0</v>
      </c>
      <c r="CH33" s="40">
        <v>0</v>
      </c>
      <c r="CI33" s="40"/>
      <c r="CJ33" s="40"/>
    </row>
    <row r="34" spans="1:88" ht="16.350000000000001" customHeight="1" x14ac:dyDescent="0.2">
      <c r="A34" s="114" t="s">
        <v>54</v>
      </c>
      <c r="B34" s="42">
        <f t="shared" si="2"/>
        <v>0</v>
      </c>
      <c r="C34" s="43">
        <f>SUM(O34+Q34+S34+U34+W34+Y34+AA34)</f>
        <v>0</v>
      </c>
      <c r="D34" s="68">
        <f>SUM(P34+R34+T34+V34+X34+Z34+AB34)</f>
        <v>0</v>
      </c>
      <c r="E34" s="60"/>
      <c r="F34" s="61"/>
      <c r="G34" s="60"/>
      <c r="H34" s="69"/>
      <c r="I34" s="60"/>
      <c r="J34" s="69"/>
      <c r="K34" s="60"/>
      <c r="L34" s="69"/>
      <c r="M34" s="60"/>
      <c r="N34" s="69"/>
      <c r="O34" s="45"/>
      <c r="P34" s="47"/>
      <c r="Q34" s="110"/>
      <c r="R34" s="47"/>
      <c r="S34" s="45"/>
      <c r="T34" s="47"/>
      <c r="U34" s="45"/>
      <c r="V34" s="47"/>
      <c r="W34" s="45"/>
      <c r="X34" s="47"/>
      <c r="Y34" s="45"/>
      <c r="Z34" s="47"/>
      <c r="AA34" s="45"/>
      <c r="AB34" s="70"/>
      <c r="AC34" s="115"/>
      <c r="AD34" s="69"/>
      <c r="AE34" s="60"/>
      <c r="AF34" s="69"/>
      <c r="AG34" s="115"/>
      <c r="AH34" s="69"/>
      <c r="AI34" s="60"/>
      <c r="AJ34" s="69"/>
      <c r="AK34" s="115"/>
      <c r="AL34" s="69"/>
      <c r="AM34" s="116"/>
      <c r="AN34" s="50"/>
      <c r="AO34" s="52"/>
      <c r="AP34" s="51"/>
      <c r="AQ34" s="51"/>
      <c r="AR34" s="51"/>
      <c r="AS34" s="52"/>
      <c r="AT34" s="37"/>
      <c r="AU34" s="38"/>
      <c r="AV34" s="38"/>
      <c r="AW34" s="38"/>
      <c r="AX34" s="38"/>
      <c r="AY34" s="38"/>
      <c r="AZ34" s="38"/>
      <c r="BA34" s="38"/>
      <c r="BB34" s="38"/>
      <c r="BC34" s="8"/>
      <c r="BD34" s="8"/>
      <c r="BE34" s="8"/>
      <c r="BF34" s="8"/>
      <c r="BG34" s="8"/>
      <c r="BX34" s="2"/>
      <c r="CB34" s="39"/>
      <c r="CG34" s="40">
        <v>0</v>
      </c>
      <c r="CH34" s="40">
        <v>0</v>
      </c>
      <c r="CI34" s="40"/>
      <c r="CJ34" s="40"/>
    </row>
    <row r="35" spans="1:88" ht="16.350000000000001" customHeight="1" x14ac:dyDescent="0.2">
      <c r="A35" s="114" t="s">
        <v>55</v>
      </c>
      <c r="B35" s="42">
        <f>SUM(C35:D35)</f>
        <v>0</v>
      </c>
      <c r="C35" s="43">
        <f>SUM(E35+G35+I35+K35+M35+O35+Q35+S35+U35+W35+Y35+AA35+AC35+AE35+AG35+AI35+AK35+AM35)</f>
        <v>0</v>
      </c>
      <c r="D35" s="68">
        <f t="shared" ref="C35:D44" si="4">SUM(F35+H35+J35+L35+N35+P35+R35+T35+V35+X35+Z35+AB35+AD35+AF35+AH35+AJ35+AL35+AN35)</f>
        <v>0</v>
      </c>
      <c r="E35" s="45"/>
      <c r="F35" s="46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110"/>
      <c r="R35" s="47"/>
      <c r="S35" s="45"/>
      <c r="T35" s="47"/>
      <c r="U35" s="45"/>
      <c r="V35" s="47"/>
      <c r="W35" s="45"/>
      <c r="X35" s="47"/>
      <c r="Y35" s="45"/>
      <c r="Z35" s="47"/>
      <c r="AA35" s="45"/>
      <c r="AB35" s="47"/>
      <c r="AC35" s="110"/>
      <c r="AD35" s="47"/>
      <c r="AE35" s="45"/>
      <c r="AF35" s="47"/>
      <c r="AG35" s="110"/>
      <c r="AH35" s="47"/>
      <c r="AI35" s="45"/>
      <c r="AJ35" s="47"/>
      <c r="AK35" s="110"/>
      <c r="AL35" s="47"/>
      <c r="AM35" s="111"/>
      <c r="AN35" s="55"/>
      <c r="AO35" s="112"/>
      <c r="AP35" s="113"/>
      <c r="AQ35" s="113"/>
      <c r="AR35" s="113"/>
      <c r="AS35" s="112"/>
      <c r="AT35" s="37"/>
      <c r="AU35" s="38"/>
      <c r="AV35" s="38"/>
      <c r="AW35" s="38"/>
      <c r="AX35" s="38"/>
      <c r="AY35" s="38"/>
      <c r="AZ35" s="38"/>
      <c r="BA35" s="38"/>
      <c r="BB35" s="38"/>
      <c r="BC35" s="8"/>
      <c r="BD35" s="8"/>
      <c r="BE35" s="8"/>
      <c r="BF35" s="8"/>
      <c r="BG35" s="8"/>
      <c r="BX35" s="2"/>
      <c r="CB35" s="39"/>
      <c r="CG35" s="40">
        <v>0</v>
      </c>
      <c r="CH35" s="40">
        <v>0</v>
      </c>
      <c r="CI35" s="40"/>
      <c r="CJ35" s="40"/>
    </row>
    <row r="36" spans="1:88" ht="16.350000000000001" customHeight="1" x14ac:dyDescent="0.2">
      <c r="A36" s="114" t="s">
        <v>56</v>
      </c>
      <c r="B36" s="117">
        <f>SUM(C36:D36)</f>
        <v>0</v>
      </c>
      <c r="C36" s="118">
        <f>SUM(K36+M36+O36+Q36+S36+U36+W36+Y36+AA36+AC36+AE36+AG36+AI36+AK36+AM36)</f>
        <v>0</v>
      </c>
      <c r="D36" s="68">
        <f>SUM(L36+N36+P36+R36+T36+V36+X36+Z36+AB36+AD36+AF36+AH36+AJ36+AL36+AN36)</f>
        <v>0</v>
      </c>
      <c r="E36" s="448"/>
      <c r="F36" s="449"/>
      <c r="G36" s="448"/>
      <c r="H36" s="450"/>
      <c r="I36" s="448"/>
      <c r="J36" s="450"/>
      <c r="K36" s="45"/>
      <c r="L36" s="47"/>
      <c r="M36" s="45"/>
      <c r="N36" s="47"/>
      <c r="O36" s="45"/>
      <c r="P36" s="47"/>
      <c r="Q36" s="110"/>
      <c r="R36" s="47"/>
      <c r="S36" s="45"/>
      <c r="T36" s="47"/>
      <c r="U36" s="45"/>
      <c r="V36" s="47"/>
      <c r="W36" s="45"/>
      <c r="X36" s="47"/>
      <c r="Y36" s="45"/>
      <c r="Z36" s="47"/>
      <c r="AA36" s="45"/>
      <c r="AB36" s="47"/>
      <c r="AC36" s="110"/>
      <c r="AD36" s="47"/>
      <c r="AE36" s="45"/>
      <c r="AF36" s="47"/>
      <c r="AG36" s="110"/>
      <c r="AH36" s="47"/>
      <c r="AI36" s="45"/>
      <c r="AJ36" s="47"/>
      <c r="AK36" s="110"/>
      <c r="AL36" s="47"/>
      <c r="AM36" s="111"/>
      <c r="AN36" s="55"/>
      <c r="AO36" s="112"/>
      <c r="AP36" s="113"/>
      <c r="AQ36" s="113"/>
      <c r="AR36" s="113"/>
      <c r="AS36" s="112"/>
      <c r="AT36" s="37"/>
      <c r="AU36" s="38"/>
      <c r="AV36" s="38"/>
      <c r="AW36" s="38"/>
      <c r="AX36" s="38"/>
      <c r="AY36" s="38"/>
      <c r="AZ36" s="38"/>
      <c r="BA36" s="38"/>
      <c r="BB36" s="38"/>
      <c r="BC36" s="8"/>
      <c r="BD36" s="8"/>
      <c r="BE36" s="8"/>
      <c r="BF36" s="8"/>
      <c r="BG36" s="8"/>
      <c r="BX36" s="2"/>
      <c r="CB36" s="39"/>
      <c r="CG36" s="40">
        <v>0</v>
      </c>
      <c r="CH36" s="40">
        <v>0</v>
      </c>
      <c r="CI36" s="40"/>
      <c r="CJ36" s="40"/>
    </row>
    <row r="37" spans="1:88" ht="16.350000000000001" customHeight="1" x14ac:dyDescent="0.2">
      <c r="A37" s="62" t="s">
        <v>57</v>
      </c>
      <c r="B37" s="42">
        <f t="shared" si="2"/>
        <v>0</v>
      </c>
      <c r="C37" s="43">
        <f t="shared" si="4"/>
        <v>0</v>
      </c>
      <c r="D37" s="44">
        <f t="shared" si="4"/>
        <v>0</v>
      </c>
      <c r="E37" s="45"/>
      <c r="F37" s="46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110"/>
      <c r="R37" s="47"/>
      <c r="S37" s="45"/>
      <c r="T37" s="47"/>
      <c r="U37" s="45"/>
      <c r="V37" s="47"/>
      <c r="W37" s="45"/>
      <c r="X37" s="47"/>
      <c r="Y37" s="45"/>
      <c r="Z37" s="47"/>
      <c r="AA37" s="45"/>
      <c r="AB37" s="47"/>
      <c r="AC37" s="110"/>
      <c r="AD37" s="47"/>
      <c r="AE37" s="45"/>
      <c r="AF37" s="47"/>
      <c r="AG37" s="110"/>
      <c r="AH37" s="47"/>
      <c r="AI37" s="45"/>
      <c r="AJ37" s="47"/>
      <c r="AK37" s="110"/>
      <c r="AL37" s="47"/>
      <c r="AM37" s="111"/>
      <c r="AN37" s="55"/>
      <c r="AO37" s="52"/>
      <c r="AP37" s="51"/>
      <c r="AQ37" s="51"/>
      <c r="AR37" s="51"/>
      <c r="AS37" s="52"/>
      <c r="AT37" s="37"/>
      <c r="AU37" s="38"/>
      <c r="AV37" s="38"/>
      <c r="AW37" s="38"/>
      <c r="AX37" s="38"/>
      <c r="AY37" s="38"/>
      <c r="AZ37" s="38"/>
      <c r="BA37" s="38"/>
      <c r="BB37" s="38"/>
      <c r="BC37" s="8"/>
      <c r="BD37" s="8"/>
      <c r="BE37" s="8"/>
      <c r="BF37" s="8"/>
      <c r="BG37" s="8"/>
      <c r="BX37" s="2"/>
      <c r="CG37" s="40">
        <v>0</v>
      </c>
      <c r="CH37" s="40">
        <v>0</v>
      </c>
      <c r="CI37" s="40"/>
      <c r="CJ37" s="40"/>
    </row>
    <row r="38" spans="1:88" ht="16.350000000000001" customHeight="1" x14ac:dyDescent="0.2">
      <c r="A38" s="62" t="s">
        <v>58</v>
      </c>
      <c r="B38" s="42">
        <f>SUM(C38:D38)</f>
        <v>0</v>
      </c>
      <c r="C38" s="43">
        <f>SUM(E38+G38+I38+K38+M38+O38+Q38+S38+U38+W38+Y38+AA38+AC38+AE38+AG38+AI38+AK38+AM38)</f>
        <v>0</v>
      </c>
      <c r="D38" s="44">
        <f>SUM(F38+H38+J38+L38+N38+P38+R38+T38+V38+X38+Z38+AB38+AD38+AF38+AH38+AJ38+AL38+AN38)</f>
        <v>0</v>
      </c>
      <c r="E38" s="45"/>
      <c r="F38" s="46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110"/>
      <c r="R38" s="47"/>
      <c r="S38" s="45"/>
      <c r="T38" s="47"/>
      <c r="U38" s="45"/>
      <c r="V38" s="47"/>
      <c r="W38" s="45"/>
      <c r="X38" s="47"/>
      <c r="Y38" s="45"/>
      <c r="Z38" s="47"/>
      <c r="AA38" s="45"/>
      <c r="AB38" s="47"/>
      <c r="AC38" s="110"/>
      <c r="AD38" s="47"/>
      <c r="AE38" s="45"/>
      <c r="AF38" s="47"/>
      <c r="AG38" s="110"/>
      <c r="AH38" s="47"/>
      <c r="AI38" s="45"/>
      <c r="AJ38" s="47"/>
      <c r="AK38" s="110"/>
      <c r="AL38" s="47"/>
      <c r="AM38" s="111"/>
      <c r="AN38" s="55"/>
      <c r="AO38" s="52"/>
      <c r="AP38" s="51"/>
      <c r="AQ38" s="51"/>
      <c r="AR38" s="51"/>
      <c r="AS38" s="52"/>
      <c r="AT38" s="37"/>
      <c r="AU38" s="38"/>
      <c r="AV38" s="38"/>
      <c r="AW38" s="38"/>
      <c r="AX38" s="38"/>
      <c r="AY38" s="38"/>
      <c r="AZ38" s="38"/>
      <c r="BA38" s="38"/>
      <c r="BB38" s="38"/>
      <c r="BC38" s="8"/>
      <c r="BD38" s="8"/>
      <c r="BE38" s="8"/>
      <c r="BF38" s="8"/>
      <c r="BG38" s="8"/>
      <c r="BX38" s="2"/>
      <c r="CG38" s="40"/>
      <c r="CH38" s="40"/>
      <c r="CI38" s="40"/>
      <c r="CJ38" s="40"/>
    </row>
    <row r="39" spans="1:88" ht="16.350000000000001" customHeight="1" x14ac:dyDescent="0.2">
      <c r="A39" s="62" t="s">
        <v>59</v>
      </c>
      <c r="B39" s="42">
        <f>SUM(C39:D39)</f>
        <v>0</v>
      </c>
      <c r="C39" s="43">
        <f>SUM(E39+G39+I39+K39+M39+O39+Q39+S39+U39+W39+Y39+AA39+AC39+AE39+AG39+AI39+AK39+AM39)</f>
        <v>0</v>
      </c>
      <c r="D39" s="44">
        <f>SUM(F39+H39+J39+L39+N39+P39+R39+T39+V39+X39+Z39+AB39+AD39+AF39+AH39+AJ39+AL39+AN39)</f>
        <v>0</v>
      </c>
      <c r="E39" s="45"/>
      <c r="F39" s="46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110"/>
      <c r="R39" s="47"/>
      <c r="S39" s="45"/>
      <c r="T39" s="47"/>
      <c r="U39" s="45"/>
      <c r="V39" s="47"/>
      <c r="W39" s="45"/>
      <c r="X39" s="47"/>
      <c r="Y39" s="45"/>
      <c r="Z39" s="47"/>
      <c r="AA39" s="45"/>
      <c r="AB39" s="47"/>
      <c r="AC39" s="110"/>
      <c r="AD39" s="47"/>
      <c r="AE39" s="45"/>
      <c r="AF39" s="47"/>
      <c r="AG39" s="110"/>
      <c r="AH39" s="47"/>
      <c r="AI39" s="45"/>
      <c r="AJ39" s="47"/>
      <c r="AK39" s="110"/>
      <c r="AL39" s="47"/>
      <c r="AM39" s="111"/>
      <c r="AN39" s="55"/>
      <c r="AO39" s="52"/>
      <c r="AP39" s="51"/>
      <c r="AQ39" s="51"/>
      <c r="AR39" s="51"/>
      <c r="AS39" s="52"/>
      <c r="AT39" s="37"/>
      <c r="AU39" s="38"/>
      <c r="AV39" s="38"/>
      <c r="AW39" s="38"/>
      <c r="AX39" s="38"/>
      <c r="AY39" s="38"/>
      <c r="AZ39" s="38"/>
      <c r="BA39" s="38"/>
      <c r="BB39" s="38"/>
      <c r="BC39" s="8"/>
      <c r="BD39" s="8"/>
      <c r="BE39" s="8"/>
      <c r="BF39" s="8"/>
      <c r="BG39" s="8"/>
      <c r="BX39" s="2"/>
      <c r="CG39" s="40"/>
      <c r="CH39" s="40"/>
      <c r="CI39" s="40"/>
      <c r="CJ39" s="40"/>
    </row>
    <row r="40" spans="1:88" ht="16.350000000000001" customHeight="1" x14ac:dyDescent="0.2">
      <c r="A40" s="62" t="s">
        <v>60</v>
      </c>
      <c r="B40" s="42">
        <f t="shared" si="2"/>
        <v>0</v>
      </c>
      <c r="C40" s="43">
        <f t="shared" si="4"/>
        <v>0</v>
      </c>
      <c r="D40" s="44">
        <f t="shared" si="4"/>
        <v>0</v>
      </c>
      <c r="E40" s="45"/>
      <c r="F40" s="46"/>
      <c r="G40" s="45"/>
      <c r="H40" s="47"/>
      <c r="I40" s="45"/>
      <c r="J40" s="47"/>
      <c r="K40" s="45"/>
      <c r="L40" s="47"/>
      <c r="M40" s="45"/>
      <c r="N40" s="47"/>
      <c r="O40" s="45"/>
      <c r="P40" s="47"/>
      <c r="Q40" s="110"/>
      <c r="R40" s="47"/>
      <c r="S40" s="45"/>
      <c r="T40" s="47"/>
      <c r="U40" s="45"/>
      <c r="V40" s="47"/>
      <c r="W40" s="45"/>
      <c r="X40" s="47"/>
      <c r="Y40" s="45"/>
      <c r="Z40" s="47"/>
      <c r="AA40" s="45"/>
      <c r="AB40" s="47"/>
      <c r="AC40" s="110"/>
      <c r="AD40" s="47"/>
      <c r="AE40" s="45"/>
      <c r="AF40" s="47"/>
      <c r="AG40" s="110"/>
      <c r="AH40" s="47"/>
      <c r="AI40" s="45"/>
      <c r="AJ40" s="47"/>
      <c r="AK40" s="110"/>
      <c r="AL40" s="47"/>
      <c r="AM40" s="111"/>
      <c r="AN40" s="55"/>
      <c r="AO40" s="52"/>
      <c r="AP40" s="51"/>
      <c r="AQ40" s="51"/>
      <c r="AR40" s="51"/>
      <c r="AS40" s="52"/>
      <c r="AT40" s="37"/>
      <c r="AU40" s="38"/>
      <c r="AV40" s="38"/>
      <c r="AW40" s="38"/>
      <c r="AX40" s="38"/>
      <c r="AY40" s="38"/>
      <c r="AZ40" s="38"/>
      <c r="BA40" s="38"/>
      <c r="BB40" s="38"/>
      <c r="BC40" s="8"/>
      <c r="BD40" s="8"/>
      <c r="BE40" s="8"/>
      <c r="BF40" s="8"/>
      <c r="BG40" s="8"/>
      <c r="BX40" s="2"/>
      <c r="CG40" s="40"/>
      <c r="CH40" s="40"/>
      <c r="CI40" s="40"/>
      <c r="CJ40" s="40"/>
    </row>
    <row r="41" spans="1:88" ht="16.350000000000001" customHeight="1" x14ac:dyDescent="0.2">
      <c r="A41" s="62" t="s">
        <v>61</v>
      </c>
      <c r="B41" s="42">
        <f t="shared" si="2"/>
        <v>0</v>
      </c>
      <c r="C41" s="43">
        <f t="shared" si="4"/>
        <v>0</v>
      </c>
      <c r="D41" s="44">
        <f t="shared" si="4"/>
        <v>0</v>
      </c>
      <c r="E41" s="45"/>
      <c r="F41" s="46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110"/>
      <c r="R41" s="47"/>
      <c r="S41" s="45"/>
      <c r="T41" s="47"/>
      <c r="U41" s="45"/>
      <c r="V41" s="47"/>
      <c r="W41" s="45"/>
      <c r="X41" s="47"/>
      <c r="Y41" s="45"/>
      <c r="Z41" s="47"/>
      <c r="AA41" s="45"/>
      <c r="AB41" s="47"/>
      <c r="AC41" s="110"/>
      <c r="AD41" s="47"/>
      <c r="AE41" s="45"/>
      <c r="AF41" s="47"/>
      <c r="AG41" s="110"/>
      <c r="AH41" s="47"/>
      <c r="AI41" s="45"/>
      <c r="AJ41" s="47"/>
      <c r="AK41" s="110"/>
      <c r="AL41" s="47"/>
      <c r="AM41" s="111"/>
      <c r="AN41" s="55"/>
      <c r="AO41" s="75"/>
      <c r="AP41" s="74"/>
      <c r="AQ41" s="74"/>
      <c r="AR41" s="74"/>
      <c r="AS41" s="75"/>
      <c r="AT41" s="37"/>
      <c r="AU41" s="38"/>
      <c r="AV41" s="38"/>
      <c r="AW41" s="38"/>
      <c r="AX41" s="38"/>
      <c r="AY41" s="38"/>
      <c r="AZ41" s="38"/>
      <c r="BA41" s="38"/>
      <c r="BB41" s="38"/>
      <c r="BC41" s="8"/>
      <c r="BD41" s="8"/>
      <c r="BE41" s="8"/>
      <c r="BF41" s="8"/>
      <c r="BG41" s="8"/>
      <c r="BX41" s="2"/>
      <c r="CG41" s="40"/>
      <c r="CH41" s="40"/>
      <c r="CI41" s="40"/>
      <c r="CJ41" s="40"/>
    </row>
    <row r="42" spans="1:88" ht="16.350000000000001" customHeight="1" x14ac:dyDescent="0.2">
      <c r="A42" s="62" t="s">
        <v>62</v>
      </c>
      <c r="B42" s="42">
        <f t="shared" si="2"/>
        <v>0</v>
      </c>
      <c r="C42" s="43">
        <f t="shared" si="4"/>
        <v>0</v>
      </c>
      <c r="D42" s="44">
        <f t="shared" si="4"/>
        <v>0</v>
      </c>
      <c r="E42" s="45"/>
      <c r="F42" s="46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110"/>
      <c r="R42" s="47"/>
      <c r="S42" s="45"/>
      <c r="T42" s="47"/>
      <c r="U42" s="45"/>
      <c r="V42" s="47"/>
      <c r="W42" s="45"/>
      <c r="X42" s="47"/>
      <c r="Y42" s="45"/>
      <c r="Z42" s="47"/>
      <c r="AA42" s="45"/>
      <c r="AB42" s="47"/>
      <c r="AC42" s="110"/>
      <c r="AD42" s="47"/>
      <c r="AE42" s="45"/>
      <c r="AF42" s="47"/>
      <c r="AG42" s="110"/>
      <c r="AH42" s="47"/>
      <c r="AI42" s="45"/>
      <c r="AJ42" s="47"/>
      <c r="AK42" s="110"/>
      <c r="AL42" s="47"/>
      <c r="AM42" s="111"/>
      <c r="AN42" s="55"/>
      <c r="AO42" s="75"/>
      <c r="AP42" s="74"/>
      <c r="AQ42" s="74"/>
      <c r="AR42" s="74"/>
      <c r="AS42" s="75"/>
      <c r="AT42" s="37"/>
      <c r="AU42" s="38"/>
      <c r="AV42" s="38"/>
      <c r="AW42" s="38"/>
      <c r="AX42" s="38"/>
      <c r="AY42" s="38"/>
      <c r="AZ42" s="38"/>
      <c r="BA42" s="38"/>
      <c r="BB42" s="38"/>
      <c r="BC42" s="8"/>
      <c r="BD42" s="8"/>
      <c r="BE42" s="8"/>
      <c r="BF42" s="8"/>
      <c r="BG42" s="8"/>
      <c r="BX42" s="2"/>
      <c r="CG42" s="40"/>
      <c r="CH42" s="40"/>
      <c r="CI42" s="40"/>
      <c r="CJ42" s="40"/>
    </row>
    <row r="43" spans="1:88" ht="16.350000000000001" customHeight="1" x14ac:dyDescent="0.2">
      <c r="A43" s="62" t="s">
        <v>63</v>
      </c>
      <c r="B43" s="42">
        <f t="shared" si="2"/>
        <v>0</v>
      </c>
      <c r="C43" s="43">
        <f t="shared" si="4"/>
        <v>0</v>
      </c>
      <c r="D43" s="44">
        <f t="shared" si="4"/>
        <v>0</v>
      </c>
      <c r="E43" s="45"/>
      <c r="F43" s="46"/>
      <c r="G43" s="45"/>
      <c r="H43" s="47"/>
      <c r="I43" s="45"/>
      <c r="J43" s="47"/>
      <c r="K43" s="45"/>
      <c r="L43" s="47"/>
      <c r="M43" s="45"/>
      <c r="N43" s="47"/>
      <c r="O43" s="45"/>
      <c r="P43" s="47"/>
      <c r="Q43" s="110"/>
      <c r="R43" s="47"/>
      <c r="S43" s="45"/>
      <c r="T43" s="47"/>
      <c r="U43" s="45"/>
      <c r="V43" s="47"/>
      <c r="W43" s="45"/>
      <c r="X43" s="47"/>
      <c r="Y43" s="45"/>
      <c r="Z43" s="47"/>
      <c r="AA43" s="45"/>
      <c r="AB43" s="47"/>
      <c r="AC43" s="110"/>
      <c r="AD43" s="47"/>
      <c r="AE43" s="45"/>
      <c r="AF43" s="47"/>
      <c r="AG43" s="110"/>
      <c r="AH43" s="47"/>
      <c r="AI43" s="45"/>
      <c r="AJ43" s="47"/>
      <c r="AK43" s="110"/>
      <c r="AL43" s="47"/>
      <c r="AM43" s="111"/>
      <c r="AN43" s="55"/>
      <c r="AO43" s="75"/>
      <c r="AP43" s="74"/>
      <c r="AQ43" s="74"/>
      <c r="AR43" s="74"/>
      <c r="AS43" s="75"/>
      <c r="AT43" s="37"/>
      <c r="AU43" s="38"/>
      <c r="AV43" s="38"/>
      <c r="AW43" s="38"/>
      <c r="AX43" s="38"/>
      <c r="AY43" s="38"/>
      <c r="AZ43" s="38"/>
      <c r="BA43" s="38"/>
      <c r="BB43" s="38"/>
      <c r="BC43" s="8"/>
      <c r="BD43" s="8"/>
      <c r="BE43" s="8"/>
      <c r="BF43" s="8"/>
      <c r="BG43" s="8"/>
      <c r="BX43" s="2"/>
      <c r="CG43" s="40"/>
      <c r="CH43" s="40"/>
      <c r="CI43" s="40"/>
      <c r="CJ43" s="40"/>
    </row>
    <row r="44" spans="1:88" ht="16.350000000000001" customHeight="1" x14ac:dyDescent="0.2">
      <c r="A44" s="122" t="s">
        <v>64</v>
      </c>
      <c r="B44" s="123">
        <f t="shared" si="2"/>
        <v>0</v>
      </c>
      <c r="C44" s="124">
        <f t="shared" si="4"/>
        <v>0</v>
      </c>
      <c r="D44" s="125">
        <f t="shared" si="4"/>
        <v>0</v>
      </c>
      <c r="E44" s="88"/>
      <c r="F44" s="89"/>
      <c r="G44" s="88"/>
      <c r="H44" s="87"/>
      <c r="I44" s="88"/>
      <c r="J44" s="87"/>
      <c r="K44" s="88"/>
      <c r="L44" s="87"/>
      <c r="M44" s="88"/>
      <c r="N44" s="87"/>
      <c r="O44" s="88"/>
      <c r="P44" s="87"/>
      <c r="Q44" s="126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126"/>
      <c r="AD44" s="87"/>
      <c r="AE44" s="88"/>
      <c r="AF44" s="87"/>
      <c r="AG44" s="126"/>
      <c r="AH44" s="87"/>
      <c r="AI44" s="88"/>
      <c r="AJ44" s="87"/>
      <c r="AK44" s="126"/>
      <c r="AL44" s="87"/>
      <c r="AM44" s="127"/>
      <c r="AN44" s="92"/>
      <c r="AO44" s="94"/>
      <c r="AP44" s="93"/>
      <c r="AQ44" s="93"/>
      <c r="AR44" s="93"/>
      <c r="AS44" s="94"/>
      <c r="AT44" s="37"/>
      <c r="AU44" s="38"/>
      <c r="AV44" s="38"/>
      <c r="AW44" s="38"/>
      <c r="AX44" s="38"/>
      <c r="AY44" s="38"/>
      <c r="AZ44" s="38"/>
      <c r="BA44" s="38"/>
      <c r="BB44" s="38"/>
      <c r="BC44" s="8"/>
      <c r="BD44" s="8"/>
      <c r="BE44" s="8"/>
      <c r="BF44" s="8"/>
      <c r="BG44" s="8"/>
      <c r="BX44" s="2"/>
      <c r="CG44" s="40"/>
      <c r="CH44" s="40"/>
      <c r="CI44" s="40"/>
      <c r="CJ44" s="40"/>
    </row>
    <row r="45" spans="1:88" ht="31.35" customHeight="1" x14ac:dyDescent="0.2">
      <c r="A45" s="9" t="s">
        <v>65</v>
      </c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28"/>
      <c r="AP45" s="129"/>
      <c r="AQ45" s="1676"/>
      <c r="AR45" s="1677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CG45" s="40"/>
      <c r="CH45" s="40"/>
      <c r="CI45" s="40"/>
      <c r="CJ45" s="40"/>
    </row>
    <row r="46" spans="1:88" ht="16.350000000000001" customHeight="1" x14ac:dyDescent="0.25">
      <c r="A46" s="3256" t="s">
        <v>49</v>
      </c>
      <c r="B46" s="3234" t="s">
        <v>4</v>
      </c>
      <c r="C46" s="3243" t="s">
        <v>66</v>
      </c>
      <c r="D46" s="3248"/>
      <c r="E46" s="3248"/>
      <c r="F46" s="3244"/>
      <c r="G46" s="3243" t="s">
        <v>67</v>
      </c>
      <c r="H46" s="3248"/>
      <c r="I46" s="3248"/>
      <c r="J46" s="3244"/>
      <c r="K46" s="6"/>
      <c r="L46" s="2711"/>
      <c r="M46" s="2711"/>
      <c r="N46" s="2711"/>
      <c r="O46" s="2711"/>
      <c r="P46" s="2711"/>
      <c r="Q46" s="2711"/>
      <c r="R46" s="2711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678"/>
      <c r="AR46" s="133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CG46" s="40"/>
      <c r="CH46" s="40"/>
      <c r="CI46" s="40"/>
      <c r="CJ46" s="40"/>
    </row>
    <row r="47" spans="1:88" ht="27.75" customHeight="1" x14ac:dyDescent="0.2">
      <c r="A47" s="3181"/>
      <c r="B47" s="3153"/>
      <c r="C47" s="1895" t="s">
        <v>68</v>
      </c>
      <c r="D47" s="1895" t="s">
        <v>69</v>
      </c>
      <c r="E47" s="1871" t="s">
        <v>70</v>
      </c>
      <c r="F47" s="1872" t="s">
        <v>71</v>
      </c>
      <c r="G47" s="1895" t="s">
        <v>68</v>
      </c>
      <c r="H47" s="1895" t="s">
        <v>69</v>
      </c>
      <c r="I47" s="1871" t="s">
        <v>70</v>
      </c>
      <c r="J47" s="1872" t="s">
        <v>71</v>
      </c>
      <c r="K47" s="6"/>
      <c r="L47" s="1896"/>
      <c r="M47" s="1896"/>
      <c r="N47" s="1897"/>
      <c r="O47" s="1896"/>
      <c r="P47" s="1896"/>
      <c r="Q47" s="1896"/>
      <c r="R47" s="1896"/>
      <c r="S47" s="1896"/>
      <c r="T47" s="1896"/>
      <c r="U47" s="1896"/>
      <c r="V47" s="1896"/>
      <c r="W47" s="1896"/>
      <c r="X47" s="1896"/>
      <c r="Y47" s="1896"/>
      <c r="Z47" s="1896"/>
      <c r="AA47" s="1896"/>
      <c r="AB47" s="1896"/>
      <c r="AC47" s="1896"/>
      <c r="AD47" s="1896"/>
      <c r="AE47" s="1896"/>
      <c r="AF47" s="1896"/>
      <c r="AG47" s="1896"/>
      <c r="AH47" s="1896"/>
      <c r="AI47" s="1896"/>
      <c r="AJ47" s="1896"/>
      <c r="AK47" s="1896"/>
      <c r="AL47" s="1896"/>
      <c r="AM47" s="1896"/>
      <c r="AN47" s="1896"/>
      <c r="AO47" s="1896"/>
      <c r="AP47" s="1896"/>
      <c r="AQ47" s="1898"/>
      <c r="AR47" s="189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CG47" s="40"/>
      <c r="CH47" s="40"/>
      <c r="CI47" s="40"/>
      <c r="CJ47" s="40"/>
    </row>
    <row r="48" spans="1:88" ht="16.350000000000001" customHeight="1" x14ac:dyDescent="0.2">
      <c r="A48" s="138" t="s">
        <v>72</v>
      </c>
      <c r="B48" s="139">
        <f>SUM(C48:J48)</f>
        <v>0</v>
      </c>
      <c r="C48" s="1899"/>
      <c r="D48" s="1900"/>
      <c r="E48" s="1900"/>
      <c r="F48" s="1901"/>
      <c r="G48" s="1899"/>
      <c r="H48" s="1900"/>
      <c r="I48" s="1900"/>
      <c r="J48" s="1902"/>
      <c r="K48" s="141"/>
      <c r="L48" s="1896"/>
      <c r="M48" s="1896"/>
      <c r="N48" s="1903"/>
      <c r="O48" s="1896"/>
      <c r="P48" s="1896"/>
      <c r="Q48" s="1896"/>
      <c r="R48" s="1896"/>
      <c r="S48" s="1896"/>
      <c r="T48" s="1896"/>
      <c r="U48" s="1896"/>
      <c r="V48" s="1896"/>
      <c r="W48" s="1896"/>
      <c r="X48" s="1904"/>
      <c r="Y48" s="1904"/>
      <c r="Z48" s="1904"/>
      <c r="AA48" s="1904"/>
      <c r="AB48" s="1904"/>
      <c r="AC48" s="1904"/>
      <c r="AD48" s="1904"/>
      <c r="AE48" s="1904"/>
      <c r="AF48" s="1904"/>
      <c r="AG48" s="1904"/>
      <c r="AH48" s="1904"/>
      <c r="AI48" s="1904"/>
      <c r="AJ48" s="1904"/>
      <c r="AK48" s="1904"/>
      <c r="AL48" s="1904"/>
      <c r="AM48" s="1904"/>
      <c r="AN48" s="1904"/>
      <c r="AO48" s="1904"/>
      <c r="AP48" s="1904"/>
      <c r="AQ48" s="1898"/>
      <c r="AR48" s="189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CG48" s="40"/>
      <c r="CH48" s="40"/>
      <c r="CI48" s="40"/>
      <c r="CJ48" s="40"/>
    </row>
    <row r="49" spans="1:88" ht="16.350000000000001" customHeight="1" x14ac:dyDescent="0.2">
      <c r="A49" s="82" t="s">
        <v>73</v>
      </c>
      <c r="B49" s="144">
        <f>SUM(C49:J49)</f>
        <v>0</v>
      </c>
      <c r="C49" s="88"/>
      <c r="D49" s="145"/>
      <c r="E49" s="145"/>
      <c r="F49" s="89"/>
      <c r="G49" s="88"/>
      <c r="H49" s="145"/>
      <c r="I49" s="145"/>
      <c r="J49" s="87"/>
      <c r="K49" s="141"/>
      <c r="L49" s="1896"/>
      <c r="M49" s="1896"/>
      <c r="N49" s="1905"/>
      <c r="O49" s="1896"/>
      <c r="P49" s="1896"/>
      <c r="Q49" s="1896"/>
      <c r="R49" s="1896"/>
      <c r="S49" s="1896"/>
      <c r="T49" s="1896"/>
      <c r="U49" s="1896"/>
      <c r="V49" s="1896"/>
      <c r="W49" s="1896"/>
      <c r="X49" s="1904"/>
      <c r="Y49" s="1904"/>
      <c r="Z49" s="1904"/>
      <c r="AA49" s="1904"/>
      <c r="AB49" s="1904"/>
      <c r="AC49" s="1904"/>
      <c r="AD49" s="1904"/>
      <c r="AE49" s="1904"/>
      <c r="AF49" s="1904"/>
      <c r="AG49" s="1904"/>
      <c r="AH49" s="1904"/>
      <c r="AI49" s="1904"/>
      <c r="AJ49" s="1904"/>
      <c r="AK49" s="1904"/>
      <c r="AL49" s="1904"/>
      <c r="AM49" s="1904"/>
      <c r="AN49" s="1904"/>
      <c r="AO49" s="1904"/>
      <c r="AP49" s="1904"/>
      <c r="AQ49" s="1898"/>
      <c r="AR49" s="189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CG49" s="40"/>
      <c r="CH49" s="40"/>
      <c r="CI49" s="40"/>
      <c r="CJ49" s="40"/>
    </row>
    <row r="50" spans="1:88" ht="31.35" customHeight="1" x14ac:dyDescent="0.2">
      <c r="A50" s="147" t="s">
        <v>74</v>
      </c>
      <c r="B50" s="147"/>
      <c r="C50" s="147"/>
      <c r="D50" s="147"/>
      <c r="E50" s="147"/>
      <c r="F50" s="147"/>
      <c r="G50" s="1906"/>
      <c r="H50" s="1906"/>
      <c r="I50" s="1906"/>
      <c r="J50" s="1906"/>
      <c r="K50" s="1906"/>
      <c r="L50" s="1906"/>
      <c r="M50" s="1906"/>
      <c r="N50" s="1906"/>
      <c r="O50" s="1907"/>
      <c r="P50" s="147"/>
      <c r="Q50" s="1906"/>
      <c r="R50" s="1906"/>
      <c r="S50" s="1907"/>
      <c r="T50" s="147"/>
      <c r="U50" s="1906"/>
      <c r="V50" s="1907"/>
      <c r="W50" s="147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1904"/>
      <c r="AM50" s="1908"/>
      <c r="AN50" s="190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CG50" s="40"/>
      <c r="CH50" s="40"/>
      <c r="CI50" s="40"/>
      <c r="CJ50" s="40"/>
    </row>
    <row r="51" spans="1:88" ht="16.350000000000001" customHeight="1" x14ac:dyDescent="0.2">
      <c r="A51" s="3256" t="s">
        <v>75</v>
      </c>
      <c r="B51" s="3257" t="s">
        <v>32</v>
      </c>
      <c r="C51" s="2935"/>
      <c r="D51" s="2936"/>
      <c r="E51" s="3261" t="s">
        <v>5</v>
      </c>
      <c r="F51" s="3262"/>
      <c r="G51" s="3262"/>
      <c r="H51" s="3262"/>
      <c r="I51" s="3262"/>
      <c r="J51" s="3262"/>
      <c r="K51" s="3262"/>
      <c r="L51" s="3262"/>
      <c r="M51" s="3262"/>
      <c r="N51" s="3262"/>
      <c r="O51" s="3262"/>
      <c r="P51" s="3262"/>
      <c r="Q51" s="3262"/>
      <c r="R51" s="3262"/>
      <c r="S51" s="3262"/>
      <c r="T51" s="3262"/>
      <c r="U51" s="3262"/>
      <c r="V51" s="3263"/>
      <c r="W51" s="3234" t="s">
        <v>6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CG51" s="40"/>
      <c r="CH51" s="40"/>
      <c r="CI51" s="40"/>
      <c r="CJ51" s="40"/>
    </row>
    <row r="52" spans="1:88" ht="16.350000000000001" customHeight="1" x14ac:dyDescent="0.2">
      <c r="A52" s="2692"/>
      <c r="B52" s="3183"/>
      <c r="C52" s="2698"/>
      <c r="D52" s="3115"/>
      <c r="E52" s="3234" t="s">
        <v>11</v>
      </c>
      <c r="F52" s="2935" t="s">
        <v>12</v>
      </c>
      <c r="G52" s="3234" t="s">
        <v>13</v>
      </c>
      <c r="H52" s="2935" t="s">
        <v>14</v>
      </c>
      <c r="I52" s="3234" t="s">
        <v>15</v>
      </c>
      <c r="J52" s="2935" t="s">
        <v>16</v>
      </c>
      <c r="K52" s="3234" t="s">
        <v>17</v>
      </c>
      <c r="L52" s="2935" t="s">
        <v>18</v>
      </c>
      <c r="M52" s="3234" t="s">
        <v>19</v>
      </c>
      <c r="N52" s="2935" t="s">
        <v>20</v>
      </c>
      <c r="O52" s="3234" t="s">
        <v>21</v>
      </c>
      <c r="P52" s="2935" t="s">
        <v>22</v>
      </c>
      <c r="Q52" s="3234" t="s">
        <v>23</v>
      </c>
      <c r="R52" s="2935" t="s">
        <v>24</v>
      </c>
      <c r="S52" s="3234" t="s">
        <v>25</v>
      </c>
      <c r="T52" s="2935" t="s">
        <v>26</v>
      </c>
      <c r="U52" s="3234" t="s">
        <v>27</v>
      </c>
      <c r="V52" s="2936" t="s">
        <v>28</v>
      </c>
      <c r="W52" s="270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CG52" s="40"/>
      <c r="CH52" s="40"/>
      <c r="CI52" s="40"/>
      <c r="CJ52" s="40"/>
    </row>
    <row r="53" spans="1:88" ht="16.350000000000001" customHeight="1" x14ac:dyDescent="0.2">
      <c r="A53" s="3181"/>
      <c r="B53" s="1909" t="s">
        <v>29</v>
      </c>
      <c r="C53" s="482" t="s">
        <v>30</v>
      </c>
      <c r="D53" s="1909" t="s">
        <v>31</v>
      </c>
      <c r="E53" s="3153"/>
      <c r="F53" s="2698"/>
      <c r="G53" s="3153"/>
      <c r="H53" s="2698"/>
      <c r="I53" s="3153"/>
      <c r="J53" s="2698"/>
      <c r="K53" s="3153"/>
      <c r="L53" s="2698"/>
      <c r="M53" s="3153"/>
      <c r="N53" s="2698"/>
      <c r="O53" s="3153"/>
      <c r="P53" s="2698"/>
      <c r="Q53" s="3153"/>
      <c r="R53" s="2698"/>
      <c r="S53" s="3153"/>
      <c r="T53" s="2698"/>
      <c r="U53" s="3153"/>
      <c r="V53" s="3115"/>
      <c r="W53" s="3153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CG53" s="40"/>
      <c r="CH53" s="40"/>
      <c r="CI53" s="40"/>
      <c r="CJ53" s="40"/>
    </row>
    <row r="54" spans="1:88" ht="16.350000000000001" customHeight="1" x14ac:dyDescent="0.2">
      <c r="A54" s="1910" t="s">
        <v>76</v>
      </c>
      <c r="B54" s="1911">
        <f>SUM(B55:B56)</f>
        <v>0</v>
      </c>
      <c r="C54" s="1912">
        <f>SUM(C55:C56)</f>
        <v>0</v>
      </c>
      <c r="D54" s="1913">
        <f t="shared" ref="D54:W54" si="5">SUM(D55:D56)</f>
        <v>0</v>
      </c>
      <c r="E54" s="1914">
        <f t="shared" si="5"/>
        <v>0</v>
      </c>
      <c r="F54" s="1915">
        <f t="shared" si="5"/>
        <v>0</v>
      </c>
      <c r="G54" s="1914">
        <f t="shared" si="5"/>
        <v>0</v>
      </c>
      <c r="H54" s="1915">
        <f t="shared" si="5"/>
        <v>0</v>
      </c>
      <c r="I54" s="1914">
        <f t="shared" si="5"/>
        <v>0</v>
      </c>
      <c r="J54" s="1915">
        <f t="shared" si="5"/>
        <v>0</v>
      </c>
      <c r="K54" s="1914">
        <f t="shared" si="5"/>
        <v>0</v>
      </c>
      <c r="L54" s="1915">
        <f t="shared" si="5"/>
        <v>0</v>
      </c>
      <c r="M54" s="1914">
        <f t="shared" si="5"/>
        <v>0</v>
      </c>
      <c r="N54" s="1915">
        <f t="shared" si="5"/>
        <v>0</v>
      </c>
      <c r="O54" s="1914">
        <f t="shared" si="5"/>
        <v>0</v>
      </c>
      <c r="P54" s="1915">
        <f t="shared" si="5"/>
        <v>0</v>
      </c>
      <c r="Q54" s="1914">
        <f t="shared" si="5"/>
        <v>0</v>
      </c>
      <c r="R54" s="1915">
        <f t="shared" si="5"/>
        <v>0</v>
      </c>
      <c r="S54" s="1914">
        <f t="shared" si="5"/>
        <v>0</v>
      </c>
      <c r="T54" s="1915">
        <f t="shared" si="5"/>
        <v>0</v>
      </c>
      <c r="U54" s="1914">
        <f t="shared" si="5"/>
        <v>0</v>
      </c>
      <c r="V54" s="1915">
        <f t="shared" si="5"/>
        <v>0</v>
      </c>
      <c r="W54" s="1914">
        <f t="shared" si="5"/>
        <v>0</v>
      </c>
      <c r="X54" s="100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CG54" s="40">
        <v>0</v>
      </c>
      <c r="CH54" s="40">
        <v>0</v>
      </c>
      <c r="CI54" s="40">
        <v>0</v>
      </c>
      <c r="CJ54" s="40"/>
    </row>
    <row r="55" spans="1:88" ht="16.350000000000001" customHeight="1" x14ac:dyDescent="0.2">
      <c r="A55" s="53" t="s">
        <v>72</v>
      </c>
      <c r="B55" s="158">
        <f>SUM(E55:V55)</f>
        <v>0</v>
      </c>
      <c r="C55" s="1916"/>
      <c r="D55" s="1917"/>
      <c r="E55" s="161"/>
      <c r="F55" s="111"/>
      <c r="G55" s="161"/>
      <c r="H55" s="111"/>
      <c r="I55" s="161"/>
      <c r="J55" s="111"/>
      <c r="K55" s="161"/>
      <c r="L55" s="111"/>
      <c r="M55" s="161"/>
      <c r="N55" s="111"/>
      <c r="O55" s="161"/>
      <c r="P55" s="111"/>
      <c r="Q55" s="161"/>
      <c r="R55" s="111"/>
      <c r="S55" s="161"/>
      <c r="T55" s="111"/>
      <c r="U55" s="161"/>
      <c r="V55" s="111"/>
      <c r="W55" s="161"/>
      <c r="X55" s="162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8"/>
      <c r="AK55" s="8"/>
      <c r="CA55" s="39"/>
      <c r="CC55" s="39"/>
      <c r="CG55" s="40">
        <v>0</v>
      </c>
      <c r="CH55" s="40">
        <v>0</v>
      </c>
      <c r="CI55" s="40">
        <v>0</v>
      </c>
      <c r="CJ55" s="40"/>
    </row>
    <row r="56" spans="1:88" ht="16.350000000000001" customHeight="1" x14ac:dyDescent="0.2">
      <c r="A56" s="163" t="s">
        <v>77</v>
      </c>
      <c r="B56" s="164">
        <f>SUM(E56:V56)</f>
        <v>0</v>
      </c>
      <c r="C56" s="1918"/>
      <c r="D56" s="1919"/>
      <c r="E56" s="167"/>
      <c r="F56" s="127"/>
      <c r="G56" s="167"/>
      <c r="H56" s="127"/>
      <c r="I56" s="167"/>
      <c r="J56" s="127"/>
      <c r="K56" s="167"/>
      <c r="L56" s="127"/>
      <c r="M56" s="167"/>
      <c r="N56" s="127"/>
      <c r="O56" s="167"/>
      <c r="P56" s="127"/>
      <c r="Q56" s="167"/>
      <c r="R56" s="127"/>
      <c r="S56" s="167"/>
      <c r="T56" s="127"/>
      <c r="U56" s="167"/>
      <c r="V56" s="127"/>
      <c r="W56" s="167"/>
      <c r="X56" s="162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8"/>
      <c r="AK56" s="8"/>
      <c r="CG56" s="40">
        <v>0</v>
      </c>
      <c r="CH56" s="40">
        <v>0</v>
      </c>
      <c r="CI56" s="40">
        <v>0</v>
      </c>
      <c r="CJ56" s="40"/>
    </row>
    <row r="57" spans="1:88" ht="16.350000000000001" customHeight="1" x14ac:dyDescent="0.2">
      <c r="A57" s="168" t="s">
        <v>78</v>
      </c>
      <c r="B57" s="169">
        <f>SUM(B58:B59)</f>
        <v>0</v>
      </c>
      <c r="C57" s="170">
        <f t="shared" ref="C57:W57" si="6">SUM(C58:C59)</f>
        <v>0</v>
      </c>
      <c r="D57" s="171">
        <f t="shared" si="6"/>
        <v>0</v>
      </c>
      <c r="E57" s="114">
        <f t="shared" si="6"/>
        <v>0</v>
      </c>
      <c r="F57" s="172">
        <f t="shared" si="6"/>
        <v>0</v>
      </c>
      <c r="G57" s="114">
        <f t="shared" si="6"/>
        <v>0</v>
      </c>
      <c r="H57" s="172">
        <f t="shared" si="6"/>
        <v>0</v>
      </c>
      <c r="I57" s="114">
        <f t="shared" si="6"/>
        <v>0</v>
      </c>
      <c r="J57" s="172">
        <f t="shared" si="6"/>
        <v>0</v>
      </c>
      <c r="K57" s="114">
        <f t="shared" si="6"/>
        <v>0</v>
      </c>
      <c r="L57" s="172">
        <f t="shared" si="6"/>
        <v>0</v>
      </c>
      <c r="M57" s="114">
        <f t="shared" si="6"/>
        <v>0</v>
      </c>
      <c r="N57" s="172">
        <f t="shared" si="6"/>
        <v>0</v>
      </c>
      <c r="O57" s="114">
        <f t="shared" si="6"/>
        <v>0</v>
      </c>
      <c r="P57" s="172">
        <f t="shared" si="6"/>
        <v>0</v>
      </c>
      <c r="Q57" s="114">
        <f t="shared" si="6"/>
        <v>0</v>
      </c>
      <c r="R57" s="172">
        <f t="shared" si="6"/>
        <v>0</v>
      </c>
      <c r="S57" s="114">
        <f t="shared" si="6"/>
        <v>0</v>
      </c>
      <c r="T57" s="172">
        <f t="shared" si="6"/>
        <v>0</v>
      </c>
      <c r="U57" s="114">
        <f t="shared" si="6"/>
        <v>0</v>
      </c>
      <c r="V57" s="172">
        <f t="shared" si="6"/>
        <v>0</v>
      </c>
      <c r="W57" s="1914">
        <f t="shared" si="6"/>
        <v>0</v>
      </c>
      <c r="X57" s="100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CG57" s="40">
        <v>0</v>
      </c>
      <c r="CH57" s="40">
        <v>0</v>
      </c>
      <c r="CI57" s="40">
        <v>0</v>
      </c>
      <c r="CJ57" s="40"/>
    </row>
    <row r="58" spans="1:88" ht="16.350000000000001" customHeight="1" x14ac:dyDescent="0.2">
      <c r="A58" s="53" t="s">
        <v>72</v>
      </c>
      <c r="B58" s="158">
        <f>SUM(E58:V58)</f>
        <v>0</v>
      </c>
      <c r="C58" s="1916"/>
      <c r="D58" s="1917"/>
      <c r="E58" s="161"/>
      <c r="F58" s="111"/>
      <c r="G58" s="161"/>
      <c r="H58" s="111"/>
      <c r="I58" s="161"/>
      <c r="J58" s="111"/>
      <c r="K58" s="161"/>
      <c r="L58" s="111"/>
      <c r="M58" s="161"/>
      <c r="N58" s="111"/>
      <c r="O58" s="161"/>
      <c r="P58" s="111"/>
      <c r="Q58" s="161"/>
      <c r="R58" s="111"/>
      <c r="S58" s="161"/>
      <c r="T58" s="111"/>
      <c r="U58" s="161"/>
      <c r="V58" s="111"/>
      <c r="W58" s="161"/>
      <c r="X58" s="162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8"/>
      <c r="AK58" s="8"/>
      <c r="CG58" s="40">
        <v>0</v>
      </c>
      <c r="CH58" s="40">
        <v>0</v>
      </c>
      <c r="CI58" s="40">
        <v>0</v>
      </c>
      <c r="CJ58" s="40"/>
    </row>
    <row r="59" spans="1:88" ht="16.350000000000001" customHeight="1" x14ac:dyDescent="0.2">
      <c r="A59" s="163" t="s">
        <v>77</v>
      </c>
      <c r="B59" s="164">
        <f>SUM(E59:V59)</f>
        <v>0</v>
      </c>
      <c r="C59" s="1918"/>
      <c r="D59" s="1918"/>
      <c r="E59" s="167"/>
      <c r="F59" s="127"/>
      <c r="G59" s="167"/>
      <c r="H59" s="127"/>
      <c r="I59" s="167"/>
      <c r="J59" s="127"/>
      <c r="K59" s="167"/>
      <c r="L59" s="127"/>
      <c r="M59" s="167"/>
      <c r="N59" s="127"/>
      <c r="O59" s="167"/>
      <c r="P59" s="127"/>
      <c r="Q59" s="167"/>
      <c r="R59" s="127"/>
      <c r="S59" s="167"/>
      <c r="T59" s="127"/>
      <c r="U59" s="167"/>
      <c r="V59" s="127"/>
      <c r="W59" s="167"/>
      <c r="X59" s="16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8"/>
      <c r="AK59" s="8"/>
      <c r="CG59" s="40">
        <v>0</v>
      </c>
      <c r="CH59" s="40">
        <v>0</v>
      </c>
      <c r="CI59" s="40">
        <v>0</v>
      </c>
      <c r="CJ59" s="40"/>
    </row>
    <row r="60" spans="1:88" ht="31.35" customHeight="1" x14ac:dyDescent="0.2">
      <c r="A60" s="147" t="s">
        <v>79</v>
      </c>
      <c r="B60" s="147"/>
      <c r="C60" s="147"/>
      <c r="D60" s="147"/>
      <c r="E60" s="147"/>
      <c r="F60" s="9"/>
      <c r="G60" s="9"/>
      <c r="H60" s="173"/>
      <c r="I60" s="173"/>
      <c r="J60" s="1920"/>
      <c r="K60" s="1921"/>
      <c r="L60" s="1922"/>
      <c r="M60" s="1921"/>
      <c r="N60" s="6"/>
      <c r="O60" s="6"/>
      <c r="P60" s="6"/>
      <c r="Q60" s="6"/>
      <c r="R60" s="6"/>
      <c r="S60" s="6"/>
      <c r="T60" s="6"/>
      <c r="U60" s="6"/>
      <c r="V60" s="6"/>
      <c r="W60" s="6"/>
      <c r="X60" s="177"/>
      <c r="Y60" s="177"/>
      <c r="Z60" s="177"/>
      <c r="AA60" s="1706"/>
      <c r="AB60" s="1707"/>
      <c r="AC60" s="1706"/>
      <c r="AD60" s="177"/>
      <c r="AE60" s="1707"/>
      <c r="AF60" s="1706"/>
      <c r="AG60" s="1706"/>
      <c r="AH60" s="1706"/>
      <c r="AI60" s="1707"/>
      <c r="AJ60" s="100"/>
      <c r="AK60" s="180"/>
      <c r="AL60" s="1904"/>
      <c r="AM60" s="1908"/>
      <c r="AN60" s="1908"/>
      <c r="CG60" s="40"/>
      <c r="CH60" s="40"/>
      <c r="CI60" s="40"/>
      <c r="CJ60" s="40"/>
    </row>
    <row r="61" spans="1:88" ht="16.350000000000001" customHeight="1" x14ac:dyDescent="0.2">
      <c r="A61" s="3234" t="s">
        <v>75</v>
      </c>
      <c r="B61" s="3266" t="s">
        <v>80</v>
      </c>
      <c r="C61" s="3267"/>
      <c r="D61" s="3266" t="s">
        <v>81</v>
      </c>
      <c r="E61" s="3268"/>
      <c r="F61" s="3234" t="s">
        <v>82</v>
      </c>
      <c r="G61" s="3234"/>
      <c r="H61" s="100"/>
      <c r="I61" s="10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28"/>
      <c r="V61" s="1708"/>
      <c r="W61" s="128"/>
      <c r="X61" s="1923"/>
      <c r="Y61" s="1923"/>
      <c r="Z61" s="1923"/>
      <c r="AA61" s="1706"/>
      <c r="AB61" s="1923"/>
      <c r="AC61" s="1706"/>
      <c r="AD61" s="1923"/>
      <c r="AE61" s="1706"/>
      <c r="AF61" s="1706"/>
      <c r="AG61" s="1924"/>
      <c r="AH61" s="1706"/>
      <c r="AI61" s="1924"/>
      <c r="AJ61" s="1923"/>
      <c r="AK61" s="1924"/>
      <c r="AL61" s="1925"/>
      <c r="AM61" s="1926"/>
      <c r="AN61" s="1926"/>
      <c r="CG61" s="40"/>
      <c r="CH61" s="40"/>
      <c r="CI61" s="40"/>
      <c r="CJ61" s="40"/>
    </row>
    <row r="62" spans="1:88" ht="36" customHeight="1" x14ac:dyDescent="0.2">
      <c r="A62" s="3153"/>
      <c r="B62" s="1927" t="s">
        <v>83</v>
      </c>
      <c r="C62" s="1928" t="s">
        <v>84</v>
      </c>
      <c r="D62" s="1927" t="s">
        <v>83</v>
      </c>
      <c r="E62" s="1929" t="s">
        <v>84</v>
      </c>
      <c r="F62" s="1927" t="s">
        <v>83</v>
      </c>
      <c r="G62" s="1930" t="s">
        <v>84</v>
      </c>
      <c r="H62" s="6" t="s">
        <v>85</v>
      </c>
      <c r="I62" s="6"/>
      <c r="J62" s="1931"/>
      <c r="K62" s="1896"/>
      <c r="L62" s="1896"/>
      <c r="M62" s="1896"/>
      <c r="N62" s="1896"/>
      <c r="O62" s="1896"/>
      <c r="P62" s="1896"/>
      <c r="Q62" s="1904"/>
      <c r="R62" s="1904"/>
      <c r="S62" s="1904"/>
      <c r="T62" s="1904"/>
      <c r="U62" s="1904"/>
      <c r="V62" s="1904"/>
      <c r="W62" s="1904"/>
      <c r="X62" s="1904"/>
      <c r="Y62" s="1904"/>
      <c r="Z62" s="1904"/>
      <c r="AA62" s="1904"/>
      <c r="AB62" s="1904"/>
      <c r="AC62" s="1904"/>
      <c r="AD62" s="1904"/>
      <c r="AE62" s="1904"/>
      <c r="AF62" s="1904"/>
      <c r="AG62" s="1904"/>
      <c r="AH62" s="1904"/>
      <c r="AI62" s="1904"/>
      <c r="AJ62" s="1904"/>
      <c r="AK62" s="1904"/>
      <c r="AL62" s="1904"/>
      <c r="AM62" s="1904"/>
      <c r="AN62" s="1904"/>
      <c r="AO62" s="1904"/>
      <c r="AP62" s="1896"/>
      <c r="AQ62" s="1908"/>
      <c r="AR62" s="1908"/>
      <c r="CG62" s="40"/>
      <c r="CH62" s="40"/>
      <c r="CI62" s="40"/>
      <c r="CJ62" s="40"/>
    </row>
    <row r="63" spans="1:88" ht="16.350000000000001" customHeight="1" x14ac:dyDescent="0.2">
      <c r="A63" s="1932" t="s">
        <v>86</v>
      </c>
      <c r="B63" s="1899"/>
      <c r="C63" s="1902"/>
      <c r="D63" s="1899"/>
      <c r="E63" s="1902"/>
      <c r="F63" s="65"/>
      <c r="G63" s="190"/>
      <c r="H63" s="162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1924"/>
      <c r="U63" s="1924"/>
      <c r="V63" s="1904"/>
      <c r="W63" s="1904"/>
      <c r="X63" s="1904"/>
      <c r="Y63" s="1904"/>
      <c r="Z63" s="1904"/>
      <c r="AA63" s="1904"/>
      <c r="AB63" s="1904"/>
      <c r="AC63" s="1904"/>
      <c r="AD63" s="1904"/>
      <c r="AE63" s="1904"/>
      <c r="AF63" s="1904"/>
      <c r="AG63" s="1904"/>
      <c r="AH63" s="1904"/>
      <c r="AI63" s="1904"/>
      <c r="AJ63" s="1904"/>
      <c r="AK63" s="1904"/>
      <c r="AL63" s="1904"/>
      <c r="AM63" s="1904"/>
      <c r="AN63" s="1904"/>
      <c r="AO63" s="1904"/>
      <c r="AP63" s="1908"/>
      <c r="AQ63" s="1908"/>
      <c r="AR63" s="1908"/>
      <c r="CA63" s="39"/>
      <c r="CB63" s="39"/>
      <c r="CC63" s="39"/>
      <c r="CG63" s="40">
        <f>IF(B63&lt;C63,1,0)</f>
        <v>0</v>
      </c>
      <c r="CH63" s="40">
        <f>IF(D63&lt;E63,1,0)</f>
        <v>0</v>
      </c>
      <c r="CI63" s="40">
        <f>IF(F63&lt;G63,1,0)</f>
        <v>0</v>
      </c>
      <c r="CJ63" s="40"/>
    </row>
    <row r="64" spans="1:88" ht="25.35" customHeight="1" x14ac:dyDescent="0.2">
      <c r="A64" s="1723" t="s">
        <v>87</v>
      </c>
      <c r="B64" s="1666"/>
      <c r="C64" s="1724"/>
      <c r="D64" s="1666"/>
      <c r="E64" s="1724"/>
      <c r="F64" s="1666"/>
      <c r="G64" s="1725"/>
      <c r="H64" s="162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1924"/>
      <c r="U64" s="1924"/>
      <c r="V64" s="1904"/>
      <c r="W64" s="1904"/>
      <c r="X64" s="1904"/>
      <c r="Y64" s="1904"/>
      <c r="Z64" s="1904"/>
      <c r="AA64" s="1904"/>
      <c r="AB64" s="1904"/>
      <c r="AC64" s="1904"/>
      <c r="AD64" s="1904"/>
      <c r="AE64" s="1904"/>
      <c r="AF64" s="1904"/>
      <c r="AG64" s="1904"/>
      <c r="AH64" s="1904"/>
      <c r="AI64" s="1904"/>
      <c r="AJ64" s="1904"/>
      <c r="AK64" s="1904"/>
      <c r="AL64" s="1904"/>
      <c r="AM64" s="1904"/>
      <c r="AN64" s="1904"/>
      <c r="AO64" s="1904"/>
      <c r="AP64" s="1908"/>
      <c r="AQ64" s="1908"/>
      <c r="AR64" s="1908"/>
      <c r="CA64" s="39"/>
      <c r="CB64" s="39"/>
      <c r="CC64" s="39"/>
      <c r="CG64" s="40">
        <f>IF(B64&lt;C64,1,0)</f>
        <v>0</v>
      </c>
      <c r="CH64" s="40">
        <f>IF(D64&lt;E64,1,0)</f>
        <v>0</v>
      </c>
      <c r="CI64" s="40">
        <f>IF(F64&lt;G64,1,0)</f>
        <v>0</v>
      </c>
      <c r="CJ64" s="40"/>
    </row>
    <row r="65" spans="1:88" ht="25.35" customHeight="1" x14ac:dyDescent="0.2">
      <c r="A65" s="9" t="s">
        <v>88</v>
      </c>
      <c r="B65" s="451"/>
      <c r="C65" s="451"/>
      <c r="D65" s="451"/>
      <c r="E65" s="451"/>
      <c r="F65" s="451"/>
      <c r="G65" s="451"/>
      <c r="H65" s="452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1924"/>
      <c r="U65" s="1924"/>
      <c r="V65" s="1904"/>
      <c r="W65" s="1904"/>
      <c r="X65" s="1904"/>
      <c r="Y65" s="1904"/>
      <c r="Z65" s="1904"/>
      <c r="AA65" s="1904"/>
      <c r="AB65" s="1904"/>
      <c r="AC65" s="1904"/>
      <c r="AD65" s="1904"/>
      <c r="AE65" s="1904"/>
      <c r="AF65" s="1904"/>
      <c r="AG65" s="1904"/>
      <c r="AH65" s="1904"/>
      <c r="AI65" s="1904"/>
      <c r="AJ65" s="1904"/>
      <c r="AK65" s="1904"/>
      <c r="AL65" s="1904"/>
      <c r="AM65" s="1904"/>
      <c r="AN65" s="1904"/>
      <c r="AO65" s="1904"/>
      <c r="AP65" s="1908"/>
      <c r="AQ65" s="1908"/>
      <c r="AR65" s="1908"/>
      <c r="CA65" s="39"/>
      <c r="CB65" s="39"/>
      <c r="CC65" s="39"/>
      <c r="CG65" s="40"/>
      <c r="CH65" s="40"/>
      <c r="CI65" s="40"/>
      <c r="CJ65" s="40"/>
    </row>
    <row r="66" spans="1:88" ht="25.35" customHeight="1" x14ac:dyDescent="0.2">
      <c r="A66" s="3255" t="s">
        <v>75</v>
      </c>
      <c r="B66" s="3255" t="s">
        <v>89</v>
      </c>
      <c r="C66" s="3255"/>
      <c r="D66" s="3255" t="s">
        <v>90</v>
      </c>
      <c r="E66" s="3255"/>
      <c r="F66" s="451"/>
      <c r="G66" s="451"/>
      <c r="H66" s="452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1924"/>
      <c r="U66" s="1924"/>
      <c r="V66" s="1904"/>
      <c r="W66" s="1904"/>
      <c r="X66" s="1904"/>
      <c r="Y66" s="1904"/>
      <c r="Z66" s="1904"/>
      <c r="AA66" s="1904"/>
      <c r="AB66" s="1904"/>
      <c r="AC66" s="1904"/>
      <c r="AD66" s="1904"/>
      <c r="AE66" s="1904"/>
      <c r="AF66" s="1904"/>
      <c r="AG66" s="1904"/>
      <c r="AH66" s="1904"/>
      <c r="AI66" s="1904"/>
      <c r="AJ66" s="1904"/>
      <c r="AK66" s="1904"/>
      <c r="AL66" s="1904"/>
      <c r="AM66" s="1904"/>
      <c r="AN66" s="1904"/>
      <c r="AO66" s="1904"/>
      <c r="AP66" s="1908"/>
      <c r="AQ66" s="1908"/>
      <c r="AR66" s="1908"/>
      <c r="CA66" s="39"/>
      <c r="CB66" s="39"/>
      <c r="CC66" s="39"/>
      <c r="CG66" s="40"/>
      <c r="CH66" s="40"/>
      <c r="CI66" s="40"/>
      <c r="CJ66" s="40"/>
    </row>
    <row r="67" spans="1:88" ht="28.5" customHeight="1" x14ac:dyDescent="0.2">
      <c r="A67" s="3255"/>
      <c r="B67" s="1933" t="s">
        <v>91</v>
      </c>
      <c r="C67" s="1934" t="s">
        <v>84</v>
      </c>
      <c r="D67" s="1933" t="s">
        <v>91</v>
      </c>
      <c r="E67" s="1934" t="s">
        <v>84</v>
      </c>
      <c r="F67" s="451"/>
      <c r="G67" s="451"/>
      <c r="H67" s="452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1935"/>
      <c r="U67" s="1935"/>
      <c r="V67" s="1936"/>
      <c r="W67" s="1936"/>
      <c r="X67" s="1936"/>
      <c r="Y67" s="1936"/>
      <c r="Z67" s="1936"/>
      <c r="AA67" s="1936"/>
      <c r="AB67" s="1936"/>
      <c r="AC67" s="1936"/>
      <c r="AD67" s="1936"/>
      <c r="AE67" s="1936"/>
      <c r="AF67" s="1936"/>
      <c r="AG67" s="1936"/>
      <c r="AH67" s="1936"/>
      <c r="AI67" s="1936"/>
      <c r="AJ67" s="1936"/>
      <c r="AK67" s="1936"/>
      <c r="AL67" s="1936"/>
      <c r="AM67" s="1936"/>
      <c r="AN67" s="1936"/>
      <c r="AO67" s="1936"/>
      <c r="AP67" s="1937"/>
      <c r="AQ67" s="1937"/>
      <c r="AR67" s="1937"/>
      <c r="CA67" s="39"/>
      <c r="CB67" s="39"/>
      <c r="CC67" s="39"/>
      <c r="CG67" s="40"/>
      <c r="CH67" s="40"/>
      <c r="CI67" s="40"/>
      <c r="CJ67" s="40"/>
    </row>
    <row r="68" spans="1:88" ht="25.35" customHeight="1" x14ac:dyDescent="0.2">
      <c r="A68" s="1938" t="s">
        <v>86</v>
      </c>
      <c r="B68" s="1939"/>
      <c r="C68" s="1940"/>
      <c r="D68" s="1941"/>
      <c r="E68" s="1942"/>
      <c r="F68" s="451"/>
      <c r="G68" s="451"/>
      <c r="H68" s="452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1935"/>
      <c r="U68" s="1935"/>
      <c r="V68" s="1936"/>
      <c r="W68" s="1936"/>
      <c r="X68" s="1936"/>
      <c r="Y68" s="1936"/>
      <c r="Z68" s="1936"/>
      <c r="AA68" s="1936"/>
      <c r="AB68" s="1936"/>
      <c r="AC68" s="1936"/>
      <c r="AD68" s="1936"/>
      <c r="AE68" s="1936"/>
      <c r="AF68" s="1936"/>
      <c r="AG68" s="1936"/>
      <c r="AH68" s="1936"/>
      <c r="AI68" s="1936"/>
      <c r="AJ68" s="1936"/>
      <c r="AK68" s="1936"/>
      <c r="AL68" s="1936"/>
      <c r="AM68" s="1936"/>
      <c r="AN68" s="1936"/>
      <c r="AO68" s="1936"/>
      <c r="AP68" s="1937"/>
      <c r="AQ68" s="1937"/>
      <c r="AR68" s="1937"/>
      <c r="CA68" s="39"/>
      <c r="CB68" s="39"/>
      <c r="CC68" s="39"/>
      <c r="CG68" s="40"/>
      <c r="CH68" s="40"/>
      <c r="CI68" s="40"/>
      <c r="CJ68" s="40"/>
    </row>
    <row r="69" spans="1:88" ht="25.35" customHeight="1" x14ac:dyDescent="0.2">
      <c r="A69" s="207" t="s">
        <v>92</v>
      </c>
      <c r="B69" s="208"/>
      <c r="C69" s="209"/>
      <c r="D69" s="210"/>
      <c r="E69" s="211"/>
      <c r="F69" s="451"/>
      <c r="G69" s="451"/>
      <c r="H69" s="452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1935"/>
      <c r="U69" s="1935"/>
      <c r="V69" s="1936"/>
      <c r="W69" s="1936"/>
      <c r="X69" s="1936"/>
      <c r="Y69" s="1936"/>
      <c r="Z69" s="1936"/>
      <c r="AA69" s="1936"/>
      <c r="AB69" s="1936"/>
      <c r="AC69" s="1936"/>
      <c r="AD69" s="1936"/>
      <c r="AE69" s="1936"/>
      <c r="AF69" s="1936"/>
      <c r="AG69" s="1936"/>
      <c r="AH69" s="1936"/>
      <c r="AI69" s="1936"/>
      <c r="AJ69" s="1936"/>
      <c r="AK69" s="1936"/>
      <c r="AL69" s="1936"/>
      <c r="AM69" s="1936"/>
      <c r="AN69" s="1936"/>
      <c r="AO69" s="1936"/>
      <c r="AP69" s="1937"/>
      <c r="AQ69" s="1937"/>
      <c r="AR69" s="1937"/>
      <c r="CA69" s="39"/>
      <c r="CB69" s="39"/>
      <c r="CC69" s="39"/>
      <c r="CG69" s="40"/>
      <c r="CH69" s="40"/>
      <c r="CI69" s="40"/>
      <c r="CJ69" s="40"/>
    </row>
    <row r="70" spans="1:88" ht="31.35" customHeight="1" x14ac:dyDescent="0.2">
      <c r="A70" s="147" t="s">
        <v>93</v>
      </c>
      <c r="B70" s="10"/>
      <c r="C70" s="10"/>
      <c r="D70" s="10"/>
      <c r="E70" s="213"/>
      <c r="F70" s="213"/>
      <c r="G70" s="213"/>
      <c r="H70" s="100"/>
      <c r="I70" s="100"/>
      <c r="J70" s="1935"/>
      <c r="K70" s="1935"/>
      <c r="L70" s="1935"/>
      <c r="M70" s="1935"/>
      <c r="N70" s="1935"/>
      <c r="O70" s="1935"/>
      <c r="P70" s="1935"/>
      <c r="Q70" s="1935"/>
      <c r="R70" s="1935"/>
      <c r="S70" s="1935"/>
      <c r="T70" s="1935"/>
      <c r="U70" s="1935"/>
      <c r="V70" s="1943"/>
      <c r="W70" s="1943"/>
      <c r="X70" s="1936"/>
      <c r="Y70" s="1936"/>
      <c r="Z70" s="1936"/>
      <c r="AA70" s="1936"/>
      <c r="AB70" s="1936"/>
      <c r="AC70" s="1936"/>
      <c r="AD70" s="1936"/>
      <c r="AE70" s="1936"/>
      <c r="AF70" s="1936"/>
      <c r="AG70" s="1936"/>
      <c r="AH70" s="1936"/>
      <c r="AI70" s="1936"/>
      <c r="AJ70" s="1936"/>
      <c r="AK70" s="1936"/>
      <c r="AL70" s="1936"/>
      <c r="AM70" s="1936"/>
      <c r="AN70" s="1936"/>
      <c r="AO70" s="1936"/>
      <c r="AP70" s="1937"/>
      <c r="AQ70" s="1937"/>
      <c r="AR70" s="1937"/>
      <c r="CG70" s="40"/>
      <c r="CH70" s="40"/>
      <c r="CI70" s="40"/>
      <c r="CJ70" s="40"/>
    </row>
    <row r="71" spans="1:88" ht="16.350000000000001" customHeight="1" x14ac:dyDescent="0.2">
      <c r="A71" s="1944" t="s">
        <v>49</v>
      </c>
      <c r="B71" s="1944" t="s">
        <v>32</v>
      </c>
      <c r="C71" s="216"/>
      <c r="D71" s="217"/>
      <c r="E71" s="217"/>
      <c r="F71" s="217"/>
      <c r="G71" s="217"/>
      <c r="H71" s="100"/>
      <c r="I71" s="100"/>
      <c r="J71" s="1935"/>
      <c r="K71" s="1935"/>
      <c r="L71" s="1945"/>
      <c r="M71" s="1945"/>
      <c r="N71" s="1935"/>
      <c r="O71" s="1935"/>
      <c r="P71" s="1935"/>
      <c r="Q71" s="1935"/>
      <c r="R71" s="1935"/>
      <c r="S71" s="1935"/>
      <c r="T71" s="1935"/>
      <c r="U71" s="1935"/>
      <c r="V71" s="1943"/>
      <c r="W71" s="1943"/>
      <c r="X71" s="1936"/>
      <c r="Y71" s="1936"/>
      <c r="Z71" s="1936"/>
      <c r="AA71" s="1936"/>
      <c r="AB71" s="1936"/>
      <c r="AC71" s="1936"/>
      <c r="AD71" s="1936"/>
      <c r="AE71" s="1936"/>
      <c r="AF71" s="1936"/>
      <c r="AG71" s="1936"/>
      <c r="AH71" s="1936"/>
      <c r="AI71" s="1936"/>
      <c r="AJ71" s="1936"/>
      <c r="AK71" s="1936"/>
      <c r="AL71" s="1936"/>
      <c r="AM71" s="1936"/>
      <c r="AN71" s="1936"/>
      <c r="AO71" s="1936"/>
      <c r="AP71" s="1937"/>
      <c r="AQ71" s="1937"/>
      <c r="AR71" s="1937"/>
      <c r="CG71" s="40"/>
      <c r="CH71" s="40"/>
      <c r="CI71" s="40"/>
      <c r="CJ71" s="40"/>
    </row>
    <row r="72" spans="1:88" ht="16.350000000000001" customHeight="1" x14ac:dyDescent="0.2">
      <c r="A72" s="1946" t="s">
        <v>72</v>
      </c>
      <c r="B72" s="1885"/>
      <c r="C72" s="216"/>
      <c r="D72" s="217"/>
      <c r="E72" s="217"/>
      <c r="F72" s="217"/>
      <c r="G72" s="217"/>
      <c r="H72" s="6"/>
      <c r="I72" s="128"/>
      <c r="J72" s="1943"/>
      <c r="K72" s="1943"/>
      <c r="L72" s="1947"/>
      <c r="M72" s="1947"/>
      <c r="N72" s="1943"/>
      <c r="O72" s="1943"/>
      <c r="P72" s="1943"/>
      <c r="Q72" s="1943"/>
      <c r="R72" s="1943"/>
      <c r="S72" s="1943"/>
      <c r="T72" s="1943"/>
      <c r="U72" s="1943"/>
      <c r="V72" s="1943"/>
      <c r="W72" s="1943"/>
      <c r="X72" s="1936"/>
      <c r="Y72" s="1936"/>
      <c r="Z72" s="1936"/>
      <c r="AA72" s="1936"/>
      <c r="AB72" s="1936"/>
      <c r="AC72" s="1936"/>
      <c r="AD72" s="1936"/>
      <c r="AE72" s="1936"/>
      <c r="AF72" s="1936"/>
      <c r="AG72" s="1936"/>
      <c r="AH72" s="1936"/>
      <c r="AI72" s="1936"/>
      <c r="AJ72" s="1936"/>
      <c r="AK72" s="1936"/>
      <c r="AL72" s="1936"/>
      <c r="AM72" s="1936"/>
      <c r="AN72" s="1936"/>
      <c r="AO72" s="1936"/>
      <c r="AP72" s="1937"/>
      <c r="AQ72" s="1937"/>
      <c r="AR72" s="1937"/>
      <c r="CG72" s="40"/>
      <c r="CH72" s="40"/>
      <c r="CI72" s="40"/>
      <c r="CJ72" s="40"/>
    </row>
    <row r="73" spans="1:88" ht="16.350000000000001" customHeight="1" x14ac:dyDescent="0.2">
      <c r="A73" s="82" t="s">
        <v>94</v>
      </c>
      <c r="B73" s="93"/>
      <c r="C73" s="9"/>
      <c r="D73" s="222"/>
      <c r="E73" s="9"/>
      <c r="F73" s="1743"/>
      <c r="G73" s="224"/>
      <c r="H73" s="6"/>
      <c r="I73" s="6"/>
      <c r="J73" s="1943"/>
      <c r="K73" s="1943"/>
      <c r="L73" s="1943"/>
      <c r="M73" s="1943"/>
      <c r="N73" s="1943"/>
      <c r="O73" s="1943"/>
      <c r="P73" s="1943"/>
      <c r="Q73" s="1943"/>
      <c r="R73" s="1943"/>
      <c r="S73" s="1943"/>
      <c r="T73" s="1943"/>
      <c r="U73" s="1943"/>
      <c r="V73" s="1943"/>
      <c r="W73" s="1943"/>
      <c r="X73" s="1936"/>
      <c r="Y73" s="1936"/>
      <c r="Z73" s="1936"/>
      <c r="AA73" s="1936"/>
      <c r="AB73" s="1936"/>
      <c r="AC73" s="1936"/>
      <c r="AD73" s="1936"/>
      <c r="AE73" s="1936"/>
      <c r="AF73" s="1936"/>
      <c r="AG73" s="1936"/>
      <c r="AH73" s="1936"/>
      <c r="AI73" s="1936"/>
      <c r="AJ73" s="1936"/>
      <c r="AK73" s="1936"/>
      <c r="AL73" s="1936"/>
      <c r="AM73" s="1936"/>
      <c r="AN73" s="1936"/>
      <c r="AO73" s="1936"/>
      <c r="AP73" s="1937"/>
      <c r="AQ73" s="1937"/>
      <c r="AR73" s="1937"/>
      <c r="CG73" s="40"/>
      <c r="CH73" s="40"/>
      <c r="CI73" s="40"/>
      <c r="CJ73" s="40"/>
    </row>
    <row r="74" spans="1:88" ht="31.35" customHeight="1" x14ac:dyDescent="0.2">
      <c r="A74" s="9" t="s">
        <v>95</v>
      </c>
      <c r="B74" s="9"/>
      <c r="C74" s="1948"/>
      <c r="D74" s="1948"/>
      <c r="E74" s="6"/>
      <c r="F74" s="6"/>
      <c r="G74" s="6"/>
      <c r="H74" s="6"/>
      <c r="I74" s="6"/>
      <c r="J74" s="1943"/>
      <c r="K74" s="1943"/>
      <c r="L74" s="1943"/>
      <c r="M74" s="1943"/>
      <c r="N74" s="1943"/>
      <c r="O74" s="1943"/>
      <c r="P74" s="1943"/>
      <c r="Q74" s="1943"/>
      <c r="R74" s="1943"/>
      <c r="S74" s="1943"/>
      <c r="T74" s="1943"/>
      <c r="U74" s="1943"/>
      <c r="V74" s="1943"/>
      <c r="W74" s="1949"/>
      <c r="X74" s="1936"/>
      <c r="Y74" s="1936"/>
      <c r="Z74" s="1936"/>
      <c r="AA74" s="1936"/>
      <c r="AB74" s="1936"/>
      <c r="AC74" s="1936"/>
      <c r="AD74" s="1936"/>
      <c r="AE74" s="1936"/>
      <c r="AF74" s="1950"/>
      <c r="AG74" s="1936"/>
      <c r="AH74" s="1951"/>
      <c r="AI74" s="1936"/>
      <c r="AJ74" s="1936"/>
      <c r="AK74" s="1936"/>
      <c r="AL74" s="1936"/>
      <c r="AM74" s="1936"/>
      <c r="AN74" s="1936"/>
      <c r="AO74" s="1936"/>
      <c r="AP74" s="1937"/>
      <c r="AQ74" s="1937"/>
      <c r="AR74" s="1937"/>
      <c r="CG74" s="40"/>
      <c r="CH74" s="40"/>
      <c r="CI74" s="40"/>
      <c r="CJ74" s="40"/>
    </row>
    <row r="75" spans="1:88" ht="16.350000000000001" customHeight="1" x14ac:dyDescent="0.2">
      <c r="A75" s="3256" t="s">
        <v>96</v>
      </c>
      <c r="B75" s="3234" t="s">
        <v>32</v>
      </c>
      <c r="C75" s="3264" t="s">
        <v>97</v>
      </c>
      <c r="D75" s="3265" t="s">
        <v>98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1936"/>
      <c r="Y75" s="1936"/>
      <c r="Z75" s="1936"/>
      <c r="AA75" s="1936"/>
      <c r="AB75" s="1936"/>
      <c r="AC75" s="1936"/>
      <c r="AD75" s="1936"/>
      <c r="AE75" s="1936"/>
      <c r="AF75" s="1950"/>
      <c r="AG75" s="1936"/>
      <c r="AH75" s="1936"/>
      <c r="AI75" s="1936"/>
      <c r="AJ75" s="1936"/>
      <c r="AK75" s="1936"/>
      <c r="AL75" s="1936"/>
      <c r="AM75" s="1936"/>
      <c r="AN75" s="1936"/>
      <c r="AO75" s="1936"/>
      <c r="AP75" s="1937"/>
      <c r="AQ75" s="1937"/>
      <c r="AR75" s="1937"/>
      <c r="CG75" s="40"/>
      <c r="CH75" s="40"/>
      <c r="CI75" s="40"/>
      <c r="CJ75" s="40"/>
    </row>
    <row r="76" spans="1:88" ht="16.350000000000001" customHeight="1" x14ac:dyDescent="0.2">
      <c r="A76" s="3181"/>
      <c r="B76" s="3153"/>
      <c r="C76" s="3192"/>
      <c r="D76" s="319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1936"/>
      <c r="Y76" s="1936"/>
      <c r="Z76" s="1936"/>
      <c r="AA76" s="1936"/>
      <c r="AB76" s="1936"/>
      <c r="AC76" s="1936"/>
      <c r="AD76" s="1936"/>
      <c r="AE76" s="1936"/>
      <c r="AF76" s="1952"/>
      <c r="AG76" s="1953"/>
      <c r="AH76" s="1953"/>
      <c r="AI76" s="1936"/>
      <c r="AJ76" s="1936"/>
      <c r="AK76" s="1936"/>
      <c r="AL76" s="1936"/>
      <c r="AM76" s="1936"/>
      <c r="AN76" s="1936"/>
      <c r="AO76" s="1936"/>
      <c r="AP76" s="1937"/>
      <c r="AQ76" s="1937"/>
      <c r="AR76" s="1937"/>
      <c r="CG76" s="40"/>
      <c r="CH76" s="40"/>
      <c r="CI76" s="40"/>
      <c r="CJ76" s="40"/>
    </row>
    <row r="77" spans="1:88" ht="25.5" customHeight="1" x14ac:dyDescent="0.2">
      <c r="A77" s="1954" t="s">
        <v>99</v>
      </c>
      <c r="B77" s="232">
        <f>SUM(C77:D77)</f>
        <v>0</v>
      </c>
      <c r="C77" s="1955"/>
      <c r="D77" s="195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1943"/>
      <c r="AJ77" s="1943"/>
      <c r="AK77" s="1943"/>
      <c r="AL77" s="1943"/>
      <c r="AM77" s="1943"/>
      <c r="AN77" s="1943"/>
      <c r="AO77" s="1943"/>
      <c r="AP77" s="1937"/>
      <c r="AQ77" s="1937"/>
      <c r="AR77" s="1937"/>
      <c r="CG77" s="40"/>
      <c r="CH77" s="40"/>
      <c r="CI77" s="40"/>
      <c r="CJ77" s="40"/>
    </row>
    <row r="78" spans="1:88" ht="31.35" customHeight="1" x14ac:dyDescent="0.2">
      <c r="A78" s="2717" t="s">
        <v>100</v>
      </c>
      <c r="B78" s="2717"/>
      <c r="C78" s="2717"/>
      <c r="D78" s="2717"/>
      <c r="E78" s="2717"/>
      <c r="F78" s="2717"/>
      <c r="G78" s="2717"/>
      <c r="H78" s="10"/>
      <c r="I78" s="10"/>
      <c r="J78" s="10"/>
      <c r="K78" s="10"/>
      <c r="L78" s="10"/>
      <c r="M78" s="10"/>
      <c r="N78" s="6"/>
      <c r="O78" s="6"/>
      <c r="P78" s="6"/>
      <c r="Q78" s="235"/>
      <c r="R78" s="235"/>
      <c r="S78" s="235"/>
      <c r="T78" s="235"/>
      <c r="U78" s="235"/>
      <c r="V78" s="235"/>
      <c r="W78" s="6"/>
      <c r="X78" s="235"/>
      <c r="Y78" s="235"/>
      <c r="Z78" s="236"/>
      <c r="AA78" s="1752"/>
      <c r="AB78" s="1752"/>
      <c r="AC78" s="1752"/>
      <c r="AD78" s="1752"/>
      <c r="AE78" s="1753"/>
      <c r="AF78" s="1753"/>
      <c r="AG78" s="1753"/>
      <c r="AH78" s="1754"/>
      <c r="AI78" s="1937"/>
      <c r="AJ78" s="1937"/>
      <c r="AK78" s="1937"/>
      <c r="AL78" s="1937"/>
      <c r="AM78" s="1937"/>
      <c r="AN78" s="1937"/>
      <c r="AO78" s="1937"/>
      <c r="AP78" s="1937"/>
      <c r="AQ78" s="1937"/>
      <c r="AR78" s="1937"/>
      <c r="CG78" s="40"/>
      <c r="CH78" s="40"/>
      <c r="CI78" s="40"/>
      <c r="CJ78" s="40"/>
    </row>
    <row r="79" spans="1:88" ht="16.350000000000001" customHeight="1" x14ac:dyDescent="0.2">
      <c r="A79" s="3269" t="s">
        <v>49</v>
      </c>
      <c r="B79" s="3257" t="s">
        <v>101</v>
      </c>
      <c r="C79" s="3257" t="s">
        <v>32</v>
      </c>
      <c r="D79" s="2935"/>
      <c r="E79" s="2936"/>
      <c r="F79" s="3261" t="s">
        <v>5</v>
      </c>
      <c r="G79" s="3262"/>
      <c r="H79" s="3262"/>
      <c r="I79" s="3262"/>
      <c r="J79" s="3262"/>
      <c r="K79" s="3262"/>
      <c r="L79" s="3262"/>
      <c r="M79" s="3262"/>
      <c r="N79" s="3262"/>
      <c r="O79" s="3262"/>
      <c r="P79" s="3262"/>
      <c r="Q79" s="3262"/>
      <c r="R79" s="3262"/>
      <c r="S79" s="3262"/>
      <c r="T79" s="3262"/>
      <c r="U79" s="3262"/>
      <c r="V79" s="3262"/>
      <c r="W79" s="3262"/>
      <c r="X79" s="3262"/>
      <c r="Y79" s="3262"/>
      <c r="Z79" s="3262"/>
      <c r="AA79" s="3262"/>
      <c r="AB79" s="3262"/>
      <c r="AC79" s="3262"/>
      <c r="AD79" s="3262"/>
      <c r="AE79" s="3262"/>
      <c r="AF79" s="3262"/>
      <c r="AG79" s="3262"/>
      <c r="AH79" s="3262"/>
      <c r="AI79" s="3270"/>
      <c r="AJ79" s="3271" t="s">
        <v>102</v>
      </c>
      <c r="AK79" s="2936" t="s">
        <v>103</v>
      </c>
      <c r="AL79" s="1936"/>
      <c r="AM79" s="1936"/>
      <c r="AN79" s="1936"/>
      <c r="AO79" s="1936"/>
      <c r="AP79" s="1936"/>
      <c r="AQ79" s="1936"/>
      <c r="AR79" s="1936"/>
      <c r="AS79" s="1937"/>
      <c r="AT79" s="1937"/>
      <c r="BX79" s="2"/>
      <c r="BY79" s="2"/>
      <c r="BZ79" s="3"/>
      <c r="CG79" s="40"/>
      <c r="CH79" s="40"/>
      <c r="CI79" s="40"/>
      <c r="CJ79" s="40"/>
    </row>
    <row r="80" spans="1:88" ht="16.350000000000001" customHeight="1" x14ac:dyDescent="0.2">
      <c r="A80" s="2719"/>
      <c r="B80" s="2721"/>
      <c r="C80" s="3183"/>
      <c r="D80" s="2698"/>
      <c r="E80" s="3115"/>
      <c r="F80" s="3261" t="s">
        <v>104</v>
      </c>
      <c r="G80" s="3263"/>
      <c r="H80" s="3261" t="s">
        <v>105</v>
      </c>
      <c r="I80" s="3263"/>
      <c r="J80" s="3261" t="s">
        <v>13</v>
      </c>
      <c r="K80" s="3263"/>
      <c r="L80" s="3261" t="s">
        <v>14</v>
      </c>
      <c r="M80" s="3263"/>
      <c r="N80" s="3261" t="s">
        <v>106</v>
      </c>
      <c r="O80" s="3263"/>
      <c r="P80" s="3261">
        <v>19</v>
      </c>
      <c r="Q80" s="3263"/>
      <c r="R80" s="3261" t="s">
        <v>16</v>
      </c>
      <c r="S80" s="3263"/>
      <c r="T80" s="3261" t="s">
        <v>17</v>
      </c>
      <c r="U80" s="3263"/>
      <c r="V80" s="3261" t="s">
        <v>18</v>
      </c>
      <c r="W80" s="3263"/>
      <c r="X80" s="3261" t="s">
        <v>19</v>
      </c>
      <c r="Y80" s="3263"/>
      <c r="Z80" s="3261" t="s">
        <v>20</v>
      </c>
      <c r="AA80" s="3263"/>
      <c r="AB80" s="3261" t="s">
        <v>21</v>
      </c>
      <c r="AC80" s="3263"/>
      <c r="AD80" s="3261" t="s">
        <v>22</v>
      </c>
      <c r="AE80" s="3263"/>
      <c r="AF80" s="3261" t="s">
        <v>23</v>
      </c>
      <c r="AG80" s="3263"/>
      <c r="AH80" s="3261" t="s">
        <v>24</v>
      </c>
      <c r="AI80" s="3270"/>
      <c r="AJ80" s="2723"/>
      <c r="AK80" s="2703"/>
      <c r="AL80" s="1936"/>
      <c r="AM80" s="1943"/>
      <c r="AN80" s="1936"/>
      <c r="AO80" s="1936"/>
      <c r="AP80" s="1936"/>
      <c r="AQ80" s="1936"/>
      <c r="AR80" s="1936"/>
      <c r="AS80" s="1937"/>
      <c r="AT80" s="1937"/>
      <c r="BX80" s="2"/>
      <c r="BY80" s="2"/>
      <c r="BZ80" s="3"/>
      <c r="CG80" s="40"/>
      <c r="CH80" s="40"/>
      <c r="CI80" s="40"/>
      <c r="CJ80" s="40"/>
    </row>
    <row r="81" spans="1:88" ht="24.75" customHeight="1" x14ac:dyDescent="0.2">
      <c r="A81" s="3199"/>
      <c r="B81" s="3183"/>
      <c r="C81" s="1849" t="s">
        <v>29</v>
      </c>
      <c r="D81" s="1871" t="s">
        <v>30</v>
      </c>
      <c r="E81" s="1930" t="s">
        <v>31</v>
      </c>
      <c r="F81" s="1849" t="s">
        <v>30</v>
      </c>
      <c r="G81" s="1930" t="s">
        <v>31</v>
      </c>
      <c r="H81" s="1957" t="s">
        <v>30</v>
      </c>
      <c r="I81" s="1930" t="s">
        <v>31</v>
      </c>
      <c r="J81" s="1849" t="s">
        <v>30</v>
      </c>
      <c r="K81" s="1930" t="s">
        <v>31</v>
      </c>
      <c r="L81" s="1849" t="s">
        <v>30</v>
      </c>
      <c r="M81" s="1930" t="s">
        <v>31</v>
      </c>
      <c r="N81" s="1849" t="s">
        <v>30</v>
      </c>
      <c r="O81" s="1930" t="s">
        <v>31</v>
      </c>
      <c r="P81" s="1849" t="s">
        <v>30</v>
      </c>
      <c r="Q81" s="1930" t="s">
        <v>31</v>
      </c>
      <c r="R81" s="1849" t="s">
        <v>30</v>
      </c>
      <c r="S81" s="1930" t="s">
        <v>31</v>
      </c>
      <c r="T81" s="1849" t="s">
        <v>30</v>
      </c>
      <c r="U81" s="1930" t="s">
        <v>31</v>
      </c>
      <c r="V81" s="1849" t="s">
        <v>30</v>
      </c>
      <c r="W81" s="1930" t="s">
        <v>31</v>
      </c>
      <c r="X81" s="1849" t="s">
        <v>30</v>
      </c>
      <c r="Y81" s="1930" t="s">
        <v>31</v>
      </c>
      <c r="Z81" s="1849" t="s">
        <v>30</v>
      </c>
      <c r="AA81" s="1930" t="s">
        <v>31</v>
      </c>
      <c r="AB81" s="1849" t="s">
        <v>30</v>
      </c>
      <c r="AC81" s="1930" t="s">
        <v>31</v>
      </c>
      <c r="AD81" s="1849" t="s">
        <v>30</v>
      </c>
      <c r="AE81" s="1930" t="s">
        <v>31</v>
      </c>
      <c r="AF81" s="1849" t="s">
        <v>30</v>
      </c>
      <c r="AG81" s="1930" t="s">
        <v>31</v>
      </c>
      <c r="AH81" s="1849" t="s">
        <v>30</v>
      </c>
      <c r="AI81" s="1958" t="s">
        <v>31</v>
      </c>
      <c r="AJ81" s="3202"/>
      <c r="AK81" s="3115"/>
      <c r="AL81" s="1936"/>
      <c r="AM81" s="1943"/>
      <c r="AN81" s="1936"/>
      <c r="AO81" s="1936"/>
      <c r="AP81" s="1936"/>
      <c r="AQ81" s="1936"/>
      <c r="AR81" s="1936"/>
      <c r="AS81" s="1937"/>
      <c r="AT81" s="1937"/>
      <c r="BX81" s="2"/>
      <c r="BY81" s="2"/>
      <c r="BZ81" s="3"/>
      <c r="CG81" s="40"/>
      <c r="CH81" s="40"/>
      <c r="CI81" s="40"/>
      <c r="CJ81" s="40"/>
    </row>
    <row r="82" spans="1:88" ht="16.350000000000001" customHeight="1" x14ac:dyDescent="0.2">
      <c r="A82" s="1959" t="s">
        <v>107</v>
      </c>
      <c r="B82" s="244" t="s">
        <v>108</v>
      </c>
      <c r="C82" s="1877">
        <f>SUM(D82:E82)</f>
        <v>0</v>
      </c>
      <c r="D82" s="1878">
        <f>SUM(F82,H82,J82,L82,N82,P82,R82,T82,V82,X82,Z82,AB82,AD82,AF82,AH82)</f>
        <v>0</v>
      </c>
      <c r="E82" s="1960">
        <f>SUM(G82,I82,K82,M82,O82,Q82,S82,U82,W82,Y82,AA82,AC82,AE82,AG82,AI82)</f>
        <v>0</v>
      </c>
      <c r="F82" s="1762"/>
      <c r="G82" s="1763"/>
      <c r="H82" s="1764"/>
      <c r="I82" s="1763"/>
      <c r="J82" s="1762"/>
      <c r="K82" s="1765"/>
      <c r="L82" s="1762"/>
      <c r="M82" s="1765"/>
      <c r="N82" s="1762"/>
      <c r="O82" s="1765"/>
      <c r="P82" s="1762"/>
      <c r="Q82" s="1765"/>
      <c r="R82" s="1762"/>
      <c r="S82" s="1765"/>
      <c r="T82" s="1762"/>
      <c r="U82" s="1765"/>
      <c r="V82" s="1762"/>
      <c r="W82" s="1765"/>
      <c r="X82" s="1762"/>
      <c r="Y82" s="1765"/>
      <c r="Z82" s="1762"/>
      <c r="AA82" s="1765"/>
      <c r="AB82" s="1762"/>
      <c r="AC82" s="1765"/>
      <c r="AD82" s="1762"/>
      <c r="AE82" s="1765"/>
      <c r="AF82" s="1762"/>
      <c r="AG82" s="1765"/>
      <c r="AH82" s="1762"/>
      <c r="AI82" s="1766"/>
      <c r="AJ82" s="1767"/>
      <c r="AK82" s="1763"/>
      <c r="AL82" s="1961"/>
      <c r="AM82" s="1943"/>
      <c r="AN82" s="1936"/>
      <c r="AO82" s="1936"/>
      <c r="AP82" s="1936"/>
      <c r="AQ82" s="1936"/>
      <c r="AR82" s="1936"/>
      <c r="AS82" s="1937"/>
      <c r="AT82" s="1937"/>
      <c r="BX82" s="2"/>
      <c r="BY82" s="2"/>
      <c r="BZ82" s="3"/>
      <c r="CG82" s="40">
        <v>0</v>
      </c>
      <c r="CH82" s="40">
        <v>0</v>
      </c>
      <c r="CI82" s="40"/>
      <c r="CJ82" s="40"/>
    </row>
    <row r="83" spans="1:88" ht="16.350000000000001" customHeight="1" x14ac:dyDescent="0.2">
      <c r="A83" s="3272" t="s">
        <v>109</v>
      </c>
      <c r="B83" s="1962" t="s">
        <v>110</v>
      </c>
      <c r="C83" s="27">
        <f>SUM(D83:E83)</f>
        <v>0</v>
      </c>
      <c r="D83" s="256">
        <f t="shared" ref="D83:E85" si="7">SUM(F83,H83,J83,L83,N83,P83,R83,T83,V83,X83,Z83,AB83,AD83,AF83,AH83)</f>
        <v>0</v>
      </c>
      <c r="E83" s="256">
        <f t="shared" si="7"/>
        <v>0</v>
      </c>
      <c r="F83" s="257"/>
      <c r="G83" s="258"/>
      <c r="H83" s="259"/>
      <c r="I83" s="258"/>
      <c r="J83" s="257"/>
      <c r="K83" s="260"/>
      <c r="L83" s="257"/>
      <c r="M83" s="260"/>
      <c r="N83" s="257"/>
      <c r="O83" s="260"/>
      <c r="P83" s="257"/>
      <c r="Q83" s="260"/>
      <c r="R83" s="257"/>
      <c r="S83" s="260"/>
      <c r="T83" s="257"/>
      <c r="U83" s="260"/>
      <c r="V83" s="257"/>
      <c r="W83" s="260"/>
      <c r="X83" s="257"/>
      <c r="Y83" s="260"/>
      <c r="Z83" s="257"/>
      <c r="AA83" s="260"/>
      <c r="AB83" s="257"/>
      <c r="AC83" s="260"/>
      <c r="AD83" s="257"/>
      <c r="AE83" s="260"/>
      <c r="AF83" s="257"/>
      <c r="AG83" s="260"/>
      <c r="AH83" s="257"/>
      <c r="AI83" s="261"/>
      <c r="AJ83" s="262"/>
      <c r="AK83" s="258"/>
      <c r="AL83" s="1961"/>
      <c r="AM83" s="1943"/>
      <c r="AN83" s="1936"/>
      <c r="AO83" s="1936"/>
      <c r="AP83" s="1936"/>
      <c r="AQ83" s="1936"/>
      <c r="AR83" s="1936"/>
      <c r="AS83" s="1937"/>
      <c r="AT83" s="1937"/>
      <c r="BX83" s="2"/>
      <c r="BY83" s="2"/>
      <c r="BZ83" s="3"/>
      <c r="CG83" s="40">
        <v>0</v>
      </c>
      <c r="CH83" s="40">
        <v>0</v>
      </c>
      <c r="CI83" s="40"/>
      <c r="CJ83" s="40"/>
    </row>
    <row r="84" spans="1:88" ht="25.35" customHeight="1" x14ac:dyDescent="0.2">
      <c r="A84" s="3272"/>
      <c r="B84" s="263" t="s">
        <v>111</v>
      </c>
      <c r="C84" s="77">
        <f>SUM(D84:E84)</f>
        <v>0</v>
      </c>
      <c r="D84" s="256">
        <f t="shared" si="7"/>
        <v>0</v>
      </c>
      <c r="E84" s="256">
        <f t="shared" si="7"/>
        <v>0</v>
      </c>
      <c r="F84" s="264"/>
      <c r="G84" s="265"/>
      <c r="H84" s="266"/>
      <c r="I84" s="265"/>
      <c r="J84" s="264"/>
      <c r="K84" s="267"/>
      <c r="L84" s="264"/>
      <c r="M84" s="267"/>
      <c r="N84" s="264"/>
      <c r="O84" s="267"/>
      <c r="P84" s="264"/>
      <c r="Q84" s="267"/>
      <c r="R84" s="264"/>
      <c r="S84" s="267"/>
      <c r="T84" s="264"/>
      <c r="U84" s="267"/>
      <c r="V84" s="264"/>
      <c r="W84" s="267"/>
      <c r="X84" s="264"/>
      <c r="Y84" s="267"/>
      <c r="Z84" s="264"/>
      <c r="AA84" s="267"/>
      <c r="AB84" s="264"/>
      <c r="AC84" s="267"/>
      <c r="AD84" s="264"/>
      <c r="AE84" s="267"/>
      <c r="AF84" s="264"/>
      <c r="AG84" s="267"/>
      <c r="AH84" s="264"/>
      <c r="AI84" s="268"/>
      <c r="AJ84" s="269"/>
      <c r="AK84" s="265"/>
      <c r="AL84" s="1961"/>
      <c r="AM84" s="1943"/>
      <c r="AN84" s="1936"/>
      <c r="AO84" s="1936"/>
      <c r="AP84" s="1936"/>
      <c r="AQ84" s="1936"/>
      <c r="AR84" s="1936"/>
      <c r="AS84" s="1937"/>
      <c r="AT84" s="1937"/>
      <c r="BX84" s="2"/>
      <c r="BY84" s="2"/>
      <c r="BZ84" s="3"/>
      <c r="CG84" s="40"/>
      <c r="CH84" s="40"/>
      <c r="CI84" s="40"/>
      <c r="CJ84" s="40"/>
    </row>
    <row r="85" spans="1:88" ht="16.350000000000001" customHeight="1" x14ac:dyDescent="0.2">
      <c r="A85" s="1876" t="s">
        <v>60</v>
      </c>
      <c r="B85" s="1963" t="s">
        <v>112</v>
      </c>
      <c r="C85" s="1877">
        <f>SUM(D85:E85)</f>
        <v>0</v>
      </c>
      <c r="D85" s="1878">
        <f t="shared" si="7"/>
        <v>0</v>
      </c>
      <c r="E85" s="1960">
        <f t="shared" si="7"/>
        <v>0</v>
      </c>
      <c r="F85" s="1964"/>
      <c r="G85" s="1965"/>
      <c r="H85" s="1966"/>
      <c r="I85" s="1965"/>
      <c r="J85" s="1964"/>
      <c r="K85" s="1967"/>
      <c r="L85" s="1964"/>
      <c r="M85" s="1967"/>
      <c r="N85" s="1964"/>
      <c r="O85" s="1967"/>
      <c r="P85" s="1964"/>
      <c r="Q85" s="1967"/>
      <c r="R85" s="1964"/>
      <c r="S85" s="1967"/>
      <c r="T85" s="1964"/>
      <c r="U85" s="1967"/>
      <c r="V85" s="1964"/>
      <c r="W85" s="1967"/>
      <c r="X85" s="1964"/>
      <c r="Y85" s="1967"/>
      <c r="Z85" s="1964"/>
      <c r="AA85" s="1967"/>
      <c r="AB85" s="1964"/>
      <c r="AC85" s="1967"/>
      <c r="AD85" s="1964"/>
      <c r="AE85" s="1967"/>
      <c r="AF85" s="1964"/>
      <c r="AG85" s="1967"/>
      <c r="AH85" s="1964"/>
      <c r="AI85" s="1968"/>
      <c r="AJ85" s="1969"/>
      <c r="AK85" s="1965"/>
      <c r="AL85" s="1961"/>
      <c r="AM85" s="1943"/>
      <c r="AN85" s="1936"/>
      <c r="AO85" s="1936"/>
      <c r="AP85" s="1936"/>
      <c r="AQ85" s="1936"/>
      <c r="AR85" s="1936"/>
      <c r="AS85" s="1937"/>
      <c r="AT85" s="1937"/>
      <c r="BX85" s="2"/>
      <c r="BY85" s="2"/>
      <c r="BZ85" s="3"/>
      <c r="CG85" s="40"/>
      <c r="CH85" s="40"/>
      <c r="CI85" s="40"/>
      <c r="CJ85" s="40"/>
    </row>
    <row r="86" spans="1:88" ht="31.35" customHeight="1" x14ac:dyDescent="0.2">
      <c r="A86" s="9" t="s">
        <v>113</v>
      </c>
      <c r="B86" s="6"/>
      <c r="C86" s="1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35"/>
      <c r="R86" s="235"/>
      <c r="S86" s="235"/>
      <c r="T86" s="235"/>
      <c r="U86" s="235"/>
      <c r="V86" s="235"/>
      <c r="W86" s="6"/>
      <c r="X86" s="235"/>
      <c r="Y86" s="235"/>
      <c r="Z86" s="1778"/>
      <c r="AA86" s="236"/>
      <c r="AB86" s="1779"/>
      <c r="AC86" s="1779"/>
      <c r="AD86" s="1779"/>
      <c r="AE86" s="1779"/>
      <c r="AF86" s="1779"/>
      <c r="AG86" s="1937"/>
      <c r="AH86" s="128"/>
      <c r="AI86" s="1936"/>
      <c r="AJ86" s="1936"/>
      <c r="AK86" s="1936"/>
      <c r="AL86" s="1936"/>
      <c r="AM86" s="1936"/>
      <c r="AN86" s="1936"/>
      <c r="AO86" s="1936"/>
      <c r="AP86" s="1936"/>
      <c r="AQ86" s="1937"/>
      <c r="AR86" s="1937"/>
      <c r="CG86" s="40"/>
      <c r="CH86" s="40"/>
      <c r="CI86" s="40"/>
      <c r="CJ86" s="40"/>
    </row>
    <row r="87" spans="1:88" ht="16.350000000000001" customHeight="1" x14ac:dyDescent="0.2">
      <c r="A87" s="3272" t="s">
        <v>96</v>
      </c>
      <c r="B87" s="3273" t="s">
        <v>32</v>
      </c>
      <c r="C87" s="3273" t="s">
        <v>114</v>
      </c>
      <c r="D87" s="3274" t="s">
        <v>115</v>
      </c>
      <c r="E87" s="3267" t="s">
        <v>116</v>
      </c>
      <c r="F87" s="3273" t="s">
        <v>117</v>
      </c>
      <c r="G87" s="6"/>
      <c r="H87" s="1943"/>
      <c r="I87" s="1943"/>
      <c r="J87" s="1943"/>
      <c r="K87" s="1943"/>
      <c r="L87" s="1943"/>
      <c r="M87" s="1943"/>
      <c r="N87" s="1943"/>
      <c r="O87" s="1943"/>
      <c r="P87" s="1970"/>
      <c r="Q87" s="1970"/>
      <c r="R87" s="1970"/>
      <c r="S87" s="1970"/>
      <c r="T87" s="1970"/>
      <c r="U87" s="1970"/>
      <c r="V87" s="1970"/>
      <c r="W87" s="1943"/>
      <c r="X87" s="1970"/>
      <c r="Y87" s="1937"/>
      <c r="Z87" s="1937"/>
      <c r="AA87" s="1937"/>
      <c r="AB87" s="1937"/>
      <c r="AC87" s="1937"/>
      <c r="AD87" s="1937"/>
      <c r="AE87" s="1937"/>
      <c r="AF87" s="1937"/>
      <c r="AG87" s="1937"/>
      <c r="AH87" s="1936"/>
      <c r="AI87" s="1936"/>
      <c r="AJ87" s="1936"/>
      <c r="AK87" s="1936"/>
      <c r="AL87" s="1936"/>
      <c r="AM87" s="1936"/>
      <c r="AN87" s="1936"/>
      <c r="AO87" s="1936"/>
      <c r="AP87" s="1936"/>
      <c r="AQ87" s="1937"/>
      <c r="AR87" s="1937"/>
      <c r="CG87" s="40"/>
      <c r="CH87" s="40"/>
      <c r="CI87" s="40"/>
      <c r="CJ87" s="40"/>
    </row>
    <row r="88" spans="1:88" ht="45.75" customHeight="1" x14ac:dyDescent="0.2">
      <c r="A88" s="3272"/>
      <c r="B88" s="3273"/>
      <c r="C88" s="3273"/>
      <c r="D88" s="3274"/>
      <c r="E88" s="3267"/>
      <c r="F88" s="3273"/>
      <c r="G88" s="6"/>
      <c r="H88" s="1943"/>
      <c r="I88" s="1943"/>
      <c r="J88" s="1943"/>
      <c r="K88" s="1943"/>
      <c r="L88" s="1943"/>
      <c r="M88" s="1943"/>
      <c r="N88" s="1943"/>
      <c r="O88" s="1943"/>
      <c r="P88" s="1970"/>
      <c r="Q88" s="1970"/>
      <c r="R88" s="1970"/>
      <c r="S88" s="1970"/>
      <c r="T88" s="1970"/>
      <c r="U88" s="1970"/>
      <c r="V88" s="1970"/>
      <c r="W88" s="1943"/>
      <c r="X88" s="1970"/>
      <c r="Y88" s="1937"/>
      <c r="Z88" s="1937"/>
      <c r="AA88" s="1937"/>
      <c r="AB88" s="1937"/>
      <c r="AC88" s="1937"/>
      <c r="AD88" s="1937"/>
      <c r="AE88" s="1937"/>
      <c r="AF88" s="1937"/>
      <c r="AG88" s="1937"/>
      <c r="AH88" s="1936"/>
      <c r="AI88" s="1936"/>
      <c r="AJ88" s="1936"/>
      <c r="AK88" s="1936"/>
      <c r="AL88" s="1936"/>
      <c r="AM88" s="1936"/>
      <c r="AN88" s="1936"/>
      <c r="AO88" s="1936"/>
      <c r="AP88" s="1936"/>
      <c r="AQ88" s="1937"/>
      <c r="AR88" s="1937"/>
      <c r="CG88" s="40"/>
      <c r="CH88" s="40"/>
      <c r="CI88" s="40"/>
      <c r="CJ88" s="40"/>
    </row>
    <row r="89" spans="1:88" ht="16.350000000000001" customHeight="1" x14ac:dyDescent="0.2">
      <c r="A89" s="3281" t="s">
        <v>118</v>
      </c>
      <c r="B89" s="3282"/>
      <c r="C89" s="3282"/>
      <c r="D89" s="3282"/>
      <c r="E89" s="3282"/>
      <c r="F89" s="3283"/>
      <c r="G89" s="6"/>
      <c r="H89" s="1943"/>
      <c r="I89" s="1943"/>
      <c r="J89" s="1943"/>
      <c r="K89" s="1943"/>
      <c r="L89" s="1943"/>
      <c r="M89" s="1943"/>
      <c r="N89" s="1943"/>
      <c r="O89" s="1943"/>
      <c r="P89" s="1970"/>
      <c r="Q89" s="1970"/>
      <c r="R89" s="1970"/>
      <c r="S89" s="1970"/>
      <c r="T89" s="1970"/>
      <c r="U89" s="1970"/>
      <c r="V89" s="1970"/>
      <c r="W89" s="1943"/>
      <c r="X89" s="1970"/>
      <c r="Y89" s="1937"/>
      <c r="Z89" s="1937"/>
      <c r="AA89" s="1937"/>
      <c r="AB89" s="1937"/>
      <c r="AC89" s="1937"/>
      <c r="AD89" s="1937"/>
      <c r="AE89" s="1937"/>
      <c r="AF89" s="1937"/>
      <c r="AG89" s="1937"/>
      <c r="AH89" s="1936"/>
      <c r="AI89" s="1936"/>
      <c r="AJ89" s="1936"/>
      <c r="AK89" s="1936"/>
      <c r="AL89" s="1936"/>
      <c r="AM89" s="1936"/>
      <c r="AN89" s="1936"/>
      <c r="AO89" s="1936"/>
      <c r="AP89" s="1936"/>
      <c r="AQ89" s="1937"/>
      <c r="AR89" s="1937"/>
      <c r="CG89" s="40"/>
      <c r="CH89" s="40"/>
      <c r="CI89" s="40"/>
      <c r="CJ89" s="40"/>
    </row>
    <row r="90" spans="1:88" ht="16.350000000000001" customHeight="1" x14ac:dyDescent="0.2">
      <c r="A90" s="1971" t="s">
        <v>119</v>
      </c>
      <c r="B90" s="1972">
        <f>SUM(C90:D90)</f>
        <v>464</v>
      </c>
      <c r="C90" s="1973">
        <v>57</v>
      </c>
      <c r="D90" s="1974">
        <v>407</v>
      </c>
      <c r="E90" s="1863">
        <v>464</v>
      </c>
      <c r="F90" s="1973"/>
      <c r="G90" s="6"/>
      <c r="H90" s="1943"/>
      <c r="I90" s="1943"/>
      <c r="J90" s="1943"/>
      <c r="K90" s="1943"/>
      <c r="L90" s="1943"/>
      <c r="M90" s="1943"/>
      <c r="N90" s="1943"/>
      <c r="O90" s="1943"/>
      <c r="P90" s="1970"/>
      <c r="Q90" s="1970"/>
      <c r="R90" s="1970"/>
      <c r="S90" s="1970"/>
      <c r="T90" s="1970"/>
      <c r="U90" s="1970"/>
      <c r="V90" s="1970"/>
      <c r="W90" s="1943"/>
      <c r="X90" s="1970"/>
      <c r="Y90" s="1937"/>
      <c r="Z90" s="1937"/>
      <c r="AA90" s="1937"/>
      <c r="AB90" s="1937"/>
      <c r="AC90" s="1937"/>
      <c r="AD90" s="1937"/>
      <c r="AE90" s="1937"/>
      <c r="AF90" s="1937"/>
      <c r="AG90" s="1937"/>
      <c r="AH90" s="1936"/>
      <c r="AI90" s="1936"/>
      <c r="AJ90" s="1936"/>
      <c r="AK90" s="1936"/>
      <c r="AL90" s="1936"/>
      <c r="AM90" s="1936"/>
      <c r="AN90" s="1936"/>
      <c r="AO90" s="1936"/>
      <c r="AP90" s="1936"/>
      <c r="AQ90" s="1937"/>
      <c r="AR90" s="1937"/>
      <c r="CG90" s="40"/>
      <c r="CH90" s="40"/>
      <c r="CI90" s="40"/>
      <c r="CJ90" s="40"/>
    </row>
    <row r="91" spans="1:88" ht="16.350000000000001" customHeight="1" x14ac:dyDescent="0.2">
      <c r="A91" s="283" t="s">
        <v>120</v>
      </c>
      <c r="B91" s="263">
        <f>SUM(C91:D91)</f>
        <v>0</v>
      </c>
      <c r="C91" s="161"/>
      <c r="D91" s="284"/>
      <c r="E91" s="46"/>
      <c r="F91" s="161"/>
      <c r="G91" s="6"/>
      <c r="H91" s="1943"/>
      <c r="I91" s="1943"/>
      <c r="J91" s="1943"/>
      <c r="K91" s="1943"/>
      <c r="L91" s="1943"/>
      <c r="M91" s="1943"/>
      <c r="N91" s="1943"/>
      <c r="O91" s="1943"/>
      <c r="P91" s="1970"/>
      <c r="Q91" s="1970"/>
      <c r="R91" s="1970"/>
      <c r="S91" s="1970"/>
      <c r="T91" s="1970"/>
      <c r="U91" s="1970"/>
      <c r="V91" s="1970"/>
      <c r="W91" s="1943"/>
      <c r="X91" s="1970"/>
      <c r="Y91" s="1937"/>
      <c r="Z91" s="1937"/>
      <c r="AA91" s="1937"/>
      <c r="AB91" s="1937"/>
      <c r="AC91" s="1937"/>
      <c r="AD91" s="1937"/>
      <c r="AE91" s="1937"/>
      <c r="AF91" s="1937"/>
      <c r="AG91" s="1937"/>
      <c r="AH91" s="1936"/>
      <c r="AI91" s="1936"/>
      <c r="AJ91" s="1936"/>
      <c r="AK91" s="1936"/>
      <c r="AL91" s="1936"/>
      <c r="AM91" s="1936"/>
      <c r="AN91" s="1936"/>
      <c r="AO91" s="1936"/>
      <c r="AP91" s="1936"/>
      <c r="AQ91" s="1937"/>
      <c r="AR91" s="1937"/>
      <c r="CG91" s="40"/>
      <c r="CH91" s="40"/>
      <c r="CI91" s="40"/>
      <c r="CJ91" s="40"/>
    </row>
    <row r="92" spans="1:88" ht="16.350000000000001" customHeight="1" x14ac:dyDescent="0.2">
      <c r="A92" s="283" t="s">
        <v>121</v>
      </c>
      <c r="B92" s="263">
        <f>SUM(C92:D92)</f>
        <v>0</v>
      </c>
      <c r="C92" s="161"/>
      <c r="D92" s="284"/>
      <c r="E92" s="46"/>
      <c r="F92" s="161"/>
      <c r="G92" s="6"/>
      <c r="H92" s="1943"/>
      <c r="I92" s="1943"/>
      <c r="J92" s="1943"/>
      <c r="K92" s="1943"/>
      <c r="L92" s="1943"/>
      <c r="M92" s="1943"/>
      <c r="N92" s="1943"/>
      <c r="O92" s="1943"/>
      <c r="P92" s="1970"/>
      <c r="Q92" s="1970"/>
      <c r="R92" s="1970"/>
      <c r="S92" s="1970"/>
      <c r="T92" s="1970"/>
      <c r="U92" s="1970"/>
      <c r="V92" s="1970"/>
      <c r="W92" s="1943"/>
      <c r="X92" s="1970"/>
      <c r="Y92" s="1937"/>
      <c r="Z92" s="1937"/>
      <c r="AA92" s="1937"/>
      <c r="AB92" s="1937"/>
      <c r="AC92" s="1937"/>
      <c r="AD92" s="1937"/>
      <c r="AE92" s="1937"/>
      <c r="AF92" s="1937"/>
      <c r="AG92" s="1937"/>
      <c r="AH92" s="1936"/>
      <c r="AI92" s="1936"/>
      <c r="AJ92" s="1936"/>
      <c r="AK92" s="1936"/>
      <c r="AL92" s="1936"/>
      <c r="AM92" s="1936"/>
      <c r="AN92" s="1936"/>
      <c r="AO92" s="1936"/>
      <c r="AP92" s="1936"/>
      <c r="AQ92" s="1937"/>
      <c r="AR92" s="1937"/>
      <c r="CG92" s="40"/>
      <c r="CH92" s="40"/>
      <c r="CI92" s="40"/>
      <c r="CJ92" s="40"/>
    </row>
    <row r="93" spans="1:88" ht="16.350000000000001" customHeight="1" x14ac:dyDescent="0.2">
      <c r="A93" s="283" t="s">
        <v>122</v>
      </c>
      <c r="B93" s="263">
        <f>SUM(C93:D93)</f>
        <v>0</v>
      </c>
      <c r="C93" s="161"/>
      <c r="D93" s="284"/>
      <c r="E93" s="46"/>
      <c r="F93" s="161"/>
      <c r="G93" s="6"/>
      <c r="H93" s="1943"/>
      <c r="I93" s="1943"/>
      <c r="J93" s="1943"/>
      <c r="K93" s="1943"/>
      <c r="L93" s="1943"/>
      <c r="M93" s="1943"/>
      <c r="N93" s="1943"/>
      <c r="O93" s="1943"/>
      <c r="P93" s="1970"/>
      <c r="Q93" s="1970"/>
      <c r="R93" s="1970"/>
      <c r="S93" s="1970"/>
      <c r="T93" s="1970"/>
      <c r="U93" s="1970"/>
      <c r="V93" s="1970"/>
      <c r="W93" s="1943"/>
      <c r="X93" s="1970"/>
      <c r="Y93" s="1937"/>
      <c r="Z93" s="1937"/>
      <c r="AA93" s="1937"/>
      <c r="AB93" s="1937"/>
      <c r="AC93" s="1937"/>
      <c r="AD93" s="1937"/>
      <c r="AE93" s="1937"/>
      <c r="AF93" s="1937"/>
      <c r="AG93" s="1937"/>
      <c r="AH93" s="1936"/>
      <c r="AI93" s="1936"/>
      <c r="AJ93" s="1936"/>
      <c r="AK93" s="1936"/>
      <c r="AL93" s="1936"/>
      <c r="AM93" s="1936"/>
      <c r="AN93" s="1936"/>
      <c r="AO93" s="1936"/>
      <c r="AP93" s="1936"/>
      <c r="AQ93" s="1937"/>
      <c r="AR93" s="1937"/>
      <c r="CG93" s="40"/>
      <c r="CH93" s="40"/>
      <c r="CI93" s="40"/>
      <c r="CJ93" s="40"/>
    </row>
    <row r="94" spans="1:88" ht="16.350000000000001" customHeight="1" x14ac:dyDescent="0.2">
      <c r="A94" s="285" t="s">
        <v>123</v>
      </c>
      <c r="B94" s="286">
        <f>SUM(C94:D94)</f>
        <v>19</v>
      </c>
      <c r="C94" s="287"/>
      <c r="D94" s="1786">
        <v>19</v>
      </c>
      <c r="E94" s="190">
        <v>19</v>
      </c>
      <c r="F94" s="287"/>
      <c r="G94" s="6"/>
      <c r="H94" s="1943"/>
      <c r="I94" s="1943"/>
      <c r="J94" s="1943"/>
      <c r="K94" s="1943"/>
      <c r="L94" s="1943"/>
      <c r="M94" s="1943"/>
      <c r="N94" s="1943"/>
      <c r="O94" s="1943"/>
      <c r="P94" s="1970"/>
      <c r="Q94" s="1970"/>
      <c r="R94" s="1970"/>
      <c r="S94" s="1970"/>
      <c r="T94" s="1970"/>
      <c r="U94" s="1970"/>
      <c r="V94" s="1970"/>
      <c r="W94" s="1943"/>
      <c r="X94" s="1970"/>
      <c r="Y94" s="1937"/>
      <c r="Z94" s="1937"/>
      <c r="AA94" s="1937"/>
      <c r="AB94" s="1937"/>
      <c r="AC94" s="1937"/>
      <c r="AD94" s="1937"/>
      <c r="AE94" s="1937"/>
      <c r="AF94" s="1937"/>
      <c r="AG94" s="1937"/>
      <c r="AH94" s="1936"/>
      <c r="AI94" s="1936"/>
      <c r="AJ94" s="1936"/>
      <c r="AK94" s="1936"/>
      <c r="AL94" s="1936"/>
      <c r="AM94" s="1936"/>
      <c r="AN94" s="1936"/>
      <c r="AO94" s="1936"/>
      <c r="AP94" s="1936"/>
      <c r="AQ94" s="1937"/>
      <c r="AR94" s="1937"/>
      <c r="CG94" s="40"/>
      <c r="CH94" s="40"/>
      <c r="CI94" s="40"/>
      <c r="CJ94" s="40"/>
    </row>
    <row r="95" spans="1:88" ht="16.350000000000001" customHeight="1" x14ac:dyDescent="0.2">
      <c r="A95" s="3281" t="s">
        <v>124</v>
      </c>
      <c r="B95" s="3282"/>
      <c r="C95" s="3282"/>
      <c r="D95" s="3282"/>
      <c r="E95" s="3282"/>
      <c r="F95" s="3283"/>
      <c r="G95" s="6"/>
      <c r="H95" s="1943"/>
      <c r="I95" s="1943"/>
      <c r="J95" s="1943"/>
      <c r="K95" s="1943"/>
      <c r="L95" s="1943"/>
      <c r="M95" s="1943"/>
      <c r="N95" s="1943"/>
      <c r="O95" s="1943"/>
      <c r="P95" s="1970"/>
      <c r="Q95" s="1970"/>
      <c r="R95" s="1970"/>
      <c r="S95" s="1970"/>
      <c r="T95" s="1970"/>
      <c r="U95" s="1970"/>
      <c r="V95" s="1970"/>
      <c r="W95" s="1943"/>
      <c r="X95" s="1970"/>
      <c r="Y95" s="1937"/>
      <c r="Z95" s="1937"/>
      <c r="AA95" s="1937"/>
      <c r="AB95" s="1937"/>
      <c r="AC95" s="1937"/>
      <c r="AD95" s="1937"/>
      <c r="AE95" s="1937"/>
      <c r="AF95" s="1937"/>
      <c r="AG95" s="1937"/>
      <c r="AH95" s="1936"/>
      <c r="AI95" s="1936"/>
      <c r="AJ95" s="1936"/>
      <c r="AK95" s="1936"/>
      <c r="AL95" s="1936"/>
      <c r="AM95" s="1936"/>
      <c r="AN95" s="1936"/>
      <c r="AO95" s="1936"/>
      <c r="AP95" s="1936"/>
      <c r="AQ95" s="1937"/>
      <c r="AR95" s="1937"/>
      <c r="CG95" s="40"/>
      <c r="CH95" s="40"/>
      <c r="CI95" s="40"/>
      <c r="CJ95" s="40"/>
    </row>
    <row r="96" spans="1:88" ht="16.350000000000001" customHeight="1" x14ac:dyDescent="0.2">
      <c r="A96" s="1975" t="s">
        <v>125</v>
      </c>
      <c r="B96" s="1976">
        <f>SUM(C96:D96)</f>
        <v>2</v>
      </c>
      <c r="C96" s="1973"/>
      <c r="D96" s="1974">
        <v>2</v>
      </c>
      <c r="E96" s="1863">
        <v>2</v>
      </c>
      <c r="F96" s="1973"/>
      <c r="G96" s="6"/>
      <c r="H96" s="1943"/>
      <c r="I96" s="1943"/>
      <c r="J96" s="1943"/>
      <c r="K96" s="1943"/>
      <c r="L96" s="1943"/>
      <c r="M96" s="1943"/>
      <c r="N96" s="1943"/>
      <c r="O96" s="1943"/>
      <c r="P96" s="1970"/>
      <c r="Q96" s="1970"/>
      <c r="R96" s="1970"/>
      <c r="S96" s="1970"/>
      <c r="T96" s="1970"/>
      <c r="U96" s="1970"/>
      <c r="V96" s="1970"/>
      <c r="W96" s="1943"/>
      <c r="X96" s="1970"/>
      <c r="Y96" s="1937"/>
      <c r="Z96" s="1937"/>
      <c r="AA96" s="1937"/>
      <c r="AB96" s="1937"/>
      <c r="AC96" s="1937"/>
      <c r="AD96" s="1937"/>
      <c r="AE96" s="1937"/>
      <c r="AF96" s="1937"/>
      <c r="AG96" s="1937"/>
      <c r="AH96" s="1937"/>
      <c r="AI96" s="1937"/>
      <c r="AJ96" s="1937"/>
      <c r="AK96" s="1937"/>
      <c r="AL96" s="1937"/>
      <c r="AM96" s="1937"/>
      <c r="AN96" s="1937"/>
      <c r="AO96" s="1937"/>
      <c r="AP96" s="1937"/>
      <c r="AQ96" s="1937"/>
      <c r="AR96" s="1937"/>
      <c r="CG96" s="40"/>
      <c r="CH96" s="40"/>
      <c r="CI96" s="40"/>
      <c r="CJ96" s="40"/>
    </row>
    <row r="97" spans="1:104" ht="16.350000000000001" customHeight="1" x14ac:dyDescent="0.2">
      <c r="A97" s="290" t="s">
        <v>126</v>
      </c>
      <c r="B97" s="291">
        <f>SUM(C97:D97)</f>
        <v>0</v>
      </c>
      <c r="C97" s="161"/>
      <c r="D97" s="284"/>
      <c r="E97" s="46"/>
      <c r="F97" s="161"/>
      <c r="G97" s="6"/>
      <c r="H97" s="1943"/>
      <c r="I97" s="1943"/>
      <c r="J97" s="1943"/>
      <c r="K97" s="1943"/>
      <c r="L97" s="1943"/>
      <c r="M97" s="1943"/>
      <c r="N97" s="1943"/>
      <c r="O97" s="1943"/>
      <c r="P97" s="1970"/>
      <c r="Q97" s="1970"/>
      <c r="R97" s="1970"/>
      <c r="S97" s="1970"/>
      <c r="T97" s="1970"/>
      <c r="U97" s="1970"/>
      <c r="V97" s="1970"/>
      <c r="W97" s="1943"/>
      <c r="X97" s="1970"/>
      <c r="Y97" s="1937"/>
      <c r="Z97" s="1937"/>
      <c r="AA97" s="1937"/>
      <c r="AB97" s="1937"/>
      <c r="AC97" s="1937"/>
      <c r="AD97" s="1937"/>
      <c r="AE97" s="1937"/>
      <c r="AF97" s="1937"/>
      <c r="AG97" s="1937"/>
      <c r="AH97" s="1937"/>
      <c r="AI97" s="1937"/>
      <c r="AJ97" s="1937"/>
      <c r="AK97" s="1937"/>
      <c r="AL97" s="1937"/>
      <c r="AM97" s="1937"/>
      <c r="AN97" s="1937"/>
      <c r="AO97" s="1937"/>
      <c r="AP97" s="1937"/>
      <c r="AQ97" s="1937"/>
      <c r="AR97" s="1937"/>
      <c r="CG97" s="40"/>
      <c r="CH97" s="40"/>
      <c r="CI97" s="40"/>
      <c r="CJ97" s="40"/>
    </row>
    <row r="98" spans="1:104" ht="24.75" customHeight="1" x14ac:dyDescent="0.2">
      <c r="A98" s="1723" t="s">
        <v>127</v>
      </c>
      <c r="B98" s="292">
        <f>SUM(C98:D98)</f>
        <v>0</v>
      </c>
      <c r="C98" s="1788"/>
      <c r="D98" s="1786"/>
      <c r="E98" s="1725"/>
      <c r="F98" s="1788"/>
      <c r="G98" s="6"/>
      <c r="H98" s="1943"/>
      <c r="I98" s="1943"/>
      <c r="J98" s="1943"/>
      <c r="K98" s="1943"/>
      <c r="L98" s="1943"/>
      <c r="M98" s="1943"/>
      <c r="N98" s="1943"/>
      <c r="O98" s="1943"/>
      <c r="P98" s="1970"/>
      <c r="Q98" s="1970"/>
      <c r="R98" s="1970"/>
      <c r="S98" s="1970"/>
      <c r="T98" s="1970"/>
      <c r="U98" s="1970"/>
      <c r="V98" s="1970"/>
      <c r="W98" s="1943"/>
      <c r="X98" s="1970"/>
      <c r="Y98" s="1937"/>
      <c r="Z98" s="1937"/>
      <c r="AA98" s="1937"/>
      <c r="AB98" s="1937"/>
      <c r="AC98" s="1937"/>
      <c r="AD98" s="1937"/>
      <c r="AE98" s="1937"/>
      <c r="AF98" s="1937"/>
      <c r="AG98" s="1937"/>
      <c r="AH98" s="1937"/>
      <c r="AI98" s="1937"/>
      <c r="AJ98" s="1937"/>
      <c r="AK98" s="1937"/>
      <c r="AL98" s="1937"/>
      <c r="AM98" s="1937"/>
      <c r="AN98" s="1937"/>
      <c r="AO98" s="1937"/>
      <c r="AP98" s="1937"/>
      <c r="AQ98" s="1937"/>
      <c r="AR98" s="1937"/>
      <c r="CG98" s="40"/>
      <c r="CH98" s="40"/>
      <c r="CI98" s="40"/>
      <c r="CJ98" s="40"/>
    </row>
    <row r="99" spans="1:104" s="8" customFormat="1" ht="31.35" customHeight="1" x14ac:dyDescent="0.2">
      <c r="A99" s="2738" t="s">
        <v>128</v>
      </c>
      <c r="B99" s="2738"/>
      <c r="C99" s="2738"/>
      <c r="D99" s="2738"/>
      <c r="E99" s="2738"/>
      <c r="F99" s="2738"/>
      <c r="G99" s="1935"/>
      <c r="H99" s="1935"/>
      <c r="I99" s="1935"/>
      <c r="J99" s="1935"/>
      <c r="K99" s="1935"/>
      <c r="L99" s="1935"/>
      <c r="M99" s="1935"/>
      <c r="N99" s="1935"/>
      <c r="O99" s="1935"/>
      <c r="P99" s="1935"/>
      <c r="Q99" s="1977"/>
      <c r="R99" s="1977"/>
      <c r="S99" s="1977"/>
      <c r="T99" s="1977"/>
      <c r="U99" s="1977"/>
      <c r="V99" s="1977"/>
      <c r="W99" s="1935"/>
      <c r="X99" s="1977"/>
      <c r="Y99" s="1977"/>
      <c r="Z99" s="1977"/>
      <c r="AA99" s="1977"/>
      <c r="AB99" s="1977"/>
      <c r="AC99" s="1977"/>
      <c r="AD99" s="1977"/>
      <c r="AE99" s="1977"/>
      <c r="AF99" s="1977"/>
      <c r="AG99" s="1977"/>
      <c r="AH99" s="1977"/>
      <c r="AI99" s="1977"/>
      <c r="AJ99" s="1977"/>
      <c r="AK99" s="1977"/>
      <c r="AL99" s="1977"/>
      <c r="AM99" s="1977"/>
      <c r="AN99" s="1977"/>
      <c r="AO99" s="1977"/>
      <c r="AP99" s="1977"/>
      <c r="AQ99" s="1977"/>
      <c r="AR99" s="1977"/>
      <c r="BX99" s="4"/>
      <c r="BY99" s="4"/>
      <c r="BZ99" s="4"/>
      <c r="CA99" s="5"/>
      <c r="CB99" s="5"/>
      <c r="CC99" s="5"/>
      <c r="CD99" s="5"/>
      <c r="CE99" s="5"/>
      <c r="CF99" s="5"/>
      <c r="CG99" s="40"/>
      <c r="CH99" s="40"/>
      <c r="CI99" s="40"/>
      <c r="CJ99" s="40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4"/>
    </row>
    <row r="100" spans="1:104" ht="16.350000000000001" customHeight="1" x14ac:dyDescent="0.2">
      <c r="A100" s="3284" t="s">
        <v>129</v>
      </c>
      <c r="B100" s="3285" t="s">
        <v>130</v>
      </c>
      <c r="C100" s="3286"/>
      <c r="D100" s="3286"/>
      <c r="E100" s="3287"/>
      <c r="F100" s="3285" t="s">
        <v>131</v>
      </c>
      <c r="G100" s="3286"/>
      <c r="H100" s="3286"/>
      <c r="I100" s="3287"/>
      <c r="J100" s="3288" t="s">
        <v>132</v>
      </c>
      <c r="K100" s="3289" t="s">
        <v>133</v>
      </c>
      <c r="L100" s="3290"/>
      <c r="M100" s="3289" t="s">
        <v>134</v>
      </c>
      <c r="N100" s="3290"/>
      <c r="O100" s="6"/>
      <c r="P100" s="235"/>
      <c r="Q100" s="235"/>
      <c r="R100" s="235"/>
      <c r="S100" s="235"/>
      <c r="T100" s="235"/>
      <c r="U100" s="235"/>
      <c r="V100" s="6"/>
      <c r="W100" s="235"/>
      <c r="X100" s="1790"/>
      <c r="Y100" s="1754"/>
      <c r="Z100" s="1754"/>
      <c r="AA100" s="1754"/>
      <c r="AB100" s="1754"/>
      <c r="AC100" s="1754"/>
      <c r="AD100" s="1754"/>
      <c r="AE100" s="1754"/>
      <c r="AF100" s="1754"/>
      <c r="AG100" s="1754"/>
      <c r="AH100" s="1754"/>
      <c r="AI100" s="1937"/>
      <c r="AJ100" s="1937"/>
      <c r="AK100" s="1937"/>
      <c r="AL100" s="1937"/>
      <c r="AM100" s="1937"/>
      <c r="AN100" s="1937"/>
      <c r="AO100" s="1937"/>
      <c r="AP100" s="1937"/>
      <c r="AQ100" s="1937"/>
      <c r="AR100" s="1937"/>
      <c r="CG100" s="40"/>
      <c r="CH100" s="40"/>
      <c r="CI100" s="40"/>
      <c r="CJ100" s="40"/>
    </row>
    <row r="101" spans="1:104" ht="39" customHeight="1" x14ac:dyDescent="0.2">
      <c r="A101" s="2740"/>
      <c r="B101" s="3220"/>
      <c r="C101" s="2746"/>
      <c r="D101" s="2746"/>
      <c r="E101" s="3221"/>
      <c r="F101" s="2748"/>
      <c r="G101" s="2749"/>
      <c r="H101" s="2749"/>
      <c r="I101" s="2750"/>
      <c r="J101" s="2754"/>
      <c r="K101" s="3228"/>
      <c r="L101" s="3229"/>
      <c r="M101" s="3228"/>
      <c r="N101" s="3229"/>
      <c r="O101" s="6"/>
      <c r="P101" s="235"/>
      <c r="Q101" s="235"/>
      <c r="R101" s="235"/>
      <c r="S101" s="235"/>
      <c r="T101" s="235"/>
      <c r="U101" s="235"/>
      <c r="V101" s="6"/>
      <c r="W101" s="235"/>
      <c r="X101" s="1970"/>
      <c r="Y101" s="1937"/>
      <c r="Z101" s="1937"/>
      <c r="AA101" s="1937"/>
      <c r="AB101" s="1937"/>
      <c r="AC101" s="1937"/>
      <c r="AD101" s="1937"/>
      <c r="AE101" s="1937"/>
      <c r="AF101" s="1937"/>
      <c r="AG101" s="1937"/>
      <c r="AH101" s="1937"/>
      <c r="AI101" s="1937"/>
      <c r="AJ101" s="1937"/>
      <c r="AK101" s="1937"/>
      <c r="AL101" s="1937"/>
      <c r="AM101" s="1937"/>
      <c r="AN101" s="1937"/>
      <c r="AO101" s="1937"/>
      <c r="AP101" s="1937"/>
      <c r="AQ101" s="1937"/>
      <c r="AR101" s="1937"/>
      <c r="CG101" s="40"/>
      <c r="CH101" s="40"/>
      <c r="CI101" s="40"/>
      <c r="CJ101" s="40"/>
    </row>
    <row r="102" spans="1:104" ht="40.5" customHeight="1" x14ac:dyDescent="0.2">
      <c r="A102" s="3216"/>
      <c r="B102" s="1978" t="s">
        <v>135</v>
      </c>
      <c r="C102" s="1979" t="s">
        <v>136</v>
      </c>
      <c r="D102" s="1980" t="s">
        <v>137</v>
      </c>
      <c r="E102" s="1981" t="s">
        <v>138</v>
      </c>
      <c r="F102" s="1982" t="s">
        <v>139</v>
      </c>
      <c r="G102" s="1983" t="s">
        <v>140</v>
      </c>
      <c r="H102" s="1983" t="s">
        <v>137</v>
      </c>
      <c r="I102" s="1981" t="s">
        <v>138</v>
      </c>
      <c r="J102" s="3225"/>
      <c r="K102" s="1978" t="s">
        <v>135</v>
      </c>
      <c r="L102" s="1984" t="s">
        <v>136</v>
      </c>
      <c r="M102" s="1978" t="s">
        <v>139</v>
      </c>
      <c r="N102" s="1984" t="s">
        <v>141</v>
      </c>
      <c r="O102" s="6"/>
      <c r="P102" s="235"/>
      <c r="Q102" s="235"/>
      <c r="R102" s="235"/>
      <c r="S102" s="235"/>
      <c r="T102" s="235"/>
      <c r="U102" s="235"/>
      <c r="V102" s="6"/>
      <c r="W102" s="235"/>
      <c r="X102" s="1985"/>
      <c r="Y102" s="1986"/>
      <c r="Z102" s="1986"/>
      <c r="AA102" s="1986"/>
      <c r="AB102" s="1986"/>
      <c r="AC102" s="1986"/>
      <c r="AD102" s="1986"/>
      <c r="AE102" s="1986"/>
      <c r="AF102" s="1986"/>
      <c r="AG102" s="1986"/>
      <c r="AH102" s="1986"/>
      <c r="AI102" s="1986"/>
      <c r="AJ102" s="1986"/>
      <c r="AK102" s="1986"/>
      <c r="AL102" s="1986"/>
      <c r="AM102" s="1986"/>
      <c r="AN102" s="1986"/>
      <c r="AO102" s="1986"/>
      <c r="AP102" s="1986"/>
      <c r="AQ102" s="1986"/>
      <c r="AR102" s="1986"/>
      <c r="CG102" s="40"/>
      <c r="CH102" s="40"/>
      <c r="CI102" s="40"/>
      <c r="CJ102" s="40"/>
    </row>
    <row r="103" spans="1:104" ht="16.350000000000001" customHeight="1" x14ac:dyDescent="0.2">
      <c r="A103" s="1987" t="s">
        <v>142</v>
      </c>
      <c r="B103" s="1988">
        <v>10291</v>
      </c>
      <c r="C103" s="1989">
        <v>310</v>
      </c>
      <c r="D103" s="1990">
        <v>6455</v>
      </c>
      <c r="E103" s="1991">
        <v>4146</v>
      </c>
      <c r="F103" s="1988">
        <v>31516</v>
      </c>
      <c r="G103" s="1992">
        <v>334</v>
      </c>
      <c r="H103" s="1992">
        <v>19448</v>
      </c>
      <c r="I103" s="1989">
        <v>11734</v>
      </c>
      <c r="J103" s="1993">
        <v>6145</v>
      </c>
      <c r="K103" s="1988"/>
      <c r="L103" s="1993"/>
      <c r="M103" s="1988"/>
      <c r="N103" s="1993"/>
      <c r="O103" s="6" t="str">
        <f>CA103&amp;CB103&amp;CC103&amp;CD103</f>
        <v/>
      </c>
      <c r="P103" s="235"/>
      <c r="Q103" s="235"/>
      <c r="R103" s="235"/>
      <c r="S103" s="235"/>
      <c r="T103" s="235"/>
      <c r="U103" s="235"/>
      <c r="V103" s="6"/>
      <c r="W103" s="235"/>
      <c r="X103" s="1994"/>
      <c r="Y103" s="1995"/>
      <c r="Z103" s="1995"/>
      <c r="AA103" s="1995"/>
      <c r="AB103" s="1995"/>
      <c r="AC103" s="1995"/>
      <c r="AD103" s="1995"/>
      <c r="AE103" s="1995"/>
      <c r="AF103" s="1995"/>
      <c r="AG103" s="1995"/>
      <c r="AH103" s="1995"/>
      <c r="AI103" s="1995"/>
      <c r="AJ103" s="1995"/>
      <c r="AK103" s="1995"/>
      <c r="AL103" s="1995"/>
      <c r="AM103" s="1995"/>
      <c r="AN103" s="1995"/>
      <c r="AO103" s="1995"/>
      <c r="AP103" s="1995"/>
      <c r="AQ103" s="1995"/>
      <c r="AR103" s="1995"/>
      <c r="CA103" s="453" t="str">
        <f>IF(CG103=1,"* Las recetas totales despachadas a pacientes del PSC, deben ser menores o iguales al total de Recetas con Despacho Total. ","")</f>
        <v/>
      </c>
      <c r="CB103" s="453" t="str">
        <f>IF(CH103=1,"* Las recetas parciales despachadas a pacientes del PSC, deben ser menores o iguales al total de Recetas con Despacho Parcial. ","")</f>
        <v/>
      </c>
      <c r="CC103" s="453" t="str">
        <f>IF(CI103=1,"* Las prescripciones emitidas a pacientes del PSC, deben ser menores o iguales a las Prescripciones totales emitidas. ","")</f>
        <v/>
      </c>
      <c r="CD103" s="453" t="str">
        <f>IF(CJ103=1,"* Las prescripciones rechazadas a pacientes del PSC, deben ser menores o iguales a las Prescripciones totales rechazadas. ","")</f>
        <v/>
      </c>
      <c r="CG103" s="454">
        <f>IF(B103&lt;K103,1,0)</f>
        <v>0</v>
      </c>
      <c r="CH103" s="454">
        <f>IF(C103&lt;L103,1,0)</f>
        <v>0</v>
      </c>
      <c r="CI103" s="454">
        <f>IF(F103&lt;M103,1,0)</f>
        <v>0</v>
      </c>
      <c r="CJ103" s="454">
        <f>IF(G103&lt;N103,1,0)</f>
        <v>0</v>
      </c>
    </row>
    <row r="104" spans="1:104" ht="16.350000000000001" customHeight="1" x14ac:dyDescent="0.2">
      <c r="A104" s="310" t="s">
        <v>143</v>
      </c>
      <c r="B104" s="315">
        <v>1493</v>
      </c>
      <c r="C104" s="316">
        <v>38</v>
      </c>
      <c r="D104" s="312">
        <v>1531</v>
      </c>
      <c r="E104" s="314">
        <v>0</v>
      </c>
      <c r="F104" s="315">
        <v>3319</v>
      </c>
      <c r="G104" s="313">
        <v>86</v>
      </c>
      <c r="H104" s="313">
        <v>3233</v>
      </c>
      <c r="I104" s="316">
        <v>0</v>
      </c>
      <c r="J104" s="317">
        <v>1493</v>
      </c>
      <c r="K104" s="318"/>
      <c r="L104" s="319"/>
      <c r="M104" s="318"/>
      <c r="N104" s="319"/>
      <c r="O104" s="6"/>
      <c r="P104" s="235"/>
      <c r="Q104" s="235"/>
      <c r="R104" s="235"/>
      <c r="S104" s="235"/>
      <c r="T104" s="235"/>
      <c r="U104" s="235"/>
      <c r="V104" s="6"/>
      <c r="W104" s="235"/>
      <c r="X104" s="1994"/>
      <c r="Y104" s="1995"/>
      <c r="Z104" s="1995"/>
      <c r="AA104" s="1995"/>
      <c r="AB104" s="1995"/>
      <c r="AC104" s="1995"/>
      <c r="AD104" s="1995"/>
      <c r="AE104" s="1995"/>
      <c r="AF104" s="1995"/>
      <c r="AG104" s="1995"/>
      <c r="AH104" s="1995"/>
      <c r="AI104" s="1995"/>
      <c r="AJ104" s="1995"/>
      <c r="AK104" s="1995"/>
      <c r="AL104" s="1995"/>
      <c r="AM104" s="1995"/>
      <c r="AN104" s="1995"/>
      <c r="AO104" s="1995"/>
      <c r="AP104" s="1995"/>
      <c r="AQ104" s="1995"/>
      <c r="AR104" s="1995"/>
      <c r="CA104" s="453" t="str">
        <f>IF(CG104=1,"* Las recetas totales despachadas a pacientes del PSC, deben ser menores o iguales al total de Recetas con Despacho Total. ","")</f>
        <v/>
      </c>
      <c r="CB104" s="453" t="str">
        <f>IF(CH104=1,"* Las recetas parciales despachadas a pacientes del PSC, deben ser menores o iguales al total de Recetas con Despacho Parcial. ","")</f>
        <v/>
      </c>
      <c r="CC104" s="453" t="str">
        <f>IF(CI104=1,"* Las prescripciones emitidas a pacientes del PSC, deben ser menores o iguales a las Prescripciones totales emitidas. ","")</f>
        <v/>
      </c>
      <c r="CD104" s="453" t="str">
        <f>IF(CJ104=1,"* Las prescripciones rechazadas a pacientes del PSC, deben ser menores o iguales a las Prescripciones totales rechazadas. ","")</f>
        <v/>
      </c>
      <c r="CG104" s="454">
        <f t="shared" ref="CG104:CH105" si="8">IF(B104&lt;K104,1,0)</f>
        <v>0</v>
      </c>
      <c r="CH104" s="454">
        <f t="shared" si="8"/>
        <v>0</v>
      </c>
      <c r="CI104" s="454">
        <f t="shared" ref="CI104:CJ105" si="9">IF(F104&lt;M104,1,0)</f>
        <v>0</v>
      </c>
      <c r="CJ104" s="454">
        <f t="shared" si="9"/>
        <v>0</v>
      </c>
    </row>
    <row r="105" spans="1:104" ht="16.350000000000001" customHeight="1" x14ac:dyDescent="0.2">
      <c r="A105" s="310" t="s">
        <v>144</v>
      </c>
      <c r="B105" s="326">
        <v>917</v>
      </c>
      <c r="C105" s="327">
        <v>0</v>
      </c>
      <c r="D105" s="323">
        <v>917</v>
      </c>
      <c r="E105" s="325">
        <v>0</v>
      </c>
      <c r="F105" s="326">
        <v>917</v>
      </c>
      <c r="G105" s="324">
        <v>0</v>
      </c>
      <c r="H105" s="324">
        <v>917</v>
      </c>
      <c r="I105" s="327">
        <v>0</v>
      </c>
      <c r="J105" s="328">
        <v>917</v>
      </c>
      <c r="K105" s="329"/>
      <c r="L105" s="330"/>
      <c r="M105" s="329"/>
      <c r="N105" s="330"/>
      <c r="O105" s="6"/>
      <c r="P105" s="235"/>
      <c r="Q105" s="235"/>
      <c r="R105" s="235"/>
      <c r="S105" s="235"/>
      <c r="T105" s="235"/>
      <c r="U105" s="235"/>
      <c r="V105" s="6"/>
      <c r="W105" s="235"/>
      <c r="X105" s="1994"/>
      <c r="Y105" s="1995"/>
      <c r="Z105" s="1995"/>
      <c r="AA105" s="1995"/>
      <c r="AB105" s="1995"/>
      <c r="AC105" s="1995"/>
      <c r="AD105" s="1995"/>
      <c r="AE105" s="1995"/>
      <c r="AF105" s="1995"/>
      <c r="AG105" s="1995"/>
      <c r="AH105" s="1995"/>
      <c r="AI105" s="1995"/>
      <c r="AJ105" s="1995"/>
      <c r="AK105" s="1995"/>
      <c r="AL105" s="1995"/>
      <c r="AM105" s="1995"/>
      <c r="AN105" s="1995"/>
      <c r="AO105" s="1995"/>
      <c r="AP105" s="1995"/>
      <c r="AQ105" s="1995"/>
      <c r="AR105" s="1995"/>
      <c r="CA105" s="453" t="str">
        <f>IF(CG105=1,"* Las recetas totales despachadas a pacientes del PSC, deben ser menores o iguales al total de Recetas con Despacho Total. ","")</f>
        <v/>
      </c>
      <c r="CB105" s="453" t="str">
        <f>IF(CH105=1,"* Las recetas parciales despachadas a pacientes del PSC, deben ser menores o iguales al total de Recetas con Despacho Parcial. ","")</f>
        <v/>
      </c>
      <c r="CC105" s="453" t="str">
        <f>IF(CI105=1,"* Las prescripciones emitidas a pacientes del PSC, deben ser menores o iguales a las Prescripciones totales emitidas. ","")</f>
        <v/>
      </c>
      <c r="CD105" s="453" t="str">
        <f>IF(CJ105=1,"* Las prescripciones rechazadas a pacientes del PSC, deben ser menores o iguales a las Prescripciones totales rechazadas. ","")</f>
        <v/>
      </c>
      <c r="CG105" s="454">
        <f t="shared" si="8"/>
        <v>0</v>
      </c>
      <c r="CH105" s="454">
        <f t="shared" si="8"/>
        <v>0</v>
      </c>
      <c r="CI105" s="454">
        <f t="shared" si="9"/>
        <v>0</v>
      </c>
      <c r="CJ105" s="454">
        <f t="shared" si="9"/>
        <v>0</v>
      </c>
    </row>
    <row r="106" spans="1:104" ht="16.350000000000001" customHeight="1" x14ac:dyDescent="0.2">
      <c r="A106" s="1996" t="s">
        <v>32</v>
      </c>
      <c r="B106" s="1997">
        <f>SUM(B103:B105)</f>
        <v>12701</v>
      </c>
      <c r="C106" s="1998">
        <f>SUM(C103:C105)</f>
        <v>348</v>
      </c>
      <c r="D106" s="1999">
        <f t="shared" ref="D106:E106" si="10">SUM(D103:D105)</f>
        <v>8903</v>
      </c>
      <c r="E106" s="1998">
        <f t="shared" si="10"/>
        <v>4146</v>
      </c>
      <c r="F106" s="1997">
        <f>SUM(F103:F105)</f>
        <v>35752</v>
      </c>
      <c r="G106" s="2000">
        <f>SUM(G103:G105)</f>
        <v>420</v>
      </c>
      <c r="H106" s="2000">
        <f t="shared" ref="H106:I106" si="11">SUM(H103:H105)</f>
        <v>23598</v>
      </c>
      <c r="I106" s="1998">
        <f t="shared" si="11"/>
        <v>11734</v>
      </c>
      <c r="J106" s="2001">
        <f>SUM(J103:J105)</f>
        <v>8555</v>
      </c>
      <c r="K106" s="1997">
        <f>+K103</f>
        <v>0</v>
      </c>
      <c r="L106" s="2001">
        <f>+L103</f>
        <v>0</v>
      </c>
      <c r="M106" s="1997">
        <f>+M103</f>
        <v>0</v>
      </c>
      <c r="N106" s="2001">
        <f>+N103</f>
        <v>0</v>
      </c>
      <c r="O106" s="6"/>
      <c r="P106" s="235"/>
      <c r="Q106" s="235"/>
      <c r="R106" s="235"/>
      <c r="S106" s="235"/>
      <c r="T106" s="235"/>
      <c r="U106" s="235"/>
      <c r="V106" s="6"/>
      <c r="W106" s="235"/>
      <c r="X106" s="2002"/>
      <c r="Y106" s="2003"/>
      <c r="Z106" s="2003"/>
      <c r="AA106" s="2003"/>
      <c r="AB106" s="2003"/>
      <c r="AC106" s="2003"/>
      <c r="AD106" s="2003"/>
      <c r="AE106" s="2003"/>
      <c r="AF106" s="2003"/>
      <c r="AG106" s="2003"/>
      <c r="AH106" s="2003"/>
      <c r="AI106" s="2003"/>
      <c r="AJ106" s="2003"/>
      <c r="AK106" s="2003"/>
      <c r="AL106" s="2003"/>
      <c r="AM106" s="2003"/>
      <c r="AN106" s="2003"/>
      <c r="AO106" s="2003"/>
      <c r="AP106" s="2003"/>
      <c r="AQ106" s="2003"/>
      <c r="AR106" s="2003"/>
      <c r="CG106" s="40"/>
      <c r="CH106" s="40"/>
      <c r="CI106" s="40"/>
      <c r="CJ106" s="40"/>
    </row>
    <row r="107" spans="1:104" ht="31.35" customHeight="1" x14ac:dyDescent="0.2">
      <c r="A107" s="9" t="s">
        <v>145</v>
      </c>
      <c r="B107" s="2004"/>
      <c r="C107" s="2005"/>
      <c r="D107" s="342"/>
      <c r="E107" s="2006"/>
      <c r="F107" s="2006"/>
      <c r="G107" s="2007"/>
      <c r="H107" s="2007"/>
      <c r="I107" s="2008"/>
      <c r="J107" s="346"/>
      <c r="K107" s="2008"/>
      <c r="L107" s="346"/>
      <c r="M107" s="6"/>
      <c r="N107" s="6"/>
      <c r="O107" s="6"/>
      <c r="P107" s="6"/>
      <c r="Q107" s="235"/>
      <c r="R107" s="235"/>
      <c r="S107" s="235"/>
      <c r="T107" s="235"/>
      <c r="U107" s="235"/>
      <c r="V107" s="235"/>
      <c r="W107" s="6"/>
      <c r="X107" s="2009"/>
      <c r="Y107" s="2009"/>
      <c r="Z107" s="2010"/>
      <c r="AA107" s="2010"/>
      <c r="AB107" s="2010"/>
      <c r="AC107" s="2010"/>
      <c r="AD107" s="2010"/>
      <c r="AE107" s="2010"/>
      <c r="AF107" s="2010"/>
      <c r="AG107" s="2010"/>
      <c r="AH107" s="2010"/>
      <c r="AI107" s="2010"/>
      <c r="AJ107" s="2010"/>
      <c r="AK107" s="2010"/>
      <c r="AL107" s="2010"/>
      <c r="AM107" s="2010"/>
      <c r="AN107" s="2010"/>
      <c r="AO107" s="2010"/>
      <c r="AP107" s="2010"/>
      <c r="AQ107" s="2010"/>
      <c r="AR107" s="2010"/>
      <c r="CG107" s="40"/>
      <c r="CH107" s="40"/>
      <c r="CI107" s="40"/>
      <c r="CJ107" s="40"/>
    </row>
    <row r="108" spans="1:104" ht="31.35" customHeight="1" x14ac:dyDescent="0.2">
      <c r="A108" s="3275" t="s">
        <v>146</v>
      </c>
      <c r="B108" s="3277" t="s">
        <v>147</v>
      </c>
      <c r="C108" s="3278" t="s">
        <v>148</v>
      </c>
      <c r="D108" s="3279"/>
      <c r="E108" s="3279"/>
      <c r="F108" s="3279"/>
      <c r="G108" s="3279"/>
      <c r="H108" s="3279"/>
      <c r="I108" s="3279"/>
      <c r="J108" s="3279"/>
      <c r="K108" s="3279"/>
      <c r="L108" s="3280"/>
      <c r="M108" s="3277" t="s">
        <v>149</v>
      </c>
      <c r="N108" s="6"/>
      <c r="O108" s="342"/>
      <c r="P108" s="342"/>
      <c r="Q108" s="342"/>
      <c r="R108" s="235"/>
      <c r="S108" s="235"/>
      <c r="T108" s="235"/>
      <c r="U108" s="235"/>
      <c r="V108" s="235"/>
      <c r="W108" s="235"/>
      <c r="X108" s="235"/>
      <c r="Y108" s="235"/>
      <c r="Z108" s="1994"/>
      <c r="AA108" s="1995"/>
      <c r="AB108" s="1995"/>
      <c r="AC108" s="1995"/>
      <c r="AD108" s="1995"/>
      <c r="AE108" s="1995"/>
      <c r="AF108" s="1995"/>
      <c r="AG108" s="1995"/>
      <c r="AH108" s="1995"/>
      <c r="AI108" s="1995"/>
      <c r="AJ108" s="1995"/>
      <c r="AK108" s="1995"/>
      <c r="AL108" s="1995"/>
      <c r="AM108" s="1995"/>
      <c r="AN108" s="1995"/>
      <c r="AO108" s="1995"/>
      <c r="AP108" s="1995"/>
      <c r="AQ108" s="1995"/>
      <c r="AR108" s="1995"/>
      <c r="AS108" s="1995"/>
      <c r="AT108" s="1995"/>
      <c r="BX108" s="2"/>
      <c r="BZ108" s="3"/>
      <c r="CG108" s="40"/>
      <c r="CH108" s="40"/>
      <c r="CI108" s="40"/>
      <c r="CJ108" s="40"/>
    </row>
    <row r="109" spans="1:104" ht="35.25" customHeight="1" x14ac:dyDescent="0.2">
      <c r="A109" s="3276"/>
      <c r="B109" s="3216"/>
      <c r="C109" s="2011" t="s">
        <v>150</v>
      </c>
      <c r="D109" s="2012" t="s">
        <v>151</v>
      </c>
      <c r="E109" s="2012" t="s">
        <v>152</v>
      </c>
      <c r="F109" s="2012" t="s">
        <v>153</v>
      </c>
      <c r="G109" s="2012" t="s">
        <v>154</v>
      </c>
      <c r="H109" s="2013" t="s">
        <v>155</v>
      </c>
      <c r="I109" s="2013" t="s">
        <v>156</v>
      </c>
      <c r="J109" s="2012" t="s">
        <v>157</v>
      </c>
      <c r="K109" s="2013" t="s">
        <v>158</v>
      </c>
      <c r="L109" s="2014" t="s">
        <v>159</v>
      </c>
      <c r="M109" s="3216"/>
      <c r="N109" s="6"/>
      <c r="O109" s="342"/>
      <c r="P109" s="342"/>
      <c r="Q109" s="342"/>
      <c r="R109" s="235"/>
      <c r="S109" s="235"/>
      <c r="T109" s="235"/>
      <c r="U109" s="235"/>
      <c r="V109" s="235"/>
      <c r="W109" s="235"/>
      <c r="X109" s="235"/>
      <c r="Y109" s="235"/>
      <c r="Z109" s="1994"/>
      <c r="AA109" s="1995"/>
      <c r="AB109" s="1995"/>
      <c r="AC109" s="1995"/>
      <c r="AD109" s="1995"/>
      <c r="AE109" s="1995"/>
      <c r="AF109" s="1995"/>
      <c r="AG109" s="1995"/>
      <c r="AH109" s="1995"/>
      <c r="AI109" s="1995"/>
      <c r="AJ109" s="1995"/>
      <c r="AK109" s="1995"/>
      <c r="AL109" s="1995"/>
      <c r="AM109" s="1995"/>
      <c r="AN109" s="1995"/>
      <c r="AO109" s="1995"/>
      <c r="AP109" s="1995"/>
      <c r="AQ109" s="1995"/>
      <c r="AR109" s="1995"/>
      <c r="AS109" s="1995"/>
      <c r="AT109" s="1995"/>
      <c r="BX109" s="2"/>
      <c r="BZ109" s="3"/>
      <c r="CG109" s="40"/>
      <c r="CH109" s="40"/>
      <c r="CI109" s="40"/>
      <c r="CJ109" s="40"/>
    </row>
    <row r="110" spans="1:104" ht="16.350000000000001" customHeight="1" x14ac:dyDescent="0.2">
      <c r="A110" s="2015" t="s">
        <v>160</v>
      </c>
      <c r="B110" s="2016"/>
      <c r="C110" s="1988"/>
      <c r="D110" s="1992"/>
      <c r="E110" s="1992"/>
      <c r="F110" s="1992"/>
      <c r="G110" s="1992"/>
      <c r="H110" s="1992"/>
      <c r="I110" s="1992"/>
      <c r="J110" s="1992"/>
      <c r="K110" s="1992"/>
      <c r="L110" s="2016"/>
      <c r="M110" s="2017"/>
      <c r="N110" s="6"/>
      <c r="O110" s="342"/>
      <c r="P110" s="342"/>
      <c r="Q110" s="342"/>
      <c r="R110" s="235"/>
      <c r="S110" s="235"/>
      <c r="T110" s="235"/>
      <c r="U110" s="235"/>
      <c r="V110" s="235"/>
      <c r="W110" s="235"/>
      <c r="X110" s="235"/>
      <c r="Y110" s="235"/>
      <c r="Z110" s="2018"/>
      <c r="AA110" s="2019"/>
      <c r="AB110" s="2019"/>
      <c r="AC110" s="2019"/>
      <c r="AD110" s="2019"/>
      <c r="AE110" s="2019"/>
      <c r="AF110" s="2019"/>
      <c r="AG110" s="2019"/>
      <c r="AH110" s="2019"/>
      <c r="AI110" s="2019"/>
      <c r="AJ110" s="2019"/>
      <c r="AK110" s="2019"/>
      <c r="AL110" s="2019"/>
      <c r="AM110" s="2019"/>
      <c r="AN110" s="2019"/>
      <c r="AO110" s="2019"/>
      <c r="AP110" s="2019"/>
      <c r="AQ110" s="2019"/>
      <c r="AR110" s="2019"/>
      <c r="AS110" s="2019"/>
      <c r="AT110" s="2019"/>
      <c r="BX110" s="2"/>
      <c r="BZ110" s="3"/>
      <c r="CG110" s="40"/>
      <c r="CH110" s="40"/>
      <c r="CI110" s="40"/>
      <c r="CJ110" s="40"/>
    </row>
    <row r="111" spans="1:104" ht="16.350000000000001" customHeight="1" x14ac:dyDescent="0.2">
      <c r="A111" s="109" t="s">
        <v>161</v>
      </c>
      <c r="B111" s="327"/>
      <c r="C111" s="353"/>
      <c r="D111" s="324"/>
      <c r="E111" s="324"/>
      <c r="F111" s="324"/>
      <c r="G111" s="324"/>
      <c r="H111" s="324"/>
      <c r="I111" s="324"/>
      <c r="J111" s="324"/>
      <c r="K111" s="324"/>
      <c r="L111" s="327"/>
      <c r="M111" s="354"/>
      <c r="N111" s="346"/>
      <c r="O111" s="342"/>
      <c r="P111" s="342"/>
      <c r="Q111" s="342"/>
      <c r="R111" s="235"/>
      <c r="S111" s="235"/>
      <c r="T111" s="235"/>
      <c r="U111" s="235"/>
      <c r="V111" s="235"/>
      <c r="W111" s="235"/>
      <c r="X111" s="235"/>
      <c r="Y111" s="235"/>
      <c r="Z111" s="2018"/>
      <c r="AA111" s="2019"/>
      <c r="AB111" s="2019"/>
      <c r="AC111" s="2019"/>
      <c r="AD111" s="2019"/>
      <c r="AE111" s="2019"/>
      <c r="AF111" s="2019"/>
      <c r="AG111" s="2019"/>
      <c r="AH111" s="2019"/>
      <c r="AI111" s="2019"/>
      <c r="AJ111" s="2019"/>
      <c r="AK111" s="2019"/>
      <c r="AL111" s="2019"/>
      <c r="AM111" s="2019"/>
      <c r="AN111" s="2019"/>
      <c r="AO111" s="2019"/>
      <c r="AP111" s="2019"/>
      <c r="AQ111" s="2019"/>
      <c r="AR111" s="2019"/>
      <c r="AS111" s="2019"/>
      <c r="AT111" s="2019"/>
      <c r="BX111" s="2"/>
      <c r="BZ111" s="3"/>
      <c r="CG111" s="40"/>
      <c r="CH111" s="40"/>
      <c r="CI111" s="40"/>
      <c r="CJ111" s="40"/>
    </row>
    <row r="112" spans="1:104" ht="16.350000000000001" customHeight="1" x14ac:dyDescent="0.2">
      <c r="A112" s="232" t="s">
        <v>162</v>
      </c>
      <c r="B112" s="355"/>
      <c r="C112" s="326"/>
      <c r="D112" s="356"/>
      <c r="E112" s="356"/>
      <c r="F112" s="356"/>
      <c r="G112" s="356"/>
      <c r="H112" s="356"/>
      <c r="I112" s="356"/>
      <c r="J112" s="356"/>
      <c r="K112" s="356"/>
      <c r="L112" s="355"/>
      <c r="M112" s="322"/>
      <c r="N112" s="2020"/>
      <c r="O112" s="342"/>
      <c r="P112" s="342"/>
      <c r="Q112" s="342"/>
      <c r="R112" s="235"/>
      <c r="S112" s="235"/>
      <c r="T112" s="235"/>
      <c r="U112" s="235"/>
      <c r="V112" s="235"/>
      <c r="W112" s="235"/>
      <c r="X112" s="235"/>
      <c r="Y112" s="235"/>
      <c r="Z112" s="2018"/>
      <c r="AA112" s="2019"/>
      <c r="AB112" s="2019"/>
      <c r="AC112" s="2019"/>
      <c r="AD112" s="2019"/>
      <c r="AE112" s="2019"/>
      <c r="AF112" s="2019"/>
      <c r="AG112" s="2019"/>
      <c r="AH112" s="2019"/>
      <c r="AI112" s="2019"/>
      <c r="AJ112" s="2019"/>
      <c r="AK112" s="2019"/>
      <c r="AL112" s="2019"/>
      <c r="AM112" s="2019"/>
      <c r="AN112" s="2019"/>
      <c r="AO112" s="2019"/>
      <c r="AP112" s="2019"/>
      <c r="AQ112" s="2019"/>
      <c r="AR112" s="2019"/>
      <c r="AS112" s="2019"/>
      <c r="AT112" s="2019"/>
      <c r="BX112" s="2"/>
      <c r="BZ112" s="3"/>
      <c r="CG112" s="40"/>
      <c r="CH112" s="40"/>
      <c r="CI112" s="40"/>
      <c r="CJ112" s="40"/>
    </row>
    <row r="113" spans="1:88" ht="31.35" customHeight="1" x14ac:dyDescent="0.2">
      <c r="A113" s="10" t="s">
        <v>163</v>
      </c>
      <c r="B113" s="360"/>
      <c r="C113" s="360"/>
      <c r="D113" s="360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2021"/>
      <c r="AP113" s="2021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CG113" s="40"/>
      <c r="CH113" s="40"/>
      <c r="CI113" s="40"/>
      <c r="CJ113" s="40"/>
    </row>
    <row r="114" spans="1:88" ht="16.350000000000001" customHeight="1" x14ac:dyDescent="0.2">
      <c r="A114" s="3256" t="s">
        <v>164</v>
      </c>
      <c r="B114" s="2721" t="s">
        <v>4</v>
      </c>
      <c r="C114" s="2763"/>
      <c r="D114" s="2703"/>
      <c r="E114" s="3261" t="s">
        <v>5</v>
      </c>
      <c r="F114" s="3262"/>
      <c r="G114" s="3262"/>
      <c r="H114" s="3262"/>
      <c r="I114" s="3262"/>
      <c r="J114" s="3262"/>
      <c r="K114" s="3262"/>
      <c r="L114" s="3262"/>
      <c r="M114" s="3262"/>
      <c r="N114" s="3262"/>
      <c r="O114" s="3262"/>
      <c r="P114" s="3262"/>
      <c r="Q114" s="3262"/>
      <c r="R114" s="3262"/>
      <c r="S114" s="3262"/>
      <c r="T114" s="3262"/>
      <c r="U114" s="3262"/>
      <c r="V114" s="3262"/>
      <c r="W114" s="3262"/>
      <c r="X114" s="3262"/>
      <c r="Y114" s="3262"/>
      <c r="Z114" s="3262"/>
      <c r="AA114" s="3262"/>
      <c r="AB114" s="3262"/>
      <c r="AC114" s="3262"/>
      <c r="AD114" s="3262"/>
      <c r="AE114" s="3262"/>
      <c r="AF114" s="3262"/>
      <c r="AG114" s="3262"/>
      <c r="AH114" s="3262"/>
      <c r="AI114" s="3262"/>
      <c r="AJ114" s="3262"/>
      <c r="AK114" s="3262"/>
      <c r="AL114" s="3262"/>
      <c r="AM114" s="3262"/>
      <c r="AN114" s="3270"/>
      <c r="AO114" s="2703" t="s">
        <v>6</v>
      </c>
      <c r="AP114" s="2705" t="s">
        <v>165</v>
      </c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CG114" s="40"/>
      <c r="CH114" s="40"/>
      <c r="CI114" s="40"/>
      <c r="CJ114" s="40"/>
    </row>
    <row r="115" spans="1:88" ht="16.350000000000001" customHeight="1" x14ac:dyDescent="0.2">
      <c r="A115" s="2692"/>
      <c r="B115" s="3258"/>
      <c r="C115" s="2698"/>
      <c r="D115" s="3222"/>
      <c r="E115" s="3261" t="s">
        <v>11</v>
      </c>
      <c r="F115" s="3263"/>
      <c r="G115" s="3261" t="s">
        <v>12</v>
      </c>
      <c r="H115" s="3263"/>
      <c r="I115" s="3261" t="s">
        <v>13</v>
      </c>
      <c r="J115" s="3263"/>
      <c r="K115" s="3261" t="s">
        <v>14</v>
      </c>
      <c r="L115" s="3263"/>
      <c r="M115" s="3261" t="s">
        <v>15</v>
      </c>
      <c r="N115" s="3263"/>
      <c r="O115" s="3261" t="s">
        <v>16</v>
      </c>
      <c r="P115" s="3263"/>
      <c r="Q115" s="3262" t="s">
        <v>17</v>
      </c>
      <c r="R115" s="3263"/>
      <c r="S115" s="3261" t="s">
        <v>18</v>
      </c>
      <c r="T115" s="3263"/>
      <c r="U115" s="3261" t="s">
        <v>19</v>
      </c>
      <c r="V115" s="3263"/>
      <c r="W115" s="3261" t="s">
        <v>20</v>
      </c>
      <c r="X115" s="3263"/>
      <c r="Y115" s="3261" t="s">
        <v>21</v>
      </c>
      <c r="Z115" s="3263"/>
      <c r="AA115" s="3261" t="s">
        <v>22</v>
      </c>
      <c r="AB115" s="3263"/>
      <c r="AC115" s="3261" t="s">
        <v>23</v>
      </c>
      <c r="AD115" s="3263"/>
      <c r="AE115" s="3261" t="s">
        <v>24</v>
      </c>
      <c r="AF115" s="3263"/>
      <c r="AG115" s="3261" t="s">
        <v>25</v>
      </c>
      <c r="AH115" s="3263"/>
      <c r="AI115" s="3261" t="s">
        <v>26</v>
      </c>
      <c r="AJ115" s="3263"/>
      <c r="AK115" s="3261" t="s">
        <v>27</v>
      </c>
      <c r="AL115" s="3263"/>
      <c r="AM115" s="3262" t="s">
        <v>28</v>
      </c>
      <c r="AN115" s="3270"/>
      <c r="AO115" s="2703"/>
      <c r="AP115" s="2705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CG115" s="40"/>
      <c r="CH115" s="40"/>
      <c r="CI115" s="40"/>
      <c r="CJ115" s="40"/>
    </row>
    <row r="116" spans="1:88" ht="16.350000000000001" customHeight="1" x14ac:dyDescent="0.2">
      <c r="A116" s="3149"/>
      <c r="B116" s="2022" t="s">
        <v>29</v>
      </c>
      <c r="C116" s="1957" t="s">
        <v>30</v>
      </c>
      <c r="D116" s="1828" t="s">
        <v>31</v>
      </c>
      <c r="E116" s="2023" t="s">
        <v>30</v>
      </c>
      <c r="F116" s="1930" t="s">
        <v>31</v>
      </c>
      <c r="G116" s="2023" t="s">
        <v>30</v>
      </c>
      <c r="H116" s="1930" t="s">
        <v>31</v>
      </c>
      <c r="I116" s="2023" t="s">
        <v>30</v>
      </c>
      <c r="J116" s="1930" t="s">
        <v>31</v>
      </c>
      <c r="K116" s="2023" t="s">
        <v>30</v>
      </c>
      <c r="L116" s="1930" t="s">
        <v>31</v>
      </c>
      <c r="M116" s="2023" t="s">
        <v>30</v>
      </c>
      <c r="N116" s="1930" t="s">
        <v>31</v>
      </c>
      <c r="O116" s="2023" t="s">
        <v>30</v>
      </c>
      <c r="P116" s="1930" t="s">
        <v>31</v>
      </c>
      <c r="Q116" s="2023" t="s">
        <v>30</v>
      </c>
      <c r="R116" s="1930" t="s">
        <v>31</v>
      </c>
      <c r="S116" s="2023" t="s">
        <v>30</v>
      </c>
      <c r="T116" s="1930" t="s">
        <v>31</v>
      </c>
      <c r="U116" s="2023" t="s">
        <v>30</v>
      </c>
      <c r="V116" s="1930" t="s">
        <v>31</v>
      </c>
      <c r="W116" s="2023" t="s">
        <v>30</v>
      </c>
      <c r="X116" s="1930" t="s">
        <v>31</v>
      </c>
      <c r="Y116" s="2023" t="s">
        <v>30</v>
      </c>
      <c r="Z116" s="1930" t="s">
        <v>31</v>
      </c>
      <c r="AA116" s="2023" t="s">
        <v>30</v>
      </c>
      <c r="AB116" s="1930" t="s">
        <v>31</v>
      </c>
      <c r="AC116" s="2023" t="s">
        <v>30</v>
      </c>
      <c r="AD116" s="1930" t="s">
        <v>31</v>
      </c>
      <c r="AE116" s="2023" t="s">
        <v>30</v>
      </c>
      <c r="AF116" s="1930" t="s">
        <v>31</v>
      </c>
      <c r="AG116" s="2023" t="s">
        <v>30</v>
      </c>
      <c r="AH116" s="1930" t="s">
        <v>31</v>
      </c>
      <c r="AI116" s="2023" t="s">
        <v>30</v>
      </c>
      <c r="AJ116" s="1930" t="s">
        <v>31</v>
      </c>
      <c r="AK116" s="2023" t="s">
        <v>30</v>
      </c>
      <c r="AL116" s="1930" t="s">
        <v>31</v>
      </c>
      <c r="AM116" s="2023" t="s">
        <v>30</v>
      </c>
      <c r="AN116" s="1958" t="s">
        <v>31</v>
      </c>
      <c r="AO116" s="3222"/>
      <c r="AP116" s="3142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CG116" s="40"/>
      <c r="CH116" s="40"/>
      <c r="CI116" s="40"/>
      <c r="CJ116" s="40"/>
    </row>
    <row r="117" spans="1:88" ht="16.350000000000001" customHeight="1" x14ac:dyDescent="0.2">
      <c r="A117" s="363" t="s">
        <v>166</v>
      </c>
      <c r="B117" s="109">
        <f>SUM(C117:D117)</f>
        <v>0</v>
      </c>
      <c r="C117" s="364">
        <f>SUM(E117+G117+I117+K117+M117+O117+Q117+S117+U117+W117+Y117+AA117+AC117+AE117+AG117+AI117+AK117+AM117)</f>
        <v>0</v>
      </c>
      <c r="D117" s="365">
        <f>SUM(F117+H117+J117+L117+N117+P117+R117+T117+V117+X117+Z117+AB117+AD117+AF117+AH117+AJ117+AL117+AN117)</f>
        <v>0</v>
      </c>
      <c r="E117" s="65"/>
      <c r="F117" s="190"/>
      <c r="G117" s="65"/>
      <c r="H117" s="366"/>
      <c r="I117" s="65"/>
      <c r="J117" s="366"/>
      <c r="K117" s="65"/>
      <c r="L117" s="366"/>
      <c r="M117" s="65"/>
      <c r="N117" s="366"/>
      <c r="O117" s="65"/>
      <c r="P117" s="366"/>
      <c r="Q117" s="367"/>
      <c r="R117" s="366"/>
      <c r="S117" s="65"/>
      <c r="T117" s="366"/>
      <c r="U117" s="65"/>
      <c r="V117" s="366"/>
      <c r="W117" s="65"/>
      <c r="X117" s="366"/>
      <c r="Y117" s="65"/>
      <c r="Z117" s="366"/>
      <c r="AA117" s="65"/>
      <c r="AB117" s="366"/>
      <c r="AC117" s="65"/>
      <c r="AD117" s="366"/>
      <c r="AE117" s="65"/>
      <c r="AF117" s="366"/>
      <c r="AG117" s="65"/>
      <c r="AH117" s="366"/>
      <c r="AI117" s="65"/>
      <c r="AJ117" s="366"/>
      <c r="AK117" s="65"/>
      <c r="AL117" s="366"/>
      <c r="AM117" s="368"/>
      <c r="AN117" s="369"/>
      <c r="AO117" s="112"/>
      <c r="AP117" s="112"/>
      <c r="AQ117" s="162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8"/>
      <c r="BD117" s="8"/>
      <c r="BE117" s="8"/>
      <c r="BF117" s="8"/>
      <c r="CA117" s="39"/>
      <c r="CB117" s="39"/>
      <c r="CC117" s="39"/>
      <c r="CG117" s="40">
        <v>0</v>
      </c>
      <c r="CH117" s="40">
        <v>0</v>
      </c>
      <c r="CI117" s="40">
        <v>0</v>
      </c>
      <c r="CJ117" s="40"/>
    </row>
    <row r="118" spans="1:88" ht="16.350000000000001" customHeight="1" x14ac:dyDescent="0.2">
      <c r="A118" s="363" t="s">
        <v>167</v>
      </c>
      <c r="B118" s="109">
        <f>SUM(C118:D118)</f>
        <v>0</v>
      </c>
      <c r="C118" s="364">
        <f t="shared" ref="C118:D119" si="12">SUM(E118+G118+I118+K118+M118+O118+Q118+S118+U118+W118+Y118+AA118+AC118+AE118+AG118+AI118+AK118+AM118)</f>
        <v>0</v>
      </c>
      <c r="D118" s="365">
        <f t="shared" si="12"/>
        <v>0</v>
      </c>
      <c r="E118" s="45"/>
      <c r="F118" s="46"/>
      <c r="G118" s="45"/>
      <c r="H118" s="47"/>
      <c r="I118" s="45"/>
      <c r="J118" s="47"/>
      <c r="K118" s="45"/>
      <c r="L118" s="47"/>
      <c r="M118" s="45"/>
      <c r="N118" s="47"/>
      <c r="O118" s="45"/>
      <c r="P118" s="47"/>
      <c r="Q118" s="110"/>
      <c r="R118" s="47"/>
      <c r="S118" s="45"/>
      <c r="T118" s="47"/>
      <c r="U118" s="45"/>
      <c r="V118" s="47"/>
      <c r="W118" s="45"/>
      <c r="X118" s="47"/>
      <c r="Y118" s="45"/>
      <c r="Z118" s="47"/>
      <c r="AA118" s="45"/>
      <c r="AB118" s="47"/>
      <c r="AC118" s="45"/>
      <c r="AD118" s="47"/>
      <c r="AE118" s="45"/>
      <c r="AF118" s="47"/>
      <c r="AG118" s="45"/>
      <c r="AH118" s="47"/>
      <c r="AI118" s="45"/>
      <c r="AJ118" s="47"/>
      <c r="AK118" s="45"/>
      <c r="AL118" s="47"/>
      <c r="AM118" s="111"/>
      <c r="AN118" s="55"/>
      <c r="AO118" s="52"/>
      <c r="AP118" s="52"/>
      <c r="AQ118" s="162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8"/>
      <c r="BD118" s="8"/>
      <c r="BE118" s="8"/>
      <c r="BF118" s="8"/>
      <c r="CG118" s="40">
        <v>0</v>
      </c>
      <c r="CH118" s="40">
        <v>0</v>
      </c>
      <c r="CI118" s="40">
        <v>0</v>
      </c>
      <c r="CJ118" s="40"/>
    </row>
    <row r="119" spans="1:88" ht="16.350000000000001" customHeight="1" x14ac:dyDescent="0.2">
      <c r="A119" s="1829" t="s">
        <v>168</v>
      </c>
      <c r="B119" s="232">
        <f>SUM(C119:D119)</f>
        <v>0</v>
      </c>
      <c r="C119" s="371">
        <f t="shared" si="12"/>
        <v>0</v>
      </c>
      <c r="D119" s="372">
        <f t="shared" si="12"/>
        <v>0</v>
      </c>
      <c r="E119" s="88"/>
      <c r="F119" s="89"/>
      <c r="G119" s="88"/>
      <c r="H119" s="87"/>
      <c r="I119" s="88"/>
      <c r="J119" s="87"/>
      <c r="K119" s="88"/>
      <c r="L119" s="87"/>
      <c r="M119" s="88"/>
      <c r="N119" s="87"/>
      <c r="O119" s="88"/>
      <c r="P119" s="87"/>
      <c r="Q119" s="126"/>
      <c r="R119" s="87"/>
      <c r="S119" s="88"/>
      <c r="T119" s="87"/>
      <c r="U119" s="88"/>
      <c r="V119" s="87"/>
      <c r="W119" s="88"/>
      <c r="X119" s="87"/>
      <c r="Y119" s="88"/>
      <c r="Z119" s="87"/>
      <c r="AA119" s="88"/>
      <c r="AB119" s="87"/>
      <c r="AC119" s="88"/>
      <c r="AD119" s="87"/>
      <c r="AE119" s="88"/>
      <c r="AF119" s="87"/>
      <c r="AG119" s="88"/>
      <c r="AH119" s="87"/>
      <c r="AI119" s="88"/>
      <c r="AJ119" s="87"/>
      <c r="AK119" s="88"/>
      <c r="AL119" s="87"/>
      <c r="AM119" s="127"/>
      <c r="AN119" s="92"/>
      <c r="AO119" s="94"/>
      <c r="AP119" s="94"/>
      <c r="AQ119" s="162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8"/>
      <c r="BD119" s="8"/>
      <c r="BE119" s="8"/>
      <c r="BF119" s="8"/>
      <c r="CG119" s="40">
        <v>0</v>
      </c>
      <c r="CH119" s="40">
        <v>0</v>
      </c>
      <c r="CI119" s="40">
        <v>0</v>
      </c>
      <c r="CJ119" s="40"/>
    </row>
    <row r="120" spans="1:88" ht="31.35" customHeight="1" x14ac:dyDescent="0.2">
      <c r="A120" s="9" t="s">
        <v>169</v>
      </c>
      <c r="B120" s="373"/>
      <c r="C120" s="373"/>
      <c r="D120" s="6"/>
      <c r="E120" s="373"/>
      <c r="F120" s="6"/>
      <c r="G120" s="6"/>
      <c r="H120" s="6"/>
      <c r="I120" s="6"/>
      <c r="J120" s="6"/>
      <c r="K120" s="6"/>
      <c r="L120" s="374"/>
      <c r="M120" s="374"/>
      <c r="N120" s="374"/>
      <c r="O120" s="374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CG120" s="40"/>
      <c r="CH120" s="40"/>
      <c r="CI120" s="40"/>
      <c r="CJ120" s="40"/>
    </row>
    <row r="121" spans="1:88" ht="16.350000000000001" customHeight="1" x14ac:dyDescent="0.2">
      <c r="A121" s="3299" t="s">
        <v>170</v>
      </c>
      <c r="B121" s="2924"/>
      <c r="C121" s="3299" t="s">
        <v>32</v>
      </c>
      <c r="D121" s="2926"/>
      <c r="E121" s="2924"/>
      <c r="F121" s="3291" t="s">
        <v>171</v>
      </c>
      <c r="G121" s="3300"/>
      <c r="H121" s="3300"/>
      <c r="I121" s="3300"/>
      <c r="J121" s="3300"/>
      <c r="K121" s="3300"/>
      <c r="L121" s="3300"/>
      <c r="M121" s="3300"/>
      <c r="N121" s="3300"/>
      <c r="O121" s="3292"/>
      <c r="P121" s="3168" t="s">
        <v>7</v>
      </c>
      <c r="Q121" s="2924" t="s">
        <v>8</v>
      </c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CG121" s="40"/>
      <c r="CH121" s="40"/>
      <c r="CI121" s="40"/>
      <c r="CJ121" s="40"/>
    </row>
    <row r="122" spans="1:88" ht="24" customHeight="1" x14ac:dyDescent="0.2">
      <c r="A122" s="2785"/>
      <c r="B122" s="2777"/>
      <c r="C122" s="3166"/>
      <c r="D122" s="2788"/>
      <c r="E122" s="3239"/>
      <c r="F122" s="3291" t="s">
        <v>172</v>
      </c>
      <c r="G122" s="3301"/>
      <c r="H122" s="3291" t="s">
        <v>173</v>
      </c>
      <c r="I122" s="3301"/>
      <c r="J122" s="3297" t="s">
        <v>174</v>
      </c>
      <c r="K122" s="3298"/>
      <c r="L122" s="3297" t="s">
        <v>175</v>
      </c>
      <c r="M122" s="3298"/>
      <c r="N122" s="3291" t="s">
        <v>176</v>
      </c>
      <c r="O122" s="3292"/>
      <c r="P122" s="2774"/>
      <c r="Q122" s="2777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CG122" s="40"/>
      <c r="CH122" s="40"/>
      <c r="CI122" s="40"/>
      <c r="CJ122" s="40"/>
    </row>
    <row r="123" spans="1:88" ht="22.5" customHeight="1" x14ac:dyDescent="0.2">
      <c r="A123" s="3166"/>
      <c r="B123" s="3239"/>
      <c r="C123" s="2024" t="s">
        <v>29</v>
      </c>
      <c r="D123" s="2025" t="s">
        <v>30</v>
      </c>
      <c r="E123" s="2026" t="s">
        <v>31</v>
      </c>
      <c r="F123" s="2024" t="s">
        <v>30</v>
      </c>
      <c r="G123" s="2026" t="s">
        <v>31</v>
      </c>
      <c r="H123" s="2024" t="s">
        <v>30</v>
      </c>
      <c r="I123" s="2026" t="s">
        <v>31</v>
      </c>
      <c r="J123" s="2024" t="s">
        <v>30</v>
      </c>
      <c r="K123" s="2026" t="s">
        <v>31</v>
      </c>
      <c r="L123" s="2024" t="s">
        <v>30</v>
      </c>
      <c r="M123" s="2026" t="s">
        <v>31</v>
      </c>
      <c r="N123" s="2024" t="s">
        <v>30</v>
      </c>
      <c r="O123" s="2027" t="s">
        <v>31</v>
      </c>
      <c r="P123" s="3169"/>
      <c r="Q123" s="3239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CG123" s="40"/>
      <c r="CH123" s="40"/>
      <c r="CI123" s="40"/>
      <c r="CJ123" s="40"/>
    </row>
    <row r="124" spans="1:88" ht="16.350000000000001" customHeight="1" x14ac:dyDescent="0.2">
      <c r="A124" s="3293" t="s">
        <v>177</v>
      </c>
      <c r="B124" s="2028" t="s">
        <v>178</v>
      </c>
      <c r="C124" s="2029">
        <f t="shared" ref="C124:C130" si="13">SUM(D124:E124)</f>
        <v>0</v>
      </c>
      <c r="D124" s="2030">
        <f>SUM(F124+H124+J124+L124+N124)</f>
        <v>0</v>
      </c>
      <c r="E124" s="382">
        <f>SUM(G124+I124+K124+M124+O124)</f>
        <v>0</v>
      </c>
      <c r="F124" s="1610"/>
      <c r="G124" s="1611"/>
      <c r="H124" s="1610"/>
      <c r="I124" s="1611"/>
      <c r="J124" s="1610"/>
      <c r="K124" s="1611"/>
      <c r="L124" s="1610"/>
      <c r="M124" s="1611"/>
      <c r="N124" s="1610"/>
      <c r="O124" s="1612"/>
      <c r="P124" s="1613"/>
      <c r="Q124" s="1611"/>
      <c r="R124" s="3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CG124" s="40">
        <v>0</v>
      </c>
      <c r="CH124" s="40">
        <v>0</v>
      </c>
      <c r="CI124" s="40">
        <v>0</v>
      </c>
      <c r="CJ124" s="40">
        <v>0</v>
      </c>
    </row>
    <row r="125" spans="1:88" ht="16.350000000000001" customHeight="1" x14ac:dyDescent="0.2">
      <c r="A125" s="2721"/>
      <c r="B125" s="387" t="s">
        <v>179</v>
      </c>
      <c r="C125" s="388">
        <f>SUM(D125:E125)</f>
        <v>0</v>
      </c>
      <c r="D125" s="389">
        <f t="shared" ref="D125:E130" si="14">SUM(F125+H125+J125+L125+N125)</f>
        <v>0</v>
      </c>
      <c r="E125" s="390">
        <f t="shared" si="14"/>
        <v>0</v>
      </c>
      <c r="F125" s="2031"/>
      <c r="G125" s="2032"/>
      <c r="H125" s="2031"/>
      <c r="I125" s="2032"/>
      <c r="J125" s="2031"/>
      <c r="K125" s="2032"/>
      <c r="L125" s="2031"/>
      <c r="M125" s="2032"/>
      <c r="N125" s="2031"/>
      <c r="O125" s="2033"/>
      <c r="P125" s="2034"/>
      <c r="Q125" s="2032"/>
      <c r="R125" s="3"/>
      <c r="CG125" s="40"/>
      <c r="CH125" s="40"/>
      <c r="CI125" s="40"/>
      <c r="CJ125" s="40"/>
    </row>
    <row r="126" spans="1:88" ht="30.75" customHeight="1" thickBot="1" x14ac:dyDescent="0.3">
      <c r="A126" s="2768"/>
      <c r="B126" s="395" t="s">
        <v>180</v>
      </c>
      <c r="C126" s="396">
        <f t="shared" si="13"/>
        <v>0</v>
      </c>
      <c r="D126" s="397">
        <f>SUM(F126+H126+J126+L126+N126)</f>
        <v>0</v>
      </c>
      <c r="E126" s="398">
        <f t="shared" si="14"/>
        <v>0</v>
      </c>
      <c r="F126" s="2035"/>
      <c r="G126" s="2036"/>
      <c r="H126" s="2035"/>
      <c r="I126" s="2036"/>
      <c r="J126" s="2035"/>
      <c r="K126" s="2036"/>
      <c r="L126" s="2035"/>
      <c r="M126" s="2036"/>
      <c r="N126" s="2035"/>
      <c r="O126" s="2037"/>
      <c r="P126" s="2038"/>
      <c r="Q126" s="2036"/>
      <c r="R126" s="3"/>
      <c r="CG126" s="40"/>
      <c r="CH126" s="40"/>
      <c r="CI126" s="40"/>
      <c r="CJ126" s="40"/>
    </row>
    <row r="127" spans="1:88" ht="16.350000000000001" customHeight="1" thickTop="1" x14ac:dyDescent="0.2">
      <c r="A127" s="2769" t="s">
        <v>181</v>
      </c>
      <c r="B127" s="26" t="s">
        <v>72</v>
      </c>
      <c r="C127" s="403">
        <f t="shared" si="13"/>
        <v>0</v>
      </c>
      <c r="D127" s="404">
        <f t="shared" si="14"/>
        <v>0</v>
      </c>
      <c r="E127" s="382">
        <f t="shared" si="14"/>
        <v>0</v>
      </c>
      <c r="F127" s="1610"/>
      <c r="G127" s="1611"/>
      <c r="H127" s="1610"/>
      <c r="I127" s="1611"/>
      <c r="J127" s="1610"/>
      <c r="K127" s="1611"/>
      <c r="L127" s="1610"/>
      <c r="M127" s="1611"/>
      <c r="N127" s="1610"/>
      <c r="O127" s="1612"/>
      <c r="P127" s="1613"/>
      <c r="Q127" s="1611"/>
      <c r="R127" s="3"/>
      <c r="CG127" s="40"/>
      <c r="CH127" s="40"/>
      <c r="CI127" s="40"/>
      <c r="CJ127" s="40"/>
    </row>
    <row r="128" spans="1:88" ht="16.350000000000001" customHeight="1" x14ac:dyDescent="0.2">
      <c r="A128" s="2705"/>
      <c r="B128" s="26" t="s">
        <v>182</v>
      </c>
      <c r="C128" s="403">
        <f t="shared" si="13"/>
        <v>0</v>
      </c>
      <c r="D128" s="404">
        <f t="shared" si="14"/>
        <v>0</v>
      </c>
      <c r="E128" s="382">
        <f t="shared" si="14"/>
        <v>0</v>
      </c>
      <c r="F128" s="1610"/>
      <c r="G128" s="1611"/>
      <c r="H128" s="1610"/>
      <c r="I128" s="1611"/>
      <c r="J128" s="1610"/>
      <c r="K128" s="1611"/>
      <c r="L128" s="1610"/>
      <c r="M128" s="1611"/>
      <c r="N128" s="1610"/>
      <c r="O128" s="1612"/>
      <c r="P128" s="1613"/>
      <c r="Q128" s="1611"/>
      <c r="R128" s="3"/>
      <c r="CG128" s="40"/>
      <c r="CH128" s="40"/>
      <c r="CI128" s="40"/>
      <c r="CJ128" s="40"/>
    </row>
    <row r="129" spans="1:88" ht="16.350000000000001" customHeight="1" x14ac:dyDescent="0.2">
      <c r="A129" s="2705"/>
      <c r="B129" s="41" t="s">
        <v>183</v>
      </c>
      <c r="C129" s="388">
        <f t="shared" si="13"/>
        <v>0</v>
      </c>
      <c r="D129" s="389">
        <f t="shared" si="14"/>
        <v>0</v>
      </c>
      <c r="E129" s="390">
        <f t="shared" si="14"/>
        <v>0</v>
      </c>
      <c r="F129" s="2031"/>
      <c r="G129" s="2032"/>
      <c r="H129" s="2031"/>
      <c r="I129" s="2032"/>
      <c r="J129" s="2031"/>
      <c r="K129" s="2032"/>
      <c r="L129" s="2031"/>
      <c r="M129" s="2032"/>
      <c r="N129" s="2031"/>
      <c r="O129" s="2033"/>
      <c r="P129" s="2034"/>
      <c r="Q129" s="2032"/>
      <c r="R129" s="3"/>
      <c r="CG129" s="40"/>
      <c r="CH129" s="40"/>
      <c r="CI129" s="40"/>
      <c r="CJ129" s="40"/>
    </row>
    <row r="130" spans="1:88" ht="16.350000000000001" customHeight="1" x14ac:dyDescent="0.2">
      <c r="A130" s="3153"/>
      <c r="B130" s="405" t="s">
        <v>109</v>
      </c>
      <c r="C130" s="406">
        <f t="shared" si="13"/>
        <v>0</v>
      </c>
      <c r="D130" s="407">
        <f t="shared" si="14"/>
        <v>0</v>
      </c>
      <c r="E130" s="408">
        <f t="shared" si="14"/>
        <v>0</v>
      </c>
      <c r="F130" s="2039"/>
      <c r="G130" s="2040"/>
      <c r="H130" s="2039"/>
      <c r="I130" s="2040"/>
      <c r="J130" s="2039"/>
      <c r="K130" s="2040"/>
      <c r="L130" s="2039"/>
      <c r="M130" s="2040"/>
      <c r="N130" s="2039"/>
      <c r="O130" s="2041"/>
      <c r="P130" s="2042"/>
      <c r="Q130" s="2040"/>
      <c r="R130" s="3"/>
      <c r="CG130" s="40"/>
      <c r="CH130" s="40"/>
      <c r="CI130" s="40"/>
      <c r="CJ130" s="40"/>
    </row>
    <row r="131" spans="1:88" ht="27" customHeight="1" x14ac:dyDescent="0.25">
      <c r="A131" s="9" t="s">
        <v>184</v>
      </c>
      <c r="B131" s="413"/>
      <c r="C131" s="413"/>
      <c r="D131" s="413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CG131" s="40"/>
      <c r="CH131" s="40"/>
      <c r="CI131" s="40"/>
      <c r="CJ131" s="40"/>
    </row>
    <row r="132" spans="1:88" ht="16.5" customHeight="1" x14ac:dyDescent="0.2">
      <c r="A132" s="3022" t="s">
        <v>49</v>
      </c>
      <c r="B132" s="3022" t="s">
        <v>185</v>
      </c>
      <c r="C132" s="3168" t="s">
        <v>29</v>
      </c>
      <c r="D132" s="3168" t="s">
        <v>30</v>
      </c>
      <c r="E132" s="2924" t="s">
        <v>31</v>
      </c>
      <c r="F132" s="3294" t="s">
        <v>186</v>
      </c>
      <c r="G132" s="3295"/>
      <c r="H132" s="3295"/>
      <c r="I132" s="3295"/>
      <c r="J132" s="3295"/>
      <c r="K132" s="3295"/>
      <c r="L132" s="3295"/>
      <c r="M132" s="3295"/>
      <c r="N132" s="3295"/>
      <c r="O132" s="3295"/>
      <c r="P132" s="3295"/>
      <c r="Q132" s="3295"/>
      <c r="R132" s="3295"/>
      <c r="S132" s="3295"/>
      <c r="T132" s="3295"/>
      <c r="U132" s="3295"/>
      <c r="V132" s="3295"/>
      <c r="W132" s="3295"/>
      <c r="X132" s="3295"/>
      <c r="Y132" s="3295"/>
      <c r="Z132" s="3295"/>
      <c r="AA132" s="3295"/>
      <c r="AB132" s="3295"/>
      <c r="AC132" s="3295"/>
      <c r="AD132" s="3295"/>
      <c r="AE132" s="3295"/>
      <c r="AF132" s="3295"/>
      <c r="AG132" s="3295"/>
      <c r="AH132" s="3295"/>
      <c r="AI132" s="3295"/>
      <c r="AJ132" s="3295"/>
      <c r="AK132" s="3295"/>
      <c r="AL132" s="3295"/>
      <c r="AM132" s="3296"/>
      <c r="AN132" s="3168" t="s">
        <v>7</v>
      </c>
      <c r="AO132" s="2924" t="s">
        <v>8</v>
      </c>
      <c r="CG132" s="40"/>
      <c r="CH132" s="40"/>
      <c r="CI132" s="40"/>
      <c r="CJ132" s="40"/>
    </row>
    <row r="133" spans="1:88" ht="15" customHeight="1" x14ac:dyDescent="0.2">
      <c r="A133" s="2771"/>
      <c r="B133" s="2771"/>
      <c r="C133" s="2774"/>
      <c r="D133" s="2774"/>
      <c r="E133" s="2777"/>
      <c r="F133" s="3297" t="s">
        <v>187</v>
      </c>
      <c r="G133" s="3302"/>
      <c r="H133" s="3297" t="s">
        <v>188</v>
      </c>
      <c r="I133" s="3302"/>
      <c r="J133" s="3297" t="s">
        <v>189</v>
      </c>
      <c r="K133" s="3302"/>
      <c r="L133" s="3297" t="s">
        <v>190</v>
      </c>
      <c r="M133" s="3302"/>
      <c r="N133" s="3297" t="s">
        <v>191</v>
      </c>
      <c r="O133" s="3302"/>
      <c r="P133" s="3297" t="s">
        <v>192</v>
      </c>
      <c r="Q133" s="3298"/>
      <c r="R133" s="3297" t="s">
        <v>193</v>
      </c>
      <c r="S133" s="3298"/>
      <c r="T133" s="3297" t="s">
        <v>194</v>
      </c>
      <c r="U133" s="3298"/>
      <c r="V133" s="3297" t="s">
        <v>195</v>
      </c>
      <c r="W133" s="3298"/>
      <c r="X133" s="3297" t="s">
        <v>196</v>
      </c>
      <c r="Y133" s="3298"/>
      <c r="Z133" s="3297" t="s">
        <v>197</v>
      </c>
      <c r="AA133" s="3298"/>
      <c r="AB133" s="3297" t="s">
        <v>198</v>
      </c>
      <c r="AC133" s="3298"/>
      <c r="AD133" s="3297" t="s">
        <v>199</v>
      </c>
      <c r="AE133" s="3298"/>
      <c r="AF133" s="3297" t="s">
        <v>200</v>
      </c>
      <c r="AG133" s="3298"/>
      <c r="AH133" s="3297" t="s">
        <v>201</v>
      </c>
      <c r="AI133" s="3298"/>
      <c r="AJ133" s="3297" t="s">
        <v>202</v>
      </c>
      <c r="AK133" s="3298"/>
      <c r="AL133" s="3297" t="s">
        <v>203</v>
      </c>
      <c r="AM133" s="3303"/>
      <c r="AN133" s="2774"/>
      <c r="AO133" s="2777"/>
      <c r="CG133" s="40"/>
      <c r="CH133" s="40"/>
      <c r="CI133" s="40"/>
      <c r="CJ133" s="40"/>
    </row>
    <row r="134" spans="1:88" ht="15.75" customHeight="1" x14ac:dyDescent="0.2">
      <c r="A134" s="3155"/>
      <c r="B134" s="3155"/>
      <c r="C134" s="3157"/>
      <c r="D134" s="3157"/>
      <c r="E134" s="3159"/>
      <c r="F134" s="2043" t="s">
        <v>204</v>
      </c>
      <c r="G134" s="2044" t="s">
        <v>31</v>
      </c>
      <c r="H134" s="2043" t="s">
        <v>204</v>
      </c>
      <c r="I134" s="2044" t="s">
        <v>31</v>
      </c>
      <c r="J134" s="2043" t="s">
        <v>204</v>
      </c>
      <c r="K134" s="2044" t="s">
        <v>31</v>
      </c>
      <c r="L134" s="2043" t="s">
        <v>204</v>
      </c>
      <c r="M134" s="2044" t="s">
        <v>31</v>
      </c>
      <c r="N134" s="2043" t="s">
        <v>204</v>
      </c>
      <c r="O134" s="2044" t="s">
        <v>31</v>
      </c>
      <c r="P134" s="2043" t="s">
        <v>204</v>
      </c>
      <c r="Q134" s="2044" t="s">
        <v>31</v>
      </c>
      <c r="R134" s="2043" t="s">
        <v>204</v>
      </c>
      <c r="S134" s="2044" t="s">
        <v>31</v>
      </c>
      <c r="T134" s="2043" t="s">
        <v>204</v>
      </c>
      <c r="U134" s="2044" t="s">
        <v>31</v>
      </c>
      <c r="V134" s="2043" t="s">
        <v>204</v>
      </c>
      <c r="W134" s="2044" t="s">
        <v>31</v>
      </c>
      <c r="X134" s="2043" t="s">
        <v>204</v>
      </c>
      <c r="Y134" s="2044" t="s">
        <v>31</v>
      </c>
      <c r="Z134" s="2043" t="s">
        <v>204</v>
      </c>
      <c r="AA134" s="2044" t="s">
        <v>31</v>
      </c>
      <c r="AB134" s="2043" t="s">
        <v>204</v>
      </c>
      <c r="AC134" s="2044" t="s">
        <v>31</v>
      </c>
      <c r="AD134" s="2043" t="s">
        <v>204</v>
      </c>
      <c r="AE134" s="2044" t="s">
        <v>31</v>
      </c>
      <c r="AF134" s="2043" t="s">
        <v>204</v>
      </c>
      <c r="AG134" s="2044" t="s">
        <v>31</v>
      </c>
      <c r="AH134" s="2043" t="s">
        <v>204</v>
      </c>
      <c r="AI134" s="2044" t="s">
        <v>31</v>
      </c>
      <c r="AJ134" s="2043" t="s">
        <v>204</v>
      </c>
      <c r="AK134" s="2044" t="s">
        <v>31</v>
      </c>
      <c r="AL134" s="2043" t="s">
        <v>204</v>
      </c>
      <c r="AM134" s="2045" t="s">
        <v>31</v>
      </c>
      <c r="AN134" s="3157"/>
      <c r="AO134" s="3159"/>
      <c r="CG134" s="40"/>
      <c r="CH134" s="40"/>
      <c r="CI134" s="40"/>
      <c r="CJ134" s="40"/>
    </row>
    <row r="135" spans="1:88" x14ac:dyDescent="0.2">
      <c r="A135" s="3293" t="s">
        <v>72</v>
      </c>
      <c r="B135" s="2046" t="s">
        <v>205</v>
      </c>
      <c r="C135" s="2029">
        <f>SUM(D135:E135)</f>
        <v>0</v>
      </c>
      <c r="D135" s="2030">
        <f>+F135+H135+J135+L135+N135+P135+R135+T135+V135+X135+Z135+AB135+AD135+AF135+AH135+AJ135+AL135</f>
        <v>0</v>
      </c>
      <c r="E135" s="2047">
        <f>+G135+I135+K135+M135+O135+Q135+S135+U135+W135+Y135+AA135+AC135+AE135+AG135+AI135+AK135+AM135</f>
        <v>0</v>
      </c>
      <c r="F135" s="2048"/>
      <c r="G135" s="2049"/>
      <c r="H135" s="2048"/>
      <c r="I135" s="2049"/>
      <c r="J135" s="2048"/>
      <c r="K135" s="2049"/>
      <c r="L135" s="2048"/>
      <c r="M135" s="2049"/>
      <c r="N135" s="2048"/>
      <c r="O135" s="2049"/>
      <c r="P135" s="2048"/>
      <c r="Q135" s="2049"/>
      <c r="R135" s="2048"/>
      <c r="S135" s="2049"/>
      <c r="T135" s="2048"/>
      <c r="U135" s="2049"/>
      <c r="V135" s="2048"/>
      <c r="W135" s="2049"/>
      <c r="X135" s="2048"/>
      <c r="Y135" s="2049"/>
      <c r="Z135" s="2048"/>
      <c r="AA135" s="2049"/>
      <c r="AB135" s="2048"/>
      <c r="AC135" s="2049"/>
      <c r="AD135" s="2048"/>
      <c r="AE135" s="2049"/>
      <c r="AF135" s="2048"/>
      <c r="AG135" s="2049"/>
      <c r="AH135" s="2048"/>
      <c r="AI135" s="2049"/>
      <c r="AJ135" s="2048"/>
      <c r="AK135" s="2049"/>
      <c r="AL135" s="2048"/>
      <c r="AM135" s="2050"/>
      <c r="AN135" s="2051"/>
      <c r="AO135" s="2049"/>
      <c r="AP135" s="3"/>
      <c r="CG135" s="5">
        <v>0</v>
      </c>
      <c r="CH135" s="5">
        <v>0</v>
      </c>
      <c r="CI135" s="5">
        <v>0</v>
      </c>
      <c r="CJ135" s="5">
        <v>0</v>
      </c>
    </row>
    <row r="136" spans="1:88" x14ac:dyDescent="0.2">
      <c r="A136" s="2705"/>
      <c r="B136" s="109" t="s">
        <v>206</v>
      </c>
      <c r="C136" s="388">
        <f>SUM(D136:E136)</f>
        <v>0</v>
      </c>
      <c r="D136" s="389">
        <f t="shared" ref="D136:E148" si="15">+F136+H136+J136+L136+N136+P136+R136+T136+V136+X136+Z136+AB136+AD136+AF136+AH136+AJ136+AL136</f>
        <v>0</v>
      </c>
      <c r="E136" s="363">
        <f t="shared" si="15"/>
        <v>0</v>
      </c>
      <c r="F136" s="65"/>
      <c r="G136" s="190"/>
      <c r="H136" s="65"/>
      <c r="I136" s="190"/>
      <c r="J136" s="65"/>
      <c r="K136" s="190"/>
      <c r="L136" s="65"/>
      <c r="M136" s="190"/>
      <c r="N136" s="65"/>
      <c r="O136" s="190"/>
      <c r="P136" s="65"/>
      <c r="Q136" s="190"/>
      <c r="R136" s="65"/>
      <c r="S136" s="190"/>
      <c r="T136" s="65"/>
      <c r="U136" s="190"/>
      <c r="V136" s="65"/>
      <c r="W136" s="190"/>
      <c r="X136" s="65"/>
      <c r="Y136" s="190"/>
      <c r="Z136" s="65"/>
      <c r="AA136" s="190"/>
      <c r="AB136" s="65"/>
      <c r="AC136" s="190"/>
      <c r="AD136" s="65"/>
      <c r="AE136" s="190"/>
      <c r="AF136" s="65"/>
      <c r="AG136" s="190"/>
      <c r="AH136" s="65"/>
      <c r="AI136" s="190"/>
      <c r="AJ136" s="65"/>
      <c r="AK136" s="190"/>
      <c r="AL136" s="65"/>
      <c r="AM136" s="420"/>
      <c r="AN136" s="367"/>
      <c r="AO136" s="190"/>
      <c r="AP136" s="3"/>
    </row>
    <row r="137" spans="1:88" x14ac:dyDescent="0.2">
      <c r="A137" s="2705"/>
      <c r="B137" s="109" t="s">
        <v>207</v>
      </c>
      <c r="C137" s="388">
        <f t="shared" ref="C137:C148" si="16">SUM(D137:E137)</f>
        <v>0</v>
      </c>
      <c r="D137" s="389">
        <f t="shared" si="15"/>
        <v>0</v>
      </c>
      <c r="E137" s="363">
        <f t="shared" si="15"/>
        <v>0</v>
      </c>
      <c r="F137" s="45"/>
      <c r="G137" s="46"/>
      <c r="H137" s="45"/>
      <c r="I137" s="46"/>
      <c r="J137" s="45"/>
      <c r="K137" s="46"/>
      <c r="L137" s="45"/>
      <c r="M137" s="46"/>
      <c r="N137" s="45"/>
      <c r="O137" s="46"/>
      <c r="P137" s="45"/>
      <c r="Q137" s="46"/>
      <c r="R137" s="45"/>
      <c r="S137" s="46"/>
      <c r="T137" s="45"/>
      <c r="U137" s="46"/>
      <c r="V137" s="45"/>
      <c r="W137" s="46"/>
      <c r="X137" s="45"/>
      <c r="Y137" s="46"/>
      <c r="Z137" s="45"/>
      <c r="AA137" s="46"/>
      <c r="AB137" s="45"/>
      <c r="AC137" s="46"/>
      <c r="AD137" s="45"/>
      <c r="AE137" s="46"/>
      <c r="AF137" s="45"/>
      <c r="AG137" s="46"/>
      <c r="AH137" s="45"/>
      <c r="AI137" s="46"/>
      <c r="AJ137" s="45"/>
      <c r="AK137" s="46"/>
      <c r="AL137" s="45"/>
      <c r="AM137" s="421"/>
      <c r="AN137" s="110"/>
      <c r="AO137" s="46"/>
      <c r="AP137" s="3"/>
    </row>
    <row r="138" spans="1:88" x14ac:dyDescent="0.2">
      <c r="A138" s="2705"/>
      <c r="B138" s="109" t="s">
        <v>208</v>
      </c>
      <c r="C138" s="388">
        <f t="shared" si="16"/>
        <v>0</v>
      </c>
      <c r="D138" s="389">
        <f t="shared" si="15"/>
        <v>0</v>
      </c>
      <c r="E138" s="363">
        <f t="shared" si="15"/>
        <v>0</v>
      </c>
      <c r="F138" s="45"/>
      <c r="G138" s="46"/>
      <c r="H138" s="45"/>
      <c r="I138" s="46"/>
      <c r="J138" s="45"/>
      <c r="K138" s="46"/>
      <c r="L138" s="45"/>
      <c r="M138" s="46"/>
      <c r="N138" s="45"/>
      <c r="O138" s="46"/>
      <c r="P138" s="45"/>
      <c r="Q138" s="46"/>
      <c r="R138" s="45"/>
      <c r="S138" s="46"/>
      <c r="T138" s="45"/>
      <c r="U138" s="46"/>
      <c r="V138" s="45"/>
      <c r="W138" s="46"/>
      <c r="X138" s="45"/>
      <c r="Y138" s="46"/>
      <c r="Z138" s="45"/>
      <c r="AA138" s="46"/>
      <c r="AB138" s="45"/>
      <c r="AC138" s="46"/>
      <c r="AD138" s="45"/>
      <c r="AE138" s="46"/>
      <c r="AF138" s="45"/>
      <c r="AG138" s="46"/>
      <c r="AH138" s="45"/>
      <c r="AI138" s="46"/>
      <c r="AJ138" s="45"/>
      <c r="AK138" s="46"/>
      <c r="AL138" s="45"/>
      <c r="AM138" s="421"/>
      <c r="AN138" s="110"/>
      <c r="AO138" s="46"/>
      <c r="AP138" s="3"/>
    </row>
    <row r="139" spans="1:88" x14ac:dyDescent="0.2">
      <c r="A139" s="2705"/>
      <c r="B139" s="422" t="s">
        <v>209</v>
      </c>
      <c r="C139" s="388">
        <f t="shared" si="16"/>
        <v>0</v>
      </c>
      <c r="D139" s="389">
        <f t="shared" si="15"/>
        <v>0</v>
      </c>
      <c r="E139" s="363">
        <f t="shared" si="15"/>
        <v>0</v>
      </c>
      <c r="F139" s="45"/>
      <c r="G139" s="46"/>
      <c r="H139" s="45"/>
      <c r="I139" s="46"/>
      <c r="J139" s="45"/>
      <c r="K139" s="46"/>
      <c r="L139" s="45"/>
      <c r="M139" s="46"/>
      <c r="N139" s="45"/>
      <c r="O139" s="46"/>
      <c r="P139" s="45"/>
      <c r="Q139" s="46"/>
      <c r="R139" s="45"/>
      <c r="S139" s="46"/>
      <c r="T139" s="45"/>
      <c r="U139" s="46"/>
      <c r="V139" s="45"/>
      <c r="W139" s="46"/>
      <c r="X139" s="45"/>
      <c r="Y139" s="46"/>
      <c r="Z139" s="45"/>
      <c r="AA139" s="46"/>
      <c r="AB139" s="45"/>
      <c r="AC139" s="46"/>
      <c r="AD139" s="45"/>
      <c r="AE139" s="46"/>
      <c r="AF139" s="45"/>
      <c r="AG139" s="46"/>
      <c r="AH139" s="45"/>
      <c r="AI139" s="46"/>
      <c r="AJ139" s="45"/>
      <c r="AK139" s="46"/>
      <c r="AL139" s="45"/>
      <c r="AM139" s="421"/>
      <c r="AN139" s="110"/>
      <c r="AO139" s="46"/>
      <c r="AP139" s="3"/>
    </row>
    <row r="140" spans="1:88" x14ac:dyDescent="0.2">
      <c r="A140" s="2705"/>
      <c r="B140" s="109" t="s">
        <v>210</v>
      </c>
      <c r="C140" s="388">
        <f t="shared" si="16"/>
        <v>0</v>
      </c>
      <c r="D140" s="389">
        <f t="shared" si="15"/>
        <v>0</v>
      </c>
      <c r="E140" s="363">
        <f t="shared" si="15"/>
        <v>0</v>
      </c>
      <c r="F140" s="79"/>
      <c r="G140" s="73"/>
      <c r="H140" s="79"/>
      <c r="I140" s="73"/>
      <c r="J140" s="79"/>
      <c r="K140" s="73"/>
      <c r="L140" s="79"/>
      <c r="M140" s="73"/>
      <c r="N140" s="79"/>
      <c r="O140" s="73"/>
      <c r="P140" s="79"/>
      <c r="Q140" s="73"/>
      <c r="R140" s="79"/>
      <c r="S140" s="73"/>
      <c r="T140" s="79"/>
      <c r="U140" s="73"/>
      <c r="V140" s="79"/>
      <c r="W140" s="73"/>
      <c r="X140" s="79"/>
      <c r="Y140" s="73"/>
      <c r="Z140" s="79"/>
      <c r="AA140" s="73"/>
      <c r="AB140" s="79"/>
      <c r="AC140" s="73"/>
      <c r="AD140" s="79"/>
      <c r="AE140" s="73"/>
      <c r="AF140" s="79"/>
      <c r="AG140" s="73"/>
      <c r="AH140" s="79"/>
      <c r="AI140" s="73"/>
      <c r="AJ140" s="79"/>
      <c r="AK140" s="73"/>
      <c r="AL140" s="79"/>
      <c r="AM140" s="423"/>
      <c r="AN140" s="424"/>
      <c r="AO140" s="73"/>
      <c r="AP140" s="3"/>
    </row>
    <row r="141" spans="1:88" x14ac:dyDescent="0.2">
      <c r="A141" s="2705"/>
      <c r="B141" s="109" t="s">
        <v>211</v>
      </c>
      <c r="C141" s="388">
        <f t="shared" si="16"/>
        <v>0</v>
      </c>
      <c r="D141" s="389">
        <f t="shared" si="15"/>
        <v>0</v>
      </c>
      <c r="E141" s="363">
        <f t="shared" si="15"/>
        <v>0</v>
      </c>
      <c r="F141" s="79"/>
      <c r="G141" s="73"/>
      <c r="H141" s="79"/>
      <c r="I141" s="73"/>
      <c r="J141" s="79"/>
      <c r="K141" s="73"/>
      <c r="L141" s="79"/>
      <c r="M141" s="73"/>
      <c r="N141" s="79"/>
      <c r="O141" s="73"/>
      <c r="P141" s="79"/>
      <c r="Q141" s="73"/>
      <c r="R141" s="79"/>
      <c r="S141" s="73"/>
      <c r="T141" s="79"/>
      <c r="U141" s="73"/>
      <c r="V141" s="79"/>
      <c r="W141" s="73"/>
      <c r="X141" s="79"/>
      <c r="Y141" s="73"/>
      <c r="Z141" s="79"/>
      <c r="AA141" s="73"/>
      <c r="AB141" s="79"/>
      <c r="AC141" s="73"/>
      <c r="AD141" s="79"/>
      <c r="AE141" s="73"/>
      <c r="AF141" s="79"/>
      <c r="AG141" s="73"/>
      <c r="AH141" s="79"/>
      <c r="AI141" s="73"/>
      <c r="AJ141" s="79"/>
      <c r="AK141" s="73"/>
      <c r="AL141" s="79"/>
      <c r="AM141" s="423"/>
      <c r="AN141" s="424"/>
      <c r="AO141" s="73"/>
      <c r="AP141" s="3"/>
    </row>
    <row r="142" spans="1:88" x14ac:dyDescent="0.2">
      <c r="A142" s="3153"/>
      <c r="B142" s="232" t="s">
        <v>212</v>
      </c>
      <c r="C142" s="406">
        <f t="shared" si="16"/>
        <v>0</v>
      </c>
      <c r="D142" s="407">
        <f t="shared" si="15"/>
        <v>0</v>
      </c>
      <c r="E142" s="427">
        <f t="shared" si="15"/>
        <v>0</v>
      </c>
      <c r="F142" s="88"/>
      <c r="G142" s="89"/>
      <c r="H142" s="88"/>
      <c r="I142" s="89"/>
      <c r="J142" s="88"/>
      <c r="K142" s="89"/>
      <c r="L142" s="88"/>
      <c r="M142" s="89"/>
      <c r="N142" s="88"/>
      <c r="O142" s="89"/>
      <c r="P142" s="88"/>
      <c r="Q142" s="89"/>
      <c r="R142" s="88"/>
      <c r="S142" s="89"/>
      <c r="T142" s="88"/>
      <c r="U142" s="89"/>
      <c r="V142" s="88"/>
      <c r="W142" s="89"/>
      <c r="X142" s="88"/>
      <c r="Y142" s="89"/>
      <c r="Z142" s="88"/>
      <c r="AA142" s="89"/>
      <c r="AB142" s="88"/>
      <c r="AC142" s="89"/>
      <c r="AD142" s="88"/>
      <c r="AE142" s="89"/>
      <c r="AF142" s="88"/>
      <c r="AG142" s="89"/>
      <c r="AH142" s="88"/>
      <c r="AI142" s="89"/>
      <c r="AJ142" s="88"/>
      <c r="AK142" s="89"/>
      <c r="AL142" s="88"/>
      <c r="AM142" s="428"/>
      <c r="AN142" s="126"/>
      <c r="AO142" s="89"/>
      <c r="AP142" s="3"/>
    </row>
    <row r="143" spans="1:88" x14ac:dyDescent="0.2">
      <c r="A143" s="3293" t="s">
        <v>183</v>
      </c>
      <c r="B143" s="2046" t="s">
        <v>213</v>
      </c>
      <c r="C143" s="2029">
        <f t="shared" si="16"/>
        <v>2</v>
      </c>
      <c r="D143" s="2030">
        <f t="shared" si="15"/>
        <v>1</v>
      </c>
      <c r="E143" s="2047">
        <f t="shared" si="15"/>
        <v>1</v>
      </c>
      <c r="F143" s="2048"/>
      <c r="G143" s="2049"/>
      <c r="H143" s="2048"/>
      <c r="I143" s="2049"/>
      <c r="J143" s="2048"/>
      <c r="K143" s="2049"/>
      <c r="L143" s="2048"/>
      <c r="M143" s="2049"/>
      <c r="N143" s="2048"/>
      <c r="O143" s="2049"/>
      <c r="P143" s="2048"/>
      <c r="Q143" s="2049"/>
      <c r="R143" s="2048"/>
      <c r="S143" s="2049">
        <v>1</v>
      </c>
      <c r="T143" s="2048">
        <v>1</v>
      </c>
      <c r="U143" s="2049"/>
      <c r="V143" s="2048"/>
      <c r="W143" s="2049"/>
      <c r="X143" s="2048"/>
      <c r="Y143" s="2049"/>
      <c r="Z143" s="2048"/>
      <c r="AA143" s="2049"/>
      <c r="AB143" s="2048"/>
      <c r="AC143" s="2049"/>
      <c r="AD143" s="2048"/>
      <c r="AE143" s="2049"/>
      <c r="AF143" s="2048"/>
      <c r="AG143" s="2049"/>
      <c r="AH143" s="2048"/>
      <c r="AI143" s="2049"/>
      <c r="AJ143" s="2048"/>
      <c r="AK143" s="2049"/>
      <c r="AL143" s="2048"/>
      <c r="AM143" s="2050"/>
      <c r="AN143" s="2051">
        <v>0</v>
      </c>
      <c r="AO143" s="2049">
        <v>0</v>
      </c>
      <c r="AP143" s="3"/>
      <c r="CG143" s="5">
        <v>0</v>
      </c>
      <c r="CH143" s="5">
        <v>0</v>
      </c>
      <c r="CI143" s="5">
        <v>0</v>
      </c>
      <c r="CJ143" s="5">
        <v>0</v>
      </c>
    </row>
    <row r="144" spans="1:88" x14ac:dyDescent="0.2">
      <c r="A144" s="2705"/>
      <c r="B144" s="109" t="s">
        <v>207</v>
      </c>
      <c r="C144" s="388">
        <f t="shared" si="16"/>
        <v>5</v>
      </c>
      <c r="D144" s="389">
        <f t="shared" si="15"/>
        <v>0</v>
      </c>
      <c r="E144" s="363">
        <f>+G144+I144+K144+M144+O144+Q144+S144+U144+W144+Y144+AA144+AC144+AE144+AG144+AI144+AK144+AM144</f>
        <v>5</v>
      </c>
      <c r="F144" s="45"/>
      <c r="G144" s="46"/>
      <c r="H144" s="45"/>
      <c r="I144" s="46"/>
      <c r="J144" s="45"/>
      <c r="K144" s="46"/>
      <c r="L144" s="45"/>
      <c r="M144" s="46"/>
      <c r="N144" s="45"/>
      <c r="O144" s="46"/>
      <c r="P144" s="45"/>
      <c r="Q144" s="46"/>
      <c r="R144" s="45"/>
      <c r="S144" s="46"/>
      <c r="T144" s="45"/>
      <c r="U144" s="46">
        <v>1</v>
      </c>
      <c r="V144" s="45"/>
      <c r="W144" s="46"/>
      <c r="X144" s="45"/>
      <c r="Y144" s="46"/>
      <c r="Z144" s="45"/>
      <c r="AA144" s="46"/>
      <c r="AB144" s="45"/>
      <c r="AC144" s="46">
        <v>2</v>
      </c>
      <c r="AD144" s="45"/>
      <c r="AE144" s="46"/>
      <c r="AF144" s="45"/>
      <c r="AG144" s="46">
        <v>1</v>
      </c>
      <c r="AH144" s="45"/>
      <c r="AI144" s="46"/>
      <c r="AJ144" s="45"/>
      <c r="AK144" s="46"/>
      <c r="AL144" s="45"/>
      <c r="AM144" s="421">
        <v>1</v>
      </c>
      <c r="AN144" s="110">
        <v>0</v>
      </c>
      <c r="AO144" s="46">
        <v>0</v>
      </c>
      <c r="AP144" s="3"/>
      <c r="CG144" s="5">
        <v>0</v>
      </c>
      <c r="CH144" s="5">
        <v>0</v>
      </c>
      <c r="CI144" s="5">
        <v>0</v>
      </c>
      <c r="CJ144" s="5">
        <v>0</v>
      </c>
    </row>
    <row r="145" spans="1:109" x14ac:dyDescent="0.2">
      <c r="A145" s="2705"/>
      <c r="B145" s="109" t="s">
        <v>208</v>
      </c>
      <c r="C145" s="388">
        <f>SUM(D145:E145)</f>
        <v>15</v>
      </c>
      <c r="D145" s="389">
        <f t="shared" si="15"/>
        <v>7</v>
      </c>
      <c r="E145" s="363">
        <f t="shared" si="15"/>
        <v>8</v>
      </c>
      <c r="F145" s="45"/>
      <c r="G145" s="46"/>
      <c r="H145" s="45"/>
      <c r="I145" s="46"/>
      <c r="J145" s="45"/>
      <c r="K145" s="46"/>
      <c r="L145" s="45"/>
      <c r="M145" s="46"/>
      <c r="N145" s="45"/>
      <c r="O145" s="46"/>
      <c r="P145" s="45"/>
      <c r="Q145" s="46"/>
      <c r="R145" s="45">
        <v>2</v>
      </c>
      <c r="S145" s="46">
        <v>2</v>
      </c>
      <c r="T145" s="45">
        <v>2</v>
      </c>
      <c r="U145" s="46">
        <v>1</v>
      </c>
      <c r="V145" s="45">
        <v>1</v>
      </c>
      <c r="W145" s="46">
        <v>2</v>
      </c>
      <c r="X145" s="45">
        <v>1</v>
      </c>
      <c r="Y145" s="46">
        <v>3</v>
      </c>
      <c r="Z145" s="45"/>
      <c r="AA145" s="46"/>
      <c r="AB145" s="45"/>
      <c r="AC145" s="46"/>
      <c r="AD145" s="45"/>
      <c r="AE145" s="46"/>
      <c r="AF145" s="45">
        <v>1</v>
      </c>
      <c r="AG145" s="46"/>
      <c r="AH145" s="45"/>
      <c r="AI145" s="46"/>
      <c r="AJ145" s="45"/>
      <c r="AK145" s="46"/>
      <c r="AL145" s="45"/>
      <c r="AM145" s="421"/>
      <c r="AN145" s="110">
        <v>0</v>
      </c>
      <c r="AO145" s="46">
        <v>0</v>
      </c>
      <c r="AP145" s="3"/>
      <c r="CG145" s="5">
        <v>0</v>
      </c>
      <c r="CH145" s="5">
        <v>0</v>
      </c>
      <c r="CI145" s="5">
        <v>0</v>
      </c>
      <c r="CJ145" s="5">
        <v>0</v>
      </c>
    </row>
    <row r="146" spans="1:109" x14ac:dyDescent="0.2">
      <c r="A146" s="2705"/>
      <c r="B146" s="422" t="s">
        <v>209</v>
      </c>
      <c r="C146" s="388">
        <f t="shared" si="16"/>
        <v>0</v>
      </c>
      <c r="D146" s="389">
        <f>+F146+H146+J146+L146+N146+P146+R146+T146+V146+X146+Z146+AB146+AD146+AF146+AH146+AJ146+AL146</f>
        <v>0</v>
      </c>
      <c r="E146" s="363">
        <f t="shared" si="15"/>
        <v>0</v>
      </c>
      <c r="F146" s="45"/>
      <c r="G146" s="46"/>
      <c r="H146" s="45"/>
      <c r="I146" s="46"/>
      <c r="J146" s="45"/>
      <c r="K146" s="46"/>
      <c r="L146" s="45"/>
      <c r="M146" s="46"/>
      <c r="N146" s="45"/>
      <c r="O146" s="46"/>
      <c r="P146" s="45"/>
      <c r="Q146" s="46"/>
      <c r="R146" s="45"/>
      <c r="S146" s="46"/>
      <c r="T146" s="45"/>
      <c r="U146" s="46"/>
      <c r="V146" s="45"/>
      <c r="W146" s="46"/>
      <c r="X146" s="45"/>
      <c r="Y146" s="46"/>
      <c r="Z146" s="45"/>
      <c r="AA146" s="46"/>
      <c r="AB146" s="45"/>
      <c r="AC146" s="46"/>
      <c r="AD146" s="45"/>
      <c r="AE146" s="46"/>
      <c r="AF146" s="45"/>
      <c r="AG146" s="46"/>
      <c r="AH146" s="45"/>
      <c r="AI146" s="46"/>
      <c r="AJ146" s="45"/>
      <c r="AK146" s="46"/>
      <c r="AL146" s="45"/>
      <c r="AM146" s="421"/>
      <c r="AN146" s="110"/>
      <c r="AO146" s="46"/>
      <c r="AP146" s="3"/>
      <c r="CG146" s="5">
        <v>0</v>
      </c>
      <c r="CH146" s="5">
        <v>0</v>
      </c>
      <c r="CI146" s="5">
        <v>0</v>
      </c>
      <c r="CJ146" s="5">
        <v>0</v>
      </c>
    </row>
    <row r="147" spans="1:109" x14ac:dyDescent="0.2">
      <c r="A147" s="2705"/>
      <c r="B147" s="109" t="s">
        <v>210</v>
      </c>
      <c r="C147" s="433">
        <f t="shared" si="16"/>
        <v>0</v>
      </c>
      <c r="D147" s="434">
        <f t="shared" si="15"/>
        <v>0</v>
      </c>
      <c r="E147" s="435">
        <f t="shared" si="15"/>
        <v>0</v>
      </c>
      <c r="F147" s="79"/>
      <c r="G147" s="73"/>
      <c r="H147" s="79"/>
      <c r="I147" s="73"/>
      <c r="J147" s="79"/>
      <c r="K147" s="73"/>
      <c r="L147" s="79"/>
      <c r="M147" s="73"/>
      <c r="N147" s="79"/>
      <c r="O147" s="73"/>
      <c r="P147" s="79"/>
      <c r="Q147" s="73"/>
      <c r="R147" s="79"/>
      <c r="S147" s="73"/>
      <c r="T147" s="79"/>
      <c r="U147" s="73"/>
      <c r="V147" s="79"/>
      <c r="W147" s="73"/>
      <c r="X147" s="79"/>
      <c r="Y147" s="73"/>
      <c r="Z147" s="79"/>
      <c r="AA147" s="73"/>
      <c r="AB147" s="79"/>
      <c r="AC147" s="73"/>
      <c r="AD147" s="79"/>
      <c r="AE147" s="73"/>
      <c r="AF147" s="79"/>
      <c r="AG147" s="73"/>
      <c r="AH147" s="79"/>
      <c r="AI147" s="73"/>
      <c r="AJ147" s="79"/>
      <c r="AK147" s="73"/>
      <c r="AL147" s="79"/>
      <c r="AM147" s="423"/>
      <c r="AN147" s="424"/>
      <c r="AO147" s="73"/>
      <c r="AP147" s="3"/>
    </row>
    <row r="148" spans="1:109" x14ac:dyDescent="0.2">
      <c r="A148" s="3153"/>
      <c r="B148" s="232" t="s">
        <v>212</v>
      </c>
      <c r="C148" s="406">
        <f t="shared" si="16"/>
        <v>0</v>
      </c>
      <c r="D148" s="407">
        <f t="shared" si="15"/>
        <v>0</v>
      </c>
      <c r="E148" s="427">
        <f t="shared" si="15"/>
        <v>0</v>
      </c>
      <c r="F148" s="88"/>
      <c r="G148" s="89"/>
      <c r="H148" s="88"/>
      <c r="I148" s="89"/>
      <c r="J148" s="88"/>
      <c r="K148" s="89"/>
      <c r="L148" s="88"/>
      <c r="M148" s="89"/>
      <c r="N148" s="88"/>
      <c r="O148" s="89"/>
      <c r="P148" s="88"/>
      <c r="Q148" s="89"/>
      <c r="R148" s="88"/>
      <c r="S148" s="89"/>
      <c r="T148" s="88"/>
      <c r="U148" s="89"/>
      <c r="V148" s="88"/>
      <c r="W148" s="89"/>
      <c r="X148" s="88"/>
      <c r="Y148" s="89"/>
      <c r="Z148" s="88"/>
      <c r="AA148" s="89"/>
      <c r="AB148" s="88"/>
      <c r="AC148" s="89"/>
      <c r="AD148" s="88"/>
      <c r="AE148" s="89"/>
      <c r="AF148" s="88"/>
      <c r="AG148" s="89"/>
      <c r="AH148" s="88"/>
      <c r="AI148" s="89"/>
      <c r="AJ148" s="88"/>
      <c r="AK148" s="89"/>
      <c r="AL148" s="88"/>
      <c r="AM148" s="428"/>
      <c r="AN148" s="126"/>
      <c r="AO148" s="89"/>
      <c r="AP148" s="3"/>
    </row>
    <row r="149" spans="1:109" ht="21.75" customHeight="1" x14ac:dyDescent="0.25">
      <c r="A149" s="9" t="s">
        <v>214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  <c r="O149" s="436"/>
      <c r="P149" s="413"/>
    </row>
    <row r="150" spans="1:109" ht="17.25" customHeight="1" x14ac:dyDescent="0.2">
      <c r="A150" s="3293" t="s">
        <v>215</v>
      </c>
      <c r="B150" s="3304" t="s">
        <v>32</v>
      </c>
      <c r="C150" s="3294" t="s">
        <v>186</v>
      </c>
      <c r="D150" s="3295"/>
      <c r="E150" s="3295"/>
      <c r="F150" s="3295"/>
      <c r="G150" s="3295"/>
      <c r="H150" s="3295"/>
      <c r="I150" s="3295"/>
      <c r="J150" s="3295"/>
      <c r="K150" s="3295"/>
      <c r="L150" s="3295"/>
      <c r="M150" s="3295"/>
      <c r="N150" s="3295"/>
      <c r="O150" s="3295"/>
      <c r="P150" s="3295"/>
      <c r="Q150" s="3295"/>
      <c r="R150" s="3295"/>
      <c r="S150" s="3296"/>
      <c r="T150" s="3305" t="s">
        <v>7</v>
      </c>
      <c r="U150" s="3306" t="s">
        <v>8</v>
      </c>
      <c r="BX150" s="2"/>
      <c r="BY150" s="2"/>
      <c r="BZ150" s="2"/>
      <c r="CA150" s="2"/>
      <c r="CB150" s="2"/>
      <c r="CC150" s="3"/>
      <c r="CD150" s="3"/>
      <c r="CE150" s="4"/>
      <c r="DA150" s="5"/>
      <c r="DB150" s="5"/>
      <c r="DC150" s="5"/>
      <c r="DD150" s="5"/>
      <c r="DE150" s="5"/>
    </row>
    <row r="151" spans="1:109" ht="24" customHeight="1" x14ac:dyDescent="0.2">
      <c r="A151" s="3153"/>
      <c r="B151" s="3174"/>
      <c r="C151" s="2052" t="s">
        <v>216</v>
      </c>
      <c r="D151" s="2053" t="s">
        <v>217</v>
      </c>
      <c r="E151" s="2053" t="s">
        <v>218</v>
      </c>
      <c r="F151" s="2053" t="s">
        <v>69</v>
      </c>
      <c r="G151" s="2053" t="s">
        <v>219</v>
      </c>
      <c r="H151" s="2053" t="s">
        <v>220</v>
      </c>
      <c r="I151" s="2053" t="s">
        <v>221</v>
      </c>
      <c r="J151" s="2053" t="s">
        <v>222</v>
      </c>
      <c r="K151" s="2053" t="s">
        <v>223</v>
      </c>
      <c r="L151" s="2053" t="s">
        <v>224</v>
      </c>
      <c r="M151" s="2053" t="s">
        <v>225</v>
      </c>
      <c r="N151" s="2053" t="s">
        <v>226</v>
      </c>
      <c r="O151" s="2053" t="s">
        <v>227</v>
      </c>
      <c r="P151" s="2053" t="s">
        <v>228</v>
      </c>
      <c r="Q151" s="2053" t="s">
        <v>229</v>
      </c>
      <c r="R151" s="2053" t="s">
        <v>230</v>
      </c>
      <c r="S151" s="2054" t="s">
        <v>231</v>
      </c>
      <c r="T151" s="3305"/>
      <c r="U151" s="3306"/>
      <c r="BX151" s="2"/>
      <c r="BY151" s="2"/>
      <c r="BZ151" s="2"/>
      <c r="CA151" s="2"/>
      <c r="CB151" s="2"/>
      <c r="CC151" s="3"/>
      <c r="CD151" s="3"/>
      <c r="CE151" s="4"/>
      <c r="DA151" s="5"/>
      <c r="DB151" s="5"/>
      <c r="DC151" s="5"/>
      <c r="DD151" s="5"/>
      <c r="DE151" s="5"/>
    </row>
    <row r="152" spans="1:109" ht="29.25" customHeight="1" x14ac:dyDescent="0.2">
      <c r="A152" s="447" t="s">
        <v>232</v>
      </c>
      <c r="B152" s="2055">
        <f>SUM(C152:S152)</f>
        <v>138</v>
      </c>
      <c r="C152" s="88">
        <v>0</v>
      </c>
      <c r="D152" s="145">
        <v>0</v>
      </c>
      <c r="E152" s="145">
        <v>1</v>
      </c>
      <c r="F152" s="145">
        <v>1</v>
      </c>
      <c r="G152" s="145">
        <v>3</v>
      </c>
      <c r="H152" s="145">
        <v>0</v>
      </c>
      <c r="I152" s="145">
        <v>4</v>
      </c>
      <c r="J152" s="145">
        <v>7</v>
      </c>
      <c r="K152" s="145">
        <v>6</v>
      </c>
      <c r="L152" s="145">
        <v>3</v>
      </c>
      <c r="M152" s="145">
        <v>11</v>
      </c>
      <c r="N152" s="145">
        <v>13</v>
      </c>
      <c r="O152" s="145">
        <v>8</v>
      </c>
      <c r="P152" s="145">
        <v>21</v>
      </c>
      <c r="Q152" s="145">
        <v>19</v>
      </c>
      <c r="R152" s="145">
        <v>22</v>
      </c>
      <c r="S152" s="428">
        <v>19</v>
      </c>
      <c r="T152" s="126">
        <v>0</v>
      </c>
      <c r="U152" s="167">
        <v>2</v>
      </c>
      <c r="BX152" s="2"/>
      <c r="BY152" s="2"/>
      <c r="BZ152" s="2"/>
      <c r="CA152" s="2"/>
      <c r="CB152" s="2"/>
      <c r="CC152" s="3"/>
      <c r="CD152" s="3"/>
      <c r="CE152" s="4"/>
      <c r="CG152" s="5" t="s">
        <v>233</v>
      </c>
      <c r="CL152" s="5">
        <v>0</v>
      </c>
      <c r="CM152" s="5">
        <v>1</v>
      </c>
      <c r="CN152" s="5">
        <v>0</v>
      </c>
      <c r="CO152" s="5">
        <v>0</v>
      </c>
      <c r="DA152" s="5"/>
      <c r="DB152" s="5"/>
      <c r="DC152" s="5"/>
      <c r="DD152" s="5"/>
      <c r="DE152" s="5"/>
    </row>
    <row r="204" spans="1:104" hidden="1" x14ac:dyDescent="0.2"/>
    <row r="205" spans="1:104" hidden="1" x14ac:dyDescent="0.2"/>
    <row r="206" spans="1:104" s="442" customFormat="1" ht="18.75" hidden="1" customHeight="1" x14ac:dyDescent="0.2">
      <c r="A206" s="442">
        <f>SUM(B12:D12,B31:B44,B48:B49,B54,B57,C82:E82,B96:B98,B106:F106,B110:B112,B117:B119,C124:C130,C83:C85,B77,B72:B73,B63:G64)</f>
        <v>61852</v>
      </c>
      <c r="B206" s="442">
        <f>SUM(CG13:CJ134)</f>
        <v>0</v>
      </c>
      <c r="BX206" s="443"/>
      <c r="BY206" s="443"/>
      <c r="BZ206" s="443"/>
      <c r="CA206" s="443"/>
      <c r="CB206" s="443"/>
      <c r="CC206" s="443"/>
      <c r="CD206" s="443"/>
      <c r="CE206" s="443"/>
      <c r="CF206" s="443"/>
      <c r="CG206" s="443"/>
      <c r="CH206" s="443"/>
      <c r="CI206" s="443"/>
      <c r="CJ206" s="443"/>
      <c r="CK206" s="443"/>
      <c r="CL206" s="443"/>
      <c r="CM206" s="443"/>
      <c r="CN206" s="443"/>
      <c r="CO206" s="443"/>
      <c r="CP206" s="443"/>
      <c r="CQ206" s="443"/>
      <c r="CR206" s="443"/>
      <c r="CS206" s="443"/>
      <c r="CT206" s="443"/>
      <c r="CU206" s="443"/>
      <c r="CV206" s="443"/>
      <c r="CW206" s="443"/>
      <c r="CX206" s="443"/>
      <c r="CY206" s="443"/>
      <c r="CZ206" s="443"/>
    </row>
    <row r="207" spans="1:104" hidden="1" x14ac:dyDescent="0.2"/>
    <row r="208" spans="1:104" hidden="1" x14ac:dyDescent="0.2"/>
  </sheetData>
  <mergeCells count="200">
    <mergeCell ref="A135:A142"/>
    <mergeCell ref="A143:A148"/>
    <mergeCell ref="A150:A151"/>
    <mergeCell ref="B150:B151"/>
    <mergeCell ref="C150:S150"/>
    <mergeCell ref="T150:T151"/>
    <mergeCell ref="U150:U151"/>
    <mergeCell ref="X133:Y133"/>
    <mergeCell ref="Z133:AA133"/>
    <mergeCell ref="AO132:AO134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AJ133:AK133"/>
    <mergeCell ref="AL133:AM133"/>
    <mergeCell ref="AB133:AC133"/>
    <mergeCell ref="AD133:AE133"/>
    <mergeCell ref="AF133:AG133"/>
    <mergeCell ref="AH133:AI133"/>
    <mergeCell ref="A114:A116"/>
    <mergeCell ref="B114:D115"/>
    <mergeCell ref="N122:O122"/>
    <mergeCell ref="A124:A126"/>
    <mergeCell ref="A127:A130"/>
    <mergeCell ref="A132:A134"/>
    <mergeCell ref="B132:B134"/>
    <mergeCell ref="C132:C134"/>
    <mergeCell ref="D132:D134"/>
    <mergeCell ref="E132:E134"/>
    <mergeCell ref="F132:AM132"/>
    <mergeCell ref="V133:W133"/>
    <mergeCell ref="A121:B123"/>
    <mergeCell ref="C121:E122"/>
    <mergeCell ref="F121:O121"/>
    <mergeCell ref="P121:P123"/>
    <mergeCell ref="Q121:Q123"/>
    <mergeCell ref="F122:G122"/>
    <mergeCell ref="H122:I122"/>
    <mergeCell ref="J122:K122"/>
    <mergeCell ref="L122:M122"/>
    <mergeCell ref="E114:AN114"/>
    <mergeCell ref="AN132:AN134"/>
    <mergeCell ref="AO114:AO116"/>
    <mergeCell ref="AP114:AP116"/>
    <mergeCell ref="E115:F115"/>
    <mergeCell ref="G115:H115"/>
    <mergeCell ref="I115:J115"/>
    <mergeCell ref="K115:L115"/>
    <mergeCell ref="M115:N115"/>
    <mergeCell ref="J100:J102"/>
    <mergeCell ref="K100:L101"/>
    <mergeCell ref="M100:N101"/>
    <mergeCell ref="AM115:AN115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108:A109"/>
    <mergeCell ref="B108:B109"/>
    <mergeCell ref="C108:L108"/>
    <mergeCell ref="M108:M109"/>
    <mergeCell ref="F87:F88"/>
    <mergeCell ref="A89:F89"/>
    <mergeCell ref="A95:F95"/>
    <mergeCell ref="A99:F99"/>
    <mergeCell ref="A100:A102"/>
    <mergeCell ref="B100:E101"/>
    <mergeCell ref="F100:I101"/>
    <mergeCell ref="A83:A84"/>
    <mergeCell ref="A87:A88"/>
    <mergeCell ref="B87:B88"/>
    <mergeCell ref="C87:C88"/>
    <mergeCell ref="D87:D88"/>
    <mergeCell ref="E87:E88"/>
    <mergeCell ref="X80:Y80"/>
    <mergeCell ref="Z80:AA80"/>
    <mergeCell ref="AB80:AC80"/>
    <mergeCell ref="AJ79:AJ81"/>
    <mergeCell ref="AK79:AK81"/>
    <mergeCell ref="F80:G80"/>
    <mergeCell ref="H80:I80"/>
    <mergeCell ref="J80:K80"/>
    <mergeCell ref="L80:M80"/>
    <mergeCell ref="N80:O80"/>
    <mergeCell ref="P80:Q80"/>
    <mergeCell ref="R80:S80"/>
    <mergeCell ref="T80:U80"/>
    <mergeCell ref="A78:G78"/>
    <mergeCell ref="A79:A81"/>
    <mergeCell ref="B79:B81"/>
    <mergeCell ref="C79:E80"/>
    <mergeCell ref="F79:AI79"/>
    <mergeCell ref="V80:W80"/>
    <mergeCell ref="AD80:AE80"/>
    <mergeCell ref="AF80:AG80"/>
    <mergeCell ref="AH80:AI80"/>
    <mergeCell ref="A66:A67"/>
    <mergeCell ref="B66:C66"/>
    <mergeCell ref="D66:E66"/>
    <mergeCell ref="Q52:Q53"/>
    <mergeCell ref="R52:R53"/>
    <mergeCell ref="A51:A53"/>
    <mergeCell ref="B51:D52"/>
    <mergeCell ref="E51:V51"/>
    <mergeCell ref="A75:A76"/>
    <mergeCell ref="B75:B76"/>
    <mergeCell ref="C75:C76"/>
    <mergeCell ref="D75:D76"/>
    <mergeCell ref="L52:L53"/>
    <mergeCell ref="M52:M53"/>
    <mergeCell ref="N52:N53"/>
    <mergeCell ref="O52:O53"/>
    <mergeCell ref="P52:P53"/>
    <mergeCell ref="A61:A62"/>
    <mergeCell ref="B61:C61"/>
    <mergeCell ref="D61:E61"/>
    <mergeCell ref="F61:G61"/>
    <mergeCell ref="W51:W53"/>
    <mergeCell ref="E52:E53"/>
    <mergeCell ref="F52:F53"/>
    <mergeCell ref="G52:G53"/>
    <mergeCell ref="H52:H53"/>
    <mergeCell ref="I52:I53"/>
    <mergeCell ref="J52:J53"/>
    <mergeCell ref="AM29:AN29"/>
    <mergeCell ref="A46:A47"/>
    <mergeCell ref="B46:B47"/>
    <mergeCell ref="C46:F46"/>
    <mergeCell ref="G46:J46"/>
    <mergeCell ref="L46:R46"/>
    <mergeCell ref="AA29:AB29"/>
    <mergeCell ref="AC29:AD29"/>
    <mergeCell ref="AE29:AF29"/>
    <mergeCell ref="AG29:AH29"/>
    <mergeCell ref="AI29:AJ29"/>
    <mergeCell ref="AK29:AL29"/>
    <mergeCell ref="S52:S53"/>
    <mergeCell ref="T52:T53"/>
    <mergeCell ref="U52:U53"/>
    <mergeCell ref="V52:V53"/>
    <mergeCell ref="K52:K53"/>
    <mergeCell ref="AQ28:AQ30"/>
    <mergeCell ref="AR28:AR30"/>
    <mergeCell ref="AS28:AS30"/>
    <mergeCell ref="E29:F29"/>
    <mergeCell ref="G29:H29"/>
    <mergeCell ref="I29:J29"/>
    <mergeCell ref="K29:L29"/>
    <mergeCell ref="M29:N29"/>
    <mergeCell ref="O29:P29"/>
    <mergeCell ref="Q29:R29"/>
    <mergeCell ref="A28:A30"/>
    <mergeCell ref="B28:D29"/>
    <mergeCell ref="E28:AN28"/>
    <mergeCell ref="AO28:AO30"/>
    <mergeCell ref="AP28:AP30"/>
    <mergeCell ref="S29:T29"/>
    <mergeCell ref="U29:V29"/>
    <mergeCell ref="W29:X29"/>
    <mergeCell ref="Y29:Z29"/>
    <mergeCell ref="AQ9:AQ11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AM10:AN10"/>
    <mergeCell ref="AA10:AB10"/>
    <mergeCell ref="AC10:AD10"/>
    <mergeCell ref="AE10:AF10"/>
    <mergeCell ref="AG10:AH10"/>
    <mergeCell ref="AI10:AJ10"/>
    <mergeCell ref="AK10:AL10"/>
    <mergeCell ref="A6:W6"/>
    <mergeCell ref="A9:A11"/>
    <mergeCell ref="B9:D10"/>
    <mergeCell ref="E9:AN9"/>
    <mergeCell ref="AO9:AO11"/>
    <mergeCell ref="AP9:AP11"/>
    <mergeCell ref="S10:T10"/>
    <mergeCell ref="U10:V10"/>
    <mergeCell ref="W10:X10"/>
    <mergeCell ref="Y10:Z10"/>
  </mergeCells>
  <dataValidations count="2">
    <dataValidation type="whole" operator="greaterThanOrEqual" allowBlank="1" showInputMessage="1" showErrorMessage="1" errorTitle="Error" error="Favor Ingrese sólo Números." sqref="E13:AS26 E31:AS44 C48:J49 C55:W56 C58:W59 B63:G64 B68:E69 B72:B73 C77:D77 F82:AK85 C90:F94 C96:F98 B103:N105 B110:M112 E117:AP119 F124:Q130 F135:AO148 C152:U152" xr:uid="{E2791AED-04FD-443E-AFA8-3572C00A2C23}">
      <formula1>0</formula1>
    </dataValidation>
    <dataValidation type="whole" allowBlank="1" showInputMessage="1" showErrorMessage="1" sqref="C132:E132" xr:uid="{C4C9806F-0F0B-45FD-B38B-E52E85953C81}">
      <formula1>0</formula1>
      <formula2>1E+30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RESUMEN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2021-03-18T18:51:31Z</dcterms:created>
  <dcterms:modified xsi:type="dcterms:W3CDTF">2022-01-20T15:50:08Z</dcterms:modified>
</cp:coreProperties>
</file>